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Z:\001_ASCENSORES\L-09\OB.21.009_PASTRANA ASC\SAP\"/>
    </mc:Choice>
  </mc:AlternateContent>
  <xr:revisionPtr revIDLastSave="0" documentId="13_ncr:1_{19F57543-DEEB-4E89-AB78-9D2316C4CD0B}" xr6:coauthVersionLast="47" xr6:coauthVersionMax="47" xr10:uidLastSave="{00000000-0000-0000-0000-000000000000}"/>
  <bookViews>
    <workbookView xWindow="22932" yWindow="3048" windowWidth="23256" windowHeight="12576" xr2:uid="{7660A5C2-02E6-4684-8DEF-1A86212FC7FB}"/>
  </bookViews>
  <sheets>
    <sheet name="Hoja1" sheetId="1" r:id="rId1"/>
  </sheets>
  <definedNames>
    <definedName name="_xlnm._FilterDatabase" localSheetId="0" hidden="1">Hoja1!$C$1:$C$2342</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023" i="1" l="1"/>
  <c r="J2019" i="1"/>
  <c r="J1870" i="1"/>
  <c r="I1872" i="1" s="1"/>
  <c r="I1869" i="1" s="1"/>
  <c r="J1604" i="1"/>
  <c r="J1602" i="1"/>
  <c r="J1557" i="1"/>
  <c r="I1559" i="1" s="1"/>
  <c r="J1552" i="1"/>
  <c r="J1550" i="1"/>
  <c r="J1548" i="1"/>
  <c r="J322" i="1"/>
  <c r="J301" i="1"/>
  <c r="I303" i="1" s="1"/>
  <c r="I300" i="1" s="1"/>
  <c r="J248" i="1"/>
  <c r="I250" i="1" s="1"/>
  <c r="J186" i="1"/>
  <c r="J172" i="1"/>
  <c r="J170" i="1"/>
  <c r="J163" i="1"/>
  <c r="I165" i="1" s="1"/>
  <c r="J165" i="1" s="1"/>
  <c r="J162" i="1" s="1"/>
  <c r="J2330" i="1"/>
  <c r="J2328" i="1"/>
  <c r="J2326" i="1"/>
  <c r="J2324" i="1"/>
  <c r="J2322" i="1"/>
  <c r="J2320" i="1"/>
  <c r="J2318" i="1"/>
  <c r="J2309" i="1"/>
  <c r="J2307" i="1"/>
  <c r="J2305" i="1"/>
  <c r="J2303" i="1"/>
  <c r="J2298" i="1"/>
  <c r="J2296" i="1"/>
  <c r="J2294" i="1"/>
  <c r="J2292" i="1"/>
  <c r="J2290" i="1"/>
  <c r="J2285" i="1"/>
  <c r="J2283" i="1"/>
  <c r="J2281" i="1"/>
  <c r="J2279" i="1"/>
  <c r="J2277" i="1"/>
  <c r="J2275" i="1"/>
  <c r="J2273" i="1"/>
  <c r="J2271" i="1"/>
  <c r="J2269" i="1"/>
  <c r="J2264" i="1"/>
  <c r="J2262" i="1"/>
  <c r="J2260" i="1"/>
  <c r="J2258" i="1"/>
  <c r="J2256" i="1"/>
  <c r="J2251" i="1"/>
  <c r="J2249" i="1"/>
  <c r="J2241" i="1"/>
  <c r="I2243" i="1" s="1"/>
  <c r="J2234" i="1"/>
  <c r="J2232" i="1"/>
  <c r="J2230" i="1"/>
  <c r="J2225" i="1"/>
  <c r="J2223" i="1"/>
  <c r="J2221" i="1"/>
  <c r="J2219" i="1"/>
  <c r="J2217" i="1"/>
  <c r="J2215" i="1"/>
  <c r="J2213" i="1"/>
  <c r="J2211" i="1"/>
  <c r="J2209" i="1"/>
  <c r="J2207" i="1"/>
  <c r="J2205" i="1"/>
  <c r="J2200" i="1"/>
  <c r="J2198" i="1"/>
  <c r="J2193" i="1"/>
  <c r="J2191" i="1"/>
  <c r="J2189" i="1"/>
  <c r="J2187" i="1"/>
  <c r="J2185" i="1"/>
  <c r="J2183" i="1"/>
  <c r="J2181" i="1"/>
  <c r="J2179" i="1"/>
  <c r="J2177" i="1"/>
  <c r="J2175" i="1"/>
  <c r="J2173" i="1"/>
  <c r="J2171" i="1"/>
  <c r="J2166" i="1"/>
  <c r="J2164" i="1"/>
  <c r="J2162" i="1"/>
  <c r="J2160" i="1"/>
  <c r="J2158" i="1"/>
  <c r="J2156" i="1"/>
  <c r="J2154" i="1"/>
  <c r="J2152" i="1"/>
  <c r="J2150" i="1"/>
  <c r="J2148" i="1"/>
  <c r="J2146" i="1"/>
  <c r="J2144" i="1"/>
  <c r="J2142" i="1"/>
  <c r="J2140" i="1"/>
  <c r="J2138" i="1"/>
  <c r="J2133" i="1"/>
  <c r="J2131" i="1"/>
  <c r="J2129" i="1"/>
  <c r="J2127" i="1"/>
  <c r="J2122" i="1"/>
  <c r="J2120" i="1"/>
  <c r="J2118" i="1"/>
  <c r="J2116" i="1"/>
  <c r="J2110" i="1"/>
  <c r="I2112" i="1" s="1"/>
  <c r="J2102" i="1"/>
  <c r="J2100" i="1"/>
  <c r="J2098" i="1"/>
  <c r="J2096" i="1"/>
  <c r="J2094" i="1"/>
  <c r="J2092" i="1"/>
  <c r="J2090" i="1"/>
  <c r="J2085" i="1"/>
  <c r="J2083" i="1"/>
  <c r="J2075" i="1"/>
  <c r="J2073" i="1"/>
  <c r="J2071" i="1"/>
  <c r="J2069" i="1"/>
  <c r="J2067" i="1"/>
  <c r="J2062" i="1"/>
  <c r="J2060" i="1"/>
  <c r="J2058" i="1"/>
  <c r="J2053" i="1"/>
  <c r="J2051" i="1"/>
  <c r="J2049" i="1"/>
  <c r="J2044" i="1"/>
  <c r="J2042" i="1"/>
  <c r="J2040" i="1"/>
  <c r="J2038" i="1"/>
  <c r="J2036" i="1"/>
  <c r="J2034" i="1"/>
  <c r="J2025" i="1"/>
  <c r="J2021" i="1"/>
  <c r="J2017" i="1"/>
  <c r="J2015" i="1"/>
  <c r="J2014" i="1"/>
  <c r="J2013" i="1"/>
  <c r="J2011" i="1"/>
  <c r="J2009" i="1"/>
  <c r="J2007" i="1"/>
  <c r="J2005" i="1"/>
  <c r="J2003" i="1"/>
  <c r="J2001" i="1"/>
  <c r="J1999" i="1"/>
  <c r="J1997" i="1"/>
  <c r="J1995" i="1"/>
  <c r="J1993" i="1"/>
  <c r="J1991" i="1"/>
  <c r="J1989" i="1"/>
  <c r="J1987" i="1"/>
  <c r="J1985" i="1"/>
  <c r="J1980" i="1"/>
  <c r="J1978" i="1"/>
  <c r="J1971" i="1"/>
  <c r="J1969" i="1"/>
  <c r="J1964" i="1"/>
  <c r="J1962" i="1"/>
  <c r="J1954" i="1"/>
  <c r="J1952" i="1"/>
  <c r="J1947" i="1"/>
  <c r="J1945" i="1"/>
  <c r="J1943" i="1"/>
  <c r="J1941" i="1"/>
  <c r="J1939" i="1"/>
  <c r="J1937" i="1"/>
  <c r="J1935" i="1"/>
  <c r="J1933" i="1"/>
  <c r="J1927" i="1"/>
  <c r="I1929" i="1" s="1"/>
  <c r="J1922" i="1"/>
  <c r="J1920" i="1"/>
  <c r="J1918" i="1"/>
  <c r="J1916" i="1"/>
  <c r="J1914" i="1"/>
  <c r="J1912" i="1"/>
  <c r="J1910" i="1"/>
  <c r="J1903" i="1"/>
  <c r="J1901" i="1"/>
  <c r="J1899" i="1"/>
  <c r="J1897" i="1"/>
  <c r="J1895" i="1"/>
  <c r="J1893" i="1"/>
  <c r="J1891" i="1"/>
  <c r="J1889" i="1"/>
  <c r="J1887" i="1"/>
  <c r="J1885" i="1"/>
  <c r="J1883" i="1"/>
  <c r="J1881" i="1"/>
  <c r="J1879" i="1"/>
  <c r="J1877" i="1"/>
  <c r="J1875" i="1"/>
  <c r="J1858" i="1"/>
  <c r="J1856" i="1"/>
  <c r="J1854" i="1"/>
  <c r="J1852" i="1"/>
  <c r="J1850" i="1"/>
  <c r="J1848" i="1"/>
  <c r="J1846" i="1"/>
  <c r="J1844" i="1"/>
  <c r="J1842" i="1"/>
  <c r="J1840" i="1"/>
  <c r="J1838" i="1"/>
  <c r="J1836" i="1"/>
  <c r="J1834" i="1"/>
  <c r="J1832" i="1"/>
  <c r="J1830" i="1"/>
  <c r="J1828" i="1"/>
  <c r="J1826" i="1"/>
  <c r="J1824" i="1"/>
  <c r="J1822" i="1"/>
  <c r="J1820" i="1"/>
  <c r="J1818" i="1"/>
  <c r="J1811" i="1"/>
  <c r="J1809" i="1"/>
  <c r="J1804" i="1"/>
  <c r="J1802" i="1"/>
  <c r="J1800" i="1"/>
  <c r="J1798" i="1"/>
  <c r="J1796" i="1"/>
  <c r="J1794" i="1"/>
  <c r="J1789" i="1"/>
  <c r="J1787" i="1"/>
  <c r="J1785" i="1"/>
  <c r="J1780" i="1"/>
  <c r="J1778" i="1"/>
  <c r="J1776" i="1"/>
  <c r="J1774" i="1"/>
  <c r="J1772" i="1"/>
  <c r="J1770" i="1"/>
  <c r="J1768" i="1"/>
  <c r="J1766" i="1"/>
  <c r="J1761" i="1"/>
  <c r="I1763" i="1" s="1"/>
  <c r="I1760" i="1" s="1"/>
  <c r="J1754" i="1"/>
  <c r="I1756" i="1" s="1"/>
  <c r="J1749" i="1"/>
  <c r="J1747" i="1"/>
  <c r="J1745" i="1"/>
  <c r="J1739" i="1"/>
  <c r="J1737" i="1"/>
  <c r="J1735" i="1"/>
  <c r="J1733" i="1"/>
  <c r="J1728" i="1"/>
  <c r="J1726" i="1"/>
  <c r="J1724" i="1"/>
  <c r="J1722" i="1"/>
  <c r="J1720" i="1"/>
  <c r="J1718" i="1"/>
  <c r="J1716" i="1"/>
  <c r="J1714" i="1"/>
  <c r="J1712" i="1"/>
  <c r="J1710" i="1"/>
  <c r="J1708" i="1"/>
  <c r="J1706" i="1"/>
  <c r="J1704" i="1"/>
  <c r="J1702" i="1"/>
  <c r="J1700" i="1"/>
  <c r="J1698" i="1"/>
  <c r="J1696" i="1"/>
  <c r="J1694" i="1"/>
  <c r="J1692" i="1"/>
  <c r="J1687" i="1"/>
  <c r="J1685" i="1"/>
  <c r="J1683" i="1"/>
  <c r="J1681" i="1"/>
  <c r="J1672" i="1"/>
  <c r="J1670" i="1"/>
  <c r="J1668" i="1"/>
  <c r="J1666" i="1"/>
  <c r="J1664" i="1"/>
  <c r="J1659" i="1"/>
  <c r="J1657" i="1"/>
  <c r="J1652" i="1"/>
  <c r="J1650" i="1"/>
  <c r="J1645" i="1"/>
  <c r="I1647" i="1" s="1"/>
  <c r="I1644" i="1" s="1"/>
  <c r="J1640" i="1"/>
  <c r="J1638" i="1"/>
  <c r="J1636" i="1"/>
  <c r="J1634" i="1"/>
  <c r="J1628" i="1"/>
  <c r="J1626" i="1"/>
  <c r="J1624" i="1"/>
  <c r="J1622" i="1"/>
  <c r="J1620" i="1"/>
  <c r="J1618" i="1"/>
  <c r="J1616" i="1"/>
  <c r="J1612" i="1"/>
  <c r="J1610" i="1"/>
  <c r="J1608" i="1"/>
  <c r="J1606" i="1"/>
  <c r="J1600" i="1"/>
  <c r="J1598" i="1"/>
  <c r="J1597" i="1"/>
  <c r="J1595" i="1"/>
  <c r="J1593" i="1"/>
  <c r="J1591" i="1"/>
  <c r="J1589" i="1"/>
  <c r="J1587" i="1"/>
  <c r="J1585" i="1"/>
  <c r="J1583" i="1"/>
  <c r="J1581" i="1"/>
  <c r="J1579" i="1"/>
  <c r="J1574" i="1"/>
  <c r="J1572" i="1"/>
  <c r="J1570" i="1"/>
  <c r="J1568" i="1"/>
  <c r="J1566" i="1"/>
  <c r="J1564" i="1"/>
  <c r="J1562" i="1"/>
  <c r="J1541" i="1"/>
  <c r="J1539" i="1"/>
  <c r="J1537" i="1"/>
  <c r="J1535" i="1"/>
  <c r="J1533" i="1"/>
  <c r="J1531" i="1"/>
  <c r="J1529" i="1"/>
  <c r="J1527" i="1"/>
  <c r="J1522" i="1"/>
  <c r="J1520" i="1"/>
  <c r="J1518" i="1"/>
  <c r="J1516" i="1"/>
  <c r="J1514" i="1"/>
  <c r="J1504" i="1"/>
  <c r="J1502" i="1"/>
  <c r="J1500" i="1"/>
  <c r="J1498" i="1"/>
  <c r="J1496" i="1"/>
  <c r="J1494" i="1"/>
  <c r="J1492" i="1"/>
  <c r="J1490" i="1"/>
  <c r="J1488" i="1"/>
  <c r="J1486" i="1"/>
  <c r="J1484" i="1"/>
  <c r="J1482" i="1"/>
  <c r="J1480" i="1"/>
  <c r="J1478" i="1"/>
  <c r="J1470" i="1"/>
  <c r="J1468" i="1"/>
  <c r="J1466" i="1"/>
  <c r="J1459" i="1"/>
  <c r="J1457" i="1"/>
  <c r="J1455" i="1"/>
  <c r="J1453" i="1"/>
  <c r="J1451" i="1"/>
  <c r="J1449" i="1"/>
  <c r="J1447" i="1"/>
  <c r="J1445" i="1"/>
  <c r="J1443" i="1"/>
  <c r="J1441" i="1"/>
  <c r="J1436" i="1"/>
  <c r="J1434" i="1"/>
  <c r="J1432" i="1"/>
  <c r="J1430" i="1"/>
  <c r="J1425" i="1"/>
  <c r="J1423" i="1"/>
  <c r="J1421" i="1"/>
  <c r="J1416" i="1"/>
  <c r="J1414" i="1"/>
  <c r="J1412" i="1"/>
  <c r="J1410" i="1"/>
  <c r="J1405" i="1"/>
  <c r="J1403" i="1"/>
  <c r="J1401" i="1"/>
  <c r="J1399" i="1"/>
  <c r="J1397" i="1"/>
  <c r="J1395" i="1"/>
  <c r="J1390" i="1"/>
  <c r="J1388" i="1"/>
  <c r="J1386" i="1"/>
  <c r="J1384" i="1"/>
  <c r="J1382" i="1"/>
  <c r="J1380" i="1"/>
  <c r="J1378" i="1"/>
  <c r="J1376" i="1"/>
  <c r="J1374" i="1"/>
  <c r="J1365" i="1"/>
  <c r="J1363" i="1"/>
  <c r="J1358" i="1"/>
  <c r="J1356" i="1"/>
  <c r="J1354" i="1"/>
  <c r="J1352" i="1"/>
  <c r="J1347" i="1"/>
  <c r="J1345" i="1"/>
  <c r="J1343" i="1"/>
  <c r="J1341" i="1"/>
  <c r="J1339" i="1"/>
  <c r="J1337" i="1"/>
  <c r="J1332" i="1"/>
  <c r="J1330" i="1"/>
  <c r="J1328" i="1"/>
  <c r="J1326" i="1"/>
  <c r="J1321" i="1"/>
  <c r="J1319" i="1"/>
  <c r="J1317" i="1"/>
  <c r="J1315" i="1"/>
  <c r="J1313" i="1"/>
  <c r="J1308" i="1"/>
  <c r="J1306" i="1"/>
  <c r="J1304" i="1"/>
  <c r="J1299" i="1"/>
  <c r="J1297" i="1"/>
  <c r="J1295" i="1"/>
  <c r="J1293" i="1"/>
  <c r="J1291" i="1"/>
  <c r="J1289" i="1"/>
  <c r="J1287" i="1"/>
  <c r="J1285" i="1"/>
  <c r="J1283" i="1"/>
  <c r="J1281" i="1"/>
  <c r="J1279" i="1"/>
  <c r="J1277" i="1"/>
  <c r="J1272" i="1"/>
  <c r="J1270" i="1"/>
  <c r="J1265" i="1"/>
  <c r="J1263" i="1"/>
  <c r="J1261" i="1"/>
  <c r="J1259" i="1"/>
  <c r="J1257" i="1"/>
  <c r="J1255" i="1"/>
  <c r="J1253" i="1"/>
  <c r="J1248" i="1"/>
  <c r="J1246" i="1"/>
  <c r="J1244" i="1"/>
  <c r="J1242" i="1"/>
  <c r="J1240" i="1"/>
  <c r="J1238" i="1"/>
  <c r="J1236" i="1"/>
  <c r="J1234" i="1"/>
  <c r="J1232" i="1"/>
  <c r="J1227" i="1"/>
  <c r="J1225" i="1"/>
  <c r="J1223" i="1"/>
  <c r="J1221" i="1"/>
  <c r="J1219" i="1"/>
  <c r="J1217" i="1"/>
  <c r="J1215" i="1"/>
  <c r="J1213" i="1"/>
  <c r="J1206" i="1"/>
  <c r="I1208" i="1" s="1"/>
  <c r="J1201" i="1"/>
  <c r="J1199" i="1"/>
  <c r="J1194" i="1"/>
  <c r="J1192" i="1"/>
  <c r="J1190" i="1"/>
  <c r="J1188" i="1"/>
  <c r="J1186" i="1"/>
  <c r="J1184" i="1"/>
  <c r="J1182" i="1"/>
  <c r="J1180" i="1"/>
  <c r="J1178" i="1"/>
  <c r="J1176" i="1"/>
  <c r="J1165" i="1"/>
  <c r="J1163" i="1"/>
  <c r="J1161" i="1"/>
  <c r="J1159" i="1"/>
  <c r="J1151" i="1"/>
  <c r="J1149" i="1"/>
  <c r="J1147" i="1"/>
  <c r="J1145" i="1"/>
  <c r="J1143" i="1"/>
  <c r="J1141" i="1"/>
  <c r="J1139" i="1"/>
  <c r="J1137" i="1"/>
  <c r="J1135" i="1"/>
  <c r="J1133" i="1"/>
  <c r="J1128" i="1"/>
  <c r="J1126" i="1"/>
  <c r="J1124" i="1"/>
  <c r="J1122" i="1"/>
  <c r="J1120" i="1"/>
  <c r="J1118" i="1"/>
  <c r="J1116" i="1"/>
  <c r="J1114" i="1"/>
  <c r="J1112" i="1"/>
  <c r="J1107" i="1"/>
  <c r="J1105" i="1"/>
  <c r="J1103" i="1"/>
  <c r="J1101" i="1"/>
  <c r="J1099" i="1"/>
  <c r="J1097" i="1"/>
  <c r="J1095" i="1"/>
  <c r="J1093" i="1"/>
  <c r="J1091" i="1"/>
  <c r="J1089" i="1"/>
  <c r="J1087" i="1"/>
  <c r="J1085" i="1"/>
  <c r="J1083" i="1"/>
  <c r="J1074" i="1"/>
  <c r="I1076" i="1" s="1"/>
  <c r="J1069" i="1"/>
  <c r="J1067" i="1"/>
  <c r="J1065" i="1"/>
  <c r="J1060" i="1"/>
  <c r="J1058" i="1"/>
  <c r="J1056" i="1"/>
  <c r="J1051" i="1"/>
  <c r="J1049" i="1"/>
  <c r="J1047" i="1"/>
  <c r="J1045" i="1"/>
  <c r="J1043" i="1"/>
  <c r="J1041" i="1"/>
  <c r="J1039" i="1"/>
  <c r="J1037" i="1"/>
  <c r="J1032" i="1"/>
  <c r="J1030" i="1"/>
  <c r="J1028" i="1"/>
  <c r="J1026" i="1"/>
  <c r="J1024" i="1"/>
  <c r="J1022" i="1"/>
  <c r="J1020" i="1"/>
  <c r="J1018" i="1"/>
  <c r="J1016" i="1"/>
  <c r="J1014" i="1"/>
  <c r="J1012" i="1"/>
  <c r="J1010" i="1"/>
  <c r="J1005" i="1"/>
  <c r="J1003" i="1"/>
  <c r="J1001" i="1"/>
  <c r="J999" i="1"/>
  <c r="J997" i="1"/>
  <c r="J995" i="1"/>
  <c r="J993" i="1"/>
  <c r="J991" i="1"/>
  <c r="J983" i="1"/>
  <c r="J981" i="1"/>
  <c r="J974" i="1"/>
  <c r="J972" i="1"/>
  <c r="J970" i="1"/>
  <c r="J968" i="1"/>
  <c r="J966" i="1"/>
  <c r="J964" i="1"/>
  <c r="J962" i="1"/>
  <c r="J960" i="1"/>
  <c r="J955" i="1"/>
  <c r="J953" i="1"/>
  <c r="J951" i="1"/>
  <c r="J949" i="1"/>
  <c r="J947" i="1"/>
  <c r="J945" i="1"/>
  <c r="J943" i="1"/>
  <c r="J938" i="1"/>
  <c r="J936" i="1"/>
  <c r="J934" i="1"/>
  <c r="J932" i="1"/>
  <c r="J930" i="1"/>
  <c r="J928" i="1"/>
  <c r="J926" i="1"/>
  <c r="J924" i="1"/>
  <c r="J922" i="1"/>
  <c r="J912" i="1"/>
  <c r="J910" i="1"/>
  <c r="J908" i="1"/>
  <c r="J906" i="1"/>
  <c r="J904" i="1"/>
  <c r="J902" i="1"/>
  <c r="J900" i="1"/>
  <c r="J895" i="1"/>
  <c r="J893" i="1"/>
  <c r="J891" i="1"/>
  <c r="J889" i="1"/>
  <c r="J887" i="1"/>
  <c r="J885" i="1"/>
  <c r="J883" i="1"/>
  <c r="J881" i="1"/>
  <c r="J879" i="1"/>
  <c r="J872" i="1"/>
  <c r="J870" i="1"/>
  <c r="J868" i="1"/>
  <c r="J866" i="1"/>
  <c r="J864" i="1"/>
  <c r="J862" i="1"/>
  <c r="J857" i="1"/>
  <c r="J855" i="1"/>
  <c r="J853" i="1"/>
  <c r="J851" i="1"/>
  <c r="J849" i="1"/>
  <c r="J847" i="1"/>
  <c r="J845" i="1"/>
  <c r="J843" i="1"/>
  <c r="J841" i="1"/>
  <c r="J839" i="1"/>
  <c r="J837" i="1"/>
  <c r="J835" i="1"/>
  <c r="J833" i="1"/>
  <c r="J831" i="1"/>
  <c r="J829" i="1"/>
  <c r="J827" i="1"/>
  <c r="J825" i="1"/>
  <c r="J823" i="1"/>
  <c r="J821" i="1"/>
  <c r="J819" i="1"/>
  <c r="J814" i="1"/>
  <c r="J812" i="1"/>
  <c r="J810" i="1"/>
  <c r="J808" i="1"/>
  <c r="J806" i="1"/>
  <c r="J804" i="1"/>
  <c r="J802" i="1"/>
  <c r="J800" i="1"/>
  <c r="J798" i="1"/>
  <c r="J796" i="1"/>
  <c r="J794" i="1"/>
  <c r="J786" i="1"/>
  <c r="J784" i="1"/>
  <c r="J782" i="1"/>
  <c r="J780" i="1"/>
  <c r="J778" i="1"/>
  <c r="J773" i="1"/>
  <c r="J771" i="1"/>
  <c r="J769" i="1"/>
  <c r="J767" i="1"/>
  <c r="J765" i="1"/>
  <c r="J763" i="1"/>
  <c r="J761" i="1"/>
  <c r="J759" i="1"/>
  <c r="J757" i="1"/>
  <c r="J755" i="1"/>
  <c r="J753" i="1"/>
  <c r="J751" i="1"/>
  <c r="J749" i="1"/>
  <c r="J747" i="1"/>
  <c r="J745" i="1"/>
  <c r="J740" i="1"/>
  <c r="J738" i="1"/>
  <c r="J736" i="1"/>
  <c r="J734" i="1"/>
  <c r="J732" i="1"/>
  <c r="J730" i="1"/>
  <c r="J728" i="1"/>
  <c r="J726" i="1"/>
  <c r="J724" i="1"/>
  <c r="J722" i="1"/>
  <c r="J720" i="1"/>
  <c r="J718" i="1"/>
  <c r="J716" i="1"/>
  <c r="J714" i="1"/>
  <c r="J712" i="1"/>
  <c r="J710" i="1"/>
  <c r="J704" i="1"/>
  <c r="J702" i="1"/>
  <c r="J700" i="1"/>
  <c r="J698" i="1"/>
  <c r="J696" i="1"/>
  <c r="J694" i="1"/>
  <c r="J692" i="1"/>
  <c r="J690" i="1"/>
  <c r="J688" i="1"/>
  <c r="J686" i="1"/>
  <c r="J684" i="1"/>
  <c r="J682" i="1"/>
  <c r="J680" i="1"/>
  <c r="J675" i="1"/>
  <c r="J673" i="1"/>
  <c r="J671" i="1"/>
  <c r="J669" i="1"/>
  <c r="J667" i="1"/>
  <c r="J665" i="1"/>
  <c r="J663" i="1"/>
  <c r="J661" i="1"/>
  <c r="J659" i="1"/>
  <c r="J657" i="1"/>
  <c r="J655" i="1"/>
  <c r="J653" i="1"/>
  <c r="J651" i="1"/>
  <c r="J649" i="1"/>
  <c r="J647" i="1"/>
  <c r="J645" i="1"/>
  <c r="J643" i="1"/>
  <c r="J641" i="1"/>
  <c r="J639" i="1"/>
  <c r="J637" i="1"/>
  <c r="J635" i="1"/>
  <c r="J633" i="1"/>
  <c r="J631" i="1"/>
  <c r="J629" i="1"/>
  <c r="J627" i="1"/>
  <c r="J625" i="1"/>
  <c r="J623" i="1"/>
  <c r="J621" i="1"/>
  <c r="J619" i="1"/>
  <c r="J617" i="1"/>
  <c r="J615" i="1"/>
  <c r="J613" i="1"/>
  <c r="J611" i="1"/>
  <c r="J609" i="1"/>
  <c r="J607" i="1"/>
  <c r="J605" i="1"/>
  <c r="J603" i="1"/>
  <c r="J601" i="1"/>
  <c r="J599" i="1"/>
  <c r="J598" i="1"/>
  <c r="J591" i="1"/>
  <c r="J589" i="1"/>
  <c r="J587" i="1"/>
  <c r="J585" i="1"/>
  <c r="J583" i="1"/>
  <c r="J581" i="1"/>
  <c r="J579" i="1"/>
  <c r="J577" i="1"/>
  <c r="J575" i="1"/>
  <c r="J573" i="1"/>
  <c r="J571" i="1"/>
  <c r="J569" i="1"/>
  <c r="J567" i="1"/>
  <c r="J565" i="1"/>
  <c r="J563" i="1"/>
  <c r="J561" i="1"/>
  <c r="J559" i="1"/>
  <c r="J557" i="1"/>
  <c r="J555" i="1"/>
  <c r="J553" i="1"/>
  <c r="J548" i="1"/>
  <c r="J546" i="1"/>
  <c r="J544" i="1"/>
  <c r="J542" i="1"/>
  <c r="J540" i="1"/>
  <c r="J538" i="1"/>
  <c r="J536" i="1"/>
  <c r="J534" i="1"/>
  <c r="J532" i="1"/>
  <c r="J530" i="1"/>
  <c r="J528" i="1"/>
  <c r="J526" i="1"/>
  <c r="J524" i="1"/>
  <c r="J522" i="1"/>
  <c r="J520" i="1"/>
  <c r="J518" i="1"/>
  <c r="J512" i="1"/>
  <c r="J510" i="1"/>
  <c r="J508" i="1"/>
  <c r="J506" i="1"/>
  <c r="J504" i="1"/>
  <c r="J492" i="1"/>
  <c r="I494" i="1" s="1"/>
  <c r="J485" i="1"/>
  <c r="J483" i="1"/>
  <c r="J481" i="1"/>
  <c r="J476" i="1"/>
  <c r="J474" i="1"/>
  <c r="J472" i="1"/>
  <c r="J470" i="1"/>
  <c r="J468" i="1"/>
  <c r="J466" i="1"/>
  <c r="J464" i="1"/>
  <c r="J462" i="1"/>
  <c r="J460" i="1"/>
  <c r="J458" i="1"/>
  <c r="J456" i="1"/>
  <c r="J454" i="1"/>
  <c r="J452" i="1"/>
  <c r="J450" i="1"/>
  <c r="J448" i="1"/>
  <c r="J446" i="1"/>
  <c r="J444" i="1"/>
  <c r="J442" i="1"/>
  <c r="J440" i="1"/>
  <c r="J438" i="1"/>
  <c r="J436" i="1"/>
  <c r="J430" i="1"/>
  <c r="J428" i="1"/>
  <c r="J426" i="1"/>
  <c r="J421" i="1"/>
  <c r="J419" i="1"/>
  <c r="J414" i="1"/>
  <c r="J412" i="1"/>
  <c r="J401" i="1"/>
  <c r="I403" i="1" s="1"/>
  <c r="J394" i="1"/>
  <c r="J392" i="1"/>
  <c r="J390" i="1"/>
  <c r="J385" i="1"/>
  <c r="J383" i="1"/>
  <c r="J381" i="1"/>
  <c r="J379" i="1"/>
  <c r="J377" i="1"/>
  <c r="J375" i="1"/>
  <c r="J373" i="1"/>
  <c r="J371" i="1"/>
  <c r="J370" i="1"/>
  <c r="J368" i="1"/>
  <c r="J366" i="1"/>
  <c r="J364" i="1"/>
  <c r="J362" i="1"/>
  <c r="J360" i="1"/>
  <c r="J358" i="1"/>
  <c r="J356" i="1"/>
  <c r="J354" i="1"/>
  <c r="J352" i="1"/>
  <c r="J350" i="1"/>
  <c r="J348" i="1"/>
  <c r="J346" i="1"/>
  <c r="J344" i="1"/>
  <c r="J342" i="1"/>
  <c r="J340" i="1"/>
  <c r="J338" i="1"/>
  <c r="J336" i="1"/>
  <c r="J334" i="1"/>
  <c r="J332" i="1"/>
  <c r="J326" i="1"/>
  <c r="J324" i="1"/>
  <c r="J317" i="1"/>
  <c r="J315" i="1"/>
  <c r="J310" i="1"/>
  <c r="J308" i="1"/>
  <c r="J293" i="1"/>
  <c r="J291" i="1"/>
  <c r="J289" i="1"/>
  <c r="J287" i="1"/>
  <c r="J285" i="1"/>
  <c r="J283" i="1"/>
  <c r="J281" i="1"/>
  <c r="J279" i="1"/>
  <c r="J277" i="1"/>
  <c r="J272" i="1"/>
  <c r="J270" i="1"/>
  <c r="J268" i="1"/>
  <c r="J266" i="1"/>
  <c r="J264" i="1"/>
  <c r="J262" i="1"/>
  <c r="J260" i="1"/>
  <c r="J258" i="1"/>
  <c r="J256" i="1"/>
  <c r="J243" i="1"/>
  <c r="J241" i="1"/>
  <c r="J239" i="1"/>
  <c r="J237" i="1"/>
  <c r="J235" i="1"/>
  <c r="J233" i="1"/>
  <c r="J231" i="1"/>
  <c r="J229" i="1"/>
  <c r="J227" i="1"/>
  <c r="J222" i="1"/>
  <c r="J220" i="1"/>
  <c r="J218" i="1"/>
  <c r="J216" i="1"/>
  <c r="J214" i="1"/>
  <c r="J212" i="1"/>
  <c r="J210" i="1"/>
  <c r="J208" i="1"/>
  <c r="J206" i="1"/>
  <c r="J204" i="1"/>
  <c r="J202" i="1"/>
  <c r="J200" i="1"/>
  <c r="J198" i="1"/>
  <c r="J196" i="1"/>
  <c r="J194" i="1"/>
  <c r="J192" i="1"/>
  <c r="J190" i="1"/>
  <c r="J188" i="1"/>
  <c r="J184" i="1"/>
  <c r="J182" i="1"/>
  <c r="J180" i="1"/>
  <c r="J178" i="1"/>
  <c r="J176" i="1"/>
  <c r="J174" i="1"/>
  <c r="J158" i="1"/>
  <c r="J156" i="1"/>
  <c r="J154" i="1"/>
  <c r="J152" i="1"/>
  <c r="J150" i="1"/>
  <c r="J148" i="1"/>
  <c r="J146" i="1"/>
  <c r="J141" i="1"/>
  <c r="J139" i="1"/>
  <c r="J137" i="1"/>
  <c r="J135" i="1"/>
  <c r="J133" i="1"/>
  <c r="J131" i="1"/>
  <c r="J129" i="1"/>
  <c r="J127" i="1"/>
  <c r="J122" i="1"/>
  <c r="J120" i="1"/>
  <c r="J118" i="1"/>
  <c r="J116" i="1"/>
  <c r="J114" i="1"/>
  <c r="J112" i="1"/>
  <c r="J107" i="1"/>
  <c r="J105" i="1"/>
  <c r="J103" i="1"/>
  <c r="J101" i="1"/>
  <c r="J99" i="1"/>
  <c r="J97" i="1"/>
  <c r="J95" i="1"/>
  <c r="J93" i="1"/>
  <c r="J91" i="1"/>
  <c r="J89" i="1"/>
  <c r="J87" i="1"/>
  <c r="J82" i="1"/>
  <c r="J80" i="1"/>
  <c r="J78" i="1"/>
  <c r="J76" i="1"/>
  <c r="J74" i="1"/>
  <c r="J72" i="1"/>
  <c r="J70" i="1"/>
  <c r="J68" i="1"/>
  <c r="J63" i="1"/>
  <c r="J61" i="1"/>
  <c r="J59" i="1"/>
  <c r="J57" i="1"/>
  <c r="J55" i="1"/>
  <c r="J53" i="1"/>
  <c r="J51" i="1"/>
  <c r="J49" i="1"/>
  <c r="J44" i="1"/>
  <c r="J42" i="1"/>
  <c r="J40" i="1"/>
  <c r="J38" i="1"/>
  <c r="J36" i="1"/>
  <c r="J34" i="1"/>
  <c r="J32" i="1"/>
  <c r="J27" i="1"/>
  <c r="J25" i="1"/>
  <c r="J23" i="1"/>
  <c r="J21" i="1"/>
  <c r="J19" i="1"/>
  <c r="J17" i="1"/>
  <c r="J15" i="1"/>
  <c r="J9" i="1"/>
  <c r="J7" i="1"/>
  <c r="H2317" i="1"/>
  <c r="H2302" i="1"/>
  <c r="H2289" i="1"/>
  <c r="H2268" i="1"/>
  <c r="H2255" i="1"/>
  <c r="H2248" i="1"/>
  <c r="H2247" i="1"/>
  <c r="H2240" i="1"/>
  <c r="H2229" i="1"/>
  <c r="H2204" i="1"/>
  <c r="H2197" i="1"/>
  <c r="H2170" i="1"/>
  <c r="H2137" i="1"/>
  <c r="H2126" i="1"/>
  <c r="H2115" i="1"/>
  <c r="H2114" i="1"/>
  <c r="H2109" i="1"/>
  <c r="H2108" i="1"/>
  <c r="H2089" i="1"/>
  <c r="H2082" i="1"/>
  <c r="H2081" i="1"/>
  <c r="H2066" i="1"/>
  <c r="H2057" i="1"/>
  <c r="H2048" i="1"/>
  <c r="H2033" i="1"/>
  <c r="H2032" i="1"/>
  <c r="H2031" i="1"/>
  <c r="H1984" i="1"/>
  <c r="H1977" i="1"/>
  <c r="H1968" i="1"/>
  <c r="H1961" i="1"/>
  <c r="H1960" i="1"/>
  <c r="H1951" i="1"/>
  <c r="H1932" i="1"/>
  <c r="H1931" i="1"/>
  <c r="H1926" i="1"/>
  <c r="H1909" i="1"/>
  <c r="H1874" i="1"/>
  <c r="H1869" i="1"/>
  <c r="H1868" i="1"/>
  <c r="H1867" i="1"/>
  <c r="H1866" i="1"/>
  <c r="H1817" i="1"/>
  <c r="H1808" i="1"/>
  <c r="H1793" i="1"/>
  <c r="H1784" i="1"/>
  <c r="H1765" i="1"/>
  <c r="H1760" i="1"/>
  <c r="H1753" i="1"/>
  <c r="H1744" i="1"/>
  <c r="H1743" i="1"/>
  <c r="H1732" i="1"/>
  <c r="H1691" i="1"/>
  <c r="H1680" i="1"/>
  <c r="H1679" i="1"/>
  <c r="H1678" i="1"/>
  <c r="H1663" i="1"/>
  <c r="H1656" i="1"/>
  <c r="H1649" i="1"/>
  <c r="H1644" i="1"/>
  <c r="H1633" i="1"/>
  <c r="H1632" i="1"/>
  <c r="H1615" i="1"/>
  <c r="H1578" i="1"/>
  <c r="H1561" i="1"/>
  <c r="H1556" i="1"/>
  <c r="H1547" i="1"/>
  <c r="H1526" i="1"/>
  <c r="H1513" i="1"/>
  <c r="H1512" i="1"/>
  <c r="H1477" i="1"/>
  <c r="H1476" i="1"/>
  <c r="H1465" i="1"/>
  <c r="H1440" i="1"/>
  <c r="H1429" i="1"/>
  <c r="H1420" i="1"/>
  <c r="H1409" i="1"/>
  <c r="H1394" i="1"/>
  <c r="H1373" i="1"/>
  <c r="H1372" i="1"/>
  <c r="H1371" i="1"/>
  <c r="H1362" i="1"/>
  <c r="H1351" i="1"/>
  <c r="H1336" i="1"/>
  <c r="H1325" i="1"/>
  <c r="H1312" i="1"/>
  <c r="H1303" i="1"/>
  <c r="H1276" i="1"/>
  <c r="H1269" i="1"/>
  <c r="H1252" i="1"/>
  <c r="H1231" i="1"/>
  <c r="H1212" i="1"/>
  <c r="H1205" i="1"/>
  <c r="H1198" i="1"/>
  <c r="H1175" i="1"/>
  <c r="H1174" i="1"/>
  <c r="H1173" i="1"/>
  <c r="H1158" i="1"/>
  <c r="H1157" i="1"/>
  <c r="H1132" i="1"/>
  <c r="H1111" i="1"/>
  <c r="H1082" i="1"/>
  <c r="H1081" i="1"/>
  <c r="H1080" i="1"/>
  <c r="H1073" i="1"/>
  <c r="H1064" i="1"/>
  <c r="H1055" i="1"/>
  <c r="H1036" i="1"/>
  <c r="H1009" i="1"/>
  <c r="H990" i="1"/>
  <c r="H989" i="1"/>
  <c r="H980" i="1"/>
  <c r="H959" i="1"/>
  <c r="H942" i="1"/>
  <c r="H921" i="1"/>
  <c r="H920" i="1"/>
  <c r="H919" i="1"/>
  <c r="H918" i="1"/>
  <c r="H899" i="1"/>
  <c r="H878" i="1"/>
  <c r="H861" i="1"/>
  <c r="H818" i="1"/>
  <c r="H793" i="1"/>
  <c r="H792" i="1"/>
  <c r="H777" i="1"/>
  <c r="H744" i="1"/>
  <c r="H709" i="1"/>
  <c r="H708" i="1"/>
  <c r="H679" i="1"/>
  <c r="H597" i="1"/>
  <c r="H552" i="1"/>
  <c r="H517" i="1"/>
  <c r="H516" i="1"/>
  <c r="H503" i="1"/>
  <c r="H502" i="1"/>
  <c r="H491" i="1"/>
  <c r="H480" i="1"/>
  <c r="H435" i="1"/>
  <c r="H434" i="1"/>
  <c r="H425" i="1"/>
  <c r="H418" i="1"/>
  <c r="H411" i="1"/>
  <c r="H410" i="1"/>
  <c r="H409" i="1"/>
  <c r="H400" i="1"/>
  <c r="H389" i="1"/>
  <c r="H331" i="1"/>
  <c r="H330" i="1"/>
  <c r="H321" i="1"/>
  <c r="H314" i="1"/>
  <c r="H307" i="1"/>
  <c r="H306" i="1"/>
  <c r="H305" i="1"/>
  <c r="H300" i="1"/>
  <c r="H299" i="1"/>
  <c r="H276" i="1"/>
  <c r="H255" i="1"/>
  <c r="H254" i="1"/>
  <c r="H247" i="1"/>
  <c r="H226" i="1"/>
  <c r="H169" i="1"/>
  <c r="H162" i="1"/>
  <c r="H145" i="1"/>
  <c r="H126" i="1"/>
  <c r="H111" i="1"/>
  <c r="H86" i="1"/>
  <c r="H67" i="1"/>
  <c r="H48" i="1"/>
  <c r="H31" i="1"/>
  <c r="H14" i="1"/>
  <c r="H13" i="1"/>
  <c r="H6" i="1"/>
  <c r="H5" i="1"/>
  <c r="H4" i="1"/>
  <c r="I11" i="1" l="1"/>
  <c r="I6" i="1" s="1"/>
  <c r="I423" i="1"/>
  <c r="I1203" i="1"/>
  <c r="I1198" i="1" s="1"/>
  <c r="I1654" i="1"/>
  <c r="I1649" i="1" s="1"/>
  <c r="I1966" i="1"/>
  <c r="I1961" i="1" s="1"/>
  <c r="I328" i="1"/>
  <c r="J328" i="1" s="1"/>
  <c r="J321" i="1" s="1"/>
  <c r="I1418" i="1"/>
  <c r="J1418" i="1" s="1"/>
  <c r="J1409" i="1" s="1"/>
  <c r="I319" i="1"/>
  <c r="J319" i="1" s="1"/>
  <c r="J314" i="1" s="1"/>
  <c r="I1310" i="1"/>
  <c r="J1310" i="1" s="1"/>
  <c r="J1303" i="1" s="1"/>
  <c r="I432" i="1"/>
  <c r="I425" i="1" s="1"/>
  <c r="I487" i="1"/>
  <c r="J487" i="1" s="1"/>
  <c r="J480" i="1" s="1"/>
  <c r="I1167" i="1"/>
  <c r="J1167" i="1" s="1"/>
  <c r="J1158" i="1" s="1"/>
  <c r="I1169" i="1" s="1"/>
  <c r="I1062" i="1"/>
  <c r="I1055" i="1" s="1"/>
  <c r="I1860" i="1"/>
  <c r="I1817" i="1" s="1"/>
  <c r="I1982" i="1"/>
  <c r="I1977" i="1" s="1"/>
  <c r="I1472" i="1"/>
  <c r="I1465" i="1" s="1"/>
  <c r="I416" i="1"/>
  <c r="I411" i="1" s="1"/>
  <c r="I957" i="1"/>
  <c r="I942" i="1" s="1"/>
  <c r="I1661" i="1"/>
  <c r="J1661" i="1" s="1"/>
  <c r="J1656" i="1" s="1"/>
  <c r="I1813" i="1"/>
  <c r="I1808" i="1" s="1"/>
  <c r="I2124" i="1"/>
  <c r="I2115" i="1" s="1"/>
  <c r="I2236" i="1"/>
  <c r="J2236" i="1" s="1"/>
  <c r="J2229" i="1" s="1"/>
  <c r="I677" i="1"/>
  <c r="J677" i="1" s="1"/>
  <c r="J597" i="1" s="1"/>
  <c r="I706" i="1"/>
  <c r="J706" i="1" s="1"/>
  <c r="J679" i="1" s="1"/>
  <c r="I1034" i="1"/>
  <c r="J1034" i="1" s="1"/>
  <c r="J1009" i="1" s="1"/>
  <c r="I1130" i="1"/>
  <c r="J1130" i="1" s="1"/>
  <c r="J1111" i="1" s="1"/>
  <c r="I816" i="1"/>
  <c r="I793" i="1" s="1"/>
  <c r="I1109" i="1"/>
  <c r="I1082" i="1" s="1"/>
  <c r="I1153" i="1"/>
  <c r="J1153" i="1" s="1"/>
  <c r="J1132" i="1" s="1"/>
  <c r="I1741" i="1"/>
  <c r="J1741" i="1" s="1"/>
  <c r="J1732" i="1" s="1"/>
  <c r="I2064" i="1"/>
  <c r="J2064" i="1" s="1"/>
  <c r="J2057" i="1" s="1"/>
  <c r="I2135" i="1"/>
  <c r="I2126" i="1" s="1"/>
  <c r="I2266" i="1"/>
  <c r="J2266" i="1" s="1"/>
  <c r="J2255" i="1" s="1"/>
  <c r="I2332" i="1"/>
  <c r="I274" i="1"/>
  <c r="I255" i="1" s="1"/>
  <c r="I396" i="1"/>
  <c r="I1367" i="1"/>
  <c r="I1362" i="1" s="1"/>
  <c r="I1438" i="1"/>
  <c r="I1429" i="1" s="1"/>
  <c r="I1689" i="1"/>
  <c r="I1680" i="1" s="1"/>
  <c r="I1782" i="1"/>
  <c r="I1765" i="1" s="1"/>
  <c r="I1791" i="1"/>
  <c r="I1784" i="1" s="1"/>
  <c r="I1949" i="1"/>
  <c r="I1932" i="1" s="1"/>
  <c r="I1956" i="1"/>
  <c r="J1956" i="1" s="1"/>
  <c r="J1951" i="1" s="1"/>
  <c r="I2027" i="1"/>
  <c r="I1984" i="1" s="1"/>
  <c r="I2195" i="1"/>
  <c r="J2195" i="1" s="1"/>
  <c r="J2170" i="1" s="1"/>
  <c r="I2227" i="1"/>
  <c r="I2204" i="1" s="1"/>
  <c r="I84" i="1"/>
  <c r="J84" i="1" s="1"/>
  <c r="J67" i="1" s="1"/>
  <c r="I109" i="1"/>
  <c r="J109" i="1" s="1"/>
  <c r="J86" i="1" s="1"/>
  <c r="I295" i="1"/>
  <c r="J295" i="1" s="1"/>
  <c r="J276" i="1" s="1"/>
  <c r="I1905" i="1"/>
  <c r="I1874" i="1" s="1"/>
  <c r="I2104" i="1"/>
  <c r="I2089" i="1" s="1"/>
  <c r="I2168" i="1"/>
  <c r="I2137" i="1" s="1"/>
  <c r="I46" i="1"/>
  <c r="J46" i="1" s="1"/>
  <c r="J31" i="1" s="1"/>
  <c r="I160" i="1"/>
  <c r="J160" i="1" s="1"/>
  <c r="J145" i="1" s="1"/>
  <c r="I550" i="1"/>
  <c r="I517" i="1" s="1"/>
  <c r="I593" i="1"/>
  <c r="I552" i="1" s="1"/>
  <c r="I788" i="1"/>
  <c r="I777" i="1" s="1"/>
  <c r="I1392" i="1"/>
  <c r="I1373" i="1" s="1"/>
  <c r="I1630" i="1"/>
  <c r="I1642" i="1"/>
  <c r="I1633" i="1" s="1"/>
  <c r="I2311" i="1"/>
  <c r="J2311" i="1" s="1"/>
  <c r="J2302" i="1" s="1"/>
  <c r="J303" i="1"/>
  <c r="J300" i="1" s="1"/>
  <c r="I742" i="1"/>
  <c r="I709" i="1" s="1"/>
  <c r="I1274" i="1"/>
  <c r="J1274" i="1" s="1"/>
  <c r="J1269" i="1" s="1"/>
  <c r="I1407" i="1"/>
  <c r="I1394" i="1" s="1"/>
  <c r="I1751" i="1"/>
  <c r="I1744" i="1" s="1"/>
  <c r="I1806" i="1"/>
  <c r="I1793" i="1" s="1"/>
  <c r="I124" i="1"/>
  <c r="J124" i="1" s="1"/>
  <c r="J111" i="1" s="1"/>
  <c r="I312" i="1"/>
  <c r="I307" i="1" s="1"/>
  <c r="I985" i="1"/>
  <c r="I980" i="1" s="1"/>
  <c r="I1267" i="1"/>
  <c r="J1267" i="1" s="1"/>
  <c r="J1252" i="1" s="1"/>
  <c r="I1360" i="1"/>
  <c r="I1351" i="1" s="1"/>
  <c r="I1461" i="1"/>
  <c r="J1461" i="1" s="1"/>
  <c r="J1440" i="1" s="1"/>
  <c r="I1730" i="1"/>
  <c r="I1691" i="1" s="1"/>
  <c r="I1973" i="1"/>
  <c r="J1973" i="1" s="1"/>
  <c r="J1968" i="1" s="1"/>
  <c r="I2055" i="1"/>
  <c r="J2055" i="1" s="1"/>
  <c r="J2048" i="1" s="1"/>
  <c r="I2202" i="1"/>
  <c r="I2197" i="1" s="1"/>
  <c r="I2287" i="1"/>
  <c r="I2268" i="1" s="1"/>
  <c r="I914" i="1"/>
  <c r="I899" i="1" s="1"/>
  <c r="I1071" i="1"/>
  <c r="J1071" i="1" s="1"/>
  <c r="J1064" i="1" s="1"/>
  <c r="I1196" i="1"/>
  <c r="I1175" i="1" s="1"/>
  <c r="I1349" i="1"/>
  <c r="I2253" i="1"/>
  <c r="J2253" i="1" s="1"/>
  <c r="J2248" i="1" s="1"/>
  <c r="I2300" i="1"/>
  <c r="J2300" i="1" s="1"/>
  <c r="J2289" i="1" s="1"/>
  <c r="I478" i="1"/>
  <c r="I1007" i="1"/>
  <c r="J1208" i="1"/>
  <c r="J1205" i="1" s="1"/>
  <c r="I1205" i="1"/>
  <c r="I1334" i="1"/>
  <c r="I1524" i="1"/>
  <c r="J1559" i="1"/>
  <c r="J1556" i="1" s="1"/>
  <c r="I1556" i="1"/>
  <c r="I1613" i="1"/>
  <c r="J1647" i="1"/>
  <c r="J1644" i="1" s="1"/>
  <c r="I245" i="1"/>
  <c r="I491" i="1"/>
  <c r="J494" i="1"/>
  <c r="J491" i="1" s="1"/>
  <c r="I775" i="1"/>
  <c r="I859" i="1"/>
  <c r="I1229" i="1"/>
  <c r="I1250" i="1"/>
  <c r="I1576" i="1"/>
  <c r="J1756" i="1"/>
  <c r="J1753" i="1" s="1"/>
  <c r="I1753" i="1"/>
  <c r="I2077" i="1"/>
  <c r="I65" i="1"/>
  <c r="I514" i="1"/>
  <c r="I1506" i="1"/>
  <c r="J423" i="1"/>
  <c r="J418" i="1" s="1"/>
  <c r="I418" i="1"/>
  <c r="I897" i="1"/>
  <c r="J1076" i="1"/>
  <c r="J1073" i="1" s="1"/>
  <c r="I1073" i="1"/>
  <c r="I1323" i="1"/>
  <c r="J1763" i="1"/>
  <c r="J1760" i="1" s="1"/>
  <c r="I2240" i="1"/>
  <c r="J2243" i="1"/>
  <c r="J2240" i="1" s="1"/>
  <c r="I162" i="1"/>
  <c r="I1158" i="1"/>
  <c r="I29" i="1"/>
  <c r="I143" i="1"/>
  <c r="I940" i="1"/>
  <c r="I1301" i="1"/>
  <c r="J1929" i="1"/>
  <c r="J1926" i="1" s="1"/>
  <c r="I1926" i="1"/>
  <c r="I2046" i="1"/>
  <c r="I247" i="1"/>
  <c r="J250" i="1"/>
  <c r="J247" i="1" s="1"/>
  <c r="I224" i="1"/>
  <c r="I874" i="1"/>
  <c r="I976" i="1"/>
  <c r="I1053" i="1"/>
  <c r="I1427" i="1"/>
  <c r="I1543" i="1"/>
  <c r="I1554" i="1"/>
  <c r="I1674" i="1"/>
  <c r="J1872" i="1"/>
  <c r="J1869" i="1" s="1"/>
  <c r="I1924" i="1"/>
  <c r="J1654" i="1"/>
  <c r="J1649" i="1" s="1"/>
  <c r="I2087" i="1"/>
  <c r="I387" i="1"/>
  <c r="J403" i="1"/>
  <c r="J400" i="1" s="1"/>
  <c r="I400" i="1"/>
  <c r="J2112" i="1"/>
  <c r="J2109" i="1" s="1"/>
  <c r="I2109" i="1"/>
  <c r="J1782" i="1" l="1"/>
  <c r="J1765" i="1" s="1"/>
  <c r="I86" i="1"/>
  <c r="J11" i="1"/>
  <c r="J6" i="1" s="1"/>
  <c r="I1064" i="1"/>
  <c r="J1203" i="1"/>
  <c r="J1198" i="1" s="1"/>
  <c r="I67" i="1"/>
  <c r="J1806" i="1"/>
  <c r="J1793" i="1" s="1"/>
  <c r="J1966" i="1"/>
  <c r="J1961" i="1" s="1"/>
  <c r="I1975" i="1" s="1"/>
  <c r="I1732" i="1"/>
  <c r="I679" i="1"/>
  <c r="I597" i="1"/>
  <c r="J550" i="1"/>
  <c r="J517" i="1" s="1"/>
  <c r="I1252" i="1"/>
  <c r="J1472" i="1"/>
  <c r="J1465" i="1" s="1"/>
  <c r="I1409" i="1"/>
  <c r="J742" i="1"/>
  <c r="J709" i="1" s="1"/>
  <c r="I2057" i="1"/>
  <c r="J2135" i="1"/>
  <c r="J2126" i="1" s="1"/>
  <c r="I1269" i="1"/>
  <c r="J1360" i="1"/>
  <c r="J1351" i="1" s="1"/>
  <c r="J593" i="1"/>
  <c r="J552" i="1" s="1"/>
  <c r="J1438" i="1"/>
  <c r="J1429" i="1" s="1"/>
  <c r="J1982" i="1"/>
  <c r="J1977" i="1" s="1"/>
  <c r="I276" i="1"/>
  <c r="J1392" i="1"/>
  <c r="J1373" i="1" s="1"/>
  <c r="I2170" i="1"/>
  <c r="J1196" i="1"/>
  <c r="J1175" i="1" s="1"/>
  <c r="I321" i="1"/>
  <c r="J788" i="1"/>
  <c r="J777" i="1" s="1"/>
  <c r="J1813" i="1"/>
  <c r="J1808" i="1" s="1"/>
  <c r="J1949" i="1"/>
  <c r="J1932" i="1" s="1"/>
  <c r="I1958" i="1" s="1"/>
  <c r="J1958" i="1" s="1"/>
  <c r="J1931" i="1" s="1"/>
  <c r="J1791" i="1"/>
  <c r="J1784" i="1" s="1"/>
  <c r="J1689" i="1"/>
  <c r="J1680" i="1" s="1"/>
  <c r="J1905" i="1"/>
  <c r="J1874" i="1" s="1"/>
  <c r="I1907" i="1" s="1"/>
  <c r="J2124" i="1"/>
  <c r="J2115" i="1" s="1"/>
  <c r="J914" i="1"/>
  <c r="J899" i="1" s="1"/>
  <c r="I480" i="1"/>
  <c r="I1656" i="1"/>
  <c r="J1407" i="1"/>
  <c r="J1394" i="1" s="1"/>
  <c r="I2255" i="1"/>
  <c r="J1062" i="1"/>
  <c r="J1055" i="1" s="1"/>
  <c r="I1440" i="1"/>
  <c r="J2104" i="1"/>
  <c r="J2089" i="1" s="1"/>
  <c r="J1860" i="1"/>
  <c r="J1817" i="1" s="1"/>
  <c r="J1367" i="1"/>
  <c r="J1362" i="1" s="1"/>
  <c r="J416" i="1"/>
  <c r="J411" i="1" s="1"/>
  <c r="I1303" i="1"/>
  <c r="I314" i="1"/>
  <c r="J1751" i="1"/>
  <c r="J1744" i="1" s="1"/>
  <c r="I1758" i="1" s="1"/>
  <c r="J1758" i="1" s="1"/>
  <c r="J1743" i="1" s="1"/>
  <c r="I2229" i="1"/>
  <c r="J1730" i="1"/>
  <c r="J1691" i="1" s="1"/>
  <c r="J957" i="1"/>
  <c r="J942" i="1" s="1"/>
  <c r="J985" i="1"/>
  <c r="J980" i="1" s="1"/>
  <c r="I2302" i="1"/>
  <c r="I1111" i="1"/>
  <c r="I145" i="1"/>
  <c r="I31" i="1"/>
  <c r="J2202" i="1"/>
  <c r="J2197" i="1" s="1"/>
  <c r="J312" i="1"/>
  <c r="J307" i="1" s="1"/>
  <c r="J2287" i="1"/>
  <c r="J2268" i="1" s="1"/>
  <c r="I2313" i="1" s="1"/>
  <c r="J432" i="1"/>
  <c r="J425" i="1" s="1"/>
  <c r="J2227" i="1"/>
  <c r="J2204" i="1" s="1"/>
  <c r="I1132" i="1"/>
  <c r="I1009" i="1"/>
  <c r="J2168" i="1"/>
  <c r="J2137" i="1" s="1"/>
  <c r="I111" i="1"/>
  <c r="I389" i="1"/>
  <c r="J396" i="1"/>
  <c r="J389" i="1" s="1"/>
  <c r="I1615" i="1"/>
  <c r="J1630" i="1"/>
  <c r="J1615" i="1" s="1"/>
  <c r="J2027" i="1"/>
  <c r="J1984" i="1" s="1"/>
  <c r="I2248" i="1"/>
  <c r="J1642" i="1"/>
  <c r="J1633" i="1" s="1"/>
  <c r="I2048" i="1"/>
  <c r="I1336" i="1"/>
  <c r="J1349" i="1"/>
  <c r="J1336" i="1" s="1"/>
  <c r="I2317" i="1"/>
  <c r="J2332" i="1"/>
  <c r="J2317" i="1" s="1"/>
  <c r="I2289" i="1"/>
  <c r="J274" i="1"/>
  <c r="J255" i="1" s="1"/>
  <c r="I297" i="1" s="1"/>
  <c r="I1951" i="1"/>
  <c r="J816" i="1"/>
  <c r="J793" i="1" s="1"/>
  <c r="I1968" i="1"/>
  <c r="J1109" i="1"/>
  <c r="J1082" i="1" s="1"/>
  <c r="I1155" i="1" s="1"/>
  <c r="I169" i="1"/>
  <c r="J224" i="1"/>
  <c r="J169" i="1" s="1"/>
  <c r="J775" i="1"/>
  <c r="J744" i="1" s="1"/>
  <c r="I744" i="1"/>
  <c r="J1674" i="1"/>
  <c r="J1663" i="1" s="1"/>
  <c r="I1663" i="1"/>
  <c r="I226" i="1"/>
  <c r="J245" i="1"/>
  <c r="J226" i="1" s="1"/>
  <c r="I1036" i="1"/>
  <c r="J1053" i="1"/>
  <c r="J1036" i="1" s="1"/>
  <c r="J29" i="1"/>
  <c r="J14" i="1" s="1"/>
  <c r="I14" i="1"/>
  <c r="J1554" i="1"/>
  <c r="J1547" i="1" s="1"/>
  <c r="I1547" i="1"/>
  <c r="I959" i="1"/>
  <c r="J976" i="1"/>
  <c r="J959" i="1" s="1"/>
  <c r="J2077" i="1"/>
  <c r="J2066" i="1" s="1"/>
  <c r="I2066" i="1"/>
  <c r="I1513" i="1"/>
  <c r="J1524" i="1"/>
  <c r="J1513" i="1" s="1"/>
  <c r="I1561" i="1"/>
  <c r="J1576" i="1"/>
  <c r="J1561" i="1" s="1"/>
  <c r="J940" i="1"/>
  <c r="J921" i="1" s="1"/>
  <c r="I921" i="1"/>
  <c r="I1526" i="1"/>
  <c r="J1543" i="1"/>
  <c r="J1526" i="1" s="1"/>
  <c r="I861" i="1"/>
  <c r="J874" i="1"/>
  <c r="J861" i="1" s="1"/>
  <c r="I1231" i="1"/>
  <c r="J1250" i="1"/>
  <c r="J1231" i="1" s="1"/>
  <c r="I1276" i="1"/>
  <c r="J1301" i="1"/>
  <c r="J1276" i="1" s="1"/>
  <c r="I1420" i="1"/>
  <c r="J1427" i="1"/>
  <c r="J1420" i="1" s="1"/>
  <c r="J514" i="1"/>
  <c r="J503" i="1" s="1"/>
  <c r="I503" i="1"/>
  <c r="J1229" i="1"/>
  <c r="J1212" i="1" s="1"/>
  <c r="I1212" i="1"/>
  <c r="J1007" i="1"/>
  <c r="J990" i="1" s="1"/>
  <c r="I990" i="1"/>
  <c r="J1323" i="1"/>
  <c r="J1312" i="1" s="1"/>
  <c r="I1312" i="1"/>
  <c r="I2082" i="1"/>
  <c r="J2087" i="1"/>
  <c r="J2082" i="1" s="1"/>
  <c r="I1909" i="1"/>
  <c r="J1924" i="1"/>
  <c r="J1909" i="1" s="1"/>
  <c r="J2046" i="1"/>
  <c r="J2033" i="1" s="1"/>
  <c r="I2033" i="1"/>
  <c r="J897" i="1"/>
  <c r="J878" i="1" s="1"/>
  <c r="I878" i="1"/>
  <c r="I1477" i="1"/>
  <c r="J1506" i="1"/>
  <c r="J1477" i="1" s="1"/>
  <c r="I1508" i="1" s="1"/>
  <c r="J65" i="1"/>
  <c r="J48" i="1" s="1"/>
  <c r="I48" i="1"/>
  <c r="J859" i="1"/>
  <c r="J818" i="1" s="1"/>
  <c r="I818" i="1"/>
  <c r="I1325" i="1"/>
  <c r="J1334" i="1"/>
  <c r="J1325" i="1" s="1"/>
  <c r="J143" i="1"/>
  <c r="J126" i="1" s="1"/>
  <c r="I126" i="1"/>
  <c r="J1613" i="1"/>
  <c r="J1578" i="1" s="1"/>
  <c r="I1578" i="1"/>
  <c r="I331" i="1"/>
  <c r="J387" i="1"/>
  <c r="J331" i="1" s="1"/>
  <c r="I1157" i="1"/>
  <c r="J1169" i="1"/>
  <c r="J1157" i="1" s="1"/>
  <c r="I435" i="1"/>
  <c r="J478" i="1"/>
  <c r="J435" i="1" s="1"/>
  <c r="I489" i="1" s="1"/>
  <c r="I1210" i="1" l="1"/>
  <c r="I595" i="1"/>
  <c r="J595" i="1" s="1"/>
  <c r="J516" i="1" s="1"/>
  <c r="I790" i="1"/>
  <c r="I1174" i="1"/>
  <c r="J1210" i="1"/>
  <c r="J1174" i="1" s="1"/>
  <c r="I1369" i="1" s="1"/>
  <c r="I1173" i="1" s="1"/>
  <c r="I876" i="1"/>
  <c r="I792" i="1" s="1"/>
  <c r="I1743" i="1"/>
  <c r="I1868" i="1"/>
  <c r="J1907" i="1"/>
  <c r="J1868" i="1" s="1"/>
  <c r="I2106" i="1"/>
  <c r="J2106" i="1" s="1"/>
  <c r="J2081" i="1" s="1"/>
  <c r="I2238" i="1"/>
  <c r="I2114" i="1" s="1"/>
  <c r="I1463" i="1"/>
  <c r="J1463" i="1" s="1"/>
  <c r="J1372" i="1" s="1"/>
  <c r="I1474" i="1" s="1"/>
  <c r="I1676" i="1"/>
  <c r="J1676" i="1" s="1"/>
  <c r="J1632" i="1" s="1"/>
  <c r="I1931" i="1"/>
  <c r="I1815" i="1"/>
  <c r="I1679" i="1" s="1"/>
  <c r="I2079" i="1"/>
  <c r="I2032" i="1" s="1"/>
  <c r="I1078" i="1"/>
  <c r="I989" i="1" s="1"/>
  <c r="I1545" i="1"/>
  <c r="J1545" i="1" s="1"/>
  <c r="J1512" i="1" s="1"/>
  <c r="I398" i="1"/>
  <c r="J398" i="1" s="1"/>
  <c r="J330" i="1" s="1"/>
  <c r="I405" i="1" s="1"/>
  <c r="I708" i="1"/>
  <c r="J790" i="1"/>
  <c r="J708" i="1" s="1"/>
  <c r="I1476" i="1"/>
  <c r="J1508" i="1"/>
  <c r="J1476" i="1" s="1"/>
  <c r="I434" i="1"/>
  <c r="J489" i="1"/>
  <c r="J434" i="1" s="1"/>
  <c r="I496" i="1" s="1"/>
  <c r="I1081" i="1"/>
  <c r="J1155" i="1"/>
  <c r="J1081" i="1" s="1"/>
  <c r="I1171" i="1" s="1"/>
  <c r="J297" i="1"/>
  <c r="J254" i="1" s="1"/>
  <c r="I254" i="1"/>
  <c r="I978" i="1"/>
  <c r="I2247" i="1"/>
  <c r="J2313" i="1"/>
  <c r="J2247" i="1" s="1"/>
  <c r="I167" i="1"/>
  <c r="J1975" i="1"/>
  <c r="J1960" i="1" s="1"/>
  <c r="I1960" i="1"/>
  <c r="J876" i="1" l="1"/>
  <c r="J792" i="1" s="1"/>
  <c r="I1512" i="1"/>
  <c r="I2081" i="1"/>
  <c r="I516" i="1"/>
  <c r="I1372" i="1"/>
  <c r="J2079" i="1"/>
  <c r="J2032" i="1" s="1"/>
  <c r="J2238" i="1"/>
  <c r="J2114" i="1" s="1"/>
  <c r="I2245" i="1" s="1"/>
  <c r="J2245" i="1" s="1"/>
  <c r="J2108" i="1" s="1"/>
  <c r="I2315" i="1" s="1"/>
  <c r="I2029" i="1"/>
  <c r="I1867" i="1" s="1"/>
  <c r="J1815" i="1"/>
  <c r="J1679" i="1" s="1"/>
  <c r="I1862" i="1" s="1"/>
  <c r="J1862" i="1" s="1"/>
  <c r="J1678" i="1" s="1"/>
  <c r="J1078" i="1"/>
  <c r="J989" i="1" s="1"/>
  <c r="I330" i="1"/>
  <c r="I1632" i="1"/>
  <c r="I916" i="1"/>
  <c r="J916" i="1" s="1"/>
  <c r="J502" i="1" s="1"/>
  <c r="J1369" i="1"/>
  <c r="J1173" i="1" s="1"/>
  <c r="J405" i="1"/>
  <c r="J306" i="1" s="1"/>
  <c r="I407" i="1" s="1"/>
  <c r="I306" i="1"/>
  <c r="J1171" i="1"/>
  <c r="J1080" i="1" s="1"/>
  <c r="I1080" i="1"/>
  <c r="I1371" i="1"/>
  <c r="J1474" i="1"/>
  <c r="J1371" i="1" s="1"/>
  <c r="I13" i="1"/>
  <c r="J167" i="1"/>
  <c r="J13" i="1" s="1"/>
  <c r="I252" i="1" s="1"/>
  <c r="I920" i="1"/>
  <c r="J978" i="1"/>
  <c r="J920" i="1" s="1"/>
  <c r="I987" i="1" s="1"/>
  <c r="I410" i="1"/>
  <c r="J496" i="1"/>
  <c r="J410" i="1" s="1"/>
  <c r="I498" i="1" s="1"/>
  <c r="I1678" i="1" l="1"/>
  <c r="I2108" i="1"/>
  <c r="J2029" i="1"/>
  <c r="J1867" i="1" s="1"/>
  <c r="I502" i="1"/>
  <c r="J2315" i="1"/>
  <c r="J2031" i="1" s="1"/>
  <c r="I2031" i="1"/>
  <c r="J987" i="1"/>
  <c r="J919" i="1" s="1"/>
  <c r="I1510" i="1" s="1"/>
  <c r="I919" i="1"/>
  <c r="I409" i="1"/>
  <c r="J498" i="1"/>
  <c r="J409" i="1" s="1"/>
  <c r="J252" i="1"/>
  <c r="J5" i="1" s="1"/>
  <c r="I5" i="1"/>
  <c r="J407" i="1"/>
  <c r="J305" i="1" s="1"/>
  <c r="I305" i="1"/>
  <c r="I2334" i="1" l="1"/>
  <c r="I1866" i="1" s="1"/>
  <c r="I500" i="1"/>
  <c r="J500" i="1" s="1"/>
  <c r="J299" i="1" s="1"/>
  <c r="J1510" i="1"/>
  <c r="J918" i="1" s="1"/>
  <c r="I918" i="1"/>
  <c r="J2334" i="1" l="1"/>
  <c r="J1866" i="1" s="1"/>
  <c r="I1864" i="1"/>
  <c r="I4" i="1" s="1"/>
  <c r="I299" i="1"/>
  <c r="J1864" i="1" l="1"/>
  <c r="J4" i="1" s="1"/>
  <c r="I2336" i="1" s="1"/>
  <c r="J2336" i="1" s="1"/>
  <c r="J2338" i="1" s="1"/>
  <c r="J2339" i="1" s="1"/>
  <c r="J2340" i="1" s="1"/>
  <c r="J2341" i="1" s="1"/>
  <c r="J2342" i="1" s="1"/>
  <c r="E1866" i="1" l="1"/>
  <c r="E2317" i="1"/>
  <c r="G2330" i="1"/>
  <c r="G2328" i="1"/>
  <c r="G2326" i="1"/>
  <c r="G2324" i="1"/>
  <c r="G2322" i="1"/>
  <c r="G2320" i="1"/>
  <c r="G2318" i="1"/>
  <c r="E2031" i="1"/>
  <c r="E2247" i="1"/>
  <c r="E2302" i="1"/>
  <c r="G2309" i="1"/>
  <c r="G2307" i="1"/>
  <c r="G2305" i="1"/>
  <c r="G2303" i="1"/>
  <c r="E2289" i="1"/>
  <c r="G2298" i="1"/>
  <c r="G2296" i="1"/>
  <c r="G2294" i="1"/>
  <c r="G2292" i="1"/>
  <c r="G2290" i="1"/>
  <c r="E2268" i="1"/>
  <c r="G2285" i="1"/>
  <c r="G2283" i="1"/>
  <c r="G2281" i="1"/>
  <c r="G2279" i="1"/>
  <c r="G2277" i="1"/>
  <c r="G2275" i="1"/>
  <c r="G2273" i="1"/>
  <c r="G2271" i="1"/>
  <c r="G2269" i="1"/>
  <c r="E2255" i="1"/>
  <c r="G2264" i="1"/>
  <c r="G2262" i="1"/>
  <c r="G2260" i="1"/>
  <c r="G2258" i="1"/>
  <c r="G2256" i="1"/>
  <c r="E2248" i="1"/>
  <c r="G2251" i="1"/>
  <c r="G2249" i="1"/>
  <c r="E2108" i="1"/>
  <c r="E2240" i="1"/>
  <c r="G2241" i="1"/>
  <c r="F2243" i="1" s="1"/>
  <c r="E2114" i="1"/>
  <c r="E2229" i="1"/>
  <c r="G2234" i="1"/>
  <c r="G2232" i="1"/>
  <c r="G2230" i="1"/>
  <c r="E2204" i="1"/>
  <c r="G2225" i="1"/>
  <c r="G2223" i="1"/>
  <c r="G2221" i="1"/>
  <c r="G2219" i="1"/>
  <c r="G2217" i="1"/>
  <c r="G2215" i="1"/>
  <c r="G2213" i="1"/>
  <c r="G2211" i="1"/>
  <c r="G2209" i="1"/>
  <c r="G2207" i="1"/>
  <c r="G2205" i="1"/>
  <c r="E2197" i="1"/>
  <c r="G2200" i="1"/>
  <c r="G2198" i="1"/>
  <c r="E2170" i="1"/>
  <c r="G2193" i="1"/>
  <c r="G2191" i="1"/>
  <c r="G2189" i="1"/>
  <c r="G2187" i="1"/>
  <c r="G2185" i="1"/>
  <c r="G2183" i="1"/>
  <c r="G2181" i="1"/>
  <c r="G2179" i="1"/>
  <c r="G2177" i="1"/>
  <c r="G2175" i="1"/>
  <c r="G2173" i="1"/>
  <c r="G2171" i="1"/>
  <c r="E2137" i="1"/>
  <c r="G2166" i="1"/>
  <c r="G2164" i="1"/>
  <c r="G2162" i="1"/>
  <c r="G2160" i="1"/>
  <c r="G2158" i="1"/>
  <c r="G2156" i="1"/>
  <c r="G2154" i="1"/>
  <c r="G2152" i="1"/>
  <c r="G2150" i="1"/>
  <c r="G2148" i="1"/>
  <c r="G2146" i="1"/>
  <c r="G2144" i="1"/>
  <c r="G2142" i="1"/>
  <c r="G2140" i="1"/>
  <c r="G2138" i="1"/>
  <c r="E2126" i="1"/>
  <c r="G2133" i="1"/>
  <c r="G2131" i="1"/>
  <c r="G2129" i="1"/>
  <c r="G2127" i="1"/>
  <c r="E2115" i="1"/>
  <c r="G2122" i="1"/>
  <c r="G2120" i="1"/>
  <c r="G2118" i="1"/>
  <c r="G2116" i="1"/>
  <c r="E2109" i="1"/>
  <c r="G2110" i="1"/>
  <c r="F2112" i="1" s="1"/>
  <c r="E2081" i="1"/>
  <c r="E2089" i="1"/>
  <c r="G2102" i="1"/>
  <c r="G2100" i="1"/>
  <c r="G2098" i="1"/>
  <c r="G2096" i="1"/>
  <c r="G2094" i="1"/>
  <c r="G2092" i="1"/>
  <c r="G2090" i="1"/>
  <c r="E2082" i="1"/>
  <c r="G2085" i="1"/>
  <c r="G2083" i="1"/>
  <c r="E2032" i="1"/>
  <c r="E2066" i="1"/>
  <c r="G2075" i="1"/>
  <c r="G2073" i="1"/>
  <c r="G2071" i="1"/>
  <c r="G2069" i="1"/>
  <c r="G2067" i="1"/>
  <c r="E2057" i="1"/>
  <c r="G2062" i="1"/>
  <c r="G2060" i="1"/>
  <c r="G2058" i="1"/>
  <c r="E2048" i="1"/>
  <c r="G2053" i="1"/>
  <c r="G2051" i="1"/>
  <c r="G2049" i="1"/>
  <c r="E2033" i="1"/>
  <c r="G2044" i="1"/>
  <c r="G2042" i="1"/>
  <c r="G2040" i="1"/>
  <c r="G2038" i="1"/>
  <c r="G2036" i="1"/>
  <c r="G2034" i="1"/>
  <c r="E1867" i="1"/>
  <c r="E1984" i="1"/>
  <c r="G2025" i="1"/>
  <c r="G2023" i="1"/>
  <c r="G2021" i="1"/>
  <c r="G2019" i="1"/>
  <c r="G2017" i="1"/>
  <c r="G2015" i="1"/>
  <c r="G2014" i="1"/>
  <c r="G2013" i="1"/>
  <c r="G2011" i="1"/>
  <c r="G2009" i="1"/>
  <c r="G2007" i="1"/>
  <c r="G2005" i="1"/>
  <c r="G2003" i="1"/>
  <c r="G2001" i="1"/>
  <c r="G1999" i="1"/>
  <c r="G1997" i="1"/>
  <c r="G1995" i="1"/>
  <c r="G1993" i="1"/>
  <c r="G1991" i="1"/>
  <c r="G1989" i="1"/>
  <c r="G1987" i="1"/>
  <c r="G1985" i="1"/>
  <c r="E1977" i="1"/>
  <c r="G1980" i="1"/>
  <c r="G1978" i="1"/>
  <c r="E1960" i="1"/>
  <c r="E1968" i="1"/>
  <c r="G1971" i="1"/>
  <c r="G1969" i="1"/>
  <c r="E1961" i="1"/>
  <c r="G1964" i="1"/>
  <c r="G1962" i="1"/>
  <c r="E1931" i="1"/>
  <c r="E1951" i="1"/>
  <c r="G1954" i="1"/>
  <c r="G1952" i="1"/>
  <c r="E1932" i="1"/>
  <c r="G1947" i="1"/>
  <c r="G1945" i="1"/>
  <c r="G1943" i="1"/>
  <c r="G1941" i="1"/>
  <c r="G1939" i="1"/>
  <c r="G1937" i="1"/>
  <c r="G1935" i="1"/>
  <c r="G1933" i="1"/>
  <c r="E1926" i="1"/>
  <c r="G1927" i="1"/>
  <c r="F1929" i="1" s="1"/>
  <c r="E1909" i="1"/>
  <c r="G1922" i="1"/>
  <c r="G1920" i="1"/>
  <c r="G1918" i="1"/>
  <c r="G1916" i="1"/>
  <c r="G1914" i="1"/>
  <c r="G1912" i="1"/>
  <c r="G1910" i="1"/>
  <c r="E1868" i="1"/>
  <c r="E1874" i="1"/>
  <c r="G1903" i="1"/>
  <c r="G1901" i="1"/>
  <c r="G1899" i="1"/>
  <c r="G1897" i="1"/>
  <c r="G1895" i="1"/>
  <c r="G1893" i="1"/>
  <c r="G1891" i="1"/>
  <c r="G1889" i="1"/>
  <c r="G1887" i="1"/>
  <c r="G1885" i="1"/>
  <c r="G1883" i="1"/>
  <c r="G1881" i="1"/>
  <c r="G1879" i="1"/>
  <c r="G1877" i="1"/>
  <c r="G1875" i="1"/>
  <c r="E1869" i="1"/>
  <c r="G1870" i="1"/>
  <c r="F1872" i="1" s="1"/>
  <c r="E4" i="1"/>
  <c r="E1678" i="1"/>
  <c r="E1817" i="1"/>
  <c r="G1858" i="1"/>
  <c r="G1856" i="1"/>
  <c r="G1854" i="1"/>
  <c r="G1852" i="1"/>
  <c r="G1850" i="1"/>
  <c r="G1848" i="1"/>
  <c r="G1846" i="1"/>
  <c r="G1844" i="1"/>
  <c r="G1842" i="1"/>
  <c r="G1840" i="1"/>
  <c r="G1838" i="1"/>
  <c r="G1836" i="1"/>
  <c r="G1834" i="1"/>
  <c r="G1832" i="1"/>
  <c r="G1830" i="1"/>
  <c r="G1828" i="1"/>
  <c r="G1826" i="1"/>
  <c r="G1824" i="1"/>
  <c r="G1822" i="1"/>
  <c r="G1820" i="1"/>
  <c r="G1818" i="1"/>
  <c r="E1679" i="1"/>
  <c r="E1808" i="1"/>
  <c r="G1811" i="1"/>
  <c r="G1809" i="1"/>
  <c r="E1793" i="1"/>
  <c r="G1804" i="1"/>
  <c r="G1802" i="1"/>
  <c r="G1800" i="1"/>
  <c r="G1798" i="1"/>
  <c r="G1796" i="1"/>
  <c r="G1794" i="1"/>
  <c r="E1784" i="1"/>
  <c r="G1789" i="1"/>
  <c r="G1787" i="1"/>
  <c r="G1785" i="1"/>
  <c r="E1765" i="1"/>
  <c r="G1780" i="1"/>
  <c r="G1778" i="1"/>
  <c r="G1776" i="1"/>
  <c r="G1774" i="1"/>
  <c r="G1772" i="1"/>
  <c r="G1770" i="1"/>
  <c r="G1768" i="1"/>
  <c r="G1766" i="1"/>
  <c r="E1760" i="1"/>
  <c r="G1761" i="1"/>
  <c r="F1763" i="1" s="1"/>
  <c r="E1743" i="1"/>
  <c r="E1753" i="1"/>
  <c r="G1754" i="1"/>
  <c r="F1756" i="1" s="1"/>
  <c r="F1753" i="1" s="1"/>
  <c r="E1744" i="1"/>
  <c r="G1749" i="1"/>
  <c r="G1747" i="1"/>
  <c r="G1745" i="1"/>
  <c r="E1732" i="1"/>
  <c r="G1739" i="1"/>
  <c r="G1737" i="1"/>
  <c r="G1735" i="1"/>
  <c r="G1733" i="1"/>
  <c r="E1691" i="1"/>
  <c r="G1728" i="1"/>
  <c r="G1726" i="1"/>
  <c r="G1724" i="1"/>
  <c r="G1722" i="1"/>
  <c r="G1720" i="1"/>
  <c r="G1718" i="1"/>
  <c r="G1716" i="1"/>
  <c r="G1714" i="1"/>
  <c r="G1712" i="1"/>
  <c r="G1710" i="1"/>
  <c r="G1708" i="1"/>
  <c r="G1706" i="1"/>
  <c r="G1704" i="1"/>
  <c r="G1702" i="1"/>
  <c r="G1700" i="1"/>
  <c r="G1698" i="1"/>
  <c r="G1696" i="1"/>
  <c r="G1694" i="1"/>
  <c r="G1692" i="1"/>
  <c r="E1680" i="1"/>
  <c r="G1687" i="1"/>
  <c r="G1685" i="1"/>
  <c r="G1683" i="1"/>
  <c r="G1681" i="1"/>
  <c r="E1632" i="1"/>
  <c r="E1663" i="1"/>
  <c r="G1672" i="1"/>
  <c r="G1670" i="1"/>
  <c r="G1668" i="1"/>
  <c r="G1666" i="1"/>
  <c r="G1664" i="1"/>
  <c r="E1656" i="1"/>
  <c r="G1659" i="1"/>
  <c r="G1657" i="1"/>
  <c r="E1649" i="1"/>
  <c r="G1652" i="1"/>
  <c r="G1650" i="1"/>
  <c r="E1644" i="1"/>
  <c r="G1645" i="1"/>
  <c r="F1647" i="1" s="1"/>
  <c r="E1633" i="1"/>
  <c r="G1640" i="1"/>
  <c r="G1638" i="1"/>
  <c r="G1636" i="1"/>
  <c r="G1634" i="1"/>
  <c r="E1615" i="1"/>
  <c r="G1628" i="1"/>
  <c r="G1626" i="1"/>
  <c r="G1624" i="1"/>
  <c r="G1622" i="1"/>
  <c r="G1620" i="1"/>
  <c r="G1618" i="1"/>
  <c r="G1616" i="1"/>
  <c r="E1578" i="1"/>
  <c r="G1612" i="1"/>
  <c r="G1610" i="1"/>
  <c r="G1608" i="1"/>
  <c r="G1606" i="1"/>
  <c r="G1604" i="1"/>
  <c r="G1602" i="1"/>
  <c r="G1600" i="1"/>
  <c r="G1598" i="1"/>
  <c r="G1597" i="1"/>
  <c r="G1595" i="1"/>
  <c r="G1593" i="1"/>
  <c r="G1591" i="1"/>
  <c r="G1589" i="1"/>
  <c r="G1587" i="1"/>
  <c r="G1585" i="1"/>
  <c r="G1583" i="1"/>
  <c r="G1581" i="1"/>
  <c r="G1579" i="1"/>
  <c r="E1561" i="1"/>
  <c r="G1574" i="1"/>
  <c r="G1572" i="1"/>
  <c r="G1570" i="1"/>
  <c r="G1568" i="1"/>
  <c r="G1566" i="1"/>
  <c r="G1564" i="1"/>
  <c r="G1562" i="1"/>
  <c r="E1556" i="1"/>
  <c r="G1557" i="1"/>
  <c r="F1559" i="1" s="1"/>
  <c r="E1547" i="1"/>
  <c r="G1552" i="1"/>
  <c r="G1550" i="1"/>
  <c r="G1548" i="1"/>
  <c r="E1512" i="1"/>
  <c r="E1526" i="1"/>
  <c r="G1541" i="1"/>
  <c r="G1539" i="1"/>
  <c r="G1537" i="1"/>
  <c r="G1535" i="1"/>
  <c r="G1533" i="1"/>
  <c r="G1531" i="1"/>
  <c r="G1529" i="1"/>
  <c r="G1527" i="1"/>
  <c r="E1513" i="1"/>
  <c r="G1522" i="1"/>
  <c r="G1520" i="1"/>
  <c r="G1518" i="1"/>
  <c r="G1516" i="1"/>
  <c r="G1514" i="1"/>
  <c r="E918" i="1"/>
  <c r="E1476" i="1"/>
  <c r="E1477" i="1"/>
  <c r="G1504" i="1"/>
  <c r="G1502" i="1"/>
  <c r="G1500" i="1"/>
  <c r="G1498" i="1"/>
  <c r="G1496" i="1"/>
  <c r="G1494" i="1"/>
  <c r="G1492" i="1"/>
  <c r="G1490" i="1"/>
  <c r="G1488" i="1"/>
  <c r="G1486" i="1"/>
  <c r="G1484" i="1"/>
  <c r="G1482" i="1"/>
  <c r="G1480" i="1"/>
  <c r="G1478" i="1"/>
  <c r="E1371" i="1"/>
  <c r="E1465" i="1"/>
  <c r="G1470" i="1"/>
  <c r="G1468" i="1"/>
  <c r="G1466" i="1"/>
  <c r="E1372" i="1"/>
  <c r="E1440" i="1"/>
  <c r="G1459" i="1"/>
  <c r="G1457" i="1"/>
  <c r="G1455" i="1"/>
  <c r="G1453" i="1"/>
  <c r="G1451" i="1"/>
  <c r="G1449" i="1"/>
  <c r="G1447" i="1"/>
  <c r="G1445" i="1"/>
  <c r="G1443" i="1"/>
  <c r="G1441" i="1"/>
  <c r="E1429" i="1"/>
  <c r="G1436" i="1"/>
  <c r="G1434" i="1"/>
  <c r="G1432" i="1"/>
  <c r="G1430" i="1"/>
  <c r="E1420" i="1"/>
  <c r="G1425" i="1"/>
  <c r="G1423" i="1"/>
  <c r="G1421" i="1"/>
  <c r="E1409" i="1"/>
  <c r="G1416" i="1"/>
  <c r="G1414" i="1"/>
  <c r="G1412" i="1"/>
  <c r="G1410" i="1"/>
  <c r="E1394" i="1"/>
  <c r="G1405" i="1"/>
  <c r="G1403" i="1"/>
  <c r="G1401" i="1"/>
  <c r="G1399" i="1"/>
  <c r="G1397" i="1"/>
  <c r="G1395" i="1"/>
  <c r="E1373" i="1"/>
  <c r="G1390" i="1"/>
  <c r="G1388" i="1"/>
  <c r="G1386" i="1"/>
  <c r="G1384" i="1"/>
  <c r="G1382" i="1"/>
  <c r="G1380" i="1"/>
  <c r="G1378" i="1"/>
  <c r="G1376" i="1"/>
  <c r="G1374" i="1"/>
  <c r="E1173" i="1"/>
  <c r="E1362" i="1"/>
  <c r="G1365" i="1"/>
  <c r="G1363" i="1"/>
  <c r="E1351" i="1"/>
  <c r="G1358" i="1"/>
  <c r="G1356" i="1"/>
  <c r="G1354" i="1"/>
  <c r="G1352" i="1"/>
  <c r="E1336" i="1"/>
  <c r="G1347" i="1"/>
  <c r="G1345" i="1"/>
  <c r="G1343" i="1"/>
  <c r="G1341" i="1"/>
  <c r="G1339" i="1"/>
  <c r="G1337" i="1"/>
  <c r="E1325" i="1"/>
  <c r="G1332" i="1"/>
  <c r="G1330" i="1"/>
  <c r="G1328" i="1"/>
  <c r="G1326" i="1"/>
  <c r="E1312" i="1"/>
  <c r="G1321" i="1"/>
  <c r="G1319" i="1"/>
  <c r="G1317" i="1"/>
  <c r="G1315" i="1"/>
  <c r="G1313" i="1"/>
  <c r="E1303" i="1"/>
  <c r="G1308" i="1"/>
  <c r="G1306" i="1"/>
  <c r="G1304" i="1"/>
  <c r="E1276" i="1"/>
  <c r="G1299" i="1"/>
  <c r="G1297" i="1"/>
  <c r="G1295" i="1"/>
  <c r="G1293" i="1"/>
  <c r="G1291" i="1"/>
  <c r="G1289" i="1"/>
  <c r="G1287" i="1"/>
  <c r="G1285" i="1"/>
  <c r="G1283" i="1"/>
  <c r="G1281" i="1"/>
  <c r="G1279" i="1"/>
  <c r="G1277" i="1"/>
  <c r="E1269" i="1"/>
  <c r="G1272" i="1"/>
  <c r="G1270" i="1"/>
  <c r="E1252" i="1"/>
  <c r="G1265" i="1"/>
  <c r="G1263" i="1"/>
  <c r="G1261" i="1"/>
  <c r="G1259" i="1"/>
  <c r="G1257" i="1"/>
  <c r="G1255" i="1"/>
  <c r="G1253" i="1"/>
  <c r="E1231" i="1"/>
  <c r="G1248" i="1"/>
  <c r="G1246" i="1"/>
  <c r="G1244" i="1"/>
  <c r="G1242" i="1"/>
  <c r="G1240" i="1"/>
  <c r="G1238" i="1"/>
  <c r="G1236" i="1"/>
  <c r="G1234" i="1"/>
  <c r="G1232" i="1"/>
  <c r="E1212" i="1"/>
  <c r="G1227" i="1"/>
  <c r="G1225" i="1"/>
  <c r="G1223" i="1"/>
  <c r="G1221" i="1"/>
  <c r="G1219" i="1"/>
  <c r="G1217" i="1"/>
  <c r="G1215" i="1"/>
  <c r="G1213" i="1"/>
  <c r="E1174" i="1"/>
  <c r="E1205" i="1"/>
  <c r="G1206" i="1"/>
  <c r="F1208" i="1" s="1"/>
  <c r="E1198" i="1"/>
  <c r="G1201" i="1"/>
  <c r="G1199" i="1"/>
  <c r="E1175" i="1"/>
  <c r="G1194" i="1"/>
  <c r="G1192" i="1"/>
  <c r="G1190" i="1"/>
  <c r="G1188" i="1"/>
  <c r="G1186" i="1"/>
  <c r="G1184" i="1"/>
  <c r="G1182" i="1"/>
  <c r="G1180" i="1"/>
  <c r="G1178" i="1"/>
  <c r="G1176" i="1"/>
  <c r="E1080" i="1"/>
  <c r="E1157" i="1"/>
  <c r="E1158" i="1"/>
  <c r="G1165" i="1"/>
  <c r="G1163" i="1"/>
  <c r="G1161" i="1"/>
  <c r="G1159" i="1"/>
  <c r="E1081" i="1"/>
  <c r="E1132" i="1"/>
  <c r="G1151" i="1"/>
  <c r="G1149" i="1"/>
  <c r="G1147" i="1"/>
  <c r="G1145" i="1"/>
  <c r="G1143" i="1"/>
  <c r="G1141" i="1"/>
  <c r="G1139" i="1"/>
  <c r="G1137" i="1"/>
  <c r="G1135" i="1"/>
  <c r="G1133" i="1"/>
  <c r="E1111" i="1"/>
  <c r="G1128" i="1"/>
  <c r="G1126" i="1"/>
  <c r="G1124" i="1"/>
  <c r="G1122" i="1"/>
  <c r="G1120" i="1"/>
  <c r="G1118" i="1"/>
  <c r="G1116" i="1"/>
  <c r="G1114" i="1"/>
  <c r="G1112" i="1"/>
  <c r="E1082" i="1"/>
  <c r="G1107" i="1"/>
  <c r="G1105" i="1"/>
  <c r="G1103" i="1"/>
  <c r="G1101" i="1"/>
  <c r="G1099" i="1"/>
  <c r="G1097" i="1"/>
  <c r="G1095" i="1"/>
  <c r="G1093" i="1"/>
  <c r="G1091" i="1"/>
  <c r="G1089" i="1"/>
  <c r="G1087" i="1"/>
  <c r="G1085" i="1"/>
  <c r="G1083" i="1"/>
  <c r="E989" i="1"/>
  <c r="E1073" i="1"/>
  <c r="G1074" i="1"/>
  <c r="F1076" i="1" s="1"/>
  <c r="E1064" i="1"/>
  <c r="G1069" i="1"/>
  <c r="G1067" i="1"/>
  <c r="G1065" i="1"/>
  <c r="E1055" i="1"/>
  <c r="G1060" i="1"/>
  <c r="G1058" i="1"/>
  <c r="G1056" i="1"/>
  <c r="E1036" i="1"/>
  <c r="G1051" i="1"/>
  <c r="G1049" i="1"/>
  <c r="G1047" i="1"/>
  <c r="G1045" i="1"/>
  <c r="G1043" i="1"/>
  <c r="G1041" i="1"/>
  <c r="G1039" i="1"/>
  <c r="G1037" i="1"/>
  <c r="E1009" i="1"/>
  <c r="G1032" i="1"/>
  <c r="G1030" i="1"/>
  <c r="G1028" i="1"/>
  <c r="G1026" i="1"/>
  <c r="G1024" i="1"/>
  <c r="G1022" i="1"/>
  <c r="G1020" i="1"/>
  <c r="G1018" i="1"/>
  <c r="G1016" i="1"/>
  <c r="G1014" i="1"/>
  <c r="G1012" i="1"/>
  <c r="G1010" i="1"/>
  <c r="E990" i="1"/>
  <c r="G1005" i="1"/>
  <c r="G1003" i="1"/>
  <c r="G1001" i="1"/>
  <c r="G999" i="1"/>
  <c r="G997" i="1"/>
  <c r="G995" i="1"/>
  <c r="G993" i="1"/>
  <c r="G991" i="1"/>
  <c r="E919" i="1"/>
  <c r="E980" i="1"/>
  <c r="G983" i="1"/>
  <c r="G981" i="1"/>
  <c r="E920" i="1"/>
  <c r="E959" i="1"/>
  <c r="G974" i="1"/>
  <c r="G972" i="1"/>
  <c r="G970" i="1"/>
  <c r="G968" i="1"/>
  <c r="G966" i="1"/>
  <c r="G964" i="1"/>
  <c r="G962" i="1"/>
  <c r="G960" i="1"/>
  <c r="E942" i="1"/>
  <c r="G955" i="1"/>
  <c r="G953" i="1"/>
  <c r="G951" i="1"/>
  <c r="G949" i="1"/>
  <c r="G947" i="1"/>
  <c r="G945" i="1"/>
  <c r="G943" i="1"/>
  <c r="E921" i="1"/>
  <c r="G938" i="1"/>
  <c r="G936" i="1"/>
  <c r="G934" i="1"/>
  <c r="G932" i="1"/>
  <c r="G930" i="1"/>
  <c r="G928" i="1"/>
  <c r="G926" i="1"/>
  <c r="G924" i="1"/>
  <c r="G922" i="1"/>
  <c r="E502" i="1"/>
  <c r="E899" i="1"/>
  <c r="G912" i="1"/>
  <c r="G910" i="1"/>
  <c r="G908" i="1"/>
  <c r="G906" i="1"/>
  <c r="G904" i="1"/>
  <c r="G902" i="1"/>
  <c r="G900" i="1"/>
  <c r="E878" i="1"/>
  <c r="G895" i="1"/>
  <c r="G893" i="1"/>
  <c r="G891" i="1"/>
  <c r="G889" i="1"/>
  <c r="G887" i="1"/>
  <c r="G885" i="1"/>
  <c r="G883" i="1"/>
  <c r="G881" i="1"/>
  <c r="G879" i="1"/>
  <c r="E792" i="1"/>
  <c r="E861" i="1"/>
  <c r="G872" i="1"/>
  <c r="G870" i="1"/>
  <c r="G868" i="1"/>
  <c r="G866" i="1"/>
  <c r="G864" i="1"/>
  <c r="G862" i="1"/>
  <c r="E818" i="1"/>
  <c r="G857" i="1"/>
  <c r="G855" i="1"/>
  <c r="G853" i="1"/>
  <c r="G851" i="1"/>
  <c r="G849" i="1"/>
  <c r="G847" i="1"/>
  <c r="G845" i="1"/>
  <c r="G843" i="1"/>
  <c r="G841" i="1"/>
  <c r="G839" i="1"/>
  <c r="G837" i="1"/>
  <c r="G835" i="1"/>
  <c r="G833" i="1"/>
  <c r="G831" i="1"/>
  <c r="G829" i="1"/>
  <c r="G827" i="1"/>
  <c r="G825" i="1"/>
  <c r="G823" i="1"/>
  <c r="G821" i="1"/>
  <c r="G819" i="1"/>
  <c r="E793" i="1"/>
  <c r="G814" i="1"/>
  <c r="G812" i="1"/>
  <c r="G810" i="1"/>
  <c r="G808" i="1"/>
  <c r="G806" i="1"/>
  <c r="G804" i="1"/>
  <c r="G802" i="1"/>
  <c r="G800" i="1"/>
  <c r="G798" i="1"/>
  <c r="G796" i="1"/>
  <c r="G794" i="1"/>
  <c r="E708" i="1"/>
  <c r="E777" i="1"/>
  <c r="G786" i="1"/>
  <c r="G784" i="1"/>
  <c r="G782" i="1"/>
  <c r="G780" i="1"/>
  <c r="G778" i="1"/>
  <c r="E744" i="1"/>
  <c r="G773" i="1"/>
  <c r="G771" i="1"/>
  <c r="G769" i="1"/>
  <c r="G767" i="1"/>
  <c r="G765" i="1"/>
  <c r="G763" i="1"/>
  <c r="G761" i="1"/>
  <c r="G759" i="1"/>
  <c r="G757" i="1"/>
  <c r="G755" i="1"/>
  <c r="G753" i="1"/>
  <c r="G751" i="1"/>
  <c r="G749" i="1"/>
  <c r="G747" i="1"/>
  <c r="G745" i="1"/>
  <c r="E709" i="1"/>
  <c r="G740" i="1"/>
  <c r="G738" i="1"/>
  <c r="G736" i="1"/>
  <c r="G734" i="1"/>
  <c r="G732" i="1"/>
  <c r="G730" i="1"/>
  <c r="G728" i="1"/>
  <c r="G726" i="1"/>
  <c r="G724" i="1"/>
  <c r="G722" i="1"/>
  <c r="G720" i="1"/>
  <c r="G718" i="1"/>
  <c r="G716" i="1"/>
  <c r="G714" i="1"/>
  <c r="G712" i="1"/>
  <c r="G710" i="1"/>
  <c r="E679" i="1"/>
  <c r="G704" i="1"/>
  <c r="G702" i="1"/>
  <c r="G700" i="1"/>
  <c r="G698" i="1"/>
  <c r="G696" i="1"/>
  <c r="G694" i="1"/>
  <c r="G692" i="1"/>
  <c r="G690" i="1"/>
  <c r="G688" i="1"/>
  <c r="G686" i="1"/>
  <c r="G684" i="1"/>
  <c r="G682" i="1"/>
  <c r="G680" i="1"/>
  <c r="E597" i="1"/>
  <c r="G675" i="1"/>
  <c r="G673" i="1"/>
  <c r="G671" i="1"/>
  <c r="G669" i="1"/>
  <c r="G667" i="1"/>
  <c r="G665" i="1"/>
  <c r="G663" i="1"/>
  <c r="G661" i="1"/>
  <c r="G659" i="1"/>
  <c r="G657" i="1"/>
  <c r="G655" i="1"/>
  <c r="G653" i="1"/>
  <c r="G651" i="1"/>
  <c r="G649" i="1"/>
  <c r="G647" i="1"/>
  <c r="G645" i="1"/>
  <c r="G643" i="1"/>
  <c r="G641" i="1"/>
  <c r="G639" i="1"/>
  <c r="G637" i="1"/>
  <c r="G635" i="1"/>
  <c r="G633" i="1"/>
  <c r="G631" i="1"/>
  <c r="G629" i="1"/>
  <c r="G627" i="1"/>
  <c r="G625" i="1"/>
  <c r="G623" i="1"/>
  <c r="G621" i="1"/>
  <c r="G619" i="1"/>
  <c r="G617" i="1"/>
  <c r="G615" i="1"/>
  <c r="G613" i="1"/>
  <c r="G611" i="1"/>
  <c r="G609" i="1"/>
  <c r="G607" i="1"/>
  <c r="G605" i="1"/>
  <c r="G603" i="1"/>
  <c r="G601" i="1"/>
  <c r="G599" i="1"/>
  <c r="G598" i="1"/>
  <c r="E516" i="1"/>
  <c r="E552" i="1"/>
  <c r="G591" i="1"/>
  <c r="G589" i="1"/>
  <c r="G587" i="1"/>
  <c r="G585" i="1"/>
  <c r="G583" i="1"/>
  <c r="G581" i="1"/>
  <c r="G579" i="1"/>
  <c r="G577" i="1"/>
  <c r="G575" i="1"/>
  <c r="G573" i="1"/>
  <c r="G571" i="1"/>
  <c r="G569" i="1"/>
  <c r="G567" i="1"/>
  <c r="G565" i="1"/>
  <c r="G563" i="1"/>
  <c r="G561" i="1"/>
  <c r="G559" i="1"/>
  <c r="G557" i="1"/>
  <c r="G555" i="1"/>
  <c r="G553" i="1"/>
  <c r="E517" i="1"/>
  <c r="G548" i="1"/>
  <c r="G546" i="1"/>
  <c r="G544" i="1"/>
  <c r="G542" i="1"/>
  <c r="G540" i="1"/>
  <c r="G538" i="1"/>
  <c r="G536" i="1"/>
  <c r="G534" i="1"/>
  <c r="G532" i="1"/>
  <c r="G530" i="1"/>
  <c r="G528" i="1"/>
  <c r="G526" i="1"/>
  <c r="G524" i="1"/>
  <c r="G522" i="1"/>
  <c r="G520" i="1"/>
  <c r="G518" i="1"/>
  <c r="E503" i="1"/>
  <c r="G512" i="1"/>
  <c r="G510" i="1"/>
  <c r="G508" i="1"/>
  <c r="G506" i="1"/>
  <c r="G504" i="1"/>
  <c r="E299" i="1"/>
  <c r="E409" i="1"/>
  <c r="E410" i="1"/>
  <c r="E491" i="1"/>
  <c r="G492" i="1"/>
  <c r="F494" i="1" s="1"/>
  <c r="E434" i="1"/>
  <c r="E480" i="1"/>
  <c r="G485" i="1"/>
  <c r="G483" i="1"/>
  <c r="G481" i="1"/>
  <c r="E435" i="1"/>
  <c r="G476" i="1"/>
  <c r="G474" i="1"/>
  <c r="G472" i="1"/>
  <c r="G470" i="1"/>
  <c r="G468" i="1"/>
  <c r="G466" i="1"/>
  <c r="G464" i="1"/>
  <c r="G462" i="1"/>
  <c r="G460" i="1"/>
  <c r="G458" i="1"/>
  <c r="G456" i="1"/>
  <c r="G454" i="1"/>
  <c r="G452" i="1"/>
  <c r="G450" i="1"/>
  <c r="G448" i="1"/>
  <c r="G446" i="1"/>
  <c r="G444" i="1"/>
  <c r="G442" i="1"/>
  <c r="G440" i="1"/>
  <c r="G438" i="1"/>
  <c r="G436" i="1"/>
  <c r="E425" i="1"/>
  <c r="G430" i="1"/>
  <c r="G428" i="1"/>
  <c r="G426" i="1"/>
  <c r="E418" i="1"/>
  <c r="G421" i="1"/>
  <c r="G419" i="1"/>
  <c r="E411" i="1"/>
  <c r="G414" i="1"/>
  <c r="G412" i="1"/>
  <c r="E305" i="1"/>
  <c r="E306" i="1"/>
  <c r="E400" i="1"/>
  <c r="G401" i="1"/>
  <c r="F403" i="1" s="1"/>
  <c r="E330" i="1"/>
  <c r="E389" i="1"/>
  <c r="G394" i="1"/>
  <c r="G392" i="1"/>
  <c r="G390" i="1"/>
  <c r="E331" i="1"/>
  <c r="G385" i="1"/>
  <c r="G383" i="1"/>
  <c r="G381" i="1"/>
  <c r="G379" i="1"/>
  <c r="G377" i="1"/>
  <c r="G375" i="1"/>
  <c r="G373" i="1"/>
  <c r="G371" i="1"/>
  <c r="G370" i="1"/>
  <c r="G368" i="1"/>
  <c r="G366" i="1"/>
  <c r="G364" i="1"/>
  <c r="G362" i="1"/>
  <c r="G360" i="1"/>
  <c r="G358" i="1"/>
  <c r="G356" i="1"/>
  <c r="G354" i="1"/>
  <c r="G352" i="1"/>
  <c r="G350" i="1"/>
  <c r="G348" i="1"/>
  <c r="G346" i="1"/>
  <c r="G344" i="1"/>
  <c r="G342" i="1"/>
  <c r="G340" i="1"/>
  <c r="G338" i="1"/>
  <c r="G336" i="1"/>
  <c r="G334" i="1"/>
  <c r="G332" i="1"/>
  <c r="E321" i="1"/>
  <c r="G326" i="1"/>
  <c r="G324" i="1"/>
  <c r="G322" i="1"/>
  <c r="E314" i="1"/>
  <c r="G317" i="1"/>
  <c r="G315" i="1"/>
  <c r="E307" i="1"/>
  <c r="G310" i="1"/>
  <c r="G308" i="1"/>
  <c r="E300" i="1"/>
  <c r="G301" i="1"/>
  <c r="F303" i="1" s="1"/>
  <c r="E254" i="1"/>
  <c r="E276" i="1"/>
  <c r="G293" i="1"/>
  <c r="G291" i="1"/>
  <c r="G289" i="1"/>
  <c r="G287" i="1"/>
  <c r="G285" i="1"/>
  <c r="G283" i="1"/>
  <c r="G281" i="1"/>
  <c r="G279" i="1"/>
  <c r="G277" i="1"/>
  <c r="E255" i="1"/>
  <c r="G272" i="1"/>
  <c r="G270" i="1"/>
  <c r="G268" i="1"/>
  <c r="G266" i="1"/>
  <c r="G264" i="1"/>
  <c r="G262" i="1"/>
  <c r="G260" i="1"/>
  <c r="G258" i="1"/>
  <c r="G256" i="1"/>
  <c r="E5" i="1"/>
  <c r="E247" i="1"/>
  <c r="G248" i="1"/>
  <c r="F250" i="1" s="1"/>
  <c r="E226" i="1"/>
  <c r="G243" i="1"/>
  <c r="G241" i="1"/>
  <c r="G239" i="1"/>
  <c r="G237" i="1"/>
  <c r="G235" i="1"/>
  <c r="G233" i="1"/>
  <c r="G231" i="1"/>
  <c r="G229" i="1"/>
  <c r="G227" i="1"/>
  <c r="E169" i="1"/>
  <c r="G222" i="1"/>
  <c r="G220" i="1"/>
  <c r="G218" i="1"/>
  <c r="G216" i="1"/>
  <c r="G214" i="1"/>
  <c r="G212" i="1"/>
  <c r="G210" i="1"/>
  <c r="G208" i="1"/>
  <c r="G206" i="1"/>
  <c r="G204" i="1"/>
  <c r="G202" i="1"/>
  <c r="G200" i="1"/>
  <c r="G198" i="1"/>
  <c r="G196" i="1"/>
  <c r="G194" i="1"/>
  <c r="G192" i="1"/>
  <c r="G190" i="1"/>
  <c r="G188" i="1"/>
  <c r="G186" i="1"/>
  <c r="G184" i="1"/>
  <c r="G182" i="1"/>
  <c r="G180" i="1"/>
  <c r="G178" i="1"/>
  <c r="G176" i="1"/>
  <c r="G174" i="1"/>
  <c r="G172" i="1"/>
  <c r="G170" i="1"/>
  <c r="E13" i="1"/>
  <c r="E162" i="1"/>
  <c r="G163" i="1"/>
  <c r="F165" i="1" s="1"/>
  <c r="E145" i="1"/>
  <c r="G158" i="1"/>
  <c r="G156" i="1"/>
  <c r="G154" i="1"/>
  <c r="G152" i="1"/>
  <c r="G150" i="1"/>
  <c r="G148" i="1"/>
  <c r="G146" i="1"/>
  <c r="E126" i="1"/>
  <c r="G141" i="1"/>
  <c r="G139" i="1"/>
  <c r="G137" i="1"/>
  <c r="G135" i="1"/>
  <c r="G133" i="1"/>
  <c r="G131" i="1"/>
  <c r="G129" i="1"/>
  <c r="G127" i="1"/>
  <c r="E111" i="1"/>
  <c r="G122" i="1"/>
  <c r="G120" i="1"/>
  <c r="G118" i="1"/>
  <c r="G116" i="1"/>
  <c r="G114" i="1"/>
  <c r="G112" i="1"/>
  <c r="E86" i="1"/>
  <c r="G107" i="1"/>
  <c r="G105" i="1"/>
  <c r="G103" i="1"/>
  <c r="G101" i="1"/>
  <c r="G99" i="1"/>
  <c r="G97" i="1"/>
  <c r="G95" i="1"/>
  <c r="G93" i="1"/>
  <c r="G91" i="1"/>
  <c r="G89" i="1"/>
  <c r="G87" i="1"/>
  <c r="E67" i="1"/>
  <c r="G82" i="1"/>
  <c r="G80" i="1"/>
  <c r="G78" i="1"/>
  <c r="G76" i="1"/>
  <c r="G74" i="1"/>
  <c r="G72" i="1"/>
  <c r="G70" i="1"/>
  <c r="G68" i="1"/>
  <c r="E48" i="1"/>
  <c r="G63" i="1"/>
  <c r="G61" i="1"/>
  <c r="G59" i="1"/>
  <c r="G57" i="1"/>
  <c r="G55" i="1"/>
  <c r="G53" i="1"/>
  <c r="G51" i="1"/>
  <c r="G49" i="1"/>
  <c r="E31" i="1"/>
  <c r="G44" i="1"/>
  <c r="G42" i="1"/>
  <c r="G40" i="1"/>
  <c r="G38" i="1"/>
  <c r="G36" i="1"/>
  <c r="G34" i="1"/>
  <c r="G32" i="1"/>
  <c r="E14" i="1"/>
  <c r="G27" i="1"/>
  <c r="G25" i="1"/>
  <c r="G23" i="1"/>
  <c r="G21" i="1"/>
  <c r="G19" i="1"/>
  <c r="G17" i="1"/>
  <c r="G15" i="1"/>
  <c r="E6" i="1"/>
  <c r="G9" i="1"/>
  <c r="G7" i="1"/>
  <c r="F1323" i="1" l="1"/>
  <c r="F1312" i="1" s="1"/>
  <c r="F1956" i="1"/>
  <c r="F1203" i="1"/>
  <c r="F1198" i="1" s="1"/>
  <c r="F914" i="1"/>
  <c r="F899" i="1" s="1"/>
  <c r="F976" i="1"/>
  <c r="F959" i="1" s="1"/>
  <c r="F1109" i="1"/>
  <c r="F1082" i="1" s="1"/>
  <c r="F1153" i="1"/>
  <c r="G1153" i="1" s="1"/>
  <c r="G1132" i="1" s="1"/>
  <c r="F2087" i="1"/>
  <c r="F2082" i="1" s="1"/>
  <c r="F2135" i="1"/>
  <c r="F2126" i="1" s="1"/>
  <c r="F312" i="1"/>
  <c r="G312" i="1" s="1"/>
  <c r="G307" i="1" s="1"/>
  <c r="F2253" i="1"/>
  <c r="F2248" i="1" s="1"/>
  <c r="F11" i="1"/>
  <c r="G11" i="1" s="1"/>
  <c r="G6" i="1" s="1"/>
  <c r="F1982" i="1"/>
  <c r="F1977" i="1" s="1"/>
  <c r="F1071" i="1"/>
  <c r="F1064" i="1" s="1"/>
  <c r="G1756" i="1"/>
  <c r="G1753" i="1" s="1"/>
  <c r="F1966" i="1"/>
  <c r="F1961" i="1" s="1"/>
  <c r="F985" i="1"/>
  <c r="F980" i="1" s="1"/>
  <c r="F1472" i="1"/>
  <c r="F1465" i="1" s="1"/>
  <c r="F1661" i="1"/>
  <c r="G1661" i="1" s="1"/>
  <c r="G1656" i="1" s="1"/>
  <c r="F2195" i="1"/>
  <c r="G2195" i="1" s="1"/>
  <c r="G2170" i="1" s="1"/>
  <c r="F1407" i="1"/>
  <c r="G1407" i="1" s="1"/>
  <c r="G1394" i="1" s="1"/>
  <c r="F1576" i="1"/>
  <c r="G1576" i="1" s="1"/>
  <c r="G1561" i="1" s="1"/>
  <c r="F109" i="1"/>
  <c r="F86" i="1" s="1"/>
  <c r="F143" i="1"/>
  <c r="F126" i="1" s="1"/>
  <c r="F245" i="1"/>
  <c r="F226" i="1" s="1"/>
  <c r="F295" i="1"/>
  <c r="F276" i="1" s="1"/>
  <c r="F319" i="1"/>
  <c r="F314" i="1" s="1"/>
  <c r="F1689" i="1"/>
  <c r="F1680" i="1" s="1"/>
  <c r="F1791" i="1"/>
  <c r="G1791" i="1" s="1"/>
  <c r="G1784" i="1" s="1"/>
  <c r="F1784" i="1"/>
  <c r="F2240" i="1"/>
  <c r="G2243" i="1"/>
  <c r="G2240" i="1" s="1"/>
  <c r="F1760" i="1"/>
  <c r="G1763" i="1"/>
  <c r="G1760" i="1" s="1"/>
  <c r="F1951" i="1"/>
  <c r="G1956" i="1"/>
  <c r="G1951" i="1" s="1"/>
  <c r="F1644" i="1"/>
  <c r="G1647" i="1"/>
  <c r="G1644" i="1" s="1"/>
  <c r="F124" i="1"/>
  <c r="F111" i="1" s="1"/>
  <c r="F160" i="1"/>
  <c r="F145" i="1" s="1"/>
  <c r="F1392" i="1"/>
  <c r="F1373" i="1" s="1"/>
  <c r="F2266" i="1"/>
  <c r="G2266" i="1" s="1"/>
  <c r="G2255" i="1" s="1"/>
  <c r="F2300" i="1"/>
  <c r="G2300" i="1" s="1"/>
  <c r="G2289" i="1" s="1"/>
  <c r="F65" i="1"/>
  <c r="F48" i="1" s="1"/>
  <c r="F328" i="1"/>
  <c r="G328" i="1" s="1"/>
  <c r="G321" i="1" s="1"/>
  <c r="F1301" i="1"/>
  <c r="G1301" i="1" s="1"/>
  <c r="G1276" i="1" s="1"/>
  <c r="F1418" i="1"/>
  <c r="F1409" i="1" s="1"/>
  <c r="F1438" i="1"/>
  <c r="F1429" i="1" s="1"/>
  <c r="F1524" i="1"/>
  <c r="G1524" i="1" s="1"/>
  <c r="G1513" i="1" s="1"/>
  <c r="F1554" i="1"/>
  <c r="F1547" i="1" s="1"/>
  <c r="F1806" i="1"/>
  <c r="G1806" i="1" s="1"/>
  <c r="G1793" i="1" s="1"/>
  <c r="F1973" i="1"/>
  <c r="G1973" i="1" s="1"/>
  <c r="G1968" i="1" s="1"/>
  <c r="F29" i="1"/>
  <c r="G29" i="1" s="1"/>
  <c r="G14" i="1" s="1"/>
  <c r="F46" i="1"/>
  <c r="G46" i="1" s="1"/>
  <c r="G31" i="1" s="1"/>
  <c r="F84" i="1"/>
  <c r="G84" i="1" s="1"/>
  <c r="G67" i="1" s="1"/>
  <c r="F224" i="1"/>
  <c r="F169" i="1" s="1"/>
  <c r="F396" i="1"/>
  <c r="G396" i="1" s="1"/>
  <c r="G389" i="1" s="1"/>
  <c r="F478" i="1"/>
  <c r="F435" i="1" s="1"/>
  <c r="F677" i="1"/>
  <c r="F597" i="1" s="1"/>
  <c r="F874" i="1"/>
  <c r="G874" i="1" s="1"/>
  <c r="G861" i="1" s="1"/>
  <c r="F2055" i="1"/>
  <c r="F2048" i="1" s="1"/>
  <c r="F2124" i="1"/>
  <c r="F2236" i="1"/>
  <c r="G2236" i="1" s="1"/>
  <c r="G2229" i="1" s="1"/>
  <c r="F423" i="1"/>
  <c r="F418" i="1" s="1"/>
  <c r="F432" i="1"/>
  <c r="F425" i="1" s="1"/>
  <c r="F487" i="1"/>
  <c r="F480" i="1" s="1"/>
  <c r="F706" i="1"/>
  <c r="F679" i="1" s="1"/>
  <c r="F788" i="1"/>
  <c r="F777" i="1" s="1"/>
  <c r="F816" i="1"/>
  <c r="F793" i="1" s="1"/>
  <c r="F897" i="1"/>
  <c r="F878" i="1" s="1"/>
  <c r="F957" i="1"/>
  <c r="G957" i="1" s="1"/>
  <c r="G942" i="1" s="1"/>
  <c r="F1053" i="1"/>
  <c r="F1036" i="1" s="1"/>
  <c r="F1167" i="1"/>
  <c r="G1167" i="1" s="1"/>
  <c r="G1158" i="1" s="1"/>
  <c r="F1169" i="1" s="1"/>
  <c r="F1229" i="1"/>
  <c r="G1229" i="1" s="1"/>
  <c r="G1212" i="1" s="1"/>
  <c r="F1334" i="1"/>
  <c r="F1325" i="1" s="1"/>
  <c r="F1367" i="1"/>
  <c r="F1362" i="1" s="1"/>
  <c r="F1642" i="1"/>
  <c r="F1633" i="1" s="1"/>
  <c r="F1730" i="1"/>
  <c r="F1691" i="1" s="1"/>
  <c r="F2104" i="1"/>
  <c r="F2089" i="1" s="1"/>
  <c r="F2202" i="1"/>
  <c r="G2202" i="1" s="1"/>
  <c r="G2197" i="1" s="1"/>
  <c r="F1062" i="1"/>
  <c r="F1055" i="1" s="1"/>
  <c r="F2077" i="1"/>
  <c r="F2066" i="1" s="1"/>
  <c r="F274" i="1"/>
  <c r="G274" i="1" s="1"/>
  <c r="G255" i="1" s="1"/>
  <c r="F859" i="1"/>
  <c r="F818" i="1" s="1"/>
  <c r="F1007" i="1"/>
  <c r="F990" i="1" s="1"/>
  <c r="F1360" i="1"/>
  <c r="F1427" i="1"/>
  <c r="F1420" i="1" s="1"/>
  <c r="F1674" i="1"/>
  <c r="F1663" i="1" s="1"/>
  <c r="F1860" i="1"/>
  <c r="F1817" i="1" s="1"/>
  <c r="F1267" i="1"/>
  <c r="F1274" i="1"/>
  <c r="G1274" i="1" s="1"/>
  <c r="G1269" i="1" s="1"/>
  <c r="F1310" i="1"/>
  <c r="G1310" i="1" s="1"/>
  <c r="G1303" i="1" s="1"/>
  <c r="F1506" i="1"/>
  <c r="G1506" i="1" s="1"/>
  <c r="G1477" i="1" s="1"/>
  <c r="F1508" i="1" s="1"/>
  <c r="F1630" i="1"/>
  <c r="G1630" i="1" s="1"/>
  <c r="G1615" i="1" s="1"/>
  <c r="F1782" i="1"/>
  <c r="F1765" i="1" s="1"/>
  <c r="F1949" i="1"/>
  <c r="G1949" i="1" s="1"/>
  <c r="G1932" i="1" s="1"/>
  <c r="F2168" i="1"/>
  <c r="F2137" i="1" s="1"/>
  <c r="F2311" i="1"/>
  <c r="G2311" i="1" s="1"/>
  <c r="G2302" i="1" s="1"/>
  <c r="G303" i="1"/>
  <c r="G300" i="1" s="1"/>
  <c r="F300" i="1"/>
  <c r="F400" i="1"/>
  <c r="G403" i="1"/>
  <c r="G400" i="1" s="1"/>
  <c r="G478" i="1"/>
  <c r="G435" i="1" s="1"/>
  <c r="G487" i="1"/>
  <c r="G480" i="1" s="1"/>
  <c r="F162" i="1"/>
  <c r="G165" i="1"/>
  <c r="G162" i="1" s="1"/>
  <c r="F247" i="1"/>
  <c r="G250" i="1"/>
  <c r="G247" i="1" s="1"/>
  <c r="G2112" i="1"/>
  <c r="G2109" i="1" s="1"/>
  <c r="F2109" i="1"/>
  <c r="F1034" i="1"/>
  <c r="G1392" i="1"/>
  <c r="G1373" i="1" s="1"/>
  <c r="G1554" i="1"/>
  <c r="G1547" i="1" s="1"/>
  <c r="F1741" i="1"/>
  <c r="F2027" i="1"/>
  <c r="F2046" i="1"/>
  <c r="F2227" i="1"/>
  <c r="F387" i="1"/>
  <c r="G494" i="1"/>
  <c r="G491" i="1" s="1"/>
  <c r="F491" i="1"/>
  <c r="F1250" i="1"/>
  <c r="F1869" i="1"/>
  <c r="G1872" i="1"/>
  <c r="G1869" i="1" s="1"/>
  <c r="F1212" i="1"/>
  <c r="F514" i="1"/>
  <c r="F550" i="1"/>
  <c r="F1073" i="1"/>
  <c r="G1076" i="1"/>
  <c r="G1073" i="1" s="1"/>
  <c r="F1461" i="1"/>
  <c r="F1613" i="1"/>
  <c r="F1813" i="1"/>
  <c r="F742" i="1"/>
  <c r="F940" i="1"/>
  <c r="F1196" i="1"/>
  <c r="F1205" i="1"/>
  <c r="G1208" i="1"/>
  <c r="G1205" i="1" s="1"/>
  <c r="G1267" i="1"/>
  <c r="G1252" i="1" s="1"/>
  <c r="F1252" i="1"/>
  <c r="F1905" i="1"/>
  <c r="F2064" i="1"/>
  <c r="G2253" i="1"/>
  <c r="G2248" i="1" s="1"/>
  <c r="F2255" i="1"/>
  <c r="F593" i="1"/>
  <c r="F775" i="1"/>
  <c r="F1130" i="1"/>
  <c r="F1349" i="1"/>
  <c r="F1556" i="1"/>
  <c r="G1559" i="1"/>
  <c r="G1556" i="1" s="1"/>
  <c r="F2287" i="1"/>
  <c r="F1751" i="1"/>
  <c r="F1924" i="1"/>
  <c r="F2302" i="1"/>
  <c r="F2332" i="1"/>
  <c r="F416" i="1"/>
  <c r="F1543" i="1"/>
  <c r="F1654" i="1"/>
  <c r="F1926" i="1"/>
  <c r="G1929" i="1"/>
  <c r="G1926" i="1" s="1"/>
  <c r="G1323" i="1" l="1"/>
  <c r="G1312" i="1" s="1"/>
  <c r="G1203" i="1"/>
  <c r="G1198" i="1" s="1"/>
  <c r="G706" i="1"/>
  <c r="G679" i="1" s="1"/>
  <c r="G1438" i="1"/>
  <c r="G1429" i="1" s="1"/>
  <c r="G224" i="1"/>
  <c r="G169" i="1" s="1"/>
  <c r="F1394" i="1"/>
  <c r="G976" i="1"/>
  <c r="G959" i="1" s="1"/>
  <c r="G1674" i="1"/>
  <c r="G1663" i="1" s="1"/>
  <c r="F1932" i="1"/>
  <c r="F2197" i="1"/>
  <c r="G423" i="1"/>
  <c r="G418" i="1" s="1"/>
  <c r="G1053" i="1"/>
  <c r="G1036" i="1" s="1"/>
  <c r="F1513" i="1"/>
  <c r="F1158" i="1"/>
  <c r="G677" i="1"/>
  <c r="G597" i="1" s="1"/>
  <c r="G1982" i="1"/>
  <c r="G1977" i="1" s="1"/>
  <c r="G1109" i="1"/>
  <c r="G1082" i="1" s="1"/>
  <c r="G1689" i="1"/>
  <c r="G1680" i="1" s="1"/>
  <c r="F2170" i="1"/>
  <c r="F6" i="1"/>
  <c r="F2289" i="1"/>
  <c r="F1793" i="1"/>
  <c r="G914" i="1"/>
  <c r="G899" i="1" s="1"/>
  <c r="G1730" i="1"/>
  <c r="G1691" i="1" s="1"/>
  <c r="G109" i="1"/>
  <c r="G86" i="1" s="1"/>
  <c r="F1132" i="1"/>
  <c r="F255" i="1"/>
  <c r="F942" i="1"/>
  <c r="G160" i="1"/>
  <c r="G145" i="1" s="1"/>
  <c r="F1561" i="1"/>
  <c r="G1071" i="1"/>
  <c r="G1064" i="1" s="1"/>
  <c r="F1968" i="1"/>
  <c r="F861" i="1"/>
  <c r="G2087" i="1"/>
  <c r="G2082" i="1" s="1"/>
  <c r="G2135" i="1"/>
  <c r="G2126" i="1" s="1"/>
  <c r="G1062" i="1"/>
  <c r="G1055" i="1" s="1"/>
  <c r="F1269" i="1"/>
  <c r="G788" i="1"/>
  <c r="G777" i="1" s="1"/>
  <c r="G1642" i="1"/>
  <c r="G1633" i="1" s="1"/>
  <c r="G1334" i="1"/>
  <c r="G1325" i="1" s="1"/>
  <c r="G859" i="1"/>
  <c r="G818" i="1" s="1"/>
  <c r="F1958" i="1"/>
  <c r="F1931" i="1" s="1"/>
  <c r="G143" i="1"/>
  <c r="G126" i="1" s="1"/>
  <c r="F307" i="1"/>
  <c r="G2055" i="1"/>
  <c r="G2048" i="1" s="1"/>
  <c r="G1007" i="1"/>
  <c r="G990" i="1" s="1"/>
  <c r="G816" i="1"/>
  <c r="G793" i="1" s="1"/>
  <c r="G1966" i="1"/>
  <c r="G1961" i="1" s="1"/>
  <c r="F1975" i="1" s="1"/>
  <c r="F14" i="1"/>
  <c r="F1477" i="1"/>
  <c r="G245" i="1"/>
  <c r="G226" i="1" s="1"/>
  <c r="G985" i="1"/>
  <c r="G980" i="1" s="1"/>
  <c r="G65" i="1"/>
  <c r="G48" i="1" s="1"/>
  <c r="F321" i="1"/>
  <c r="F2229" i="1"/>
  <c r="G1427" i="1"/>
  <c r="G1420" i="1" s="1"/>
  <c r="F1615" i="1"/>
  <c r="G1472" i="1"/>
  <c r="G1465" i="1" s="1"/>
  <c r="F31" i="1"/>
  <c r="G319" i="1"/>
  <c r="G314" i="1" s="1"/>
  <c r="G2104" i="1"/>
  <c r="G2089" i="1" s="1"/>
  <c r="F1656" i="1"/>
  <c r="F67" i="1"/>
  <c r="G295" i="1"/>
  <c r="G276" i="1" s="1"/>
  <c r="F297" i="1" s="1"/>
  <c r="G1782" i="1"/>
  <c r="G1765" i="1" s="1"/>
  <c r="G1418" i="1"/>
  <c r="G1409" i="1" s="1"/>
  <c r="G897" i="1"/>
  <c r="G878" i="1" s="1"/>
  <c r="G124" i="1"/>
  <c r="G111" i="1" s="1"/>
  <c r="F1276" i="1"/>
  <c r="G2168" i="1"/>
  <c r="G2137" i="1" s="1"/>
  <c r="G1367" i="1"/>
  <c r="G1362" i="1" s="1"/>
  <c r="G1860" i="1"/>
  <c r="G1817" i="1" s="1"/>
  <c r="F1303" i="1"/>
  <c r="G2077" i="1"/>
  <c r="G2066" i="1" s="1"/>
  <c r="G432" i="1"/>
  <c r="G425" i="1" s="1"/>
  <c r="F389" i="1"/>
  <c r="G1360" i="1"/>
  <c r="G1351" i="1" s="1"/>
  <c r="F1351" i="1"/>
  <c r="F2115" i="1"/>
  <c r="G2124" i="1"/>
  <c r="G2115" i="1" s="1"/>
  <c r="F1808" i="1"/>
  <c r="G1813" i="1"/>
  <c r="G1808" i="1" s="1"/>
  <c r="F1231" i="1"/>
  <c r="G1250" i="1"/>
  <c r="G1231" i="1" s="1"/>
  <c r="F2204" i="1"/>
  <c r="G2227" i="1"/>
  <c r="G2204" i="1" s="1"/>
  <c r="F411" i="1"/>
  <c r="G416" i="1"/>
  <c r="G411" i="1" s="1"/>
  <c r="F2317" i="1"/>
  <c r="G2332" i="1"/>
  <c r="G2317" i="1" s="1"/>
  <c r="F1874" i="1"/>
  <c r="G1905" i="1"/>
  <c r="G1874" i="1" s="1"/>
  <c r="F1907" i="1" s="1"/>
  <c r="G1196" i="1"/>
  <c r="G1175" i="1" s="1"/>
  <c r="F1210" i="1" s="1"/>
  <c r="F1175" i="1"/>
  <c r="F1578" i="1"/>
  <c r="G1613" i="1"/>
  <c r="G1578" i="1" s="1"/>
  <c r="F2033" i="1"/>
  <c r="G2046" i="1"/>
  <c r="G2033" i="1" s="1"/>
  <c r="F1157" i="1"/>
  <c r="G1169" i="1"/>
  <c r="G1157" i="1" s="1"/>
  <c r="F1440" i="1"/>
  <c r="G1461" i="1"/>
  <c r="G1440" i="1" s="1"/>
  <c r="F1984" i="1"/>
  <c r="G2027" i="1"/>
  <c r="G1984" i="1" s="1"/>
  <c r="G387" i="1"/>
  <c r="G331" i="1" s="1"/>
  <c r="F398" i="1" s="1"/>
  <c r="F331" i="1"/>
  <c r="F1732" i="1"/>
  <c r="G1741" i="1"/>
  <c r="G1732" i="1" s="1"/>
  <c r="G1508" i="1"/>
  <c r="G1476" i="1" s="1"/>
  <c r="F1476" i="1"/>
  <c r="F1336" i="1"/>
  <c r="G1349" i="1"/>
  <c r="G1336" i="1" s="1"/>
  <c r="F2268" i="1"/>
  <c r="G2287" i="1"/>
  <c r="G2268" i="1" s="1"/>
  <c r="F2313" i="1" s="1"/>
  <c r="F1744" i="1"/>
  <c r="G1751" i="1"/>
  <c r="G1744" i="1" s="1"/>
  <c r="F1758" i="1" s="1"/>
  <c r="F489" i="1"/>
  <c r="G742" i="1"/>
  <c r="G709" i="1" s="1"/>
  <c r="F709" i="1"/>
  <c r="F517" i="1"/>
  <c r="G550" i="1"/>
  <c r="G517" i="1" s="1"/>
  <c r="F1009" i="1"/>
  <c r="G1034" i="1"/>
  <c r="G1009" i="1" s="1"/>
  <c r="G593" i="1"/>
  <c r="G552" i="1" s="1"/>
  <c r="F552" i="1"/>
  <c r="F1111" i="1"/>
  <c r="G1130" i="1"/>
  <c r="G1111" i="1" s="1"/>
  <c r="F1155" i="1" s="1"/>
  <c r="F1649" i="1"/>
  <c r="G1654" i="1"/>
  <c r="G1649" i="1" s="1"/>
  <c r="G1924" i="1"/>
  <c r="G1909" i="1" s="1"/>
  <c r="F1909" i="1"/>
  <c r="F1526" i="1"/>
  <c r="G1543" i="1"/>
  <c r="G1526" i="1" s="1"/>
  <c r="F1545" i="1" s="1"/>
  <c r="F744" i="1"/>
  <c r="G775" i="1"/>
  <c r="G744" i="1" s="1"/>
  <c r="F2057" i="1"/>
  <c r="G2064" i="1"/>
  <c r="G2057" i="1" s="1"/>
  <c r="F921" i="1"/>
  <c r="G940" i="1"/>
  <c r="G921" i="1" s="1"/>
  <c r="F503" i="1"/>
  <c r="G514" i="1"/>
  <c r="G503" i="1" s="1"/>
  <c r="F978" i="1" l="1"/>
  <c r="F2106" i="1"/>
  <c r="F2081" i="1" s="1"/>
  <c r="F1078" i="1"/>
  <c r="F989" i="1" s="1"/>
  <c r="F167" i="1"/>
  <c r="G167" i="1" s="1"/>
  <c r="G13" i="1" s="1"/>
  <c r="F252" i="1" s="1"/>
  <c r="F1676" i="1"/>
  <c r="F1632" i="1" s="1"/>
  <c r="F876" i="1"/>
  <c r="F792" i="1" s="1"/>
  <c r="G1958" i="1"/>
  <c r="G1931" i="1" s="1"/>
  <c r="G1975" i="1"/>
  <c r="G1960" i="1" s="1"/>
  <c r="F1960" i="1"/>
  <c r="F254" i="1"/>
  <c r="G297" i="1"/>
  <c r="G254" i="1" s="1"/>
  <c r="F1463" i="1"/>
  <c r="F1372" i="1" s="1"/>
  <c r="F2238" i="1"/>
  <c r="F2114" i="1" s="1"/>
  <c r="F790" i="1"/>
  <c r="F708" i="1" s="1"/>
  <c r="G1545" i="1"/>
  <c r="G1512" i="1" s="1"/>
  <c r="F1512" i="1"/>
  <c r="F1081" i="1"/>
  <c r="G1155" i="1"/>
  <c r="G1081" i="1" s="1"/>
  <c r="F1171" i="1" s="1"/>
  <c r="F1868" i="1"/>
  <c r="G1907" i="1"/>
  <c r="G1868" i="1" s="1"/>
  <c r="F2247" i="1"/>
  <c r="G2313" i="1"/>
  <c r="G2247" i="1" s="1"/>
  <c r="F2079" i="1"/>
  <c r="G489" i="1"/>
  <c r="G434" i="1" s="1"/>
  <c r="F496" i="1" s="1"/>
  <c r="F434" i="1"/>
  <c r="G978" i="1"/>
  <c r="G920" i="1" s="1"/>
  <c r="F987" i="1" s="1"/>
  <c r="F920" i="1"/>
  <c r="F330" i="1"/>
  <c r="G398" i="1"/>
  <c r="G330" i="1" s="1"/>
  <c r="F405" i="1" s="1"/>
  <c r="F595" i="1"/>
  <c r="F1743" i="1"/>
  <c r="G1758" i="1"/>
  <c r="G1743" i="1" s="1"/>
  <c r="F1815" i="1" s="1"/>
  <c r="F1174" i="1"/>
  <c r="G1210" i="1"/>
  <c r="G1174" i="1" s="1"/>
  <c r="F1369" i="1" s="1"/>
  <c r="G1078" i="1" l="1"/>
  <c r="G989" i="1" s="1"/>
  <c r="G2106" i="1"/>
  <c r="G2081" i="1" s="1"/>
  <c r="G1676" i="1"/>
  <c r="G1632" i="1" s="1"/>
  <c r="F13" i="1"/>
  <c r="G876" i="1"/>
  <c r="G792" i="1" s="1"/>
  <c r="F2029" i="1"/>
  <c r="F1867" i="1" s="1"/>
  <c r="G1463" i="1"/>
  <c r="G1372" i="1" s="1"/>
  <c r="F1474" i="1" s="1"/>
  <c r="G1474" i="1" s="1"/>
  <c r="G1371" i="1" s="1"/>
  <c r="G2238" i="1"/>
  <c r="G2114" i="1" s="1"/>
  <c r="F2245" i="1" s="1"/>
  <c r="G2245" i="1" s="1"/>
  <c r="G2108" i="1" s="1"/>
  <c r="G790" i="1"/>
  <c r="G708" i="1" s="1"/>
  <c r="F410" i="1"/>
  <c r="G496" i="1"/>
  <c r="G410" i="1" s="1"/>
  <c r="F498" i="1" s="1"/>
  <c r="G1171" i="1"/>
  <c r="G1080" i="1" s="1"/>
  <c r="F1080" i="1"/>
  <c r="G1815" i="1"/>
  <c r="G1679" i="1" s="1"/>
  <c r="F1862" i="1" s="1"/>
  <c r="F1679" i="1"/>
  <c r="F516" i="1"/>
  <c r="G595" i="1"/>
  <c r="G516" i="1" s="1"/>
  <c r="F2032" i="1"/>
  <c r="G2079" i="1"/>
  <c r="G2032" i="1" s="1"/>
  <c r="F5" i="1"/>
  <c r="G252" i="1"/>
  <c r="G5" i="1" s="1"/>
  <c r="G405" i="1"/>
  <c r="G306" i="1" s="1"/>
  <c r="F407" i="1" s="1"/>
  <c r="F306" i="1"/>
  <c r="G2029" i="1"/>
  <c r="G1867" i="1" s="1"/>
  <c r="F919" i="1"/>
  <c r="G987" i="1"/>
  <c r="G919" i="1" s="1"/>
  <c r="F1173" i="1"/>
  <c r="G1369" i="1"/>
  <c r="G1173" i="1" s="1"/>
  <c r="F1371" i="1" l="1"/>
  <c r="F2108" i="1"/>
  <c r="F916" i="1"/>
  <c r="G916" i="1" s="1"/>
  <c r="G502" i="1" s="1"/>
  <c r="G1862" i="1"/>
  <c r="G1678" i="1" s="1"/>
  <c r="F1678" i="1"/>
  <c r="F1510" i="1"/>
  <c r="F2315" i="1"/>
  <c r="F502" i="1"/>
  <c r="G498" i="1"/>
  <c r="G409" i="1" s="1"/>
  <c r="F409" i="1"/>
  <c r="F305" i="1"/>
  <c r="G407" i="1"/>
  <c r="G305" i="1" s="1"/>
  <c r="F500" i="1" l="1"/>
  <c r="F918" i="1"/>
  <c r="G1510" i="1"/>
  <c r="G918" i="1" s="1"/>
  <c r="F2031" i="1"/>
  <c r="G2315" i="1"/>
  <c r="G2031" i="1" s="1"/>
  <c r="F2334" i="1" s="1"/>
  <c r="F1866" i="1" l="1"/>
  <c r="G2334" i="1"/>
  <c r="G1866" i="1" s="1"/>
  <c r="G500" i="1"/>
  <c r="G299" i="1" s="1"/>
  <c r="F1864" i="1" s="1"/>
  <c r="F299" i="1"/>
  <c r="F4" i="1" l="1"/>
  <c r="G1864" i="1"/>
  <c r="G4" i="1" s="1"/>
  <c r="F2336" i="1" s="1"/>
  <c r="G2336" i="1" s="1"/>
  <c r="G2338" i="1" s="1"/>
  <c r="G2339" i="1" l="1"/>
  <c r="G2340" i="1" s="1"/>
  <c r="G2341" i="1" s="1"/>
  <c r="G234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Fernández Vaquero, María</author>
  </authors>
  <commentList>
    <comment ref="A3" authorId="0" shapeId="0" xr:uid="{BC03EC35-DAFC-4357-944D-CDCC82D27761}">
      <text>
        <r>
          <rPr>
            <b/>
            <sz val="9"/>
            <color indexed="81"/>
            <rFont val="Tahoma"/>
            <family val="2"/>
          </rPr>
          <t>Código del concepto. Ver colores en "Entorno de trabajo: Apariencia"</t>
        </r>
      </text>
    </comment>
    <comment ref="B3" authorId="0" shapeId="0" xr:uid="{813DE2CC-B78E-4C86-836D-AA4EE2CD8670}">
      <text>
        <r>
          <rPr>
            <b/>
            <sz val="9"/>
            <color indexed="81"/>
            <rFont val="Tahoma"/>
            <family val="2"/>
          </rPr>
          <t>Naturaleza o tipo de concepto, ver valores de cada naturaleza en la ayuda del menú contextual</t>
        </r>
      </text>
    </comment>
    <comment ref="C3" authorId="0" shapeId="0" xr:uid="{E17EC8F0-EB17-4164-B6BF-A9D455C9675A}">
      <text>
        <r>
          <rPr>
            <b/>
            <sz val="9"/>
            <color indexed="81"/>
            <rFont val="Tahoma"/>
            <family val="2"/>
          </rPr>
          <t>Unidad principal de medida del concepto</t>
        </r>
      </text>
    </comment>
    <comment ref="D3" authorId="0" shapeId="0" xr:uid="{29CEECE2-F74B-42F2-AB87-77A50BFB5A3C}">
      <text>
        <r>
          <rPr>
            <b/>
            <sz val="9"/>
            <color indexed="81"/>
            <rFont val="Tahoma"/>
            <family val="2"/>
          </rPr>
          <t>Descripción corta</t>
        </r>
      </text>
    </comment>
    <comment ref="E3" authorId="0" shapeId="0" xr:uid="{F487F739-2FAB-4649-AA7F-7B07017BC404}">
      <text>
        <r>
          <rPr>
            <b/>
            <sz val="9"/>
            <color indexed="81"/>
            <rFont val="Tahoma"/>
            <family val="2"/>
          </rPr>
          <t>Rendimiento o cantidad presupuestada</t>
        </r>
      </text>
    </comment>
    <comment ref="F3" authorId="0" shapeId="0" xr:uid="{640531E5-55DB-45CA-800A-5956F0E6CF2D}">
      <text>
        <r>
          <rPr>
            <b/>
            <sz val="9"/>
            <color indexed="81"/>
            <rFont val="Tahoma"/>
            <family val="2"/>
          </rPr>
          <t>Precio unitario en el presupuesto</t>
        </r>
      </text>
    </comment>
    <comment ref="G3" authorId="0" shapeId="0" xr:uid="{391A8F43-47BC-44BC-B329-A48D888E15DF}">
      <text>
        <r>
          <rPr>
            <b/>
            <sz val="9"/>
            <color indexed="81"/>
            <rFont val="Tahoma"/>
            <family val="2"/>
          </rPr>
          <t>Importe del presupuesto</t>
        </r>
      </text>
    </comment>
    <comment ref="H3" authorId="0" shapeId="0" xr:uid="{5A3142D9-1529-4761-B765-FFE916736C83}">
      <text>
        <r>
          <rPr>
            <b/>
            <sz val="9"/>
            <color indexed="81"/>
            <rFont val="Tahoma"/>
            <family val="2"/>
          </rPr>
          <t>Rendimiento o cantidad presupuestada</t>
        </r>
      </text>
    </comment>
    <comment ref="I3" authorId="0" shapeId="0" xr:uid="{EA788524-FE1C-4BE3-88DD-81B5B19DEE85}">
      <text>
        <r>
          <rPr>
            <b/>
            <sz val="9"/>
            <color indexed="81"/>
            <rFont val="Tahoma"/>
            <family val="2"/>
          </rPr>
          <t>Precio unitario en el presupuesto</t>
        </r>
      </text>
    </comment>
    <comment ref="J3" authorId="0" shapeId="0" xr:uid="{C50A69F8-2A13-4851-ACF6-59A809EC9DB3}">
      <text>
        <r>
          <rPr>
            <b/>
            <sz val="9"/>
            <color indexed="81"/>
            <rFont val="Tahoma"/>
            <family val="2"/>
          </rPr>
          <t>Importe del presupuesto</t>
        </r>
      </text>
    </comment>
  </commentList>
</comments>
</file>

<file path=xl/sharedStrings.xml><?xml version="1.0" encoding="utf-8"?>
<sst xmlns="http://schemas.openxmlformats.org/spreadsheetml/2006/main" count="5422" uniqueCount="2772">
  <si>
    <t>21.009 IMPLANTACIÓN ASCENSORES DUQUE DE PASTRANA</t>
  </si>
  <si>
    <t>Presupuesto</t>
  </si>
  <si>
    <t>Código</t>
  </si>
  <si>
    <t>Nat</t>
  </si>
  <si>
    <t>Ud</t>
  </si>
  <si>
    <t>Resumen</t>
  </si>
  <si>
    <t>CanPres</t>
  </si>
  <si>
    <t>Pres</t>
  </si>
  <si>
    <t>ImpPres</t>
  </si>
  <si>
    <t>01 DP</t>
  </si>
  <si>
    <t>Capítulo</t>
  </si>
  <si>
    <t/>
  </si>
  <si>
    <t>IMPLANTACIÓN DE ASCENSORES</t>
  </si>
  <si>
    <t>01.01 DP</t>
  </si>
  <si>
    <t>ACTUACIONES PREVIAS Y AFECCIONES</t>
  </si>
  <si>
    <t>01.01.01</t>
  </si>
  <si>
    <t>COMPROBACIÓN DE TOPOGRAFÍA</t>
  </si>
  <si>
    <t>TOP 1001</t>
  </si>
  <si>
    <t>Partida</t>
  </si>
  <si>
    <t>ud</t>
  </si>
  <si>
    <t>LEVANTAMIENTO TOPOGRAFICO ENTORNO, ESTACIÓN Y GALERÍAS DE SERVICIOS</t>
  </si>
  <si>
    <t>Levantamiento topográfico de estación y superficie en actuación, incluyendo galerías de servicio, previo a ejecución de obra</t>
  </si>
  <si>
    <t>TOP 1002</t>
  </si>
  <si>
    <t>LEVANTAMIENTO TOPOGRÁFICO, REPOSICIÓN CLAVOS E INTEGRACIÓN EN GIS</t>
  </si>
  <si>
    <t>Levantamiento topográfico de nuevos cañones, vestíbulo, ascensores, andenes y pasillos de todas las zonas de la estación modificadas durante la ejecución de la obra, utilizando las bases propias de metro existentes y situadas en fases anteriores, reposición de aquellas desaparecidas o deterioradas e instalación de todas las nuevas que resulten necesarias, mediante la implantación de los correspondientes clavos unificados de metro de madrid, s.A. Dotación a  estos puntos de coordenadas en el sistema de coordenadas oficial y actualización y/o generación de una nueva ficha fotográfica de cada base de metro. Georreferenciación externa e interna que permita la introducción de los datos en la aplicación informática de gestión de datos topográficos, incluso entrega de la documentación necesaria e integración correcta de la misma dentro del sistema gis, incluso delineación necesaria, acorde a las especificaciones marcadas en pliego.</t>
  </si>
  <si>
    <t>Total 01.01.01</t>
  </si>
  <si>
    <t>01.01.02</t>
  </si>
  <si>
    <t>DESVÍOS DE SERVICIOS EXISTENTES</t>
  </si>
  <si>
    <t>CANAL</t>
  </si>
  <si>
    <t>CANAL ISABEL II ABASTECIMIENTO</t>
  </si>
  <si>
    <t>U01EEC205</t>
  </si>
  <si>
    <t>CATA PARA LOCALIZACIÓN DE SERVICIOS EXISTENTES</t>
  </si>
  <si>
    <t>Realización de cata para localización de servicios existentes, incluso excavación y relleno. Terminado.</t>
  </si>
  <si>
    <t>U01AI201</t>
  </si>
  <si>
    <t>m</t>
  </si>
  <si>
    <t>DESMONTAJE TUBERÍA FUNDICIÓN O ACERO DE HASTA Ø 500 mm</t>
  </si>
  <si>
    <t>Desmontaje y retirada a vertedero de tubería de fundición o acero, de hasta ø 500 mm; Incluyendo retirada de tierras, desmontaje, extracción, carga y transporte a vertedero de la tubería y relleno de la zanja. Terminado.</t>
  </si>
  <si>
    <t>U06SA210</t>
  </si>
  <si>
    <t>ARQUETA CONEXIÓN Y REGISTRO ABASTECIMIENTO</t>
  </si>
  <si>
    <t>Arqueta para conexión y registro de conducción de abastecimiento, construida con fábrica de ladrillo macizo tosco de 1/2 pie de espesor, recibido con mortero de cemento, colocado sobre solera de hormigón en masa hm/20/p/20/i, enfoscada y bruñida por el interior con mortero de cemento, y con tapa de fundición, terminada y con p.P. De medios auxiliares, sin incluir la excavación, ni el relleno perimetral posterior. Incluye trabajos de conexión con red existente.</t>
  </si>
  <si>
    <t>EN0560</t>
  </si>
  <si>
    <t>REPOSIC.ABASTECIM. AGUA D 150 MM</t>
  </si>
  <si>
    <t>Reposición de tubería de abastecimiento de agua, de fundición dúctil y de diámetro 150 mm, que comprende además del tubo, la excavación en zanja, asiento y colocación del tubo, relleno de tierras, anclajes, piezas especiales, conexión a la red y pequeño material.</t>
  </si>
  <si>
    <t>EN0580</t>
  </si>
  <si>
    <t>REPOSIC.ABASTECIM. AGUA D 250 MM</t>
  </si>
  <si>
    <t>Reposición de tubería de abastecimiento de agua de fundición dúctil y diámetro 250 mm., que comprende además del tubo, la excavación en zanja, asiento y colocación del tubo, relleno de tierras, anclajes, piezas especiales, conexión a la red y pequeño material.</t>
  </si>
  <si>
    <t>EN0590</t>
  </si>
  <si>
    <t>REPOSIC.ABASTECIM. AGUA D 300 MM</t>
  </si>
  <si>
    <t>Reposición de tubería de abastecimiento de agua, de fundición dúctil y de diámetro 300 mm, que comprende además del tubo, la excavación en zanja, asiento y colocación del tubo, relleno de tierras, anclajes, piezas especiales, conexión a la red y pequeño material.</t>
  </si>
  <si>
    <t>EN0620</t>
  </si>
  <si>
    <t>REPOSIC.ABASTECIM. AGUA D 500 MM</t>
  </si>
  <si>
    <t>Reposición de tubería de abastecimiento de agua, de fundición dúctil y de diámetro 500 mm, que comprende además del tubo, la excavación en zanja, asiento y colocación del tubo, relleno de tierras, anclajes, piezas especiales, conexión a la red y pequeño material.</t>
  </si>
  <si>
    <t>Total CANAL</t>
  </si>
  <si>
    <t>ALCANT</t>
  </si>
  <si>
    <t>ALCANTARILLADO</t>
  </si>
  <si>
    <t>U01AA030</t>
  </si>
  <si>
    <t>m2</t>
  </si>
  <si>
    <t>DEMOLICIÓN Y LEVANTADO ACERA DE BALDOSA DE HORMIGÓN A MÁQUINA SIN TRANSPORTE</t>
  </si>
  <si>
    <t>Demolición y levantado de aceras con solera de hormigón en masa de 10 cm de espesor, a máquina, incluso demolición de bordillos, limpieza y retirada de escombros a pie de carga, sin transporte a vertedero o planta de reciclaje y con parte proporcional de medios auxiliares, sin medidas de protección colectivas. Medición de superficie realmente ejecutada. Conforme a orden fom/1382/2002-pg3-art.301.</t>
  </si>
  <si>
    <t>U01AI253</t>
  </si>
  <si>
    <t>DEMOLICIÓN ALCANTARILLA 1,70 x 0,80 m</t>
  </si>
  <si>
    <t>Demolición de alcantarilla enterrada de 1,70 x 0,80 m de sección; Incluyendo retirada de tierras, demolición, extracción, carga y transporte a vertedero de escombros y relleno de la zanja. Terminado.</t>
  </si>
  <si>
    <t>U01ZS065</t>
  </si>
  <si>
    <t>m3</t>
  </si>
  <si>
    <t>CARGA Y TRANSPORTE ESCOMBROS VERTEDERO &gt;10 km</t>
  </si>
  <si>
    <t>Carga y transporte de escombros a vertedero autorizado en camión basculante 6x6 26 t, a una distancia mayor de 10 km, considerando ida y vuelta y descarga del material por vuelco; I/p.P. De personal auxiliar de ayuda y maniobra y canon de vertido.</t>
  </si>
  <si>
    <t>U04VBH185</t>
  </si>
  <si>
    <t>PAVIMENTO BALDOSA CEM. IMIT. PIEDRA 60x40 CM.</t>
  </si>
  <si>
    <t>Pavimento de baldosa hidráulica de cemento textura pétrea, en color, alta resistencia, de 60x40 cm, sobre solera de hormigón hm-20/p/20/i de 10 cm de espesor, sentada con mortero de cemento, i/ reposición de bordillos, p.P. De junta de dilatación, enlechado y limpieza. Baldosa y componentes del hormigón y mortero con marcado ce y ddp (declaración de prestaciones) según reglamento (ue) 305/2011 o equivalente.</t>
  </si>
  <si>
    <t>EN0230</t>
  </si>
  <si>
    <t>EXCAV. Y CONSTR. DE POZO DE REGISTRO HASTA 10 M. 100 CM DIAM.</t>
  </si>
  <si>
    <t>Excavación y construcción de pozo de registro hasta 10 m. 100 cm. de diámetro, de luces interiores, fabrica de ladrillo macizo de 1 pie, enfoscado y bruñido en su interior, colocación de pates de hierro galvanizado, solera de hormigón, carga, transporte de tierras a vertedero y canon de vertido.</t>
  </si>
  <si>
    <t>EN0180</t>
  </si>
  <si>
    <t>EXCAV. EN MINA Y CONSTR. DE GALERIA VISITABLE DE 1,80X0,90 M</t>
  </si>
  <si>
    <t>Excavación subterránea y construcción de galería visitable de 1,80x0,90 m de luces interiores, fabrica de ladrillo macizo de 1 pie de espesor, enfoscada en su interior y zócalo bruñido de 50 cm. de altura, formación de cuna (40 cm. de ancha y 30 cm. de profunda) y andén, solera de hormigón, incluso carga, transporte de tierras a vertedero y canon de vertido.</t>
  </si>
  <si>
    <t>Total ALCANT</t>
  </si>
  <si>
    <t>IBERD.MT</t>
  </si>
  <si>
    <t>IBERDROLA MT</t>
  </si>
  <si>
    <t>U01AF040</t>
  </si>
  <si>
    <t>DEMOLICIÓN Y LEVANTADO PAVIMENTO MBC SIN TRANSPORTE</t>
  </si>
  <si>
    <t>Demolición y levantado a máquina, de pavimento de m.B.C. De espesor variable, incluso limpieza y retirada de escombros a pie de carga, sin transporte a vertedero o planta de reciclaje y con parte proporcional de medios auxiliares, sin medidas de protección colectivas. Medición de volumen realmente ejecutado. Conforme a orden fom/1382/2002-pg3-art.301.</t>
  </si>
  <si>
    <t>U10R555</t>
  </si>
  <si>
    <t>ARQUETA CONEXIÓN Y REGISTRO MEDIA TENSIÓN IBERDROLA</t>
  </si>
  <si>
    <t>Arqueta para conexión y registro de canalización de media tensión, construida con fábrica de ladrillo macizo tosco de 1/2 pie de espesor, recibido con mortero de cemento, colocado sobre solera de hormigón en masa hm/20/p/20/i, enfoscada y bruñida por el interior con mortero de cemento, y con tapa de fundición, terminada y con p.P. De medios auxiliares, sin incluir la excavación, ni el relleno perimetral posterior. Según normativa de iberdrola. Incluye trabajos de conexión con red existente.</t>
  </si>
  <si>
    <t>U03VCS500</t>
  </si>
  <si>
    <t>REPOSICIÓN DE PAVIMENTO DE MEZCLA BITUMINOSA</t>
  </si>
  <si>
    <t>Reposición de pavimento de mezcla bituminosa, incluyendo suministro y puesta en obra de las distintas capas de mezcla con filler de aportación y betún, extendido y compactación, riego asfáltico de adherencia (c60b3 adh) e imprimación (c50bf4 imp) y base granular. Árido con marcado ce y ddp (declaración de prestaciones) según reglamento (ue) 305/2011.</t>
  </si>
  <si>
    <t>EN0520</t>
  </si>
  <si>
    <t>REPOSIC. DE LINEA ELECTRICA MEDIA TENSION (CABLE OF)</t>
  </si>
  <si>
    <t>Reposición de canalización subterránea para línea de media tensión, incluyendo excavación, relleno posterior de tierras, banda de señalización, cableado (cable of), montaje y conexión a la red.</t>
  </si>
  <si>
    <t>Total IBERD.MT</t>
  </si>
  <si>
    <t>IBERD.BT</t>
  </si>
  <si>
    <t>IBERDROLA BT</t>
  </si>
  <si>
    <t>U10R455</t>
  </si>
  <si>
    <t>ARQUETA CONEXIÓN Y REGISTRO BAJA TENSIÓN IBERDROLA</t>
  </si>
  <si>
    <t>Arqueta para conexión y registro de canalización de baja tensión, construida con fábrica de ladrillo macizo tosco de 1/2 pie de espesor, recibido con mortero de cemento, colocado sobre solera de hormigón en masa hm/20/p/20/i, enfoscada y bruñida por el interior con mortero de cemento, y con tapa de fundición, terminada y con p.P. De medios auxiliares, sin incluir la excavación, ni el relleno perimetral posterior. Según normativa de iberdrola. Incluye trabajos de conexión con red existente.</t>
  </si>
  <si>
    <t>EN0500</t>
  </si>
  <si>
    <t>REPOSIC. DE LINEA ELECTRICA BAJA TENSION (CABLE RHU 0,6/1 KV 1X2</t>
  </si>
  <si>
    <t>Reposición de canalización subterránea para línea de baja tensión, incluyendo excavación, relleno posterior de tierras, banda de señalización, cableado (cable rhu 0,6/1 kv 1x240 al), montaje y conexión a la red.</t>
  </si>
  <si>
    <t>Total IBERD.BT</t>
  </si>
  <si>
    <t>ALUMB</t>
  </si>
  <si>
    <t>ALUMBRADO Y SEMÁFOROS</t>
  </si>
  <si>
    <t>EN0690</t>
  </si>
  <si>
    <t>REPOSICION DE LA INSTALACION DE CONTROL DE NIVEL DE TRAFICO, AFO</t>
  </si>
  <si>
    <t>Reposición de la instalación de control de nivel de tráfico, aforos, etc</t>
  </si>
  <si>
    <t>EN0110</t>
  </si>
  <si>
    <t>DESMONTAJE DE COLUMNA SEMAFORICA</t>
  </si>
  <si>
    <t>Desmontaje de columna semafórica compuesta por desmontaje de semáforos, soporte de semáforo, columna, bajante, cableado, base, pernos de anclaje, incluso transporte y acopio</t>
  </si>
  <si>
    <t>EN0310</t>
  </si>
  <si>
    <t>MONTAJE DE COLUMNA SEMAFORICA</t>
  </si>
  <si>
    <t>Montaje de columna semafórica compuesta por montaje de semáforos, soporte de semáforo, columna, bajante, cableado, base, pernos de anclaje, totalmente instalada</t>
  </si>
  <si>
    <t>ENNN3</t>
  </si>
  <si>
    <t>SUMINISTRO Y MONTAJE PÓRTICO SEMÁFORICO SX</t>
  </si>
  <si>
    <t>SUMINISTRO Y MONTAJE PÓRTICO SEMÁFORICO SX
PORTICO SEMÁFORICO SX de SETGA o similar de hasta 6200 de altura realizado íntegramente en acero inoxidable y formado por:
Estructura principal electrosoldada con sección de Ø219mm, placa de anclaje de espesor 15mm, cartelas de refuerzo.
Estructura horizontal de sección cilíndrica desmontable con sistema de anclaje oculto reforzado para instalación de 1 o 2 módulos para vehículos SX-3VC.
Incorpora embellecedor de acero inoxidable de Ø870mm con refuerzo interior en PUR para ocultar la base de anclaje.
Dispone alojamiento/registro en la parte inferior con bastidor interior para el anclaje de paramenta eléctrica
y puerta de registro integrada en la columna con cerradura de seguridad que facilita la instalación y mantenimiento del conjunto semafórico.
Toda ello fabricado íntegramente en acero de calidad AISI304 s/UNE-EN 10088 (Con certificación de calidad del acero según Norma UNE-EN 10204/3.1). Soldaduras realizadas mediante proceso TIG bajo
procedimiento homologado UNE-EN ISO 15614:2004 y UNE-EN-ISO 9606/1:2014.
Todas las soldaduras son pulidas para una finalidad de protección a la corrosión y mejora estética son repasadas.
Acabado y protección del conjunto mediante termolacado con polvo de poliéster/epoxy RAL9006 con procedimiento equivalente a QCS o mediante recubrimiento líquido según ISO12944 para categoríaC4.
Incluye base de pernos y tornillería de anclaje y nivelación en acero inoxidable calidad A2.
Pórtico fabricada y certificada bajo directrices s/UNE-EN-40.5.</t>
  </si>
  <si>
    <t>EN0010</t>
  </si>
  <si>
    <t>ARQUETA PARA CRUCE DE CALZADA 0,60X0,60</t>
  </si>
  <si>
    <t>Arqueta para cruce de calzada, derivación o toma de tierra de 60x60 y 60 cm. de profundidad, realizada en hormigón  HM-15 o fabrica de ladrillo macizo de 1/2 pie de espesor, recibido con mortero de cemento 1:6, sobre solera de suelo natural, compactado, enfoscada y bruñida interiormente con mortero de cemento 1:4 y tapa de fundición, recibido, remates.</t>
  </si>
  <si>
    <t>EN0700</t>
  </si>
  <si>
    <t>REPOSICION DE LINEA ELECTRICA SUBTERRANEA PARA  ALUMBRADO</t>
  </si>
  <si>
    <t>Reposición de línea eléctrica subterránea para alumbrado.</t>
  </si>
  <si>
    <t>EN0720</t>
  </si>
  <si>
    <t>REPOSICION DE PUNTO DE LUZ</t>
  </si>
  <si>
    <t>Reposición de punto de luz, incluso cimentación, arqueta adosada de conexión de lámpara, cableado y pequeño material, pintado del báculo y p.p. de canalización, cableado, y arquetas y conexión a la red.</t>
  </si>
  <si>
    <t>EN0030</t>
  </si>
  <si>
    <t>BACULO DE 4 M. DE ALTURA DE CHAPA DE ACERO GALV. CON 1 LUMIN.</t>
  </si>
  <si>
    <t>Báculo de 4 m. De altura de chapa de acero galvanizada con 1 luminaria del tipo QUEBEC IQV de Indalux, vapor de sodio alta presión 150 w, incluso caja de conexión y pequeño material, incluyendo montaje y cimentación.</t>
  </si>
  <si>
    <t>EOB0100</t>
  </si>
  <si>
    <t>MONTAJE DE BÁCULOS, COLUMNAS Y LUMINARIAS DE ALUMBRADO PÚBLICO</t>
  </si>
  <si>
    <t>Montaje y traslado a lugar de empleo de báculos, columnas y luminarias</t>
  </si>
  <si>
    <t>mU13KA080</t>
  </si>
  <si>
    <t>CAN. SUBTERRÁNEA, ACERA EXISTENTE, A MANO</t>
  </si>
  <si>
    <t>Canalización subterránea situada en acera existente a mantener de 0,20 m de espesor, incluso movimiento de tierras, con zanja excavada a mano, dos tubos corrugados de pe de diámetro 110 mm y relleno según pliego de condiciones técnicas generales del Ayuntamiento de Madrid, cinta avisadora de plástico con la inscripción de "alumbrado público", con levantado de acera y reposición sólamente de su base con hormigón HM-12,5 (e=0.15 m), incluso el trasporte y el canon de RDC a vertedero.  i/todos los medios auxiliares necesarios para la ejecución de la unidad. ejecutada en cualquier horario, según indicaciones de la D.O.</t>
  </si>
  <si>
    <t>DP_AYTO</t>
  </si>
  <si>
    <t>DESMONTAJE Y MONTAJE MUPI-AYUNTAMIENTO</t>
  </si>
  <si>
    <t>Desmontaje y montaje de panel publicitario (MUPI) , anclado a la acera o al pavimento, incluso car_x0002_ga sobre camión, sin incluir el transporte, con aprovechamiento de elementos de sujeción y acceso_x0002_rios, limpieza, y p.p. de medios auxiliares. En el montaje se incluye canalización y línea eléctrica, asi como arqueta de toma de tierra. Totalmente instalado.</t>
  </si>
  <si>
    <t>Total ALUMB</t>
  </si>
  <si>
    <t>TELF</t>
  </si>
  <si>
    <t>TELEFÓNICA</t>
  </si>
  <si>
    <t>U10R620</t>
  </si>
  <si>
    <t>REPOSICIÓN DE CANALIZACIÓN Y CABLEADO TELEFÓNICA</t>
  </si>
  <si>
    <t>Reposición de canalización en zanja y cableado para telefonía, incluyendo excavación, relleno de tierras, prisma de hormigón, banda señalizadora, 2 tuberías de pvc y conductor de cobre, según normativa de compañía suministradora. Incluso apeo del tendido existente. Terminado.</t>
  </si>
  <si>
    <t>U10R655</t>
  </si>
  <si>
    <t>ARQUETA CONEXIÓN Y REGISTRO TELEFÓNICA</t>
  </si>
  <si>
    <t>Arqueta para conexión y registro de canalización de telefonía, construida con fábrica de ladrillo macizo tosco de 1/2 pie de espesor, recibido con mortero de cemento, colocado sobre solera de hormigón en masa hm/20/p/20/i, enfoscada y bruñida por el interior con mortero de cemento, y con tapa de fundición, terminada y con p.P. De medios auxiliares, sin incluir la excavación, ni el relleno perimetral posterior. Según normativa de la compañía suministradora. Incluye trabajos de conexión con red existente.</t>
  </si>
  <si>
    <t>Total TELF</t>
  </si>
  <si>
    <t>GAS BP</t>
  </si>
  <si>
    <t>GAS NATURAL BP</t>
  </si>
  <si>
    <t>U08TP110</t>
  </si>
  <si>
    <t>TUBERÍA GAS PE D=200 mm SDR 17,6</t>
  </si>
  <si>
    <t>Tubería enterrada, en polietileno (pe) de d=200 mm sdr 17,6, para redes de distribución de gas. Incluso p.P. De excavación, relleno de zanja para tubo con cama de arena de río, cinta de balizamiento amarilla de 150 mm de anchura y relleno de protección de hormigón en masa hm-20. Totalmente terminada, incluso pruebas de presión.</t>
  </si>
  <si>
    <t>U06SA710</t>
  </si>
  <si>
    <t>ARQUETA CONEXIÓN Y REGISTRO GAS NATURAL</t>
  </si>
  <si>
    <t>Arqueta para conexión y registro de conducción de gas natural, construida con fábrica de ladrillo macizo tosco de 1/2 pie de espesor, recibido con mortero de cemento, colocado sobre solera de hormigón en masa hm/20/p/20/i, enfoscada y bruñida por el interior con mortero de cemento, y con tapa de fundición, terminada y con p.P. De medios auxiliares, sin incluir la excavación, ni el relleno perimetral posterior. Según normativa de la compañía suministradora. Incluye trabajos de conexión con red existente.</t>
  </si>
  <si>
    <t>Total GAS BP</t>
  </si>
  <si>
    <t>GAS MBP</t>
  </si>
  <si>
    <t>GAS NATURAL MBP</t>
  </si>
  <si>
    <t>U08TA110</t>
  </si>
  <si>
    <t>TUBERIA ACERO D=8" SIN SOLDADURA</t>
  </si>
  <si>
    <t>Tubería para gas en acero de calidad astm-a-106 gr b, sin soldadura de d=8", para redes de distribución. Incluso p.P. De excavación, relleno de zanja para tubo con cama de arena de río, cinta de balizamiento amarilla de 150 mm de anchura y relleno de protección de hormigón en masa hm-20. Totalmente terminada, incluso pruebas de presión.</t>
  </si>
  <si>
    <t>Total GAS MBP</t>
  </si>
  <si>
    <t>VARIOS SERV</t>
  </si>
  <si>
    <t>VARIOS</t>
  </si>
  <si>
    <t>SAFVAR01N</t>
  </si>
  <si>
    <t>PA</t>
  </si>
  <si>
    <t>DESVIO SERVICIOS NO LOCALIZADOS EN FASE DE PROYECTO</t>
  </si>
  <si>
    <t>A justificar desvío de servicios no identificados en fase de proyecto</t>
  </si>
  <si>
    <t>Total VARIOS SERV</t>
  </si>
  <si>
    <t>Total 01.01.02</t>
  </si>
  <si>
    <t>01.01.03</t>
  </si>
  <si>
    <t>OCUPACIONES TEMPORALES Y AFECCIÓN AL TRÁFICO</t>
  </si>
  <si>
    <t>1003</t>
  </si>
  <si>
    <t>A JUSTIFICAR EXPROPIACIONES Y OCUP. TEMPORALES</t>
  </si>
  <si>
    <t>Pa a justificar en concepto de expropiaciones e indemnizaciones por ocupaciones temporales</t>
  </si>
  <si>
    <t>EOAFEC</t>
  </si>
  <si>
    <t>ACCESOS PROVISIONALES A TERCEROS</t>
  </si>
  <si>
    <t>Partida alzada a justificar de modificación de nuevos accesos provisionales a negocios, garajes o viviendas afectadas por la zona de ocupación de la obra, y reposición a la situación inicial una vez finalizada la obra.</t>
  </si>
  <si>
    <t>MmU06B110</t>
  </si>
  <si>
    <t>ADOQUÍN PREFABRICADO 20x10x8 CM. GRIS</t>
  </si>
  <si>
    <t>Suministro y colocación de adoquinado prefabricado de hormigón de 20x10 y 8 cm de espesor, sentado sobre arena, incluso recebado de juntas con arena caliza fina en color gris.</t>
  </si>
  <si>
    <t>01.10.11</t>
  </si>
  <si>
    <t>ALCORQUES</t>
  </si>
  <si>
    <t>Alcorque incluido bordillos, tierra vegetal y riego</t>
  </si>
  <si>
    <t>EOBAPFEE0020</t>
  </si>
  <si>
    <t>BOLARDO CILÍNDRICO MU-35A</t>
  </si>
  <si>
    <t>Suminsitro y colocación de bolardo cilíndrico MU-35A o similar homologado por el Ayuntamiento de Madrid</t>
  </si>
  <si>
    <t>MCM1U00U010</t>
  </si>
  <si>
    <t>DESMONTAJE BANCO MADERA/METAL L&lt;2,50 M.</t>
  </si>
  <si>
    <t>Desmontaje de banco hasta 2,50 m de longitud, fabricado en madera/metal, empotrado o atornillado al pavimento; Incluyendo la rotura del pavimento y la retirada de materiales hasta punto cercano en la obra para su posterior tratamiento y retirada de los mismos, sin incluir transporte a almacén, según nte add-18 o equivalente.</t>
  </si>
  <si>
    <t>01.09APFEEY</t>
  </si>
  <si>
    <t>DESVIO SERVICIOS NO LOCALIZADOS Y/O NO CONTEMPLADOS EN FASE DE PROYECTO</t>
  </si>
  <si>
    <t>PA a justificar desvio servicios no localizados y/o no contemplados en fase de proyecto</t>
  </si>
  <si>
    <t>U03DFC020</t>
  </si>
  <si>
    <t>FRESADO FIRME MEZCLA BITUMINOSA EN CALIENTE</t>
  </si>
  <si>
    <t>Fresado de firme de mezcla bituminosa en caliente en sección completa o semicalzada según orden 8/2001, incluso carga, barrido y transporte a vertedero o planta de reciclaje o lugar de empleo. Sin gestión de residuos.</t>
  </si>
  <si>
    <t>01.10.12</t>
  </si>
  <si>
    <t>JARDINERAS, RETIRADA Y RESTITUCIÓN</t>
  </si>
  <si>
    <t>Jardineras, retirada y restitución incluyendo transporte y custodia</t>
  </si>
  <si>
    <t>MmU01A010</t>
  </si>
  <si>
    <t>LEVANTADO DE BORDILLO</t>
  </si>
  <si>
    <t>Levantado de bordillo, con recuperación del mismo incluso retirada y carga, o acopio en obra, sin transporte.</t>
  </si>
  <si>
    <t>MmU06CH060</t>
  </si>
  <si>
    <t>LOSETA HIDRÁULICA BOTONES EN COLOR 30x30 CM.</t>
  </si>
  <si>
    <t>Suministro y colocación en aceras de loseta hidráulica de botones en color, de 30 x 30 cm, conforme a la normativa de accesibilidad vigente, incluso mortero de asiento y enlechado de juntas.</t>
  </si>
  <si>
    <t>MmU06CH090</t>
  </si>
  <si>
    <t>LOSETA HIDRÁULICA TÁCTIL DE ACANALADURA EN COLOR 30x30 CM.</t>
  </si>
  <si>
    <t>Suministro y colocación de loseta hidráulica acanalada de características según normativa vigente, en color, continua o discontinua, de 30x30 cm en aceras para encaminamiento ó guía en itinerarios peatonales, incluso mortero de asiento y enlechado de juntas.</t>
  </si>
  <si>
    <t>U13EP170</t>
  </si>
  <si>
    <t>PROTECCIÓN TRONCO ÁRBOL OBRA CON TABLAS</t>
  </si>
  <si>
    <t>Protección de tronco de árbol en obra con entablamiento de 2,00 m de altura total realizado con tabla nueva de pino cosida con hiladas de alambre galvanizado cada 15 cm, separadas del tronco por tacos de poliestireno de alta densidad de 10x10x5 cm e hincadas en el terreno 10 cm sin dañar a las raíces ni a las ramas bajas.</t>
  </si>
  <si>
    <t>EOB0120</t>
  </si>
  <si>
    <t>REJILLA DE ACERO GALVANIZADO TIPO "TRAMEX" PARA TRÁFICO PESADO</t>
  </si>
  <si>
    <t>Suministro y montaje de rejilla formada con pletinas de acero galvanizado tipo "tramex" en cubrición de huecos para paso de todo tipo de vehículos, incluso p.P. De marcos, elementos de fijación y soporte, recibido, nivelación y estructura auxiliar de sustentación, totalmente instalada.</t>
  </si>
  <si>
    <t>EOB0130</t>
  </si>
  <si>
    <t>REPOSICION BORDILLO GRANITO</t>
  </si>
  <si>
    <t>Reposición de bordillo de granito en aceras. El cimiento y refuerzo serán de hormigón hm-20.</t>
  </si>
  <si>
    <t>EOB0150</t>
  </si>
  <si>
    <t>REPOSICION DE BOCA DE RIEGO TOTALMENTE COLOCADA</t>
  </si>
  <si>
    <t>Reposición de boca de riego totalmente colocada</t>
  </si>
  <si>
    <t>EOB0170</t>
  </si>
  <si>
    <t>REPOSICIÓN DE FIRME DE CALZADA, INCLUSO SEÑALIZACIÓN</t>
  </si>
  <si>
    <t>Reposición de firme de calzada, con base de hormigón HM-20 de 30 cm. de espesor sobre capa de arena de miga de 15 cm. y mezclas bituminosas en dos capas de rodadura que tendrán un espesor total de 8 cm.,  incluido la señalización vertical y horizontal necesaria para la perfecta ordenación del tráfico, según indicaciones del Ayuntamiento de Madrid.</t>
  </si>
  <si>
    <t>EOB0210dp</t>
  </si>
  <si>
    <t>REPOSICION DE PAVIMENTO EN ACERA CON BALDOSA HIDRÁULICA</t>
  </si>
  <si>
    <t>Reposición de pavimento en acera, totalmente colocado, incluso subbase de hormigón  HM-20 de 10 cm. De espesor y recebado por encima de la subbase con arena de río</t>
  </si>
  <si>
    <t>U01AUM070</t>
  </si>
  <si>
    <t>RETIRADA BARANDILLA URBANA h&lt;1,20 m</t>
  </si>
  <si>
    <t>Retirada de barandilla urbana de protección de peatones, con una altura máxina de 120 cm, atornillada o empotrada en el pavimento, realizada por medios manuales y/o mecánicos, incluyendo p.P. De rotura de pavimento, corte y/o desatornillado de postes y transporte a pie de carga para su posterior tratamiento o desecho; No se incluye transporte a almacén o punto de reciclaje.</t>
  </si>
  <si>
    <t>S05A100</t>
  </si>
  <si>
    <t>SEPARADOR DE VÍAS (100x80x40 cm) ROJO Y BLANCO</t>
  </si>
  <si>
    <t>Separador de vías (dimensiones 100x80x40 cm) rojo y blanco, fabricado en polietileno estabilizado a los rayos uv, con orificio de llevano en la parte superior para lastrar con agua 25 cm y tapón roscado hermético para el vaciado (amortizable en 4 usos).</t>
  </si>
  <si>
    <t>MmU01BF070</t>
  </si>
  <si>
    <t>SERRADO DE PAVIMENTO ASFÁLTICO/HORMIGÓN</t>
  </si>
  <si>
    <t>Serrado de pavimento asfáltico o de hormigón mediante máquina cortadora.</t>
  </si>
  <si>
    <t>EOB0450</t>
  </si>
  <si>
    <t>TRASLADO DE PAPELERA EN SUPERFICIE</t>
  </si>
  <si>
    <t>Traslado y desmontaje de papelera, incluso nuevo montaje de papelera tipo buzón o equivalente con agarre a báculo mediante abrazadera metálica, totalmente terminada y colocada.</t>
  </si>
  <si>
    <t>EOB0410</t>
  </si>
  <si>
    <t>TRASLADO DE PILOTE O PANEL INFORMATIVO</t>
  </si>
  <si>
    <t>Traslado de pilote o panel informativo, incluyendo desmontaje, ubicación provisional durante las obras, y montaje definitivo al finalizar las mismas.</t>
  </si>
  <si>
    <t>EOB0440</t>
  </si>
  <si>
    <t>TRASLADO Y DESMONTAJE DE MARQUESINA DE AUTOBÚS</t>
  </si>
  <si>
    <t>Traslado y desmontaje de marquesina de autobús, incluso nuevo montaje de marquesina nueva formada por estructura tubular, cubierta con policarbonato y cierres laterales, acristalados, con banco corrido metálico, incluso cimentación de hormigón en masa hm-15 y pintura, totalmente terminada y colocada.</t>
  </si>
  <si>
    <t>S02BV012</t>
  </si>
  <si>
    <t>VALLA ENREJADO GALVANIZADO CON MALLA OCULTACIÓN</t>
  </si>
  <si>
    <t>Valla metálica móvil de módulos prefabricados de 3,50x2,00 m de altura, enrejados de 330x70 mm y d=5 mm de espesor, batidores horizontales de d=42 mm y 1,50 mm de espesor, todo ello galvanizado en caliente, sobre soporte de hormigón prefabricado de 230x600x150 mm, separados cada 3,50 m, accesorios de fijación, considerando 5 usos, incluso montaje y desmontaje, según r.D. 486/97 Y r.D. 1627/97.</t>
  </si>
  <si>
    <t>Total 01.01.03</t>
  </si>
  <si>
    <t>01.01.04</t>
  </si>
  <si>
    <t>SITUACIONES Y SEÑALIZACIÓN PROVISIONAL DE OBRA</t>
  </si>
  <si>
    <t>ED1200</t>
  </si>
  <si>
    <t>CERRAMIENTO PROVISIONAL DE OBRA PARA EXTERIOR DE CHAPA OPACA (NOCTURNO)</t>
  </si>
  <si>
    <t>Suministro y colocación de cerramiento exterior realizado mediante chapas metálicas galvanizadas nervadas de alta resistencia tipo “pegaso” de 3m de altura, incluida sujeción mediante perfiles tubulares anclados al terreno con placa de anclaje y taladros , incluso pintura plástica en color azul (pantone 293), con parte proporcional de puertas de acceso, acabadas del mismo color que el resto del cerramiento.  I/todos los medios auxiliares necesarios para la ejecución de la unidad. Ejecutada en cualquier horario,  según indicaciones de la do.</t>
  </si>
  <si>
    <t>ED1300</t>
  </si>
  <si>
    <t>LONAS DE AVISO OBRA IMPRESAS A DOS CARAS PARA PÓRTICOS</t>
  </si>
  <si>
    <t>Suministro, colocación y posterior desmontaje de lona compacta satinada de 510 g/m2, para imágenes en exterior o interior, gran resistencia. Imprimible en inkjet con tintas base disolvente y uv. Resistente a la intemperie (radiación uv, lluvia, humedad, heladas, etc.) Y a los hongos. Buena calidad de impresión. Resistencia al fuego de clasificación b1. Diseño a confirmar por la d.O., Para la fabricación de las mismas se proporcionarán archivos gráficos en horario nocturno, totalmente terminada la unidad.</t>
  </si>
  <si>
    <t>ED1400</t>
  </si>
  <si>
    <t>PANELES DE ALUMINIO AVISO OBRA COLOCADOS SOBRE CERRAMIENTOS 70X100</t>
  </si>
  <si>
    <t>Suministro, colocación y posterior desmontaje de carteles metálicos de información a base de paneles de aluminio anodizado en su color, servido en panel o bandeja, de espesor habitual 1,2 mm y de dimensiones 700x1000 mm. La decoración podrá aplicarse mediante vinilo con impresión digital, vinilo de corte o pintura con enmascaramiento. En todos los casos llevará protección anti-grafiti y se ofrecerá garantía de que no habrá pérdida de color apreciable durante al menos 10 años debido a la acción de la luz solar. Para la fabricación, se proporcionará archivos gráficos.</t>
  </si>
  <si>
    <t>ED1500</t>
  </si>
  <si>
    <t>CARTELES POLIESTIRENO</t>
  </si>
  <si>
    <t>Suministro, colocación y posterior desmontaje de carteles de poliestireno de hasta 1000x1000mm de dimensiones.  I/todos los medios auxiliares necesarios para la ejecución de la unidad. Ejecutada en cualquier horario, según indicaciones de la do.</t>
  </si>
  <si>
    <t>ED1600</t>
  </si>
  <si>
    <t>VINILO ADHESIVO</t>
  </si>
  <si>
    <t>Suministro, colocación y posterior desmontaje de vinilos adhesivos de hasta 1000x1000mm de dimensión , para impresión digigal, a una o dos caras, con tratamiento de inviolabilidad,: Realizados a base de pvc blanco y transparente, para imprimir en serigrafia y en offset uvi. Llevará laminado  de protección por la cara exterior, acorde a las especificiaciones técnicas marcadas en pliego.</t>
  </si>
  <si>
    <t>T0040</t>
  </si>
  <si>
    <t>SUMINISTRO Y COLOCACIÓN DE CHAPA DE MADERA PARA PASO DE EVACUACIÓN. JORNADA 2:30 - 5:00 A.M.</t>
  </si>
  <si>
    <t>Suministro de chapa de madera de ancho 0,50m y espesor de 5 ó 6mm, carga, transporte, descarga y colocación de la misma en medio de la vía en traviesa de madera sobre balasto para paso de evacuación, incluyendo piezas de anclaje a la traviesa. Al final de la obra de la obra se retirará y transportará la misma a depósito. En horario nocturno.</t>
  </si>
  <si>
    <t>ED1210</t>
  </si>
  <si>
    <t>CERRAMIENTO PROVISIONAL DE OBRA PARA INTERIOR DE PLACAS DE CARTÓN-YESO PINTADO EN AZUL (NOCTURNO)</t>
  </si>
  <si>
    <t>Suministro y colocación de cerramiento provisional de obra en el interior de la estación a base de placas de yeso laminado tipo pladur o equivalente, incluidos montantes tanto horizontales (canales) como verticales (montantes colocados cada 40cm) a base de perfiles de acero galvanizado.  Incluida parte proporcional de puertas de paso de acero galvanizado de acceso a la zona de obra y acabadas en el mismo color que el cerramiento. Incluido aislamiento acústico a base de paneles de lana de roca en zona interior de obras. Acabado en color azul (pantone 293).Totalmente estanco el conjunto contra techo para evitar el paso de polvo y ruido como consecuencia de las obras. Totalmente terminada la unidad,  i/todos los medios auxiliares necesarios para la ejecución de la unidad. Ejecutada en cualquier horario,  según indicaciones de la do.</t>
  </si>
  <si>
    <t>T0090</t>
  </si>
  <si>
    <t>CERRAMIENTO ESTACION CON VALLA TIPO JULPER. CON CIERRE</t>
  </si>
  <si>
    <t>Suministro e instalación valla tipo julper. Cerramiento de estación, cañones, vestíbulos, con malla de ocultación. Incluida plancha metálica de 1,00 x 0,70 m para fijación de carteleria.</t>
  </si>
  <si>
    <t>EGG0640-ro</t>
  </si>
  <si>
    <t>SUMINISTRO E INSTALACIÓN DE TIRA FOTOLUMINISCENTE PARA CERRAMIENTO DE OBRA (NOCTURNO)</t>
  </si>
  <si>
    <t>Suministro e instalación de tira fotoluminiscente, incluso retirada de la existente, realizada en soporte de acero inoxidable aisi 316 de 1mm de espesor, 59mm de ancho 1,2m de longitud, incluidos medios auxiliares, mecánicos, manuales y de protección, medio de transporte, limpieza y retirada del material sobrante, carga y transporte a vertedero autorizado o a lugar definido por la dirección facultativa, i/ canon de vertido y tasas. En horario nocturno.</t>
  </si>
  <si>
    <t>Total 01.01.04</t>
  </si>
  <si>
    <t>01.01.05</t>
  </si>
  <si>
    <t>INVENTARIO DE EDIFICACIONES</t>
  </si>
  <si>
    <t>PAV 1005</t>
  </si>
  <si>
    <t>A justificar. Realización de inventariado de edificaciones y la confeccion detallada de fichas correspondientes, pasadas por notario</t>
  </si>
  <si>
    <t>Total 01.01.05</t>
  </si>
  <si>
    <t>Total 01.01 DP</t>
  </si>
  <si>
    <t>01.02 DP</t>
  </si>
  <si>
    <t>AUSCULTACIÓN Y CONTROL</t>
  </si>
  <si>
    <t>01.02.01</t>
  </si>
  <si>
    <t>ELEMENTOS DE INSTRUMENTACIÓN</t>
  </si>
  <si>
    <t>AUSEL0110</t>
  </si>
  <si>
    <t>HITOS DE NIVELACIÓN. (NOCTURNO)</t>
  </si>
  <si>
    <t>Suministro en instalación de hito de nivelación consistente en una barra de acero corrugado, de hasta 1,5 m de profundidad, instalada en perforación ejecutada para tal fin. Se fijará con lechada la parte inferior de la misma y se rellenará el resto de sondeo con grava. La parte superior de la base estará formada por una punta semiesférica de acero inoxidable</t>
  </si>
  <si>
    <t>AUSEL0120</t>
  </si>
  <si>
    <t>REGLETAS DE NIVELACIÓN EN FACHADAS TIPO DIÁBOLO</t>
  </si>
  <si>
    <t>Suministro e instalación de referencia fija para regleta  de nivelación en fachadas, tipo diábolo, totalmente colocada, incluso p.p. de medios auxiliares.</t>
  </si>
  <si>
    <t>AUSEL0130</t>
  </si>
  <si>
    <t>MOVILIZACIÓN DE EQUIPO DE PERFORACIÓN EN SUPERFICIE</t>
  </si>
  <si>
    <t>Movilización de equipo de perforación en superficie.(envío y retirada a zona de trabajo)</t>
  </si>
  <si>
    <t>AUSEL0140_</t>
  </si>
  <si>
    <t>EMPLAZAMIENTO DE EQUIPO DE PERFORACIÓN</t>
  </si>
  <si>
    <t>Emplazamiento de equipo manual para sondeos, en puntos de referencia topográfica poco profunda u otros elementos de instrumentación</t>
  </si>
  <si>
    <t>AUSEL0150</t>
  </si>
  <si>
    <t>PERFORACIÓN DESDE SUPERFICIE</t>
  </si>
  <si>
    <t>Perforación a destroza con 116 mm o inferior, incluido montaje, cementado, asistencia al montaje del equipo de perforación, lavado de tubos e instalado en arquetas de referencia de nivelación, inclinómetros, extensómetros y piezómetros según corresponda.</t>
  </si>
  <si>
    <t>AUSEL0160</t>
  </si>
  <si>
    <t>BASES PROFUNDAS PARA NIVELACIÓN</t>
  </si>
  <si>
    <t>Suminsitro e instalación de base profunda de nivelación, consistente en una barra de acero corrugado, de hasta 20 m de profundidad, instalada en sondeo ejecutado para tal fin. Se fijará con lechada la parte inferior de la misma y se rellenará el resto de sondeo con grava. La parte superior de la base estará formada por una punta redondeada de acero inoxidable. Totalmente instalada, incluido p.p. medios auxiliares.</t>
  </si>
  <si>
    <t>AUSEL0180_</t>
  </si>
  <si>
    <t>INSTALACIÓN DE UN INCLINÓMETRO EN PANTALLA O PILOTE</t>
  </si>
  <si>
    <t>Instalación de inclinómetro en pantalla o pilote</t>
  </si>
  <si>
    <t>AUSEL0190</t>
  </si>
  <si>
    <t>ARQUETA ESPECIAL REFORZADA PARA PROTECCIÓN DE EQUIPOS DE INSTRUMENTACIÓN</t>
  </si>
  <si>
    <t>Arqueta especial reforzada para protección de equipos de instrumentación, incluso montaje.</t>
  </si>
  <si>
    <t>AUSEL0220</t>
  </si>
  <si>
    <t>SISTEMA COMBINADO PARA CONVERGENCIAS: PERNO + DIANA TOPOGRÁFICA</t>
  </si>
  <si>
    <t>Suministro e instalación de perno combinado de convergencia compuesto por diana para lectura por topografia y argolla para lectura manual, incluso material accesorio</t>
  </si>
  <si>
    <t>Total 01.02.01</t>
  </si>
  <si>
    <t>01.02.02</t>
  </si>
  <si>
    <t>EQUIPOS DE LECTURA Y SEGUIMIENTO</t>
  </si>
  <si>
    <t>EQLEC10</t>
  </si>
  <si>
    <t>d</t>
  </si>
  <si>
    <t>JORNADA DE EQUIPO DE INSTRUMENTACIÓN</t>
  </si>
  <si>
    <t>Jornada de equipo de instrumentación para lectura piezómetros e inclinómetros, incluyendo los equipos de medida necesarios y gastos por desplazamiento del personal técnico especialista en instrumentación. Esta unidad también contempla el proceso y representación gráfica de los datos y los gastos de desplazamiento del personal técnico. En horario diurno</t>
  </si>
  <si>
    <t>EQLEC10_INS</t>
  </si>
  <si>
    <t>JORNADA DE EQUIPO DE TOPOGRAFÍA DIURNO</t>
  </si>
  <si>
    <t>Jornada de equipo de topografía, compuesto por topógrafo y ayudante, provistos de los equipos necesarios (nivel de precisión y estación total de precisión superior a 1") para realizar la toma de datos topográficos de los elementos de auscultación dispuestos tanto en superficie (fachadas, aceras y/o calzada) como en el interior de las infraestructuras de Metro (control de movimientos en 3D, convergencias y nivelación). Contempla esta unidad también los cálculos y la representación gráfica de los datos tomados. Incluyendo gastos de desplazamiento del personal técnico. En horario diurno.</t>
  </si>
  <si>
    <t>EQLEC10N</t>
  </si>
  <si>
    <t>JORNADA DE EQUIPO DE TOPOGRAFÍA NOCTURNO</t>
  </si>
  <si>
    <t>Jornada de equipo de topografía, compuesto por topógrafo y ayudante, provistos de los equipos necesarios (nivel de precisión y estación total de precisión superior a 1") para realizar la toma de datos topográficos de los elementos de auscultación dispuestos tanto en superficie (fachadas, aceras y/o calzada) como en el interior de las infraestructuras de Metro (control de movimientos en 3D, convergencias y nivelación). Contempla esta unidad también los cálculos y la representación gráfica de los datos tomados. Incluyendo gastos de desplazamiento del personal técnico. En horario nocturno o festivo.</t>
  </si>
  <si>
    <t>TECAUSC</t>
  </si>
  <si>
    <t>JORNADA DE TÉCNICO DE AUSCULTACIÓN</t>
  </si>
  <si>
    <t>JORNADA TÉCNICO CON EXPERIENCIA PROBADA EN AUSCULTACIÓN PARA REDACCIÓN DE INFORMES PERIÓDICOS A PETICIÓN DE LA D.O. (SEMANALES Y MENSUALES), INTERPRETACIÓN DE LECTURAS Y ASISTENCIA A REUNIONES.</t>
  </si>
  <si>
    <t>EY0200V</t>
  </si>
  <si>
    <t>mes</t>
  </si>
  <si>
    <t>PUESTA A DISPOSICION, AMORTIZACION Y MANTENIMIENTO CINTA EXTENSOMETRICA</t>
  </si>
  <si>
    <t>Puesta a disposición, amortización y mantenimiento durante el periodo requerido de uso de cinta extensométrica.</t>
  </si>
  <si>
    <t>EY0220V</t>
  </si>
  <si>
    <t>PUESTA A DISPOSICION, AMORTIZACION Y MANTENIMIENTO ESTACION TOTAL</t>
  </si>
  <si>
    <t>Puesta a disposición, amortización y mantenimiento durante el periodo requerido de uso de estación total.</t>
  </si>
  <si>
    <t>EY0240V</t>
  </si>
  <si>
    <t>PUESTA A DISPOSICIO DE EQUIPOS PARA MEDICIÓN DE INCLINOMETRO</t>
  </si>
  <si>
    <t>Puesta a disposición, amortización y mantenimiento durante el periodo requerido de uso de torpedo biaxial y unidad de lectura de inclinómetro.</t>
  </si>
  <si>
    <t>EY0250V</t>
  </si>
  <si>
    <t>PUESTA A DISPOSICION DE EQUIPOS PARA NIVELACIÓN DE PRECISIÓN</t>
  </si>
  <si>
    <t>Puesta a disposición, amortización y mantenimiento durante el periodo requerido de uso de nivel de precisión micrométrico y mira de invar.</t>
  </si>
  <si>
    <t>EY0270V</t>
  </si>
  <si>
    <t>PUESTA A DISPOSICION, AMORTIZACION Y MANTENIMIENTO SONDA PIEZOMETRICA</t>
  </si>
  <si>
    <t>Puesta a disposición, amortización y mantenimiento durante el periodo requerido de uso de sonda de medida manual de niveles freáticos.</t>
  </si>
  <si>
    <t>Total 01.02.02</t>
  </si>
  <si>
    <t>Total 01.02 DP</t>
  </si>
  <si>
    <t>01.03 DP</t>
  </si>
  <si>
    <t>OBRA CIVIL</t>
  </si>
  <si>
    <t>01.03.01</t>
  </si>
  <si>
    <t>PREPARACIÓN Y ACONDICIONAMIENTO TERRENO</t>
  </si>
  <si>
    <t>OBCIVIL-TERR</t>
  </si>
  <si>
    <t>PREPARACIÓN Y ACONDICIONAMIENTO</t>
  </si>
  <si>
    <t>A justificar, preparación y acondicionamiento del terreno para ejecución de obra no contemplado</t>
  </si>
  <si>
    <t>Total 01.03.01</t>
  </si>
  <si>
    <t>01.03.02</t>
  </si>
  <si>
    <t>POZO ESTE - SALIDA EMERGENCIA ESTE - ASCENSORES</t>
  </si>
  <si>
    <t>01.01 EE</t>
  </si>
  <si>
    <t>ESTRUCTURAS POZO ESTE - SALIDA EMERGENCIA ESTE-ASCENSORES</t>
  </si>
  <si>
    <t>EXCYR PE SE</t>
  </si>
  <si>
    <t>EXCAVACIONES Y RELLENOS</t>
  </si>
  <si>
    <t>EL0790</t>
  </si>
  <si>
    <t>EXCAVACION VACIADO ENTRE PANTALLAS</t>
  </si>
  <si>
    <t>Excavación en vaciado entre pantallas, en cualquier tipo de terreno, en zonas cubiertas, y transporte de los materiales a vertedero o a lugar de empleo y canon de vertido.</t>
  </si>
  <si>
    <t>ELAPFEE0710</t>
  </si>
  <si>
    <t>EXCAVACIÓN DE TIERRAS EN MINA CON ENTIBACIÓN</t>
  </si>
  <si>
    <t>Excavación de tierras en mina bajo losa de cubierta, en cualquier tipo de terreno, por bataches, incluso p.p. de entibación cuajada, carga y transporte a vertedero y canon de vertido.</t>
  </si>
  <si>
    <t>Total EXCYR PE SE</t>
  </si>
  <si>
    <t>LDA PE SE</t>
  </si>
  <si>
    <t>LEVANTES, DEMOLICIONES Y APERTURAS DE HUECOS</t>
  </si>
  <si>
    <t>E01DWR030m</t>
  </si>
  <si>
    <t>CORTE HILO DE DIAMANTE DE SOLERA O MURO DE HORMIGÓN</t>
  </si>
  <si>
    <t>Corte mecanizado de hormigón armado (sin percusión ni vibración), mediante corte con hilo diamantado refrigerado por agua y sin límite de espesor. el hilo de diamante circulará por poleas que irán ancladas en suelo y o muros sirviendo de guía para una correcta ejecución del corte, impidiendo la propia desviación del hilo, que estará formado por un cable de acero trenzado, sobre el cual, se montarán perlinas de diamante de diferentes diámetros (8mm., 10 mm. y 11 mm) y colocadas a diferentes distancias (33 pel/ml, 40 pel/ml), y con diferentes formas (con muelle o plástico), en función del uso. y características químicas, físico-mecánicas y minerológicas de lo que se va a cortar. incluso los taladros necesarios para el paso de hilo, limpieza y retirada de escombros a vertedero, con p.p. de medios auxiliares y canon de vertido.</t>
  </si>
  <si>
    <t>EL0410</t>
  </si>
  <si>
    <t>DEMOLICION DE OBRAS  DE HORMIGON ARMADO O EN MASA JORNADA 2:30 - 5:00 A.M.</t>
  </si>
  <si>
    <t>Demolición de obras de hormigón armado o en masa, incluso transporte de tierras a vertedero y canon de vertido. Jornada 2:30 - 5:00 a.m.</t>
  </si>
  <si>
    <t>Total LDA PE SE</t>
  </si>
  <si>
    <t>TT PE SE</t>
  </si>
  <si>
    <t>TRATAMIENTO DEL TERRENO</t>
  </si>
  <si>
    <t>EU0150</t>
  </si>
  <si>
    <t>PARTIDA ALZADA DE EQUIPO DE INYECCION QUIMICA PARA INYECCIONES CON SILICATOS</t>
  </si>
  <si>
    <t>Partida alzada de abono integro para la preparación, envío y retirada de equipo de inyección química para inyecciones con silicatos. Incluso el montaje y desmontaje de las instalaciones, y los gastos de viaje del personal.</t>
  </si>
  <si>
    <t>EU0190</t>
  </si>
  <si>
    <t>PERFORACION, SUMINISTRO Y COLOCACION DE TUBERIA DE 2" DE PVC CIE</t>
  </si>
  <si>
    <t>Perforación, suministro y colocación de tubería de 2" de PVC ciega para acceder a zona de tratamiento, sin incluir relleno del espacio anular tubo-terreno.</t>
  </si>
  <si>
    <t>ETE0180 s</t>
  </si>
  <si>
    <t>l</t>
  </si>
  <si>
    <t>INYECCION DE GEL DE SILICATO</t>
  </si>
  <si>
    <t>Inyección de gel de silicato en trasdós de galerías, muros y fondos de excavación</t>
  </si>
  <si>
    <t>Total TT PE SE</t>
  </si>
  <si>
    <t>EE PE SE</t>
  </si>
  <si>
    <t>ESTRUCTURAS</t>
  </si>
  <si>
    <t>OC PE SE</t>
  </si>
  <si>
    <t>U05TA001</t>
  </si>
  <si>
    <t>TUNEL METODO TRADICIONAL. SECCIÓN TIPO 1</t>
  </si>
  <si>
    <t>Túnel o cañón de sección de 4,75 m. a 5,25 m. de ancho libre por 5,15 m. de altura libre, excavado por el Método Tradicional o Método Madrid (medidas aproximadas), por entibación de madera cuajada, porteo de madera y longarinas metálicas incluido revestimiento de hormigón armado de 0,80 m. de espesor mínimo, y ejecución de 4 taladros en bóveda de túnel de 0.75 m de longitud media cada 2,5 m, incluso inyección de cemento en trasdós de bóveda. inlcuye también el sostenimiento (secciones de hormigón en masa HM-35 IIA), encofrado en hastiales y bóveda, el transporte de tierras a vertedero y el canon de vertido.</t>
  </si>
  <si>
    <t>EE0260</t>
  </si>
  <si>
    <t>CIMBRA PARA ENCOFRADOS.</t>
  </si>
  <si>
    <t>Cimbra para encofrados horizontales y verticales, incluso preparación de la base y descimbrado.</t>
  </si>
  <si>
    <t>EE0330esc</t>
  </si>
  <si>
    <t>ENCOFRADO ESCALERAS</t>
  </si>
  <si>
    <t>Encofrado visto en vigas y encepados, incluidos cimbra y desencofrado.</t>
  </si>
  <si>
    <t>EE0320</t>
  </si>
  <si>
    <t>ENCOFRADO PLANO PARAMENTOS  VERTICALES</t>
  </si>
  <si>
    <t>Encofrado plano en paramentos verticales, incluso desencofrado y cimbra.</t>
  </si>
  <si>
    <t>EEAPFEEb0320</t>
  </si>
  <si>
    <t>ENCOFRADO PLANO TAPES PARA RELLENO MORTERO</t>
  </si>
  <si>
    <t>EE0320h</t>
  </si>
  <si>
    <t>ENCOFRADO PLANO HUECOS</t>
  </si>
  <si>
    <t>Encofrado plano en perímetro de huecos, incluso desencofrado y cimbra.</t>
  </si>
  <si>
    <t>EE0330</t>
  </si>
  <si>
    <t>ENCOFRADO VIGAS/ENCEPADOS</t>
  </si>
  <si>
    <t>E04NLM005</t>
  </si>
  <si>
    <t>HORMIGÓN LIMPIEZA Y NIVELACIÓN HM-20/P/20/I VERT. MANUAL</t>
  </si>
  <si>
    <t>Hormigón en masa HM-20/B/20/2a elaborado en central, para rellenos, i/vertido por medio de camión-bomba, vibrado y colocado según normas NTE-CSL, EHE-08 Y CTE-SE-C componentes del hormigón con marcado CE Y DDP (declaración de prestaciones) según reglamento (UE) 305/2011.</t>
  </si>
  <si>
    <t>U05LAHAPFEE010</t>
  </si>
  <si>
    <t>HORMIGÓN HA-30 ALZADOS MUROS</t>
  </si>
  <si>
    <t>Hormigón HA-30 en alzados de muros de hormigón armado, incluso vibrado y curado, totalmente terminado.</t>
  </si>
  <si>
    <t>E04LMB010 esc</t>
  </si>
  <si>
    <t>HORMIGÓN P/ARMAR HA-30/B/20/IIa V.BOMBA ESCALERAS</t>
  </si>
  <si>
    <t>Hormigón para armar HA-30/B/20/2a elaborado en central, en relleno de escaleras, i/vertido por medio de camión-bomba, vibrado y colocado según normas NTE-CSL, EHE-08 Y CTE-SE-C componentes del hormigón con marcado CE Y DDP (declaración de prestaciones) según reglamento (UE) 305/2011.</t>
  </si>
  <si>
    <t>E04LMB010 pil</t>
  </si>
  <si>
    <t>HORMIGÓN P/ARMAR HA-30/B/20/IIa V.BOMBA PILARES</t>
  </si>
  <si>
    <t>Hormigón para armar HA-30/B/20/2a elaborado en central, en relleno de pilares i/vertido por medio de camión-bomba, vibrado y colocado según normas NTE-CSL, EHE-08 Y CTE-SE-C componentes del hormigón con marcado CE Y DDP (declaración de prestaciones) según reglamento (UE) 305/2011.</t>
  </si>
  <si>
    <t>E05HVAAPFEE071</t>
  </si>
  <si>
    <t>HORMIGÓN PARA ARMAR HA-30/B/20/2A VIGAS, ZUNCHOS Y ENCEPADOS</t>
  </si>
  <si>
    <t>Hormigón para armar HA-30/B/20/2a elaborado en central, en relleno de vigas, zunchos y encepados, i/vertido por medio de camión-bomba, vibrado y colocado según normas NTE-CSL, EHE-08 Y CTE-SE-C componentes del hormigón con marcado CE Y DDP (declaración de prestaciones) según reglamento (UE) 305/2011.</t>
  </si>
  <si>
    <t>E04LABAPFEEa091</t>
  </si>
  <si>
    <t>LOSA CUBIERTA HA-30/B/20/IIa V.BOMBA 60cm</t>
  </si>
  <si>
    <t>Hormigonado de losa de cubierta armada con un espesor de 60 cm, con hormigón elaborado en central HA-30/b/20/IIa, encofrado y desencofrado, vertido por medio de camión bomba, vibrado y colocado. según normas NTE-CSL, EHE-08 y CTE-SE-C componentes del hormigón con marcado CE y DDP (declaración de prestaciones) según reglamento (UE) 305/2011.</t>
  </si>
  <si>
    <t>E04LABAPFEEc091</t>
  </si>
  <si>
    <t>LOSA CUBIERTA HA-30/P/20/I V.BOMBA 45cm</t>
  </si>
  <si>
    <t>Hormigonado de losa de cubierta armada con un espesor de 45 cm, con hormigón elaborado en central HA-30/B/20/IIa (40 kg/m³), encofrado y desencofrado, vertido por medio de camión bomba, vibrado y colocado, según normas NTE-CSL, EHE-08 Y CTE-SE-C,  componentes del hormigón con marcado CE y DDP (declaración de prestaciones) según reglamento (UE) 305/2011.</t>
  </si>
  <si>
    <t>E04LABAPFEEa090</t>
  </si>
  <si>
    <t>LOSA  HA-30/B/20/IIa V.BOMBA e=30cm</t>
  </si>
  <si>
    <t>Hormigonado de losa armada con un espesor de 30 cm, con hormigón elaborado en central HA-30/b/20/IIa (40 kg/m³), encofrado y desencofrado, vertido por medio de camión bomba, vibrado y colocado, según normas NTE-CSL, EHE-08 Y CTE-SE-C,  componentes del hormigón con marcado CE y DDP (declaración de prestaciones) según reglamento (UE) 305/2011.</t>
  </si>
  <si>
    <t>E04LABAPFEEc090</t>
  </si>
  <si>
    <t>LOSA  HA-30/B/20/IIa V.BOMBA e=40cm</t>
  </si>
  <si>
    <t>Hormigonado de losa armada con un espesor de 40 cm, con hormigón elaborado en central HA-30/b/20/IIa (40 kg/m³), encofrado y desencofrado, vertido por medio de camión bomba, vibrado y colocado, según normas NTE-CSL, EHE-08 Y CTE-SE-C,  componentes del hormigón con marcado CE y DDP (declaración de prestaciones) según reglamento (UE) 305/2011.</t>
  </si>
  <si>
    <t>E04LABAPFEEf090</t>
  </si>
  <si>
    <t>LOSA  HA-30/B/20/IIa V.BOMBA e=80cm</t>
  </si>
  <si>
    <t>Hormigonado de losa armada con un espesor de 80 cm, con hormigón elaborado en central HA-30/b/20/IIa (40 kg/m³), encofrado y desencofrado, vertido por medio de camión bomba, vibrado y colocado, según normas NTE-CSL, EHE-08 Y CTE-SE-C,  componentes del hormigón con marcado CE y DDP (declaración de prestaciones) según reglamento (UE) 305/2011.</t>
  </si>
  <si>
    <t>E88</t>
  </si>
  <si>
    <t>TRANSPORTE, MONTAJE Y RETIRADA EQUIPO PILOTES</t>
  </si>
  <si>
    <t>Transporte, montaje y retirada del equipo y medios auxiliares para ejecución de pilotes de diámetro hasta 1000 mm.</t>
  </si>
  <si>
    <t>EE0800</t>
  </si>
  <si>
    <t>PILOTE HORMIGONADO IN SITU, DE DIAMETRO HASTA 1000 MM</t>
  </si>
  <si>
    <t>Pilote hormigonado in situ, de diámetro hasta 1000 mm, incluido excavación en cualquier tipo de terreno y a cualquier profundidad, incluso parte proporcional de todas las operaciones de transporte, instalación y retirada de maquinaria, incluso p.p. de formación de plataforma de trabajo, hormigonado de pilote, muretes guía, descabezado de pilote, y eventuales rellenos de desprendimientos o cavidades del terreno con mortero, incluso hinca y extracción por cualquier medio de la tubería de entubación, los lodos tixotrópicos y transporte de material de la excavación a vertedero o lugar de empleo y canon de vertido.</t>
  </si>
  <si>
    <t>EENMN0080</t>
  </si>
  <si>
    <t>REVESTIMIENTO CORTAFUEGOS TIPO "STOPFIRE".</t>
  </si>
  <si>
    <t>MMAI0910 Z</t>
  </si>
  <si>
    <t>PREPARACIÓN DE SUPERFICIE PARA ADHERENCIA DE BLINDAJE CONTINUO COMPOSITE EPOXI Y FIBRA DE VIDRIO (NOCTURNO) c</t>
  </si>
  <si>
    <t>Preparación por medios mecánicos y regularización del soporte realizada por médios manuales o mecánicos para asegurar la adherencia del blindaje de impermeabilización incluyendo instalación de red de drenaje, incluida p.P. Maquinaria y medios auxiliares. En horario nocturno.</t>
  </si>
  <si>
    <t>EI0141BEG</t>
  </si>
  <si>
    <t>TRATAMIENTO DE IMPERMEABILIZACIÓN EN LOSAS DE CUBIERTA (TRANSITABLE EN OBRA)</t>
  </si>
  <si>
    <t>Tratamiento de impermeabilización en losas de cubierta, transitable en fase de obra de espesor comprendido entre 3-3,5 mm. conformado "in situ", adaptándose completamente a la geometría del soporte y, por tanto, totalmente adherido al mismo,. presentará capacidad para absorber discontinuidades por fractura del soporte, elevada resistencia al envejecimiento, y equilibrio de máxima absorción. además presentará las siguientes condiciones de aplicación:
-aplicable con porcentajes de humedad en el soporte del 15 %.
-resistente a subpresiones de vapor con temperatura de 50 ºC en la superficie del suelo tratado, sin que se formen bolsas.
-tratamiento 100 % adherido y solidario con el hormigón del soporte, para evitar riesgos de punzonamiento en la obra. 
-capacidad para puentear todas las discontinuidades estructurales, grietas existentes en el hormigón y grietas nuevas hasta a 4 mm. de abertura.
-capa elastomérica muy resistente a la hidrólisis para evitar daños en caso de lluvia inmediata después de la aplicación.
-capa epoxi,  inalterable por un chubasco.</t>
  </si>
  <si>
    <t>EIO140MN</t>
  </si>
  <si>
    <t>TRATAMIENTO DE IMPERMEABILIZACIÓN INTERIOR PARA ESTANQUEIDAD DE PARAMENTOS VERTICALES /HORIZONTALES EN GALERÍAS, POZOS Y FOSOS</t>
  </si>
  <si>
    <t>Tratamiento de impermeabilización interior para estanqueidad de paramentos verticales /horizontales en galerías, pozos y fosos de ascensor (subpresión) formando un revestimiento continuo conformado “in situ”; transitable, y resistente frente a subpresión.
compuesto por:
-ligantes polímericos de última generación,
-refuerzos con fibras seleccionadas en puntos críticos,
-capa de autoprotección según las solicitudes previstas
integrará el tratamiento de puntos singulares (juntas, uniones, etc), a base de caucho y laminado de composite.
Formado por:
· adhesivo epoxi de alta viscosidad para adherencia en hormigón seco o húmedo.
· laminado continuo a base de composite epoxi/fibra de vidrio de alta tracción (rt&gt; 35 n/cm), totalmente adaptado a la geometría del soporte.
· recubrimiento de acabado epoxi bicomponente en el color a definir por la dirección de obra.
proporcionando al producto final los valores de calidad siguientes:
· adherencia al soporte iso 24624 o norma equivalente &gt; 2 mpa
· resistencia a tracción del adhesivo astm d638 o norma equivalente &gt; 28 mpa
· resistencia a tracción del laminado de alta tracción astm d638 o norma equivalente&gt; 35 n/cm
· resistencia a tracción del recubrimiento de acabado astm d638 o norma equivalente &gt; 25 mpa
· absorción de agua en el equilibrio astm d570 o norma equivalente &lt; 2%
· tª de transición vítrea tg dsc o norma equivalente 10k/min &gt; 50 ºC</t>
  </si>
  <si>
    <t>E05HVAAPFEE072</t>
  </si>
  <si>
    <t>MARCO PERIMETRAL DE HORMIGÓN ARMADO ENTRONQUES HA-30/P/20/I ENCOF/MADERA</t>
  </si>
  <si>
    <t>Marco perimetral de hormigón armado HA-25/P/20/I elaborado en central, de seccion 0.9x0.5m, i/p.p. de armadura (70 kg/m3) y encofrado de madera, vertido por bombeo, vibrado y colocado. según normas NTE-EME. componentes del hormigón y acero con marcado ce y ddp (declaración de prestaciones) según reglamento (UE) 305/2011.</t>
  </si>
  <si>
    <t>EE0620</t>
  </si>
  <si>
    <t>MORTERO DE CEMENTO EN RELLENO DE PANTALLAS PARA REEXCAVACION</t>
  </si>
  <si>
    <t>Mortero en relleno de pantallas para reexcavación, de cemento CEM II/A-S 42,5 SR y arena de río de diámetro máx.=5 mm., incluso bombeo totalmente terminado.</t>
  </si>
  <si>
    <t>07.01.04.29</t>
  </si>
  <si>
    <t>CONECTOR PARA  ARMADURA</t>
  </si>
  <si>
    <t>Conector para armadura</t>
  </si>
  <si>
    <t>EU0130</t>
  </si>
  <si>
    <t>PARTIDA ALZADA DE ABONO INTEGRO PARA LA PREPARACION, ENVIO Y RET EQUIPO MICROPILOTES</t>
  </si>
  <si>
    <t>Partida alzada de abono integro para la preparación, envío y retirada de equipos de micropilotes. Incluso el montaje y desmontaje de las instalaciones, y los gastos de viaje del personal.</t>
  </si>
  <si>
    <t>EUAPFEE0020</t>
  </si>
  <si>
    <t>ml</t>
  </si>
  <si>
    <t>EJECUCION DE MICROPILOTE DE 160 MM.</t>
  </si>
  <si>
    <t>Ejecución de micropilote, incluyendo: perforación de 160 mm. Suministro y colocación de tubo armadura de acero de 114,3 x 8,6 mm. (TM-80). Inyección de lechada/mortero, hasta como máximo 30 Kg./ml con materiales. (Maquinaria de galibo reducido)</t>
  </si>
  <si>
    <t>Total OC PE SE</t>
  </si>
  <si>
    <t>A PE SE</t>
  </si>
  <si>
    <t>ACERO</t>
  </si>
  <si>
    <t>EEAPFEE0020</t>
  </si>
  <si>
    <t>kg</t>
  </si>
  <si>
    <t>ACERO B500S COLOCADO</t>
  </si>
  <si>
    <t>Acero corrugado para hormigón armado de calidad b 500 s roscado apto para uniones mediante manguitos roscados tipo gewi o equivalente, incluyendo la provisión de manguitos normal y tensor, colocación, tesado, todo incluido.</t>
  </si>
  <si>
    <t>EE0070</t>
  </si>
  <si>
    <t>ACERO S-275-JR ELABORADO EN TALLER</t>
  </si>
  <si>
    <t>Acero S-275-JR elaborado en taller, incluso transporte y descarga en obra, elevación y montaje, soldaduras, anclajes y pintura al clorocaucho, dos manos de color sobre una de imprimación antioxidante, en cargaderos, soportes y estructuras, según peso teórico, incluyendo también su retirada en caso necesario.</t>
  </si>
  <si>
    <t>EE0110</t>
  </si>
  <si>
    <t>ANCLAJE PARA BARRA CORRUGADA</t>
  </si>
  <si>
    <t>Anclaje para barra corrugada, de cualquier diámetro, incluso taladro, barra corrugada, resina epoxi y mortero sin retracción.</t>
  </si>
  <si>
    <t>Total A PE SE</t>
  </si>
  <si>
    <t>Total EE PE SE</t>
  </si>
  <si>
    <t>RT PE SE</t>
  </si>
  <si>
    <t>REJILLAS, TRAMEX</t>
  </si>
  <si>
    <t>EZ0500h</t>
  </si>
  <si>
    <t>CERRAMIENTO HUECOS CON REJILLA RESISTENTE A PASO VEHÍCULOS PESADOS</t>
  </si>
  <si>
    <t>Cerramiento de huecos con rejilla tipo tramex para paso de vehículos pesados, incluyendo p.P. De marcos, elementos de fijación y soporte.</t>
  </si>
  <si>
    <t>Total RT PE SE</t>
  </si>
  <si>
    <t>Total 01.01 EE</t>
  </si>
  <si>
    <t>Total 01.03.02</t>
  </si>
  <si>
    <t>01.03.03</t>
  </si>
  <si>
    <t>POZO OESTE SALIDA DE EMERGENCIA</t>
  </si>
  <si>
    <t>03.01 EE</t>
  </si>
  <si>
    <t>ESTRUCTURAS POZO OESTE SALIDA DE EMERGENCIA</t>
  </si>
  <si>
    <t>EXCYR PO SE</t>
  </si>
  <si>
    <t>Total EXCYR PO SE</t>
  </si>
  <si>
    <t>LDA PO SE</t>
  </si>
  <si>
    <t>Total LDA PO SE</t>
  </si>
  <si>
    <t>TT PO SE</t>
  </si>
  <si>
    <t>Total TT PO SE</t>
  </si>
  <si>
    <t>EE PO SE</t>
  </si>
  <si>
    <t>OC PO SE</t>
  </si>
  <si>
    <t>U05TA015</t>
  </si>
  <si>
    <t>TUNEL METODO TRADICIONAL. SECCIÓN TIPO 2</t>
  </si>
  <si>
    <t>Túnel o cañón de sección de 4,20 m. a 3,00 m. de ancho libre por 2,79 m. de altura libre, excavado por el Método Tradicional o Método Madrid (medidas aproximadas), por entibación de madera cuajada, porteo de madera y longarinas metálicas incluido revestimiento de hormigón armado de 0,80 m. de espesor mínimo, y ejecución de 4 taladros en bóveda de túnel de 0.75 m de longitud media cada 2,5 m, incluso inyección de cemento en trasdós de bóveda. inlcuye también el sostenimiento (secciones de hormigón en masa HM-35 IIA), encofrado en hastiales y bóveda, el transporte de tierras a vertedero y el canon de vertido.</t>
  </si>
  <si>
    <t>E04LABAPFEEe090</t>
  </si>
  <si>
    <t>LOSA  HA-30/B/20/IIa V.BOMBA e=60cm</t>
  </si>
  <si>
    <t>Hormigonado de losa armada con un espesor de 60 cm, con hormigón elaborado en central HA-30/b/20/IIa (40 kg/m³), encofrado y desencofrado, vertido por medio de camión bomba, vibrado y colocado, según normas NTE-CSL, EHE-08 Y CTE-SE-C,  componentes del hormigón con marcado CE y DDP (declaración de prestaciones) según reglamento (UE) 305/2011.</t>
  </si>
  <si>
    <t>E04LABAPFEE0a090</t>
  </si>
  <si>
    <t>LOSA  HA-30/B/20/IIa V.BOMBA e=15cm</t>
  </si>
  <si>
    <t>Hormigonado de losa armada o solera con un espesor de 15 cm, con hormigón elaborado en central HA-30/b/20/IIa (40 kg/m³), encofrado y desencofrado, vertido por medio de camión bomba, vibrado y colocado, según normas NTE-CSL, EHE-08 Y CTE-SE-C,  componentes del hormigón con marcado CE y DDP (declaración de prestaciones) según reglamento (UE) 305/2011.</t>
  </si>
  <si>
    <t>Total OC PO SE</t>
  </si>
  <si>
    <t>A PO SE</t>
  </si>
  <si>
    <t>Total A PO SE</t>
  </si>
  <si>
    <t>Total EE PO SE</t>
  </si>
  <si>
    <t>RT PO SE</t>
  </si>
  <si>
    <t>Total RT PO SE</t>
  </si>
  <si>
    <t>Total 03.01 EE</t>
  </si>
  <si>
    <t>Total 01.03.03</t>
  </si>
  <si>
    <t>Total 01.03 DP</t>
  </si>
  <si>
    <t>01.04 DP</t>
  </si>
  <si>
    <t>ARQUITECTURA Y SALIDA DE EMERGENCIA</t>
  </si>
  <si>
    <t>01.04.01</t>
  </si>
  <si>
    <t>E02QA030</t>
  </si>
  <si>
    <t>EXCAVACIÓN ARQUETA/POZO SANEAM. A MANO TERRENO COMPACTO A BORDES</t>
  </si>
  <si>
    <t>Excavación en arquetas o pozos de saneamiento en terrenos compactos por medios manuales, con extracción de tierras a los bordes, posterior relleno, apisonado y extendido de las tierras procedentes de la excavación. Incluida parte proporcional de medios auxiliares. Según cte-db-hs y nte-adz.</t>
  </si>
  <si>
    <t>EL0750</t>
  </si>
  <si>
    <t>EXCAVACION EN ZANJA, A MANO A CIELO ABIERTO</t>
  </si>
  <si>
    <t>Excavación en zanja, a mano a cielo abierto, incluso agotamiento y entibación ligera, para descubrir servicios en cualquier tipo de terreno, incluso carga y transporte de productos a vertedero o lugar de empleo y canon de vertido.</t>
  </si>
  <si>
    <t>U03EI021</t>
  </si>
  <si>
    <t>SUELO-CEMENTO IN SITU IP&lt;6 C/CEMENTO</t>
  </si>
  <si>
    <t>Suelo-cemento fabricado in situ, incluyendo material de aportación con índice de plasticidad &lt;6, extendido, compactado y rasanteado, realizado por tongadas de 30 cm de espesor, incluido cemento cem ii/a-v 32,5 r. Árido y cemento con marcado ce y ddp (declaración de prestaciones) según reglamento (ue) 305/2011.</t>
  </si>
  <si>
    <t>E04MAB090</t>
  </si>
  <si>
    <t>HORMIGÓN HA-25/P/20/IIa 2 CARAS 0,30m V.BOMBA 3,00m MURO</t>
  </si>
  <si>
    <t>Hormigón armado ha-25/p/20/iia elaborado en central, en muro de 30 cm de espesor, i/armadura (70 kg/m³), encofrado y desencofrado con paneles metálicos de 2,70x2,40 m a dos caras, vertido con bomba, encofrado y desencofrado con grúa, vibrado y colocado. Según normas nte-ccm, ehe-08 y cte-se-c. Componentes del hormigón y acero con marcado ce y ddp (declaración de prestaciones) según reglamento (ue) 305/2011.</t>
  </si>
  <si>
    <t>E04LAB030</t>
  </si>
  <si>
    <t>HORMIGÓN HA-35/P/20/I V.BOMBA LOSA</t>
  </si>
  <si>
    <t>Hormigón armado ha-35/p/20/i elaborado en central, en losa de cimentación, i/armadura (100 kg/m³), vertido por medio de camión-bomba, vibrado y colocado. Según normas nte-csl, ehe-08 y cte-se-c. Componentes del hormigón y acero con marcado ce y ddp (declaración de prestaciones) según reglamento (ue) 305/2011.</t>
  </si>
  <si>
    <t>Total 01.04.01</t>
  </si>
  <si>
    <t>01.04.02</t>
  </si>
  <si>
    <t>DESMONTAJE Y DEMOLICIONES</t>
  </si>
  <si>
    <t>010502.01 DL</t>
  </si>
  <si>
    <t>DESMONTAJES</t>
  </si>
  <si>
    <t>ED0662N</t>
  </si>
  <si>
    <t>DESMONTAJE DE PANEL REGLAMENTO VIAJEROS INCLUSO MONTAJE PROVISIONAL. (NOCTURNO)</t>
  </si>
  <si>
    <t>Desmontaje de panel de reglamento de viajeros en andén o vestíbulo, incluso montaje provisional con estructura auxiliar móvil para posterior montaje y retirada a vertedero o almacén de metro, en horario nocturno.</t>
  </si>
  <si>
    <t>ED0690</t>
  </si>
  <si>
    <t>DESMONTAJE DE PANTALLA DE ENCAUZAMIENTO, CON TRANSPORTE (NOCTURNO)</t>
  </si>
  <si>
    <t>Desmontaje de pantalla de encauzamiento, incluso transporte a vertedero o almacén de metro, en horario nocturno</t>
  </si>
  <si>
    <t>ED0480</t>
  </si>
  <si>
    <t>DESMONTAJE DE MÁQUINA BILLETERA. (NOCTURNO)</t>
  </si>
  <si>
    <t>Desmontaje de máquina billetera, incluso desconexión eléctrica y alarma, acopio y custodia en obra para su posterior reutilización, en horario nocturno.</t>
  </si>
  <si>
    <t>ED0940</t>
  </si>
  <si>
    <t>DESMONTAJE DE TORNIQUETE (NOCTURNO)</t>
  </si>
  <si>
    <t>Desmontaje de torniquete, incluso desconexión eléctrica, acopio y custodia en obra para su posterior reutilización, en horario nocturno.</t>
  </si>
  <si>
    <t>ED0750</t>
  </si>
  <si>
    <t>DESMONTAJE DE PASO ENCLAVADO MECÁNICO CON TRANSPORTE. (NOCTURNO)</t>
  </si>
  <si>
    <t>Desmontaje de paso enclavado mecánico incluso carga, transporte y descarga a almacén de metro, en horario nocturno.</t>
  </si>
  <si>
    <t>ED0810</t>
  </si>
  <si>
    <t>DESMONTAJE DE PORTÓN DE PASO. (NOCTURNO)</t>
  </si>
  <si>
    <t>Desmontaje de portón, incluso anclajes, desconexión eléctrica, cableado y acopio y custodia en obra para su posterior reutilización, en horario nocturno.</t>
  </si>
  <si>
    <t>ED0120</t>
  </si>
  <si>
    <t>DESMONTAJE DE BARANDILLA. (NOCTURNO)</t>
  </si>
  <si>
    <t>Desmontaje de barandilla metálica, i/ acopio en obra para posterior instalación, o carga y transporte a vertedero o almacen de la compañia, en horario nocturno.</t>
  </si>
  <si>
    <t>ED0650</t>
  </si>
  <si>
    <t>DESMONTAJE DE PANEL DE CHAPA VITRIFICADA EN ZONA DE OBRAS. (NOCTURNO)</t>
  </si>
  <si>
    <t>Desmontaje de panel de chapa vitrificada y/o esmaltada, con recuperación de material, incluso p.P. De perfilería y elementos de fijación, retirada, carga y transporte a almacén de metro o vertedero, en horario nocturno.</t>
  </si>
  <si>
    <t>ED0410</t>
  </si>
  <si>
    <t>DESMONTAJE DE IMPERMEABILIZACIÓN DE LAMAS DE FIBRA DE VIDRIO (NOCTURNO)</t>
  </si>
  <si>
    <t>Desmontaje de impermeabilización formada por placas de fibra de vidrio reforzada con resina de poliéster, incluso medios auxiliares, rastreles, anclajes, medios auxiliares y transporte a vertedero.</t>
  </si>
  <si>
    <t>E01DIF010</t>
  </si>
  <si>
    <t>LEVANTADO INSTALACIÓN FONTANERÍA/DESAGÜE ASEOS</t>
  </si>
  <si>
    <t>Levantado de tuberías de fontanería y de desagües de aseos, por medios manuales, incluso carga y transporte de escombros a vertedero o planta de reciclaje y con p.P. De medios auxiliares, sin medidas de protección colectivas.</t>
  </si>
  <si>
    <t>ED0430</t>
  </si>
  <si>
    <t>DESMONTAJE DE INODORO</t>
  </si>
  <si>
    <t>Desmontaje de inodoro y cisterna asociada con todos los accesorios, por medios manuales, incluso limpieza y retirada de escombros a vertedero o planta de reciclaje y con p.P. De medios auxiliares.</t>
  </si>
  <si>
    <t>ED0440</t>
  </si>
  <si>
    <t>DESMONTAJE DE LAVABO</t>
  </si>
  <si>
    <t>Desmontaje de lavabo existente con todos los accesorios, por medios manuales, incluso limpieza y retirada de escombros a vertedero o planta de reciclaje y con p.P. De medios auxiliares.</t>
  </si>
  <si>
    <t>ED0950</t>
  </si>
  <si>
    <t>DESMONTAJE DE URINARIO</t>
  </si>
  <si>
    <t>Desmontaje de urinario con todos los accesorios, por medios manuales, incluso limpieza y retirada de escombros a vertedero o planta de reciclaje y con p.P. De medios auxiliares.</t>
  </si>
  <si>
    <t>ED0960</t>
  </si>
  <si>
    <t>DESMONTAJE DE VERTEDERO</t>
  </si>
  <si>
    <t>Desmontaje de vertedero con todos los elementos existentes, por medios manuales, incluso limpieza y retirada de escombros a vertedero o planta de reciclaje y con p.P. De medios auxiliares.</t>
  </si>
  <si>
    <t>ED0920</t>
  </si>
  <si>
    <t>DESMONTAJE DE TERMO ELÉCTRICO EXISTENTE CON TODOS LOS ACCESORIOS</t>
  </si>
  <si>
    <t>Desmontaje de termo eléctrico existente con todos los accesorios, incluso acopio y custodia en obra para su posterior colocación.</t>
  </si>
  <si>
    <t>E01DIE010</t>
  </si>
  <si>
    <t>LEVANTADO INSTALACIÓN ELÉCTRICA ASEOS</t>
  </si>
  <si>
    <t>Levantado de canalizaciones eléctricas e iluminación de aseos, por medios manuales, incluso desmontaje previo de líneas y mecanismos, limpieza y retirada carga y transporte de escombros  a vertedero o planta de reciclaje y con p.P. De medios auxiliares.</t>
  </si>
  <si>
    <t>Total 010502.01 DL</t>
  </si>
  <si>
    <t>010502.02 DL</t>
  </si>
  <si>
    <t>DEMOLICIONES</t>
  </si>
  <si>
    <t>020101.06</t>
  </si>
  <si>
    <t>DEMOLICIÓN DE ALBARDILLA  POR MEDIOS MANUALES (NOCTURNO)</t>
  </si>
  <si>
    <t>Demolición de albardilla de piedra natural o artificial recibidas con pegamento o con mortero, por medios manuales, incluso limpieza y retirada de escombros a pie de carga, transporte a vertedero o planta de reciclaje y con parte proporcional de medios auxiliares. Medición de superficie realmente ejecutada. Totalmente terminado en horario nocturno</t>
  </si>
  <si>
    <t>EM0170</t>
  </si>
  <si>
    <t>DESMONTAJE DE PRETIL. JORNADA 2:00 - 6:00 A.M.</t>
  </si>
  <si>
    <t>Desmontaje de pretil de granito de 25x20, incluso carga y transporte a vertedero, en horario nocturno.</t>
  </si>
  <si>
    <t>EM0150</t>
  </si>
  <si>
    <t>DESMONTAJE DE IMPOSTA JORNADA 2:00 - 6:00 A.M.</t>
  </si>
  <si>
    <t>Desmontaje de imposta de granito de 26x20 cm. Incluso carga y transporte a vertedero, en horario nocturno.</t>
  </si>
  <si>
    <t>E01DEA0N</t>
  </si>
  <si>
    <t>DEMOLICIÓN DE APLACADOS A MANO (NOCTURNO) c</t>
  </si>
  <si>
    <t>Demolición de aplacados de losas de piedras naturales o artificiales recibidas con pegamento o con escayola, por medios manuales, incluso limpieza y retirada de escombros a pie de carga, transporte a vertedero o planta de reciclaje y con parte proporcional de medios auxiliares. Medición de superficie realmente ejecutada. Totalmente terminado en horario nocturno</t>
  </si>
  <si>
    <t>E17AA040N</t>
  </si>
  <si>
    <t>DESMONTAJE DE SOLADO DE GRANITO. (NOCTURNO) c</t>
  </si>
  <si>
    <t>Desmontaje de solado de granito de 60x40x2 cm.Incluso recuperación de piezas aprovechables y carga y transporte a vertedero de las piezas no aprovechables, en horario nocturno.</t>
  </si>
  <si>
    <t>E01DPP</t>
  </si>
  <si>
    <t>DEMOLICIÓN SOLADO BALDOSAS A MANO (NOCTURNO)</t>
  </si>
  <si>
    <t>Demolición de pavimentos de baldosas hidráulicas, de terrazo, cerámicas o de gres, por medios manuales, incluso limpieza y retirada de escombros a pie de carga, transporte a vertedero o planta de reciclaje y con parte proporcional de medios auxiliares, sin medidas de protección colectivas. Medición de superficie realmente ejecutada, totalmente termiando en horario nocturno</t>
  </si>
  <si>
    <t>EL0900</t>
  </si>
  <si>
    <t>LEVANTADO DE PELDAÑO. (NOCTURNO)</t>
  </si>
  <si>
    <t>Levantado de peldaño de terrazo o de granito y formación de peldaño, incluso limpieza, carga y transporte de escombros al vertedero y con p.P. De medios auxiliares, en horario nocturno.</t>
  </si>
  <si>
    <t>EL0140N</t>
  </si>
  <si>
    <t>DEM.ARQUETA-SUMIDERO LADRILLO MACIZO A MANO. (NOCTURNO)</t>
  </si>
  <si>
    <t>Demolición de arquetas-sumidero corridas, de ladrillo macizo, por medios manuales, incluso desmontado de rejillas y cercos, limpieza, carga y transporte de escombros a vertedero autorizado., Y con p.P. De medios auxiliares.En horario nocturno.</t>
  </si>
  <si>
    <t>E02A080N</t>
  </si>
  <si>
    <t>DEMOLICIÓN ALICATADOS A MANO (NOCTURNO) c</t>
  </si>
  <si>
    <t>Demolición de alicatados de plaquetas con material de agarre, por medios manuales, incluso carga y transporte a vertedero o planta de reciclaje y con p.P. De medios auxiliares. En horario nocturno.</t>
  </si>
  <si>
    <t>EL0530</t>
  </si>
  <si>
    <t>DEMOLICIÓN DE ZANQUIN O RODAPIÉ DE TERRAZO (NOCTURNO)</t>
  </si>
  <si>
    <t>Demolición de zanquín o rodapié de terrazo, con medios manuales, incluso limpieza, carga y transporte de escombros al vertedero y con p.P. De medios auxiliares,</t>
  </si>
  <si>
    <t>EL0290</t>
  </si>
  <si>
    <t>DEMOLICIÓN DE CÁMARA BUFA DE ESTACIÓN  (NOCTURNO)</t>
  </si>
  <si>
    <t>Demolición de cámara bufa de estación y andén formada por costillas metálicas, tabique de 1/2 pie de ladrillo hueco doble asentado con mortero de cemento y revestimiento formado por chapado de marmol ( con o sin rodapie), granito o alicatado de azulejo o gresite, incluso p.P. De carteles de publicidad embebidos, por medios manuales, incluso limpieza, carga y transporte de escombros al vertedero y con p.P. De medios auxiliares,  en horario nocturno.</t>
  </si>
  <si>
    <t>EL0560-Ro</t>
  </si>
  <si>
    <t>DEMOLICIÓN FÁB.LADRILLO MACIZO 1/2 PIE A MANO c</t>
  </si>
  <si>
    <t>Demolición de muros de fábrica de ladrillo macizo de 1/2 pie de espesor, por medios manuales, incluso limpieza, carga y transporte de escombros al vertedero y con p.P. De medios auxiliares.</t>
  </si>
  <si>
    <t>E02E060.2</t>
  </si>
  <si>
    <t>DEMOLICIÓN DE SOLERA PARA FORMACIÓN DE CANAL (NOCTURNO)</t>
  </si>
  <si>
    <t>Demolición de solera existente para formación de canalización de 20 cm de ancho y hasta 20 cm de profundidad, por medios mecanicos,  incluso limpieza, carga y transporte de escombros al vertedero y con p.P. De medios auxiliares, en horario nocturno. Para paso de tuberias</t>
  </si>
  <si>
    <t>EL0470N</t>
  </si>
  <si>
    <t>DEMOLICIÓN DE SOLERA DE HORMIGÓN EN MASA DE HASTA 20 CM. (NOCTURNO)</t>
  </si>
  <si>
    <t>Demolición de solera de hormigón en masa de hasta 20 cm. De espesor, con compresor, incluso limpieza, carga y transporte de escombros al vertedero y con p.P. De medios auxiliares, en horario nocturno.</t>
  </si>
  <si>
    <t>EL0471N</t>
  </si>
  <si>
    <t>DEMOLICIÓN DE SOLERA DE HORMIGÓN EN MASA DE HASTA 80 CM. (NOCTURNO)</t>
  </si>
  <si>
    <t>Demolición de solera de hormigón en masa de hasta 80 cm. De espesor, con compresor, incluso relleno tras colocar canalización, limpieza, carga y transporte de escombros al vertedero y con p.P. De medios auxiliares, en horario nocturno.</t>
  </si>
  <si>
    <t>EL0020N</t>
  </si>
  <si>
    <t>APERTURA DE ARQUETA DE PASO EN CANALIZACIÓN DE TORNIQUETES (NOCTURNO)</t>
  </si>
  <si>
    <t>Apertura de arqueta existente de paso en canalización de torniquetes, reposición de solado igualando al existente y enlechado de juntas,  incluso limpieza, carga y transporte de escombros al vertedero y con p.P. De medios auxiliares en horario nocturno.</t>
  </si>
  <si>
    <t>EL0090</t>
  </si>
  <si>
    <t>APERTURA ROZAS LADRILLO MACIZO C/MARTILLO</t>
  </si>
  <si>
    <t>Apertura de rozas en fábricas de ladrillo macizo o bloques de hormigón, con rozadora eléctrica, incluso limpieza, carga y transporte de escombros a vertedero y con p.P. De medios auxiliares.</t>
  </si>
  <si>
    <t>EL1080MDF</t>
  </si>
  <si>
    <t>TALADRO S/PARED EXTERIOR D&lt;100 MM</t>
  </si>
  <si>
    <t>Taladro sobre pared exterior de hormigón o ladrillo hasta 100 mm. De diámetro, por cada 30cm. De espesor, practicado mediante máquina de perforación con barrena hueca de corona de widia, en vertical e inclinado, comprendiendo implantación de la máquina en los puntos de trabajo asistencia de grupo electrógeno, replanteo del taladro y preparación de la zona de trabajo, ejecución de los taladros a las profundidades y esviajes previstos en el cálculo, desmontado de equipo, y limpieza del tajo.</t>
  </si>
  <si>
    <t>EL1090</t>
  </si>
  <si>
    <t>TALADRO S/HORMIGÓN D&gt;100 MM</t>
  </si>
  <si>
    <t>Taladro sobre estructura de hormigón a partir de 100 mm. De diámetro por cada 30cm. De espesor, practicado mediante máquina de perforación con barrena hueca de corona de widia, en vertical e inclinado, comprendiendo implantación de la máquina en los puntos de trabajo asistencia de grupo electrógeno, replanteo del taladro y preparación de la zona de trabajo, ejecución de los taladros a las profundidades y esviajes previstos en el cálculo, desmontado de equipo, y limpieza del tajo.</t>
  </si>
  <si>
    <t>EL0070.1</t>
  </si>
  <si>
    <t>APERTURA HUECOS &gt;1M2 MURO HORMIGÓN C/COMPRESOR c</t>
  </si>
  <si>
    <t>Apertura de huecos mayores de 1 m2 en hastial para los cableados de enclavamiento, en muros de hormigón de espesor variable, con compresor, incluso limpieza, carga y transporte de escombros al vertedero y con p.P. De medios auxiliares.</t>
  </si>
  <si>
    <t>Total 010502.02 DL</t>
  </si>
  <si>
    <t>Total 01.04.02</t>
  </si>
  <si>
    <t>0105.03 DP</t>
  </si>
  <si>
    <t>DRENAJE, SANEAMIENTO Y FONTANERIA</t>
  </si>
  <si>
    <t>MMAINAV0250.1</t>
  </si>
  <si>
    <t>TERMO ELÉCTRICO 75 L.</t>
  </si>
  <si>
    <t>EJS0150.1</t>
  </si>
  <si>
    <t>LAVABO 52X41 C/PEDESTAL VICTORIA BLANCO O EQUIVALENTE</t>
  </si>
  <si>
    <t>Suministro e instalación de lavabo de porcelana vitrificada blanco de 52x41 cm., Mod. Victoria de roca, o equivalente, colocado con pedestal y con anclajes a la pared, con grifos monobloc, con rompechorros, incluso válvula de desagüe de 32 mm., Llaves de escuadra de 1/2" cromadas, y latiguillos flexibles de 20 cm. Y de 1/2", instalado y funcionando.</t>
  </si>
  <si>
    <t>EJS0140.1</t>
  </si>
  <si>
    <t>INODORO TANQUE BAJO VICTORIA BLANCO O EQUIVALENTE</t>
  </si>
  <si>
    <t>Suministro e instalación de inodoro de porcelana vitrificada blanco, de tanque bajo, mod. Victoria de roca, o equivalente, colocado mediante tacos y tornillos al solado, incluso sellado con silicona, y compuesto por: Taza, tanque bajo con tapa y mecanismos y asiento con tapa lacados, con bisagras de acero, instalado, incluso con llave de escuadra de 1/2" cromada y latiguillo flexible de 20 cm. Y de 1/2", funcionando.</t>
  </si>
  <si>
    <t>EJS0280.1</t>
  </si>
  <si>
    <t>URINARIO MURAL G.TEMPORIZADOR BLANCO</t>
  </si>
  <si>
    <t>Suministro e instalación de urinario mural de porcelana vitrificada blanco, colocado mediante anclajes de fijación a la pared, y dotado de tapón de limpieza y manguito, instalado con grifo temporizador para urinarios, incluso enlace de 1/2" y llave de escuadra de 1/2" cromada y sifón de desagüe,  funcionando. .</t>
  </si>
  <si>
    <t>EJS0310</t>
  </si>
  <si>
    <t>VERTEDERO PORCÉLANICO 50X42 G.PARED</t>
  </si>
  <si>
    <t>Suministro e instalación de vertedero de porcelana vitrificada, blanco, de 50x42 cm., Dotado de rejilla de desagüe y enchufe de unión, colocado mediante tacos y tornillos al solado, incluso sellado con silicona, e instalado con grifería mezcladora de pared convencional, incluso válvula de desagüe de 40 mm., Funcionando.  (El sifón está incluido e las instalaciones de desagüe).</t>
  </si>
  <si>
    <t>EJS0110.1</t>
  </si>
  <si>
    <t>ESPEJO PLATEADO 5MM DE 0,50X1,00M</t>
  </si>
  <si>
    <t>Suministro y montaje de espejo plateado de 5 mm de espesor de 0,50x1,00 m, recibido con tornillos y metopas a pared.</t>
  </si>
  <si>
    <t>EJS0080.1</t>
  </si>
  <si>
    <t>DOSIFICADOR JABÓN LÍQUIDO ANTIGOTEO ABS</t>
  </si>
  <si>
    <t>Suministro y colocación de dosificador antigoteo de jabón líquido con pulsador, de 1 l., Depósito de abs blanco con visor transparente, colocado mediante anclajes de fijación a la pared, y instalado.</t>
  </si>
  <si>
    <t>EJS0090.1</t>
  </si>
  <si>
    <t>DOSIFICADOR TOALLAS DE PAPEL</t>
  </si>
  <si>
    <t>Suministro y colocación de dosificador de toallas de papel en baño, colocado mediante anclajes de fijación a la pared, y instalado.</t>
  </si>
  <si>
    <t>E13S120.1</t>
  </si>
  <si>
    <t>PORTARROLLOS TOTALMENTE COLOCADO (NOCTURNO)</t>
  </si>
  <si>
    <t>Suministro e instalación de portarrollos  de acero inoxidable con capacidad para tres rollos, totalmente colocado. (Nocturno)</t>
  </si>
  <si>
    <t>E21MI130.1</t>
  </si>
  <si>
    <t>PERCHA SIMPLE ACERO INOX.</t>
  </si>
  <si>
    <t>Percha simple de acero inoxidable 18x10.  Instalado con tacos a la pared.</t>
  </si>
  <si>
    <t>E23MVD020.1</t>
  </si>
  <si>
    <t>EXTRACTOR ASEO 80 m3/h. c/TEMP.</t>
  </si>
  <si>
    <t>Extractor para aseo y baño, axial de 80 m3/h. Y temporizador de 8 minutos, fabricado en plástico inyectado de color blanco, con motor monofásico.</t>
  </si>
  <si>
    <t>EJE0041.1</t>
  </si>
  <si>
    <t>BOTE SIFÓNICO PVC D=110 EMPOT. (NOCTURNO)</t>
  </si>
  <si>
    <t>Suministro e instalación de bote sifónico de pvc, de 110 mm de diámetro, colocado en el grueso del forjado, con cuatro entradas de 40 mm, y una salida de 50 mm, y con tapa de pvc, con sistema de cierre por lengüeta de caucho a presión, instalado, incluso con conexionado de las canalizaciones que acometen y colocación del ramal de salida hasta el manguetón del inodoro, con tubería de pvc de 50 mm de diámetro, funcionando.</t>
  </si>
  <si>
    <t>EJI0010.1</t>
  </si>
  <si>
    <t>INST. AGUA F.C. ASEOS/VESTUARIOS</t>
  </si>
  <si>
    <t>Instalación de fontanería para los aseos y vestuarios, realizada con tuberías de cobre para las redes de agua fría y caliente, y con tuberías de pvc serie c, para la red de desagües, con los diámetros necesarios para cada punto de servicio, con bote sifónico de pvc, incluso con p.P. De bajante de pvc de 110 mm. Y manguetón para enlace al inodoro, totalmente terminada, y sin aparatos sanitarios.  Las tomas de agua y los desagües, se entregan con tapones.</t>
  </si>
  <si>
    <t>U06TP300</t>
  </si>
  <si>
    <t>CONDUC.POLIET. PE80 PN10 DN=50mm</t>
  </si>
  <si>
    <t>Tubería de polietileno alta densidad pe80, de 50 mm de diámetro nominal y una presión de trabajo de 10 kg/cm2, suministrada en barras, colocada en zanja sobre cama de arena, relleno lateral y superior hasta 10 cm por encima de la generatriz con la misma arena, i/p.P. De elementos de unión, codos, tes y medios auxiliares, sin incluir la excavación ni el relleno posterior de la zanja, colocada s/nte-ifa-13.</t>
  </si>
  <si>
    <t>U06VAV412</t>
  </si>
  <si>
    <t>VÁLV.REG.PRES.MET.C/MAN.D=1 1/2"   c</t>
  </si>
  <si>
    <t>Válvula reguladora de presión, de metal, con manómetro incorporado, de 1 1/2 " de diámetro, completamente instalada.</t>
  </si>
  <si>
    <t>EJV0010.1</t>
  </si>
  <si>
    <t>LLAVE DE ESFERA DE 1" 25 MM.</t>
  </si>
  <si>
    <t>Suministro y colocación de llave de corte por esfera, de 1" (25 mm.) De diámetro, de latón niquelado o de pvc, colocada mediante unión roscada, soldada o pegada, totalmente equipada, instalada y funcionando.</t>
  </si>
  <si>
    <t>U06VAV114.1</t>
  </si>
  <si>
    <t>VÁLVULA ESFERA PVC DN=50 mm</t>
  </si>
  <si>
    <t>Válvula de corte de esfera, de pvc unión encolada, de 50 mm de diámetro, colocada en tubería de abastecimiento de agua, i/juntas y accesorios, completamente instalada.</t>
  </si>
  <si>
    <t>E20AL070</t>
  </si>
  <si>
    <t>ACOMETIDA DE AGUA A RED MUNICIPAL</t>
  </si>
  <si>
    <t>Acometida a la red general municipal de agua dn63 mm, hasta una longitud máxima de 8 m, realizada con tubo de polietileno de alta densidad (pe-100) de 63 mm de diámetro nominal (2 1/2") y pn=16 atm, conforme a une-en 12201, con collarín de toma en carga multimaterial dn125-2 1/2" salida con brida, llave de esfera latón roscar de 2 1/2". Totalmente terminada, i/p.P. De piezas especiales, accesorios y medios auxiliares, sin incluir obra civil. Conforme a cte db hs-4. Medida la unidad terminada.</t>
  </si>
  <si>
    <t>E20CII180</t>
  </si>
  <si>
    <t>CONTADOR ELECTRÓNICO</t>
  </si>
  <si>
    <t>Contador de agua de diámetro nominal dn65 mm (2 1/2''), electrónico tipo woltman o equivalente, para un caudal máximo de 40 m3/h, conforme al rd 889/2006 y norma en 13757-2/3. Instalación con válvulas de compuerta de fundición con bridas dn 65 de entrada y salida, grifo de prueba y válvula de retención con bridas. Totalmente instalado, probado y funcionando, i/ p.P. De pequeño material y medios auxiliares. Conforme a cte db hs-4.</t>
  </si>
  <si>
    <t>EN0540.1</t>
  </si>
  <si>
    <t>REPOSIC.ABASTECIM. AGUA D 80 MM c</t>
  </si>
  <si>
    <t>Reposición de tubería de abastecimiento de agua, de fundición dúctil y de diámetro 80 mm, que comprende además del tubo, la excavación en zanja, asiento y colocación del tubo, relleno de tierras, anclajes, piezas especiales, conexión a la red y pequeño material.</t>
  </si>
  <si>
    <t>NEC0040N</t>
  </si>
  <si>
    <t>CONJUNTO SEIS TUBOS FLEXIBLES D=50 PASO DE BÓVEDAS.(NOCTURNO)</t>
  </si>
  <si>
    <t>Suministro y colocación de conjunto de 6 tubos flexibles ldh de d=50 mm para el paso de canalizaciones, ocultos por el falso techo, incluso p.P. De anclajes, fijaciones a la bóveda y medios auxiliares, i/p.P. De jornada de agente de comprobación de corte de tracción cuando sea necesario. En horario nocturno.</t>
  </si>
  <si>
    <t>U07ZLR070</t>
  </si>
  <si>
    <t>POZO LADRILLO REGISTRO D=120 cm h=2,50 m</t>
  </si>
  <si>
    <t>Pozo de registro de 120 cm de diámetro interior y de 2,5 m de profundidad libre, construido con fábrica de ladrillo perforado tosco de 1 pie de espesor, recibido con mortero de cemento m-5, colocado sobre solera de hormigón ha-25/p/40/i de 20 cm de espesor, ligeramente armada con mallazo; Enfoscado y bruñido por el interior, con mortero de cemento y arena de río, csiv-w2, incluso recibido de pates, formación de canal en el fondo del pozo y de brocal asimétrico en la coronación, cerco y tapa de fundición tipo calzada, recibido, totalmente terminado, y con p.P. Medios auxiliares, sin incluir la excavación ni el relleno perimetral posterior. Según une-en 998-1:2010 Y une-en 998-2:2004.</t>
  </si>
  <si>
    <t>U07ZLW210</t>
  </si>
  <si>
    <t>INCREMENTO PROFUNDIDAD POZO LADRILLO D=120 cm</t>
  </si>
  <si>
    <t>Incremento de profundidad de pozo de 120 cm de diámetro interior, construido con fábrica de ladrillo perforado tosco, perforado, de 1 pie de espesor, recibido con mortero de cemento m-5, enfoscado y bruñido por el interior con mortero de cemento y arena de río, csiv-w2, y con p.P. De medios auxiliares, pates y su recibido, sin incluir la sobreexcavación, ni el relleno perimetral posterior. Según une-en 998-1:2010 Y une-en 998-2:2004.</t>
  </si>
  <si>
    <t>E03M020</t>
  </si>
  <si>
    <t>ACOMETIDA RED SANEAMIENTO EN MINA</t>
  </si>
  <si>
    <t>Acometida domiciliaria de saneamiento a la red general municipal, realizada en mina, hasta una distancia máxima de 8 m, formada por: Excavación manual en mina, en terrenos de consistencia dura, colocación de tubería de hormigón en masa centrifugada, con junta machihembrada de 300 mm de diámetro interior, tapado posterior de la excavación, sin incluir formación del pozo en el punto de acometida y con p.P. De medios auxiliares.</t>
  </si>
  <si>
    <t>ER0340</t>
  </si>
  <si>
    <t>IMBORNAL LONGITUDINAL SIFÓNICO PREFABRICADO C/ REJILLA DE FUNDICIÓN</t>
  </si>
  <si>
    <t>Suministro y ejecución de imbornal sifónico para recogida de aguas, prefabricado de hormigon y con rejilla de fundición sobre cerco de ángulo de acero , terminado y con p.p. de medios auxiliares, incluso demolición de solera y excavación necesaria con retirada de escombros a vertedero.</t>
  </si>
  <si>
    <t>E03EUA040</t>
  </si>
  <si>
    <t>SUMIDERO SIFÓNICO ACERO INOXIDABLE 25x25 cm</t>
  </si>
  <si>
    <t>Sumidero sifónico de acero inoxidable aisi-304 de 3 mm de espesor, salida vertical, para recogida de aguas pluviales o de locales húmedos, de 25x25 cm, instalado y conexionado a la red general de desagüe de 100 mm, incluso con p.P. De pequeño material de agarre y medios auxiliares, s/ cte-hs-5.</t>
  </si>
  <si>
    <t>ES0130-roN.1</t>
  </si>
  <si>
    <t>ARQUETA LADRILLO SUMIDERO FUNDICIÓN SIFÓN 40X40.(NOCTURNO)</t>
  </si>
  <si>
    <t>Suministro y ejecución de arqueta sumidero sifónica de 40x40cm, construida con fábrica de ladrillo macizo tosco de 1/2 pie de espesor, recibido con mortero de cemento m-5, colocado sobre solera de hormigón en masa hm-20/p/40/i de 10 cm. De espesor, enfoscada y bruñida por el interior con mortero de cemento csiv-w2 redondeando ángulos, e incluso con rejilla plana desmontable de fundición dúctil y cerco de perfil l, terminada y con p.P. De medios auxiliares, sin incluir la excavación, ni el relleno perimetral posterior.En horario nocturno</t>
  </si>
  <si>
    <t>ES0051N.1</t>
  </si>
  <si>
    <t>ARQUETA BOMBEO 1X1X2 M.(NOCTURNO) c</t>
  </si>
  <si>
    <t>Suministro y ejecución de arqueta registrable de recogida y elevación de aguas procedentes de filtración por bombeo, de 100x100x200 cm. De medidas interiores, incluyendo la excavación y ela demolición necesarias, construida con fabrica de ladrillo macizo tosco de 1 pie, recibido con mortero de cemento, sobre solera de hormigón hm-20, ligeramente armada con mallazo; Enfoscada y bruñida por el interior, con mortero de cemento; Con sifón formado por un codo de 87,5º de pvc largo, con tapa de hormigón armado o bien recipiente prefabricado de fibra para alojar dos bombas de impulsión de 4 kw incluidas., Instaladas en el fondo de la arqueta, definidas en el apartado de instalaciones, con anclajes y piezas especiales, totalmente terminada, y con p.P. Medios auxiliares.En horario nocturno</t>
  </si>
  <si>
    <t>E03ALR040-roN.1</t>
  </si>
  <si>
    <t>ARQUETA LADRILLO REGISTRO 51X51X65 CM (NOCTURNO) c</t>
  </si>
  <si>
    <t>Arqueta de registro de 51x51x65 cm de medidas interiores, construida con fábrica de ladrillo perforado tosco de 1/2 pie de espesor, recibido con mortero de cemento m-5, colocado sobre solera de hormigón en masa hm-20/p/40/i de 10 cm de espesor, enfoscada y bruñida por el interior con mortero de cemento csiv-w2 redondeando ángulos con solera ligeramente armada con mallazo, y con tapa y marco de hormigón armado prefabricada, terminada y con p.P. De medios auxiliares, sin incluir la excavación, ni el relleno perimetral posterior, s/ cte-hs-5, une-en 998-1:2010 Y une-en 998-2:2012.En horario nocturno</t>
  </si>
  <si>
    <t>E03ZLR020</t>
  </si>
  <si>
    <t>POZO LADRILLO REGISTRO D=80 cm h=1,50 m</t>
  </si>
  <si>
    <t>Pozo de registro de 80 cm de diámetro interior y de 1,5 m de profundidad libre, construido con fábrica de ladrillo macizo tosco de 1 pie de espesor, recibido con mortero de cemento m-5, colocado sobre solera de hormigón ha-25/p/40/i de 20 cm de espesor, ligeramente armada con mallazo; Enfoscado y bruñido por el interior redondeando ángulos, con mortero de cemento csiv-w2, incluso con p.P. De recibido de pates, formación de canal en el fondo del pozo y formación de brocal asimétrico en la coronación, para recibir el cerco y la tapa de hormigón armado, terminado con p.P. De medios auxiliares, sin incluir la excavación ni el relleno perimetral posterior, s/ cte-hs-5, une-en 998-1:2010 Y une-en 998-2:2012.</t>
  </si>
  <si>
    <t>ER0120</t>
  </si>
  <si>
    <t>SUMINISTRO Y COLOCACIÓN DE TUBERÍA DE PVC D. 160 MM PARA BAJANTE</t>
  </si>
  <si>
    <t>Suministro y colocación de tubería de pvc d. 160 Mm para bajantes de drenaje, totalmente colocada con p.P. De medios auxiliares, totalmente terminado.</t>
  </si>
  <si>
    <t>E05C110.1</t>
  </si>
  <si>
    <t>TUBO PVC P.COMPACTA JUNTA ELÁSTICA SN2 C.TEJA  200MM</t>
  </si>
  <si>
    <t>Suministro y colocación de colector de saneamiento enterrado de pvc de pared compacta de color teja y rigidez 2 kn/m2; Con un diámetro 200 mm y de unión por junta elástica. Colocado en zanja, sobre una cama de arena de río de 10 cm debidamente compactada y nivelada, relleno lateralmente y superiormente hasta 10 cm por encima de la generatriz con la misma arena; Compactando ésta hasta los riñones. Con p.P. De medios auxiliares y sin incluir la excavación ni el tapado posterior de las zanjas, s/ cte-hs-5. Totalmente colocada con p.P. De medios auxiliares. En aquellas zonas en las cuales las instalaciones esten colgadas incluirán todos los elementos de anclaje.</t>
  </si>
  <si>
    <t>E03OEP150</t>
  </si>
  <si>
    <t>TUBO PVC PARED COMPACTA JUNTA ELÁSTICA SN4 COLOR TEJA 250 mm</t>
  </si>
  <si>
    <t>Colector de saneamiento enterrado de pvc de pared compacta de color teja y rigidez 4 kn/m2; Con un diámetro 250 mm y de unión por junta elástica. Colocado en zanja, sobre una cama de arena de río de 10 cm debidamente compactada y nivelada, relleno lateralmente y superiormente hasta 10 cm por encima de la generatriz con la misma arena; Compactando esta hasta los riñones. Con p.P. De medios auxiliares y sin incluir la excavación ni el tapado posterior de las zanjas, s/ cte-hs-5.</t>
  </si>
  <si>
    <t>E03OCP050</t>
  </si>
  <si>
    <t>COLECTOR COLGADO PVC D=200 mm</t>
  </si>
  <si>
    <t>Colector de saneamiento colgado de pvc liso color gris, de diámetro 200 mm y con unión por encolado; Colgado mediante abrazaderas metálicas, incluso p.P. De piezas especiales en desvíos y medios auxiliares, totalmente instalado, s/ cte-hs-5.</t>
  </si>
  <si>
    <t>HINCTUBMET.1</t>
  </si>
  <si>
    <t>HINCA DE TUBERÍA DE ACERO D.250MM PARA ALOJAR TUBO SANEAMIENTO</t>
  </si>
  <si>
    <t>Perforación mediante hinca de tuberia-vaina de acero ø250 mm, como camisa perdida, ,  para alojar tubo de saneamiento de ascensores. Realizado por maquina neumática, incluso transporte de maquinaria, aportación del tubo de acero, pequeño material necesario y replanteo de la excavación, totalmente terminado.</t>
  </si>
  <si>
    <t>0402.011</t>
  </si>
  <si>
    <t>CANALON PERIMETRAL EN HUECOS DE RECOGIDA DE AGUA DE ESTACION</t>
  </si>
  <si>
    <t>Suministro y montaje de canalón perimetral en huecos de recogida de agua de estación, compuesto por canaleta de acero galvanizado con un desarrollo de 600 mm., Recogida de aguas y bajante, totalmente instalado y sellado, i. P.P. De anclajes de conexión a losas.Totalmente terminado.</t>
  </si>
  <si>
    <t>ES0011</t>
  </si>
  <si>
    <t>CONEXION DE DRENAJE CON CANAL DE VIA</t>
  </si>
  <si>
    <t>Conexión de red de drenaje y/o sumidero de foso de ascensor con canal de via, diametro 160 mm, incluyendo replanteo previo,  taladros, hincas, apertura de zanja en plataforma de via, elementos de conexion y reposicion de piezas, tapado posterior, totalmente terminado y funcionando.</t>
  </si>
  <si>
    <t>ES0250-roN.1</t>
  </si>
  <si>
    <t>TAPA PARA ARQUETA REGISTRABLE. (NOCTURNO)</t>
  </si>
  <si>
    <t>Tapa para arqueta registrable  en estaciones, realizada mediante bandeja de chapa de acero inoxidable de 2mm. De espesor, capa de mortero y baldosa de gres, cerámica o terrazo, incluso cerco metálico de apoyo de acero y tirador.En horario nocturno</t>
  </si>
  <si>
    <t>ER0430</t>
  </si>
  <si>
    <t>TUBERIA ENTERRADA DE PVC  LISO DE SANEAMIENTO DE 125 MM. DE DIAM</t>
  </si>
  <si>
    <t>Tubería enterrada de pvc liso de saneamiento, de unión en copa lisa pegada, de 125 mm. de diámetro interior, colocada sobre cama de arena de río, con p.p. de piezas especiales en desvíos, sin incluir la excavación ni el tapado posterior de las zanjas.</t>
  </si>
  <si>
    <t>DPARPVC</t>
  </si>
  <si>
    <t>u</t>
  </si>
  <si>
    <t>ARQUETA DE PASO, PREFABRICADA DE PVC, REGISTRABLE</t>
  </si>
  <si>
    <t>Suministro y montaje de arqueta de paso enterrada o colgada , con un cuerpo de Ø 250 mm, tres entradas (dos de Ø 160 mm y una de Ø 200 mm) y una salida de Ø 200 mm, prefabricada de PVC sobre solera de hormigón en masa HM-20/B/20/I de 15 cm de espesor, con tapa prefabricada de PVC y cierre hermético al paso de los olores mefíticos. Incluso conexiones de conducciones y remates. Totalmente montada, conexionada y probada mediante las correspondientes pruebas de servicio (incluidas en este precio).</t>
  </si>
  <si>
    <t>Total 0105.03 DP</t>
  </si>
  <si>
    <t>0105.04 DP</t>
  </si>
  <si>
    <t>IMPERMEABILIZACIÓN Y FALSOS TECHOS</t>
  </si>
  <si>
    <t>EI0060</t>
  </si>
  <si>
    <t>IMPERMEABILIZACIÓN CON LAMA FV Y RESINAS DE POLIESTER EN CAÑONES.(NOCTURNO)</t>
  </si>
  <si>
    <t>Suministro y montaje de impermeabilización en cañones con lama de fibra de vidrio con resinas de poliéster modificadas, de clasificación europea de reacción al fuego b-s2, d0 y libre de halógenos, de 40 cm de ancho útil, incluso colocación, parte proporcional de rastreles de sujeción a bóveda con perfiles en z colgados de varilla de acero inoxidable, tacos químicos o de sujeción hilti hps-r8/5 para sujeción de varilla y tornillos de acero inoxidable rosca-chapa para sujeción de lama a rastrel, incluso la colocación de varillas roscadas de acero inoxidable (diámetro 6 mm.) Fijadas a la bóveda mediante tacos químicos, a intervalos regulares de 1,65 m. Aprox. Como soporte y sujección de la línea de luminarias a instalar, con p.P. De medios auxiliares y jornada de agente de comprobación de corte de tracción, con p.P. De medios auxiliares, remates perimetrales y de esquina.Totalmente instalado, en horario nocturno.</t>
  </si>
  <si>
    <t>NEI0080</t>
  </si>
  <si>
    <t>IMPERMEABILIZACION IN SITU CON EPOXI SISTEMA TEIMLAM. (NOCTURNO) c</t>
  </si>
  <si>
    <t>Suministro y montaje de impermeabilización sistema teimlam o equivalente oculta transitable durante la obra en zona bajo solado, firme de calle, en zona ajardinada y puntos singulares con preparación de superficies con medios mecánicos, capa epoxi de baja viscosidad con consolidación de la interfase y adherencia del sistema, capa de elastómero para relajación de tensiones de 1,5 mm., Doble laminado composite epoxi-fv, micromortero epoxi-cuarzo de protección antipunzonamiento, incluso ejecución de junta de dilatación estructural transitable sistema teimlam o equivalente, y ejecución de medias cañas en encuentros, terminado y rematado, en horario nocturno.</t>
  </si>
  <si>
    <t>invt 9</t>
  </si>
  <si>
    <t>Tratamiento de impermeabilización interior para estanqueidad de paramentos verticales /horizontales en galerías, pozos y fosos de ascensor (subpresión) formando un revestimiento continuo conformado “in situ”; Transitable, y resistente frente a subpresión.
Compuesto por:
-Ligantes polímericos de última generación,
-Refuerzos con fibras seleccionadas en puntos críticos,
-Capa de autoprotección según las solicitudes previstas
Integrará el tratamiento de puntos singulares (juntas, uniones, etc), a base de caucho y laminado de composite.
Formado por:
· Adhesivo epoxi de alta viscosidad para adherencia en hormigón seco o húmedo.
· Laminado continuo a base de composite epoxi/fibra de vidrio de alta tracción (rt&gt; 35 n/cm), totalmente adaptado a la geometría del soporte.
· Recubrimiento de acabado epoxi bicomponente en el color a definir por la dirección de obra.
Proporcionando al producto final los valores de calidad siguientes:
· Adherencia al soporte iso 24624 &gt; 2 mpa
· Resistencia a tracción del adhesivo astm d638 &gt; 28 mpa
· Resistencia a tracción del laminado de alta tracción astm d638 &gt; 35 n/cm
· Resistencia a tracción del recubrimiento de acabado astm d638 &gt; 25 mpa
· Absorción de agua en el equilibrio astm d570 &lt; 2%
· Tª de transición vítrea tg dsc 10k/min &gt; 50 ºc
· Resistencia química frente al agua, sales y concentraciones ácidas o básicas con ph 4-13 astm d638 excelente
· Resistencia al envejecimiento después de inmersión en agua hasta el equilibrio (115 días) eota muy buena (pérdida de tracción del 10%)
Totalmente terminado. Incluido material, limpieza y retirada de posibles escombros a pie de carga, transporte a vertedero, p.P. De maquinaria, medios auxiliares y costes indirectos.
En horario nocturno</t>
  </si>
  <si>
    <t>0403.003</t>
  </si>
  <si>
    <t>IMPERMEABILIZACIÓN CON MORTERO CEMENTOSO MASTERSEAL 531 O EQUIVALENTE</t>
  </si>
  <si>
    <t>Impermeabilización de superficie lisa de hormigón, elementos prefabricados de hormigón o revocos de mortero rico en cemento, con mortero cementoso impermeabilizante, masterseal 531 "basf"o equivalente, con resinas y áridos seleccionados, aplicado con brocha en dos o más capas, hasta conseguir un espesor mínimo total de 2 mm, totalmente acabado incluso p.P. De medios auxiliares.</t>
  </si>
  <si>
    <t>EI0187</t>
  </si>
  <si>
    <t xml:space="preserve"> LÁMINA DE POLIETILENO EXPANDIDO, CLASIFICADO A FUEGO B-S1-D0 (NOCTURNO)</t>
  </si>
  <si>
    <t>Suministro e instalación de lámina de impermeabilización vista, tipo trocellen classic, o equivalente, de 5,5 mm de espesor, con aditivos retardantes a la llama que le confieren una clasificación de reacción a fuego bs1d0, según la norma une en 13501-1.
La lámina está formada por una espuma de polietileno reticulado reforzada a una de las caras con una rafia de fuerzo y por la otra con un film gravado de protección, fijada a las superficies con el auxilio de fijaciones mecánicas, del tipo clavos aplicados a tiro y espigas de aislamiento de polipropileno, aproximadamente un 50% de cada tipo; Con una densidad media de 4 ud/m2, siendo mayor la densidad en bóveda (de 4 a 6 ud/m2), y menor densidad en hastíales (2 a 4 ud/m2), sobre soporte regular, resistente y exento de elementos cortantes.
Incluso equipos de termosoldadura por aire caliente para soldadura de solapes y colocación de parches cubriendo las fijaciones, así como mermas de material, y p.P. De medios auxiliares y de elevación. (Nocturno)</t>
  </si>
  <si>
    <t>EI0020</t>
  </si>
  <si>
    <t>CANALÓN EN "U" 125X52 EN RESINAS DE POLIÉSTER Y FV, (NOCTURNO)</t>
  </si>
  <si>
    <t>Suministro y montaje de canalón en "u" de 125x52 mm realizado a base de resinas de poliéster modificadas y fibra de vidrio, clasificación al fuego m-1 y a la emisión de humos f-2, totalmente recibido a paramento vertical y colocado, en horario nocturno.</t>
  </si>
  <si>
    <t>E20WBJ010N</t>
  </si>
  <si>
    <t>BAJANTE PVC SERIE B JUNTA PEGADA D=75 mm. (NOCTURNO)</t>
  </si>
  <si>
    <t>Bajante de pvc, serie b, de 75 mm de diámetro, con sistema de unión por enchufe con junta pegada, conforme une en1453-1; Con una resistencia al fuego b-s1,d0, conforme une-en 13501-1; Colocada en instalaciones interiores de evacuación de aguas residuales, con collarín con cierre incorporado. Totalmente montada, incluyendo p.P. De piezas especiales (codos, derivaciones, etc) y p.P de medios auxiliares. Conforme a cte db hs-5..En horario nocturno.</t>
  </si>
  <si>
    <t>NEI001</t>
  </si>
  <si>
    <t>ÁNGULO 25X25X2,5 MM. DE RESINAS DE POLIÉSTER Y FV. (NOCTURNO)</t>
  </si>
  <si>
    <t>Suministro y colocación de ángulo 25x25x2,5 mm. Prefabricado, realizado a base de resinas de poliéster modificadas y fibra de vidrio, de clasificación europea de reacción al fuego b-s2, d0 y libre de halógenos, para unión de lamas en clave de bóveda de andén, totalmente instalado, i/p.P. De jornada de agente de comprobación de corte de tracción, en horario nocturno.</t>
  </si>
  <si>
    <t>EZ0330</t>
  </si>
  <si>
    <t>OBTURACIÓN VÍAS DE AGUA</t>
  </si>
  <si>
    <t>Obturación de vías de agua en muros de hormigón, mediante impermeabilizante hidráulico de fraguado muy rápido, tipo proquick, incluso medios auxiliares.</t>
  </si>
  <si>
    <t>FT01-EI180</t>
  </si>
  <si>
    <t>FALSO TECHO CONTINUO EI 180 DE PLACAS DE SILICATO CÁLCICO.</t>
  </si>
  <si>
    <t>Falso techo continuo suspendido, liso, situado a una altura menor de 4 m, resistencia al fuego ei 180, según une-en 1364-2  o equivalente. Sistema techo independiente promatect-100 "promat" o equivalente. Constituido por estructura auxiliar de acero galvanizado ancladas al soporte con anclajes directos y tres capas de placas de silicato cálcico. Incluso fijaciones para el anclaje de los perfiles, tornillería para la fijación de las placas, pasta para el tratamiento de juntas, manta de silicato, y accesorios de montaje.</t>
  </si>
  <si>
    <t>EW0050</t>
  </si>
  <si>
    <t>FALSO TECHO DE PLACAS DE FIBRA MINERAL</t>
  </si>
  <si>
    <t>Suministro y colocación de falso techo desmontable, compuesto por paneles de fibra de roca revestidos en fábrica con una pintura vinílica blanca, decorados con superficie microperforada y resistentes al fuego b-s2,d0, de 600x600x15 mm. Y bordes rectos con ranura oculta, montado sobre perfilería oculta, compuesta por perfiles primarios cada 1500 mm. Y perfiles secundarios, apoyados sobre éstos, de 1500 mm, todos ellos conformados con chapa de acero galvanizado perfilado en frío, completamente terminado, incluso ángulos de bordes y elementos de suspensión y sujeción, y parte proporcional de elementos de fijación a techo y paredes.</t>
  </si>
  <si>
    <t>EW0070</t>
  </si>
  <si>
    <t>FALSO TECHO SOBRE ESTANCIAS BANDEJAS METÁLICAS DE CHAPA GRECADA PRELACADA.</t>
  </si>
  <si>
    <t>Suministro y colocación de falso techo sobre estancias formado por bandejas metálicas de chapa grecada prelacada para una sobrecarga de 100 Kg./m2, incluso rastreles de apoyo y perfil perimetral de aluminio lacado, incluso sellado y anclajes, totalmente terminado.</t>
  </si>
  <si>
    <t>Total 0105.04 DP</t>
  </si>
  <si>
    <t>0105.05 DP</t>
  </si>
  <si>
    <t>ALBAÑILERIA, SOLADOS Y REVESTIMIENTOS</t>
  </si>
  <si>
    <t>010505.01 DL</t>
  </si>
  <si>
    <t>ALBAÑILERÍA</t>
  </si>
  <si>
    <t>E07LP013</t>
  </si>
  <si>
    <t>FÁBRICA LADRILLO PERFORADO 7 cm 1/2P INTERIOR MORTERO M-5</t>
  </si>
  <si>
    <t>Fábrica de ladrillo perforado tosco de 24x11,5x7 cm, de 1/2 pie de espesor en interior,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Según une-en 998-2:2012, Rc-08, nte-ffl, cte-se-f y medida deduciendo huecos superiores a 1 m2. Materiales con marcado ce y ddp (declaración de prestaciones) según reglamento (ue) 305/2011.Totalmente terminado. Realización de murete para sustentación de panel vitrificado.</t>
  </si>
  <si>
    <t>EAT0020</t>
  </si>
  <si>
    <t>TABICÓN DE LADRILLO H/D DE 25X12X8 CM</t>
  </si>
  <si>
    <t>Tabicón de 9 cm. De espesor formado con ladrillo de hueco doble, recibido con mortero de cemento y arena de río 1:6., Incluido replanteo, aplomado y recibido de cercos, roturas, humedecido de las piezas y limpieza. Medido sin descontar huecos.</t>
  </si>
  <si>
    <t>E12AC012</t>
  </si>
  <si>
    <t>ALICATADO AZULEJO BLANCO 20x20 cm RECIBIDO C/MORTERO</t>
  </si>
  <si>
    <t>Alicatado con azulejo blanco 20x20 cm (biii s/une-en-14411:2013) En adecuación cuarto de bombeo, colocado a línea, recibido con mortero de cemento cem ii/a-p 32,5 r y arena de miga (m-5), i/p.P. De cortes, ingletes, piezas especiales, rejuntado con lechada de cemento blanco bl-v 22,5 y limpieza, s/nte-rpa-3, medido deduciendo huecos superiores a 1 m2.Totalmente terminado</t>
  </si>
  <si>
    <t>E08PNE160</t>
  </si>
  <si>
    <t>ENFOSCADO MAESTREADO-FRATASADO CSIV-W1 VERTICAL</t>
  </si>
  <si>
    <t>Enfoscado maestreado y fratasado con mortero csiv-w1 de cemento cem ii/b-p 32,5 n y arena de río m-10, en paramentos verticales de 20 mm de espesor, i/regleado, sacado de aristas y rincones con maestras cada 3 m y andamiaje, s/nte-rpe-7 y une-en 998-1:2010, Medido deduciendo huecos. Mortero con marcado ce y ddp (declaración de prestaciones) según reglamento (ue) 305/2011.Totalmente terminado</t>
  </si>
  <si>
    <t>EAR0031</t>
  </si>
  <si>
    <t>FORMACIÓN PELDAÑO LHD 9CM MORTERO (NOCTURNO)</t>
  </si>
  <si>
    <t>Formación de peldañeado de escalera con ladrillo cerámico hueco doble 24x11,5x9 cm., Recibido con mortero de cemento cem ii/b-p 32,5 n y arena de río tipo m-5, i/replanteo y limpieza, medido en su longitud.</t>
  </si>
  <si>
    <t>EVA0050 ZN</t>
  </si>
  <si>
    <t>CHAPADO GRANITO GRIS NACIONAL ABUJARDADO/FLAMEADO 3 cm ESPESOR (NOCTURNO) c</t>
  </si>
  <si>
    <t>Suministro y colocación de chapado de granito gris nacional abujardado/flameado de 3 cm. De espesor, recibido con mortero de cemento cem ii/b-p 32,5 n y arena de río m-10, fijado con anclaje oculto, i/cajas en muro, rejuntado con lechada de cemento blanco bl-ii/a-l 42,5 r y limpieza, medido deduciendo huecos.En horario nocturno.</t>
  </si>
  <si>
    <t>EAR0070N</t>
  </si>
  <si>
    <t>RECIBIDO CARPINTERIA METÁLICA.(NOCTURNO)</t>
  </si>
  <si>
    <t>Recibido de carpintería metálica, con mortero de cemento y arena de río (m-40) dosificación 1/6, incluso apertura de huecos para garras. Totalmente terminado.En horario nocturno.</t>
  </si>
  <si>
    <t>E07E010</t>
  </si>
  <si>
    <t>RECIBIDO CERCO PUERTA MORTERO M-10 (NOCTURNO)</t>
  </si>
  <si>
    <t>Recibido de cerco de puertas de hasta 2 m2 de superficie, con mortero de cemento cem ii/b-p 32,5 n y arena de río tipo m-10, i/ apertura de huecos para garras y/o entregas, colocación, aplomado del marco, material auxiliar, limpieza y medios auxiliares. Según rc-08. Medida la superficie realmente ejecutada. (Nocturno)</t>
  </si>
  <si>
    <t>EAR0060</t>
  </si>
  <si>
    <t>RECIBIDO BARANDILLA METÁLICA  MORTERO</t>
  </si>
  <si>
    <t>Recibido de barandilla metálica o de madera en escaleras, con mortero de cemento cem ii/b-p 32,5 n y arena de río tipo m-10, o realizando anclajes específicos sobre los peldaños, totalmente colocada y aplomada, i/apertura y tapado de huecos para garras, material auxiliar, limpieza y medios auxiliares. Según rc-08. Medida la longitud realmente ejecutada.Totalmente terminado</t>
  </si>
  <si>
    <t>EAR0080</t>
  </si>
  <si>
    <t>RECIBIDO DE PASAMANOS METÁLICO CON MORTERO</t>
  </si>
  <si>
    <t>Recibido de pasamanos de madera o metálico con mortero de cemento cem ii/b-p 32,5 n y arena de río tipo m-10, totalmente colocado, i/apertura y tapado de huecos para garras, material auxiliar, limpieza y medios auxiliares. Medida la longitud realmente ejecutada.Totalmente terminado</t>
  </si>
  <si>
    <t>EP0160N</t>
  </si>
  <si>
    <t>RECRECIDO FORMACIÓN PENDIENTES MORTERO CEMENTO e=10 cm</t>
  </si>
  <si>
    <t>Recrecido para formación de pendientes, realizado con mortero de cemento, con un espesor medio de 10 cm, acabado con capa de regularización fratasada y limpia. Totalmente terminado, medido sobre superficie de cubierta en horizontal; Incluyendo p.P. De ejecuión de escocia perimetral, vertido, nivelado y medios auxiliares. Totalmente terminado</t>
  </si>
  <si>
    <t>ER0040-ro</t>
  </si>
  <si>
    <t>CANAL DE DRENAJE LATERAL  CUNA DE 10 A 30CM. (NOCTURNO)</t>
  </si>
  <si>
    <t>Canal de drenaje lateral en cañones y andenes entre 10 y 30cm. De ancho, realizada por medio de las siguientes actuaciones:
- Ejecución de cuna en solado y solera de hormigón mediante corte con radial y picado de la solera, ejecución de cuna media caña con mortero de cemento hidrófugo hasta conseguir una pendiente mínima del 2% en cada tramo. o bien,
- Ejecución de murete de fábrica de ladrillo hueco doble o perforado, de 25/30 cm. De altura. ejecución de cuna media caña con mortero de cemento hidrófugo hasta conseguir una pendiente mínima del 2% en cada tramo.
- Impermeabilización con 2 capas de  mortero monocomponente impermeable tipo masterseal 531 o equivalente con subida de 20 cms en vertical en trasdós de  tabique
- P.P. De ejecución de paso en zona de puerta mediante suministro y colocación de rejilla de acero inoxidable sobre canal.
- Limpieza interior del canal, completamente terminada la unidad.
- Incluso comprobación de funcionamiento, medios auxiliares, limpieza y retirada de escombros, carga y transporte a vertedero, y p.P. Costes indirectos,
- Totalmente terminado, en horario nocturno</t>
  </si>
  <si>
    <t>E07WA120</t>
  </si>
  <si>
    <t>AYUDAS ALBAÑILERÍA C</t>
  </si>
  <si>
    <t>Ayuda de albañilería a instalaciones de electricidad, fontanería, comunicaciones, pci ... Incluyendo mano de obra en carga y descarga, materiales, apertura y tapado de rozas y recibidos, i/p.P. De material auxiliar, limpieza y medios auxiliares</t>
  </si>
  <si>
    <t>EVG0060</t>
  </si>
  <si>
    <t>ENFOSCADO MAESTREADO-FRATASADO CSIV-W1 HORIZONTAL</t>
  </si>
  <si>
    <t>Enfoscado maestreado y fratasado con mortero csiv-w1 de cemento cem ii/b-p 32,5 n y arena de río m-10, en paramentos horizontales, i/regleado, sacado de aristas y rincones con maestras cada 3 m y andamiaje, medido deduciendo huecos.</t>
  </si>
  <si>
    <t>0405.013N</t>
  </si>
  <si>
    <t>POLIESTIRENO EXPANDIDO JUNTA TABIQUERÍA CON LOSAS</t>
  </si>
  <si>
    <t>Suministro y colocación de junta elástica en encuentro entre tabiquería y losas con poliestireno expandido (eps) de densidad 25 kg/m3, de 40 mm de espesor. Resistencia térmica 1,14 m²k/w, conductividad térmica 0,035 w/(mk), según une-en 13162:2013. Reacción al fuego e según une-en 13501-1:2007+A1:2010. Medida toda la superficie a ejecutar.Totalmente terminado</t>
  </si>
  <si>
    <t>EM0320</t>
  </si>
  <si>
    <t>NICHOS PARA INST. CUADRO DE MANDO Y CONTROL Y EQUIPOS</t>
  </si>
  <si>
    <t>Nichos para instalación de cuadro de mando y control y equipos de control de accesos incluyendo: Levantado de revestimiento de azulejo, chapado de granito, etc. Ejecución de nicho de 99x74x30, mediante demolición de muro de hormigón o ladrillo, enfoscado interior del nicho con mortero cemento, recibido de cercos de puertas de acero inoxidable, reposición de revestimientos exteriores perimetrales similares a los existentes</t>
  </si>
  <si>
    <t>Total 010505.01 DL</t>
  </si>
  <si>
    <t>010505.02 DL</t>
  </si>
  <si>
    <t>SOLADOS Y APLACADOS</t>
  </si>
  <si>
    <t>EP0120-RON</t>
  </si>
  <si>
    <t>PLASTÓN DE REGULARIZACIÓN ESP &lt; 10CM (NOCTURNO) C</t>
  </si>
  <si>
    <t>Suministro, colocación y nivelación de plastón de mortero de cemento para regularización de superficie a solar, en un espesor no mayor de 10 cm., Incluyendo suministro de material a pie de tajo, colocación de malla electrosoldada 20x20x6 cuando sea necesaria, mano de obra y maquinaria auxiliar.En horario nocturno.</t>
  </si>
  <si>
    <t>EVP0351.1</t>
  </si>
  <si>
    <t>SOLADO GRES PORCELÁNICO 60X60 (NOCTURNO)</t>
  </si>
  <si>
    <t>Suministro y colocación solado de gres porcelánico de cualquier color,  mediante el método de colocación en capa fina,  rectificado y biselado de formato nominal 597,2 x 597,2 x 14,00+/- 2,5 % mm , con modulo de rotura mayor de 45n/mm2 y fuerza de rotura mayor de 6000n. Con una  absorción de agua muy baja inferior a 0,1%, y con resistencia al resbalamiento clase 1 o clase 2 según cte su1, recibidas con adhesivo cementoso mejorado con tiempo abierto ampliado, rapimax, de butech , c2e o equivalente, y rejuntadas con mortero de juntas cementoso colorstuk 0-4, de butech , tipo cg2, o equivalente para juntas de 0 a 4 mm. Incluso crucetas de pvc, formación de juntas perimetrales continuas, de anchura no menor de 5 mm, en los límites con paredes, pilares exentos y elevaciones de nivel y, en su caso, juntas de partición y juntas estructurales o de dilatación existentes en el soporte.
Incluye: Limpieza y comprobación del grado de humedad de la base, replanteo de la disposición de las baldosas y juntas de movimiento. Aplicación del adhesivo. Colocación de las crucetas. Colocación de las baldosas con llana dentada. Relleno de las juntas de movimiento. Rejuntado. Eliminación y limpieza del material sobrante. Limpieza inicial del pavimento al finalizar la obra. En horario nocturno.</t>
  </si>
  <si>
    <t>EVP0340</t>
  </si>
  <si>
    <t>SOLADO DE GRES ESMALTADO ANTIDESLIZANTE.</t>
  </si>
  <si>
    <t>Suministro y colocación de baldosas de gres esmaltado antideslizante y resistentes a ácidos y álcalis de 20x20, colocadas en suelo con mortero de cemento y arena de río (m-40) dosificación 1/6, incluso nivelado previo con capa de arena de 2 cm. De espesor medio, enlechado de juntas y p.P. De cortes y piezas especiales. Totalmente colocado y terminado.</t>
  </si>
  <si>
    <t>EP0360-RoN</t>
  </si>
  <si>
    <t>SOLADO DE TERRAZO U/INTENSO MICROGRANO 40X40 (NOCTURNO) c</t>
  </si>
  <si>
    <t>Suministro y colocación de solado de terrazo interior micrograno, uso intensivo, de alta resistencia, s/norma une 127020, de 40x40x3,3 cm., Con pulido inicial en fábrica para pulido y abrillantado final en obra, con marca aenor o en posesión de ensayos de tipo, en ambos casos con ensayos de tipo para la resistencia al deslizamiento/resbalamiento, recibida con mortero de cemento cem ii/b-p 32,5 n y arena mezcla de miga y río (m-5), i/cama de arena de 2 cm. De espesor, rejuntado con pasta para juntas, i/limpieza, medido en superficie realmente ejecutada.En horario nocturno.</t>
  </si>
  <si>
    <t>EP0270N</t>
  </si>
  <si>
    <t>SOL.GRANITO GRIS  ESP=3CM ABUJARDADO/FLAMEADO (NOCTURNO) c</t>
  </si>
  <si>
    <t>Suministro y colocación de solado de granito gris abujardado o flameado en baldosas de dimensión variable esp=3 cm., Recibido con mortero de cemento cem ii/b-p 32,5 n y arena mezcla de miga y río (m-5), cama de arena de 2 cm. De espesor, i/rejuntado con lechada de cemento cem ii/b-p 32,5 n 1/2 y limpieza, medida la superficie ejecutada.En horario nocturno.</t>
  </si>
  <si>
    <t>E11CP100.1</t>
  </si>
  <si>
    <t>RODAPIÉ TERRAZO 30x7,5 NORMAL</t>
  </si>
  <si>
    <t>Rodapié de terrazo pulido en fábrica en piezas de 30x7,5 cm. Recibido con mortero de cemento cem ii/b-p 32,5 n y arena de miga (m-5), i/rejuntado con lechada de cemento blanco bl 22,5 x 1/2 y limpieza, s/nte-rsr-26, con marcado ce y ddp (declaración de prestaciones) según reglamento ue 305/2011, medido en su longitud.</t>
  </si>
  <si>
    <t>EVP0205.1</t>
  </si>
  <si>
    <t>RODAPIÉ DE GRES PORCELÁNICO  30X60 (NOCTURNO)</t>
  </si>
  <si>
    <t>Suministro y colocación de rodapié de formado por baldosa venis de porcelanosa de 59,7 x 30 cm. De altura y 1,5 cm. De espesor, o equivalente, con las siguientes características: Resistencia al deslizamiento 1,2 ó 3, resistencia al manchado 5, resistencia al ataque químico ga/gla/gha0, resistencia a la flexión &gt;5000 y uso alto transito.  Pegado directamente sobre ladrillo  con pegamento bettor, incluso enlechado de juntas y limpieza. En horario nocturno.</t>
  </si>
  <si>
    <t>EM0370</t>
  </si>
  <si>
    <t>PELDAÑO MACIZO GRANITO GRIS</t>
  </si>
  <si>
    <t>Suministro y colocación de peldaño macizo de granito gris, en medidas de 30x15 cm. Con acabado abujardado recibida con mortero de cemento cem ii/b-p 32,5 n y arena de río m-5, i/rejuntado con lechada de cemento cem ii/b-p 32,5 n y limpieza, medido en su longitud.</t>
  </si>
  <si>
    <t>E11CP020.1</t>
  </si>
  <si>
    <t>PELDAÑO TERRAZO MICROGRANO ENTERO</t>
  </si>
  <si>
    <t>Peldaño de terrazo microchina entero recibido con mortero de cemento cem ii/b-p 32,5 n y arena mezcla de miga y río (m-5), i/rejuntado con lechada de cemento blanco bl 22,5 x y limpieza, s/nte-rsr-21, con marcado ce y ddp (declaración de prestaciones) según reglamento ue 305/2011, medido en su longitud.</t>
  </si>
  <si>
    <t>EP0101</t>
  </si>
  <si>
    <t>PELDAÑO DE GRANITO NEGRO NACIONAL. (NOCTURNO)</t>
  </si>
  <si>
    <t>Suministro y colocación de peldaño de granito negro nacional, acabado semibrillo con tira antideslizante abujardada  y hueco para carborundum color amarillo de 25mm, con huella de 30x6 cm. Y tabica de medición segun replanteo., Sentado con mortero de cemento y arena de río (m-40), dosificación 1/6, totalmente colocado y terminado, ejecutado según norma vigente, en horario nocturno.</t>
  </si>
  <si>
    <t>EVP0210</t>
  </si>
  <si>
    <t>ZANQUÍN DE TERRAZO  MICROGRANO.</t>
  </si>
  <si>
    <t>Suministro y colocación de zócalo de terrazo micrograno de 30 cm. De altura, pulido en fabrica, recibido con mortero de cemento cem ii/b-p 32,5 n y arena de miga (m-5), i/rejuntado con lechada de cemento blanco bl 22,5 x 1/2 y limpieza, medido en su longitud</t>
  </si>
  <si>
    <t>EP0140-RoN</t>
  </si>
  <si>
    <t>PULIDO Y ABRILLANTADO TERRAZO (NOCTURNO)</t>
  </si>
  <si>
    <t>Pulido y abrillantado de terrazo in situ, sin eliminación de bases topográficas, incluso retirada de lodos y limpieza.En horario nocturno.</t>
  </si>
  <si>
    <t>EM0090</t>
  </si>
  <si>
    <t>COLOCACIÓN DE PRETIL</t>
  </si>
  <si>
    <t>Suministro y colocación de pretil de granito de 25x20 cm. En tramos rectos y curvos, y con dos chaflanes</t>
  </si>
  <si>
    <t>EM0110</t>
  </si>
  <si>
    <t>COLOCACIÓN DE IMPOSTA.</t>
  </si>
  <si>
    <t>Suministro y colocación de imposta de granito de 26x20 cm. En tramos rectos con un chaflán</t>
  </si>
  <si>
    <t>EM0100</t>
  </si>
  <si>
    <t>COLOCACIÓN DE BORDILLO</t>
  </si>
  <si>
    <t>Suministro y colocación de bordillo de granito, de 20x25 cm. En tramos rectos y curvos, incluso parte proporcional de medios auxiliares.</t>
  </si>
  <si>
    <t>Total 010505.02 DL</t>
  </si>
  <si>
    <t>010505.03 DL</t>
  </si>
  <si>
    <t>REVESTIMIENTOS VITRIFICADOS</t>
  </si>
  <si>
    <t>NEVB0100</t>
  </si>
  <si>
    <t>PANEL VITRIFICADO RECTO TIPO SANDWICH. (NOCTURNO)</t>
  </si>
  <si>
    <t>Suministro y montaje revestimiento de paramentos verticales, rectos, formados por los siguientes elementos:
- Panel recto tipo sándwich formado  por dos chapas de acero, la interior de 0,5 mm de espesor galvanizada en caliente y la exterior de 1,2 mm de espesor con recubrimiento cerámico de 0,5 mm por ambas caras y núcleo formado por contraplacado con aglomerado, hidrófugo e ignífugo, de 10 mm de espesor. Los pliegues longitudinales de la cara vitrificada abarcarán el núcleo y la otra chapa y la trasera llevará los bordes inferiores y superiores sellados para evitar posibles filtraciones.
- Estructura portante de revestimiento vertical y canaleta superior formada por perfiles de acero galvanizado rectos de diferentes secciones (según planos de detalle), anclada al paramento vertical mediante perfiles tubulares de acero galvanizado y placas de anclaje. 
-Se incluirá todo tipo de perfiles de remate de acero inoxidable para la fijación de paneles, tornillería y medios auxiliares, totalmente montados., En horario nocturno.</t>
  </si>
  <si>
    <t>EVB0140</t>
  </si>
  <si>
    <t>PIEZAS ESPECIALES DE PANEL VITRIFICADO RECTO O CURVO(NOCTURNO)</t>
  </si>
  <si>
    <t>Suministro y montaje revestimiento de piezas especiales de panel vitrificado formado por los siguientes elementos:
- Piezas especiales de dimensión variable de panel vitrificado recto o curvo con medidas comprendidas entre 0,5 y 0,99 metros de ancho y un máximo de 2,5 metro de alto, tipo sándwich formado  por dos chapas de acero, la interior de 0,5 mm de espesor galvanizada en caliente y la exterior de 1,2 mm de espesor con recubrimiento cerámico de 0,5 mm por ambas caras y núcleo formado por contraplacado con aglomerado, hidrófugo e ignífugo, de 10 mm de espesor. Los pliegues longitudinales de la cara vitrificada abarcarán el núcleo y la otra chapa y la trasera llevará los bordes inferiores y superiores sellados para evitar posibles filtraciones.
- Estructura portante de revestimiento vertical y canaleta superior formada por perfiles de acero galvanizado (curvados o rectos) de diferentes secciones (según planos de detalle), anclada al paramento vertical mediante perfiles tubulares de acero galvanizado y placas de anclaje. 
-Se incluirá todo tipo de perfiles de remate de acero inoxidable para la fijación de paneles, tornillería y medios auxiliares, totalmente montados, en horario nocturno. Suministro y colocación de piezas especiales de panel vitrificado</t>
  </si>
  <si>
    <t>EVB0130</t>
  </si>
  <si>
    <t>PIEZA ESPECIAL RINCÓN O ESQUINA DE PANEL VITRIFICADO. (NOCTURNO)</t>
  </si>
  <si>
    <t>Suministro y montaje de pieza especial de rincón o esquina  de panel de chapa de acero vitrificada de 15 x 15 cm. Y 2,50 m de altura máxima, en paramentos verticales, construida de la misma forma y con los mismos elementos que el panel vitrificado recto, incluso elementos de fijación, totalmente terminada, en horario nocturno.</t>
  </si>
  <si>
    <t>EVB0230</t>
  </si>
  <si>
    <t>TAPA CANALETA VITRIFICADA DE 2M X 240 MM. (NOCTURNO)</t>
  </si>
  <si>
    <t>Suministro y colocación de tapa  de la canaleta  de dimensiones 240 mm de ancho y 2 m de longitud, practicable con bisagra continua y 3 cerrojillos. Realizada con el mismo material que el panel de revestimiento, esmaltada y vitrificada (500 micras) con tres colores y con la siguiente disposición de la parte inferior a la superior:
- Franja de 2 mm en color blanco.
- Franja de 86 mm con el color identificativo de la línea. 
- Franja de 2 mm en color blanco.
- Franja de color azul, pantone 293, en el resto de la tapa
 Totalmente instalada, incluso remates, tornillería, y elementos de anclaje a la canaleta, en horario nocturno.</t>
  </si>
  <si>
    <t>EVB0250</t>
  </si>
  <si>
    <t>TAPA CANALETA VITRIFICADA DE 2M X 240 MM. CON NOMBRE DE LA ESTACIÓN.</t>
  </si>
  <si>
    <t>Suministro y colocación de tapa  de la canaleta  de dimensiones 380 mm de ancho y 2 m de longitud, practicable con bisagra continua y 3 cerrojillos. Realizada con el mismo material que el panel de revestimiento, esmaltada y vitrificada (500 micras) con tres colores y con la siguiente disposición de la parte inferior a la superior:
- Franja de 2 mm en color blanco.
- Franja de 86 mm con el color identificativo de la línea. En esta franja se señalizará si es andén 1 ó andén 2.Letra helvética médium modificada con un tamaño de caja de............................
- Franja de 2 mm en color blanco.
- Franja de color azul, pantone 293, en el resto de la tapa. Esta zona llevará impresa en blanco el nombre de la estación en letra helvética médium modificada con un tamaño de caja exactamente igual a las lamas de señalización al viajero que es la lama-6, es decir, 130 mm mayúsculas.
Totalmente instalada, incluso remates, tornillería, y elementos de anclaje a la canaleta.</t>
  </si>
  <si>
    <t>Total 010505.03 DL</t>
  </si>
  <si>
    <t>Total 0105.05 DP</t>
  </si>
  <si>
    <t>0105.06 DP</t>
  </si>
  <si>
    <t>CARPINTERIA CERRAJERIA, Y ESTRUCTURAS METALICAS</t>
  </si>
  <si>
    <t>010506.01 DL</t>
  </si>
  <si>
    <t>CARPINTERÍA</t>
  </si>
  <si>
    <t>EHAP0210</t>
  </si>
  <si>
    <t>PUERTA METÁLICA-VITRIFICADA 1H. (NOCTURNO)</t>
  </si>
  <si>
    <t>Suministro y montaje de puerta metálica-vitrificada de una hoja, de altura mínima 205 cm. Y ancho variable hasta 100 cm.,Acabada con paneles cerámicos vitrificados igual a los paramentos, de 6 cm. De espesor (para poder colocar cerradura de control), relleno ignifugo y resistente a la humedad, y chapa de acero galvanizado interior todo ello sobre bastidor y cerco de acero galvanizado, con tres bisagras invisibles, elementos de fijación en acero inoxidable, incluso herrajes de colgar y seguridad, cerradura unificada y maneta, precerco y cerco metálico y recibido y aplomado del mismo. Unidad totalmente terminada, en horario nocturno.</t>
  </si>
  <si>
    <t>EHAP0190</t>
  </si>
  <si>
    <t>PUERTA METÁLICA-VITRIFICADA 1H CON REJILLAS. (NOCTURNO)</t>
  </si>
  <si>
    <t>Suministro y colocación de puerta metálica de una hoja de 205 cm. De altura y ancho variable hasta 100 cm. Acabada con paneles cerámicos vitrificados igual a los paramentos, de 6 cm. De espesor (para poder colocar cerradura de control), con dos rejillas de ventilación de 50x30 cm. Situadas en la parte superior e inferior, incluso herrajes de colgar y seguridad, cerradura unificada y pomo, precerco y cerco metálico y recibido y aplomado del mismo del mismo, en horario nocturno.</t>
  </si>
  <si>
    <t>EHAP0230</t>
  </si>
  <si>
    <t>PUERTA METÁLICA-VITRIFICADA 2H CON REJILLAS. (NOCTURNO)</t>
  </si>
  <si>
    <t>Suministro y colocación de puerta metálica de dos hojas de 205 m de altura y 200 cm. De ancho, acabada con paneles cerámicos vitrificados igual a los paramentos, con dos rejillas de ventilación de 50x30 cm. Situadas en la parte superior e inferior, incluso herrajes de colgar y seguridad, cerco metálico y recibido del mismo, en horario nocturno.
Suministro y montaje de puerta metálica-vitrificada de dos hojas, de altura mínima 205 cm. Y ancho variable hasta 200 cm., Con dos rejillas de ventilación de 50x30 cm. Situadas en la parte superior e inferior de cada hoja, con rodapie, acabada con paneles cerámicos vitrificados igual a los paramentos, de 6 cm. De espesor (para poder colocar cerradura de control), relleno ignifugo y resistente a la humedad, y chapa de acero galvanizado interior todo ello sobre bastidor y cerco de acero galvanizado, con tres bisagras invisibles, elementos de fijación en acero inoxidable, incluso herrajes de colgar y seguridad, cerradura unificada y maneta, precerco y cerco metálico y recibido y aplomado del mismo. Unidad totalmente terminada, en horario nocturno.</t>
  </si>
  <si>
    <t>EHAP0270N1</t>
  </si>
  <si>
    <t>PUERTA METÁLICA-VITRIFICADA 1 HOJA SIN RODAPIE. FUENTE DE ANDÉN. (NOCTURNO)</t>
  </si>
  <si>
    <t>Suministro y montaje de puerta metálica-vitrificada de una hoja, de altura mínima 205 cm. Y ancho variable hasta 100 cm., Sin rodapie, para fuente de andén, acabada con paneles cerámicos vitrificados igual a los paramentos, de 6 cm. De espesor (para poder colocar cerradura de control), relleno ignifugo y resistente a la humedad, y chapa de acero galvanizado interior todo ello sobre bastidor y cerco de acero galvanizado, con tres bisagras invisibles, elementos de fijación en acero inoxidable, incluso herrajes de colgar y seguridad, cerradura unificada y maneta, precerco y cerco metálico y recibido y aplomado del mismo. Unidad totalmente terminada, en horario nocturno.</t>
  </si>
  <si>
    <t>PVRF90-2H</t>
  </si>
  <si>
    <t>PUERTA CORTAFUEGO RF-90 DOS HOJAS CHAPA VITRIFICADA.</t>
  </si>
  <si>
    <t>Suministro y montaje de puerta cortafuego tipo ei-90 dos hojas, cara exterior de chapa de acero vitrificado, compuesta por dos hojas según planos y jambas construida con chapa esmaltada, relleno ignifugo o resistente a la humedad y chapa de acero galvanizado todo ello sobre bastidor y cerco de acero galvanizado, con bisagras de acero inoxidable cerradura antipánico tipo, homologada, incluido tornillería y cerradero con selector de cierre, con barra antipánico. Incluso suministro y montaje totalmente terminada. Con cajeado para cerradura de control.En horario nocturno.</t>
  </si>
  <si>
    <t>EHAP0100</t>
  </si>
  <si>
    <t>PUERTA CORTAFUEGO RF-90 1 HOJA.</t>
  </si>
  <si>
    <t>Suministro y montaje de puerta cortafuego tipo rf-90, de 1 hoja abatible con doble chapa de acero, incluso p.P. De aislamiento de fibra mineral, cerco tipo z electrosoldado de 3 mm. De espesor, muelle hidráulico de cierre automático ts-10 con brazo, fuerza 2-3 y herrajes de colgar y de seguridad.</t>
  </si>
  <si>
    <t>EHAP0130</t>
  </si>
  <si>
    <t>PUERTA CORTAFUEGO RF-90 DOS HOJAS.</t>
  </si>
  <si>
    <t>Suministro y montaje de puerta cortafuego tipo rf-90, de 2 hojas abatible con doble chapa de acero, incluso p.P. De aislamiento de fibra mineral, cerco tipo z electro soldado de 3 mm. De espesor, cerradura puerta homologada por metro, con selector cierre de hojas, suministro de muelle hidráulico ts-10 con brazo, fuerza 2-3, herrajes de colgar y de seguridad.</t>
  </si>
  <si>
    <t>EHAP0070Ndp</t>
  </si>
  <si>
    <t>PUERTA CHAPA DE ACERO LISA LACADA (NOCTURNO)</t>
  </si>
  <si>
    <t>Suministro y colocación de puerta de paso mod. Alfateco o equivalente, construida en chapa lisa a dos caras de una o dos hojas, en  hojas de iguales características estéticas que las cortafuegos pintura ral standard a elegir por planos de arquitectura, desengrasada, lacada al horno en pintura polvo y secada a 200º c, con pruebas de salinidad,con dos rejillas de ventilación en la parte superior e inferior por ambas caras con lo que nos de una garantía total de por vida contra el oxido. Suministro de cerradura por canto con posibilidad de incorporar bombillo suministro de juego de manillas acero inox. Con bocallave msmf 872is o similar, bombillo niquelado de 50+35. Totalmente colocada, i/cerco, recibido y rejillas de ventilación superior e inferior, si se requieren. En horario nocturno.</t>
  </si>
  <si>
    <t>EHI0200</t>
  </si>
  <si>
    <t>PUERTA DE REGISTROS DE ACERO INOXIDABLE.</t>
  </si>
  <si>
    <t>Suministro y montaje de puerta de registros de chapa de acero inoxidable en bandeja, con refuerzo interior a base de tubo de acero, incluso marco y cerradura. Totalmente terminada.</t>
  </si>
  <si>
    <t>EHAP0010</t>
  </si>
  <si>
    <t>PUERTA ACÚSTICA METÁLICA</t>
  </si>
  <si>
    <t>Suministro e instalación de puerta acústica metálica e-120 estanca aire. De paso útil 1208x2100 mm en acceso a salas de ventilación, según planos de detalle y especificaciones del pliego de condiciones, incluso imprimación pintura dos manos color según indicaciones arquitectura. Totalmente instalada.</t>
  </si>
  <si>
    <t>NEHAP0170</t>
  </si>
  <si>
    <t>PUERTA METÁLICA DE ENTRAMADO TIPO TRAMEX. (NOCTURNO)</t>
  </si>
  <si>
    <t>Suministro y colocación de puerta metálica de hoja abatible constituida por cerco y bastidor de con tubos huecos de acero laminado en frío y entramado tipo tramex de 20x20x2 mm para condensadora de aire acondicionado en vestibulo, acabado con capa de pintura epoxi polimerizada al horno del mismo color y ral que el vitrex de la estación. D, i/ herrajes de colgar y seguridad, totalmente instalada, en horario nocturno.</t>
  </si>
  <si>
    <t>Total 010506.01 DL</t>
  </si>
  <si>
    <t>010506.02 DL</t>
  </si>
  <si>
    <t>CERRAJERÍA</t>
  </si>
  <si>
    <t>EHI0140N</t>
  </si>
  <si>
    <t>ENCUENTRO RECTO DE CAÑÓN PERPENDICULAR CON VESTÍBULO O ANDÉN, EN ACERO INOX. (NOCTURNO)</t>
  </si>
  <si>
    <t>Suministro y colocación de encuentro recto de cañón perpendicular con vestíbulo o andén en chapa de acero inoxidable calidad aisi 316 acabado esmerilado, de 2 mm de espesor, con sus correspondientes pliegues, formada por: Cajón plano y pilastras rectas en esquinas de dimensiones variables según caso, recogida de agua procedente de impermeabilización mediante canalón de pvc de 125 y bajante de pvc de 90 mm, dando una pendiente mínima del 2%, piezas, luneto y remates en general. Totalmente acabado según plano de detalle, en horario nocturno.</t>
  </si>
  <si>
    <t>EHI0130</t>
  </si>
  <si>
    <t>ENCUENTRO DE CAÑÓN PERPENDICULAR CON ANDÉN CURVO EN ACERO INOX. (NOCTURNO)</t>
  </si>
  <si>
    <t>Suministro y montaje de encuentro de cañón perpendicular con andén curvo en chapa de acero inoxidable calidad aisi - 316 acabado esmerilado, de 2 mm de espesor, con sus correspondientes pliegues, formada por: Cajón plano, pilastras curvas en esquina y artesas de dimensiones variables según caso, recogida de agua procedente de impermeabilización mediante canalón y bajante de pvc de 50 mm, dando una pendiente mínima del 2%, piezas, luneto y remates en general. Totalmente acabado según plano de detalle, en horario nocturno.</t>
  </si>
  <si>
    <t>EHI0100N</t>
  </si>
  <si>
    <t>CHAPA DE ACERO INOXIDABLE EN REMATES. (NOCTURNO)</t>
  </si>
  <si>
    <t>Suministro y montaje de chapa de acero inoxidable de 2 mm de espesor, calidad aisi 316, colocada en remates laterales de puertas de andenes con paramentos, lunetos, etc., Incluso p.P. De perfiles de estructura para sujeción de la misma, en horario nocturno.</t>
  </si>
  <si>
    <t>EHI0110-RoN</t>
  </si>
  <si>
    <t>EMBOCADURA DE ASCENSOR DE ACERO INOXIDABLE. (NOCTURNO)</t>
  </si>
  <si>
    <t>Suministro y montaje de embocadura de ascensor de acero inoxidable, con el mismo acabado que el revestimiento de pilares, compuesta por revestimiento de paredes y falso techo en caso necesario, incluido en este último perforaciones necesarias para la instalación de focos para iluminación. Totalmente instalado y terminado.</t>
  </si>
  <si>
    <t>EHI0150</t>
  </si>
  <si>
    <t>FORRADO DE PILARES CON CHAPA DE ACERO INOXIDABLE CURVADA.</t>
  </si>
  <si>
    <t>Suministro y montaje de forrado de pilares con chapa de acero inoxidable curvada acabado esmerilado de 2 mm. De espesor, con uniones horizontales soldadas y verticales con junquillo del mismo material sujetos con clips a su junta, según planos de arquitectura, incluso montaje, perfilería auxiliar, soldaduras, tornillería, tapajuntas y medios auxiliares para su montaje, totalmente terminado.</t>
  </si>
  <si>
    <t>EHI0240</t>
  </si>
  <si>
    <t>ZÓCALO ACERO INOXIDABLE EN PILARES.</t>
  </si>
  <si>
    <t>Suministro y montaje de zócalo de acero inoxidable 18/8 de 1,5 mm. De espesor y 30 cm. De altura, colocado en pilares, incluso p.P. De medios auxiliares, totalmente terminado.</t>
  </si>
  <si>
    <t>EHI0190</t>
  </si>
  <si>
    <t>PASAMANOS DE DOBLE TUBO DE ACERO INOXIDABLE DE 40 MM. (NOCTURNO)</t>
  </si>
  <si>
    <t>Suministro y montaje de pasamanos de doble tubo de acero inoxidable aisi 304 con acabado esmerilado, de 40 mm de diámetro, anclado a paramento, incluso recibido y fijación, totalmente terminado, en horario nocturno.</t>
  </si>
  <si>
    <t>EHI0031</t>
  </si>
  <si>
    <t>BARANDILLA ESCALERA DOBLE TUBO ACERO INOX (NOCTURNO)</t>
  </si>
  <si>
    <t>Suministro y montaje de barandilla de escalera de 95 cm. De altura, realizada con tubo de acero inoxidable 18/8, con dos pasamanos de 43 mm. De diámetro exterior y 1,5 mm  de espesor, y pilastras cada tres peldaños de 50 mm de diámetro y 2mm. De espesor, realizado s/planos de detalle, totalmente colocada, i/ anclaje a peldaño mediante taladro relleno con mortero epoxi y piezas especiales.Al inicio y al final de cada tramo, siempre que sea posible, se prolongarán los pasamanos 45cm en horizontal, con u de cierre entre ambas alturas.</t>
  </si>
  <si>
    <t>0410.009</t>
  </si>
  <si>
    <t>BARANDILLA EN SALIDAS DE EMERGENCIA, FORMADA POR BALAUSTRES.</t>
  </si>
  <si>
    <t>Suministro y montaje de barandilla en salidas de emergencia, construidas con balaustres verticales y cuatro tubos horizontales, con doble pasamanos, con curvas y continuidad en las mesetas, todo ello fabricado con tubo redondo de 50x2 mm., Incluso imprimación y pintura con poliuretano dos manos, con  p.P. De medios auxiliares, totalmente terminada.</t>
  </si>
  <si>
    <t>0410.011</t>
  </si>
  <si>
    <t>BARANDILLA ACERO TUBOS VERT. 20x20x1 h=110 cm</t>
  </si>
  <si>
    <t>Barandilla de 110 cm de altura, construida con tubos huecos de acero laminado en frío, con pasamanos superior de 100x40x2 mm, inferior de 80x40x2 mm dispuestos horizontalmente y montantes verticales de tubo de 20x20x1 mm colocados cada 10 cm, soldados entre sí, i/patillas de anclaje cada metro, elaborada en taller y montaje en obra (sin incluir recibido de albañilería). Totalmente terminado.</t>
  </si>
  <si>
    <t>NEHA002N</t>
  </si>
  <si>
    <t>ESTRUCTURA DE CUELGUE DE LUMINARIA TUBO 60X100 MM. (NOCTURNO)</t>
  </si>
  <si>
    <t>Suministro y montaje de estructura de cuelgue de luminaria formada por tubo 60x100 mm. De acero galvanizado para pintar, colgado con varilla roscada y cable de acero inoxidable a techo cada 3 m. Incluso p.P. De placas, anclaje, conectores, material auxiliar y medios necesarios para su montaje, totalmente terminada, en horario nocturno.</t>
  </si>
  <si>
    <t>NEHA003N</t>
  </si>
  <si>
    <t>SOPORTE CARTEL OBRA.(NOCTURNO)</t>
  </si>
  <si>
    <t>Suministro y colocacion de soporte y cartel indicador de obra a realizar, incluyendo parte proporcional de anclajes y piezas especiales.En horario nocturno.</t>
  </si>
  <si>
    <t>EHAD0040</t>
  </si>
  <si>
    <t>CELOSÍA METÁLICA GALVANIZADA.</t>
  </si>
  <si>
    <t>Suministro y montaje de celosía metálica registrable galvanizada tipo tramex, formada por pletina de acero 20x2 mm., Formando cuadrícula de 30x30 mm., Con uniones electrosoldadas y posterior galvanizado, pintada ral a definir por la d.O. Totalmente terminada.</t>
  </si>
  <si>
    <t>07.136-RoN</t>
  </si>
  <si>
    <t>PABELLÓN EXTERIOR PARA ASCENSOR 3 DE 3,50 X 3,50 M. DE DIMEN. (NOCTURNO)</t>
  </si>
  <si>
    <t>Nuevo pabellón exterior para ascensor de 3,50 x 3,50 m. De dimensiones en planta y 4,00 m. De altura, compuesto por estructura de perfiles laminados y tubulares galvanizados y pintados, acristalamiento con vidrio reflectasol 6+6  con buitral fijado sobre estructura principal con tubos y perfil calibrado en "t" galvanizados, pletinas 60x10 de acero inoxidable segun detalle, zocalo exterior de acero inoxidable de 30 cm. De altura minima e interior con babero de acero inox., Revestimiento de acero inoxidable en jambas y dintel de puertas de acceso, marquesina de vidrio de seguridad, cubierta de panel sandwich tipo perfrisa o similar insitu de bandejas de acero inox., De 50 mm. De espesor en chapas de acero inox de 2 mm., Relleno de espuma de poliuretano, con remate de canalon y cornisa de acero inoxidable segun detalle, incluso bajantes de acero inoxidable, elementos de fijacion, anclaje y accesorios, se incluye iluminación del acceso tipo led y rombo luminoso. Totalmente montado y terminado y apto para funcionamento de ascensor.</t>
  </si>
  <si>
    <t>E15DCE061N</t>
  </si>
  <si>
    <t>REJILLA DE VENTILACIÓN</t>
  </si>
  <si>
    <t>Suministro y colocación de rejilla de ventilación formada por pletina de acero galvanizado de 30x3/10x2 mm, formando cuadrícula de 30x30 mm o lamas horizontales según indique la d.O., Sistema manual (pletina con pletina), bastidor y ajuste a otros elementos. Incluso lacada al horno, color según indique la d.O., Totalmente instalada.</t>
  </si>
  <si>
    <t>CH-GALV-2</t>
  </si>
  <si>
    <t>CHAPA GALVANIZADA PLEGADA EN FORMACIÓN DE BABEROS. 2 MM</t>
  </si>
  <si>
    <t>Bandeja de chapa plegada de acero galvanizado, espesor 2 mm y 2 pliegues en formación de baberos, incluso p.P. De fijación sellado y goterón. Totalmente instalado</t>
  </si>
  <si>
    <t>E07HCF070</t>
  </si>
  <si>
    <t>PANEL SÁNDWICH VERTICAL CHAPA PREL-50 I/REMATES</t>
  </si>
  <si>
    <t>Cerramiento en fachada de panel vertical formado por 2 láminas de acero prelacado en perfil comercial de 0,6 mm de espesor y núcleo central de espuma de poliuretano de 40 kg/m3, con un espesor total de 5 cm sobre estructura auxiliar metálica, i/p.P. De solapes, tapajuntas, accesorios de fijación, limahoyas, cumbrera, remates laterales, encuentros de chapa prelacada de 0,6 mm y 50 cm desarrollo medio, incluso medios auxiliares. Según nte-qtg. Medido en verdadera magnitud, deduciendo huecos superiores a 1 m2. Materiales con marcado ce y ddp (declaración de prestaciones) según reglamento (ue) 305/2011.</t>
  </si>
  <si>
    <t>NEC200N</t>
  </si>
  <si>
    <t>SUMINISTRO Y COLOCACIÓN DE BANDEJA REJIBAND DE 200 MM. (NOCTURNO)</t>
  </si>
  <si>
    <t>Suministro y colocación de bandeja rejiband de 200 x 60 mm de acero galvanizado soldada a la estructura, formada por una bandeja rejiband de 100x60 mm y otra de 60x60mm. Soldadas entre sí., Para disponer de dos compartimentos para alojar sujetos los cables, con p.P. De bridas y elementos de sujeción y atado de los cables a tender por la canaleta. Totalmente instalada en horario nocturno, segun planos de proyecto.En horario nocturno.</t>
  </si>
  <si>
    <t>2.1</t>
  </si>
  <si>
    <t>SUMINISTRO Y MONTAJE DE TRAMEX METALICO</t>
  </si>
  <si>
    <t>Instalación de rejilla de ventilación en zona peatonal de tramex de acero galvanizado realizada con pletinas portantes y pletinas separadoras que creen un hueco máximo, para facilitar el paso del aire, apoyado en estructura portante , y que resista  cargas de tráfico d-400, grupo 4 (une-en 124).  Totalmente instalada.</t>
  </si>
  <si>
    <t>Total 010506.02 DL</t>
  </si>
  <si>
    <t>010506.03 DL</t>
  </si>
  <si>
    <t>0404.001</t>
  </si>
  <si>
    <t>ACERO LAMINADO S275 JR PERFIL TUBULAR ESTRUCTURA GALVANIZADO</t>
  </si>
  <si>
    <t>Acero laminado s275 jr en perfiles para vigas, pilares y correas, galvanizado, con una tensión de rotura de 410 n/mm2, unidas entre sí mediante uniones soldadas con electrodo básico i/p.P. Galvanizado, según cte-db-se-a y eae. Los trabajos serán realizados por soldador cualificado según norma une-en 287-1:2011. Acero con marcado ce y ddp (declaración de prestaciones) según reglamento (ue) 305/2011.Totalmente terminado.</t>
  </si>
  <si>
    <t>0404.003</t>
  </si>
  <si>
    <t>PLACA ANCLAJE S275 30x30x2cm GALVANIZADAS</t>
  </si>
  <si>
    <t>Placa de anclaje de acero s275 en perfil plano galvanizadas, de dimensiones 30x30x2 cm con cuatro garrotas de acero corrugado de 12 mm de diámetro y 45 cm de longitud total, soldadas, i/taladro central, colocada. Según nte, cte-db-se-a y eae. Acero con con marcado ce y ddp (declaración de prestaciones) según reglamento (ue) 305/2011.Totalmente terminado.</t>
  </si>
  <si>
    <t>0404.002</t>
  </si>
  <si>
    <t>ESTRUCTURA METALICA DE ACERO GALVANIZADO A BASE DE PERFILES IPE.</t>
  </si>
  <si>
    <t>Estructura metalica de acero galvanizado a base de perfiles ipe en vertical anclados mediante tubos y placas a la pantalla, colocados cada 3 m, como estructura principal para sujeccion de revestimiento y fábrica de ladrillo, incluso soldaduras, repaso de las mismas, material auxiliar, segun planos de detalle de arquitectura, i/ medios auxiliares y tubos, totalmente terminada.</t>
  </si>
  <si>
    <t>0404.004</t>
  </si>
  <si>
    <t>PLACA ANCLAJE S275 20x20x1cm GALVANIZADA</t>
  </si>
  <si>
    <t>Placa de anclaje de acero s275 en perfil plano galvanizado, de dimensiones 20x20x1 cm con cuatro garrotas de acero corrugado de 10 mm de diámetro y 15 cm de longitud total, soldadas, colocada en posición vertical u horizontal en cantos de losas de escaleras o forjados para anclaje, colocada. Según nte, cte-db-se-a y eae. Acero con con marcado ce y ddp (declaración de prestaciones) según reglamento (ue) 305/2011.Totalmente terminado.</t>
  </si>
  <si>
    <t>U04DAJ140N</t>
  </si>
  <si>
    <t>ANCLAJE QUÍMICO HILTI HVU M16 HAS M16 x125/38 O EQUIVALENTE (NOCTURNO)</t>
  </si>
  <si>
    <t>Anclaje químico diseñado para transmitir grandes cargas y cargas dinámicas al hormigón  cómo material base. Homologado según normativa europea opción 7, hormigón no fisurado calidades de 20 a 50n/mm2. En primer lugar se realizará un taladro con martillo a rotopercusión, de 125mm de profundidad y 18mm de diámetro en el elemento de hormigón. A continuación se procederá a la correcta limpieza del taladro para, seguidamente, colocar la cápsula plástica hilti hvu m16 o equivalente. Incluida la introducción  de la varilla roscada hilti has m16x125/38 con útil de colocación, incluso par de apriete tras tiempo de fraguado de espera según ficha técnica del producto. Anclaje calculado según norma europea etag. En horario nocturno.</t>
  </si>
  <si>
    <t>0404.005</t>
  </si>
  <si>
    <t>ACERO S275 JR EN ESTRUCTURA SOLDADA Y GALVANIZADA</t>
  </si>
  <si>
    <t>Acero laminado s275 jr, en perfiles laminados en caliente para vigas, pilares, zunchos y correas, mediante uniones soldadas; I/p.P. De soldaduras, cortes, piezas especiales, galvanizado, montado y colocado, según nte-eas/eav, cte-db-se-a y eae. Acero con marcado ce y ddp (declaración de prestaciones) según reglamento (ue) 305/2011.Totalmente terminado.</t>
  </si>
  <si>
    <t>Total 010506.03 DL</t>
  </si>
  <si>
    <t>Total 0105.06 DP</t>
  </si>
  <si>
    <t>0105.07 DP</t>
  </si>
  <si>
    <t>SALIDA DE EMERGENCIA</t>
  </si>
  <si>
    <t>0411.001</t>
  </si>
  <si>
    <t>SUMINISTRO DE PORTÓN PARA SALIDA DE EMERGENCIA</t>
  </si>
  <si>
    <t>Suministro e instalación de portón en acero inoxidable, de medidas aprox. 3940 X 2690 mm, con chapa exterior lagrimada, tubos de refuerzo, chapa interior de 2 mm, con rombo de metro y panel identificatvo de salida de emergencia. Incluye:
Suministro y colocación de doble cerco upn de 140 mm de acero inoxidable.
Canalón interior en chapa de 2 mm del mismo material.
Armario en chapa de acero inoxidable para grupo hidrahúlico.
Totalmente terminada y funcionando</t>
  </si>
  <si>
    <t>0411.002</t>
  </si>
  <si>
    <t>ARQUETA ANTIVANDÁLICA EN ACERO INOXIDABLE PARA EXTERIOR.</t>
  </si>
  <si>
    <t>Suministro de arqueta antivandálica y cerco de acero inoxidable para exterior  de medidas 490 x 490 mm. Contiene en su interior el sistema de apertura de la salida de emergencia por el exterior. I.P.P. De medios auxiliares. Totalmente terminado y funcionando.</t>
  </si>
  <si>
    <t>0411.003</t>
  </si>
  <si>
    <t>INSTALACION HIDRÁULICA</t>
  </si>
  <si>
    <t>Suminstro e instlación hidrhúlica con tubo de acero inoxidable, acumulador y detectores de presencia,. I.P.P. Medios auxiliares. Totalmente terminado y funcionando.</t>
  </si>
  <si>
    <t>0411.004</t>
  </si>
  <si>
    <t>ACCESORIOS PARA EL PORTÓN.</t>
  </si>
  <si>
    <t>Suministro e instalación de accesorios para el portón: Cajas de registro y conexionado, destellantes, sirena, botoneras y detectores de presencia. Cableado e instalación en obra. Totalmente terminado y funcionando.</t>
  </si>
  <si>
    <t>0411.005</t>
  </si>
  <si>
    <t>EQUIPOS DE SEGURIDAD PARA EL PORTÓN.</t>
  </si>
  <si>
    <t>Suministro e instalación de equipos de seguridad para el portón: Bandas de seguridad y relé. Totalmente terminada y funcionando.</t>
  </si>
  <si>
    <t>0411.006</t>
  </si>
  <si>
    <t>SOFTWARE DE CONTROL</t>
  </si>
  <si>
    <t>Ingeniería, pruebas y puesta a punto del sistema de megafonía, incluido sw de personalización de estación. Totalmente instalado y funcionando.</t>
  </si>
  <si>
    <t>0411.007</t>
  </si>
  <si>
    <t>RECEPTOR BICANAL PARA APERTURA</t>
  </si>
  <si>
    <t>Suministro e instalación de receptor bicanal para la apertura con mando a distancia. Totalmente terminado y funcionando</t>
  </si>
  <si>
    <t>0411.008</t>
  </si>
  <si>
    <t>CARGA, CONFIGURACIÓN Y PRUEBAS</t>
  </si>
  <si>
    <t>Carga, configuración, programa y pruebas e integración del sistema en el concentrador. Totalmente instalado y funcionando.</t>
  </si>
  <si>
    <t>0411.009</t>
  </si>
  <si>
    <t>INGENIERÍA Y DOCUMENTACIÓN</t>
  </si>
  <si>
    <t>Ingeniería y documentación necesaria para la implantacion y funcionamiento segun normativa vigente de la salida de emergencia.</t>
  </si>
  <si>
    <t>Total 0105.07 DP</t>
  </si>
  <si>
    <t>0105.08 DP</t>
  </si>
  <si>
    <t>PINTURA</t>
  </si>
  <si>
    <t>EB0130</t>
  </si>
  <si>
    <t>PINTURA AL SILICATO EN INTERIORES</t>
  </si>
  <si>
    <t>Suministro y aplicación de pintura al silicato en interiores tipo keim o equivalente, dos manos, incluyendo retirada de resto de encofrado, puntas, emplastecido y limpieza de paramento según especificaciones técnicas y estado del soporte, totalmente terminada.</t>
  </si>
  <si>
    <t>EB0060-ro</t>
  </si>
  <si>
    <t>PINT.PLÁST. COLOR EXT-INT ANTIMOHO</t>
  </si>
  <si>
    <t>Suministro y aplicación de pintura plástica blanca mate-sedoso, exterior o interior, para zonas húmedas, aditivos fungicidas antibacterias.</t>
  </si>
  <si>
    <t>0409.003</t>
  </si>
  <si>
    <t>PINTURA ACRÍLICA ANTIPOLVO</t>
  </si>
  <si>
    <t>Suministro y aplicación de pintura acrílica antipolvo en paramentos verticales y horizontales, incluso limpieza previa para la eliminación de impurezas.Totalmente terminado.</t>
  </si>
  <si>
    <t>EB0030-ro</t>
  </si>
  <si>
    <t>ESMALTE SINTÉTICO MATE S/METAL</t>
  </si>
  <si>
    <t>Suministro y aplicación de pintura al esmalte mate, dos manos sobre carpintería metálica o cerrajería, i/rascado de los óxidos y limpieza manual.</t>
  </si>
  <si>
    <t>EB0170</t>
  </si>
  <si>
    <t>PINTURA ESMALTE ESTRUCTURA MET.</t>
  </si>
  <si>
    <t>Suministro y aplicación de pintura sobre perfiles laminados, con una mano de minio de plomo electrolítico y dos manos de esmalte graso, i/cepillado del soporte.</t>
  </si>
  <si>
    <t>EB0120</t>
  </si>
  <si>
    <t>PINTURA AL ESMALTE BARANDILLA METÁLICA</t>
  </si>
  <si>
    <t>Suministro y aplicación de pintura al esmalte sintético sobre barandilla metálica, incluso preparación, minio electrolítico y dos manos de esmalte, totalmente terminado.</t>
  </si>
  <si>
    <t>EB0190</t>
  </si>
  <si>
    <t>PINTURA OXIRÓN SOBRE CARPINTERÍA METÁLICA</t>
  </si>
  <si>
    <t>Suministro y aplicación de pintura oxirón color gris dos manos aplicadas con pistola sobre carpintería metálica y cerrajería, i/ limpieza, mano de imprimación y emplastecido.</t>
  </si>
  <si>
    <t>Total 0105.08 DP</t>
  </si>
  <si>
    <t>Total 01.04 DP</t>
  </si>
  <si>
    <t>01.05 DP</t>
  </si>
  <si>
    <t>INSTALACIONES</t>
  </si>
  <si>
    <t>A OP.IE</t>
  </si>
  <si>
    <t>INSTALACIONES ELECTROMECÁNICAS</t>
  </si>
  <si>
    <t>OP IE ASC</t>
  </si>
  <si>
    <t>ASCENSORES</t>
  </si>
  <si>
    <t>OP.AS.1</t>
  </si>
  <si>
    <t>ASCENSOR 1 y 2</t>
  </si>
  <si>
    <t>I04AC002</t>
  </si>
  <si>
    <t>Ascensor eléctrico sin reductor hasta 3 m. V: 1 m/s, 1000 Kg 1,50x1,50 m.</t>
  </si>
  <si>
    <t>Suministro y montaje de ascensor eléctrico sin reductor alimentado por variador de frecuencia, adecuado para su uso por minusválidos, dimensiones útiles de cabina: fondo 1,50 m +/- 10 cm, ancho 1,50 m +/- 10 cm, altura 2,22 m,  carga util 1.000 Kg, 13 personas, 2 paradas, hasta 3 metros de recorrido, 1 embarque, velocidad: 1 m/s y demás especificaciones Según Pliego de Condiciones,  completamente suministrado, montado, instalado, probado, legalizado y en funcionamiento.</t>
  </si>
  <si>
    <t>I04AS003</t>
  </si>
  <si>
    <t>Incremento por instalación de cabina panorámica.</t>
  </si>
  <si>
    <t>Incremento por instalaciףn de cabina panorבmica.</t>
  </si>
  <si>
    <t>I04AS004</t>
  </si>
  <si>
    <t>Incremento por sustitución de cabina de doble embarque.</t>
  </si>
  <si>
    <t>Incremento por sustituciףn de cabina de un embarque por otra de doble embarque a 90/180 grados.</t>
  </si>
  <si>
    <t>I04AC011</t>
  </si>
  <si>
    <t>Incremento por cada metro de recorrido.</t>
  </si>
  <si>
    <t>Incremento por cada metro de recorrido de ascensor que exceda de 3 metros.</t>
  </si>
  <si>
    <t>I04AS002</t>
  </si>
  <si>
    <t>Unidad de rescate de emergencia.</t>
  </si>
  <si>
    <t>Suministro e instalación de unidad de rescate de emergencia para potencia nominal de motor hasta 20 Kw. Estará dotado de un sistema completamente automático, compuesto de electrónica propia por lo que no requerirá de ningún componente de la maniobra ni sistemas de regulación propios del ascensor como el variador de frecuencia o encoder para realizar la maniobra de rescate. Por tanto debe ser completamente autónomo y poder realizar la maniobra de rescate no solo por fallo de suministro eléctrico sino también por paros imprevistos del ascensor provocado por componentes electromecánicos (relés, contactores, etc…) de la maniobra y electrónicos del propio ascensor (variador, encoder, etc...).</t>
  </si>
  <si>
    <t>I04AC013</t>
  </si>
  <si>
    <t>Soporte técnico-logístico a instalaciones auxiliares</t>
  </si>
  <si>
    <t>Soporte tיcnico-logםstico a instalaciones auxiliares en ascensores (comunicaciones, control y P.C.I.)</t>
  </si>
  <si>
    <t>I04AC014</t>
  </si>
  <si>
    <t>Obras auxiliares de ascensor.</t>
  </si>
  <si>
    <t>Realizaciףn de obras auxiliares hasta la completa terminaciףn y decoraciףn de ascensores, huecos y estructura soporte en hueco,  cerramiento y remate de huecos de  planta alrededor de las puertas de piso, fijaciףn de guםas, vigas, dinteles y demבs elementos estructurales necesarios para completar la instalaciףn hasta su puesta en servicio.</t>
  </si>
  <si>
    <t>I04AC012</t>
  </si>
  <si>
    <t>Instalación de cable desnudo de toma de tierra</t>
  </si>
  <si>
    <t>Suministro, tendido e instalaciףn de cable desnudo de 50 mm2 grapado en pared por cבmara bufa, bajo andיn y huecos de ascensores para puesta a tierra de las partes metבlicas de un ascensor, incluso p.p. terminal para conexiףn, soldadura aluminotיrmica en T de 50 mm2 para derivaciףn y los accesorios necesarios para su total instalaciףn.</t>
  </si>
  <si>
    <t>I04AC010</t>
  </si>
  <si>
    <t>Integración en sistema commit</t>
  </si>
  <si>
    <t>Integraciףn en Sistema COMMIT de las seסales, avisos y alarmas del Ascensor, segתn Pliego de Condiciones y en adecuaciףn con los requerimientos del COMMIT.</t>
  </si>
  <si>
    <t>Total OP.AS.1</t>
  </si>
  <si>
    <t>OP.AS.2</t>
  </si>
  <si>
    <t>ASCENSOR 3 y 4</t>
  </si>
  <si>
    <t>Total OP.AS.2</t>
  </si>
  <si>
    <t>OP.AS.3</t>
  </si>
  <si>
    <t>ASCENSOR 5 y 6</t>
  </si>
  <si>
    <t>Total OP.AS.3</t>
  </si>
  <si>
    <t>Total OP IE ASC</t>
  </si>
  <si>
    <t>E4 - ASC</t>
  </si>
  <si>
    <t>ESTACION 4.0 U.R</t>
  </si>
  <si>
    <t>E4.01.5</t>
  </si>
  <si>
    <t>INGENIERIA, DESARROLLO, PRUEBAS DEL OBJETO PARA ASCENSOR</t>
  </si>
  <si>
    <t xml:space="preserve"> - Ingeniería del objeto:
 - Componentes de control
 - Estructura de datos
 El proceso de ingeniería se fundamentará en las decisiones acordadas por un comité compuesto por representantes de Metro de Madrid, fabricantes del equipamiento en estaciones y personal técnico del adjudicatario.
- Desarrollo del objeto:
 - Aplicación base: encapsulado de lógica en componentes de control reutilizables y cuya utilización sea análoga entre ellos aún cuando tengan propositos diferentes.
- Pruebas en laboratorio:
 - Proceso de iteración de pruebas de validación en condiciones similares a las de estación hasta validación por Metro de Madrid.
- Documentación a entregar:
 - Lógica de control encapsulada: con modo de porceso de señales, descripción de información y enlaces o interfaces con modelizado de datos por cada taxonomía.
 - Modelo de taxonomía: con descripción detallada de estructura de datos y tipo de información intercambiada por cada elemento.
 - Aplicación base: la documentación reflejará de qué modo se debe implementar la aplicación en la UR que tenga como destino un activo en concreto de una taxonomía determinada.
- Implementación de las aplicaciones base en UR de nueva generación en 2 ascensores, su validación, pruebas y puesta en servicio.</t>
  </si>
  <si>
    <t>E401.10</t>
  </si>
  <si>
    <t>Unidad Maestra</t>
  </si>
  <si>
    <t>Implementación de las aplicaciones base en UR de nueva generación, su validación, pruebas y puesta en servicio.</t>
  </si>
  <si>
    <t>Total E4 - ASC</t>
  </si>
  <si>
    <t>Total A OP.IE</t>
  </si>
  <si>
    <t>A OP.PCI</t>
  </si>
  <si>
    <t>INSTALACIONES DE PROTECCIÓN CONTRA INCENDIOS</t>
  </si>
  <si>
    <t>PCI_A1</t>
  </si>
  <si>
    <t>DETECCCIÓN POR ASPIRACIÓN</t>
  </si>
  <si>
    <t>I05DS020</t>
  </si>
  <si>
    <t>Detector Aspiración VESDA-E-VEP con LEDs (1 tubo)</t>
  </si>
  <si>
    <t>Suministro y montaje de detector con cámara de alta sensibilidad, modelo modelo VESDA-E VEP-A00-1P o similar autorizado, de 1 zona de identificación, con toma para una tubería y turbina de aspiración, rango de cobertura de 1000 m2 y rango de sensibilidad de 0,005% de osc/m hasta 20 % osc/m, con 2 niveles de alarma programables, salida para bucle de comunicaciones, alimentación a 24 Vcc. Incluso magnetotérmico de protección de 1A y caja de poliester de 10x10 cm. Incluso filtro externo con caja o sistema de fácil acceso para recambio del filtro. Totalmente instalado, probado y funcionando.</t>
  </si>
  <si>
    <t>I05DS030</t>
  </si>
  <si>
    <t>Armario metálico Tapa Transparente (VESDA)</t>
  </si>
  <si>
    <t>Suministro e instalación de armario metálico IP55 con puerta transparente de dimensiones aprox. 500 mm ancho x 600 mm alto x 200 mm fondo, totalmente instalado.</t>
  </si>
  <si>
    <t>I05DS050</t>
  </si>
  <si>
    <t>Tubo ABS rígido de Ø exterior 25 mm de aspiración de humos</t>
  </si>
  <si>
    <t>Suministro y montaje de tuberia rígida de plástico ABS en color rojo de 25  mm de diámetro exterior y 2 mm de espesor de pared, autoextinguible, no emisor de gases tóxicos y libre de halogenos, con  p.p. de elementos de soportación y de conexión, totalmente instalado.</t>
  </si>
  <si>
    <t>I05DS051</t>
  </si>
  <si>
    <t>Elemento de prueba-mantenimiento aspiración tuberías de detección</t>
  </si>
  <si>
    <t>Suministro y montaje de elemento final de prueba y aspiración de tuberías de detección de incendios, formado por por tubería de ABS de diámetro exterior 25 mm y espesor de pared de 2 mm, autoextinguible, no emisor de gases tóxicos y libre de halogenos, para prologanción de tubo de aspiración hasta aproximadamente 1,5 m de altura, y clapeta plástica para aspiración por un lado y cierre por el otro, con  p.p. de elementos de soportación y de conexión, totalmente instalado.</t>
  </si>
  <si>
    <t>I05DS070</t>
  </si>
  <si>
    <t>Bucle de comunicación Vesdanet 2x2x0,22</t>
  </si>
  <si>
    <t>Suministro y montaje de bucle de comunicaciones entre detectores formado por cable flexible de baja capacidad de dos pares de conductores de cobre de 0,22 mm² con pantalla de aluminio y trenza de cobre, no propagador de la llama, resistente al fuego, de baja emisión de humos y libre de halógenos,con p.p. de elementos de conexión, cajas de derivación y elementos de fijación adecuados. 
Totalmente instalado.</t>
  </si>
  <si>
    <t>I05DS080</t>
  </si>
  <si>
    <t>Línea de alimentación a 24 Vcc desde SAI o F.A. a Vesdas</t>
  </si>
  <si>
    <t>Suministro y montaje de línea de alimentación a 24 Vcc desde SAI o F.A. a Vesdas y TCL, formada por cable de cobre CII de 1KV de tensión nominal de  3 x 10 mm2 según normativa vigente, con cubierta y aislamiento especial no propagador de incendios, de baja emisión de humos, no tóxico y sin halógenos, con p.p. de los correspondientes accesorios, cajas de derivación y elementos de fijación adecuados.
Totalmente instalado.</t>
  </si>
  <si>
    <t>I05DS200</t>
  </si>
  <si>
    <t>Puesta en marcha del sistema de detección</t>
  </si>
  <si>
    <t>Puesta en marcha del sistema de detección de incendios.</t>
  </si>
  <si>
    <t>I05DS190</t>
  </si>
  <si>
    <t>Ampliación de la instalación de detección</t>
  </si>
  <si>
    <t>Ampliación de la instalación de detección por posibles variaciones en la Infraestructura, previa valoración y aprobación del Director de Obra.</t>
  </si>
  <si>
    <t>Total PCI_A1</t>
  </si>
  <si>
    <t>PCI_A2</t>
  </si>
  <si>
    <t>DETECCIÓN ANALÓGICA</t>
  </si>
  <si>
    <t>I05DA030</t>
  </si>
  <si>
    <t>Bus-Lazo Detección Analógica AS+ 2x1,5</t>
  </si>
  <si>
    <t>Suministro e instalación de cableado de detección de incendios para la conexionado de los elementos de lazo comprendidos entre la central de incendios y los equipos previstos, mediante manguera de cable trenzado de cobre (AS+) de 2 x 1,5 mm² según normativa vigente, apantallado al conjunto y con cubierta 0,6-1kV de poliolefina resistente al fuego (90 min a 850 ºC) con impactos (UNE 50200) o 180 min a 750 ºC, no propagador de llama y no propagador de incendio, con baja emisión de humos y libre de halógenos. Incluye tubo corrugado .
Totalmente instalado.</t>
  </si>
  <si>
    <t>I05DA040</t>
  </si>
  <si>
    <t>Fuente de alimentación auxiliar 5,6 A - 24V</t>
  </si>
  <si>
    <t>Suministro y montaje de fuente de alimentación auxiliar, con las siguientes características técnicas:
- Consta de 4 salidas: 24 Vcc/ 5.6 Amp.
- Fuente estabilizada y cortocircuitable. 
- Alimentación principal de 230 Vca, caja metálica para fijación superficial con led indicador de estado. 
- Supervisiones: Avería general (incluirá fallo de cualquier fusible, fallo de red y fallo de batería), Fallo de red (esta señal podrá ser retardada según norma UNE), Fallo de batería ( Incluirá tensión alta y baja en el cargador y fallo de carga de la batería, comprobando la carga de la batería cada 30 minutos), Fallo de derivación a tierra. Reposición remota de la fuente de alimentación. 
Se incluye también la instalación de los siguientes elementos asociados:
*2 Uds. Batería de emergencia marca YUASA o similar, 12 Vcc 17 Ah. 
Totalmente instalada, probada, integrada y funcionando.</t>
  </si>
  <si>
    <t>I05DA110</t>
  </si>
  <si>
    <t>Pulsador de alarma analógico con cartel de señalización</t>
  </si>
  <si>
    <t>Suministro y montaje de módulo electrónico de pulsador de alarma de incendios analógico-algorítmico serie ESSER IQ8 o similar con módulo aislador de linea para esserbus de inteligencia distribuida. Incorpora botón de accionamiento, 1 grupo de contactos y Led rojo indicador de alarma. Caja de montaje y cristal incluidos. Direccionamiento por software. Totalmente instalado.</t>
  </si>
  <si>
    <t>I05DA130</t>
  </si>
  <si>
    <t>Sirena roja de lazo + Flash</t>
  </si>
  <si>
    <t>Suministro e instalación de sirena direccionable con flash alimentada del lazo analógico con aislador, con las siguientes características:
* Incorpora leds de alta luminosidad con un consumo de 5,7 mA
* Posibilidad de activación independiente del flash y de la sirena
* 32 tonos y 3 niveles de volumen seleccionables 101dBA ±3 dBA a través de micro interruptores
* Incluye función de bloqueo en base y aislador de cortocircuitos
* Base de montaje
Totalmente instalada, programada y funcionando según planos y pliego de prescripciones técnicas</t>
  </si>
  <si>
    <t>I05DA160</t>
  </si>
  <si>
    <t>Detector multisensor óptico-térmico con Voz y Flash</t>
  </si>
  <si>
    <t>Suministro e instalación de detector multisensor óptico-térmico OT analógico-algorítmico con inteligencia distribuida, ESSER o similar, fabricado según EN Parte 15.
Incorpora sensor óptico y sensor de temperatura con análisis de señal resultante de combinación de las obtenidas de ambos sensores en tiempo real; direccionamiento por software, funciones de autodiagnosis, compensación digital de las condiciones ambientales, piloto indicador mediante LED rojo. Incluye mensajes de voz y señal óptica Flash.
Dimensiones: Ø = 90mm y altura = 72mm, con índice de protección IP40. Homologación: Vds G293011, CE. 
Incluida base stándar estándar para detectores y zócalo adaptador.
Totalmente instalado, configurado, probado y funcionando.</t>
  </si>
  <si>
    <t>I05DA220</t>
  </si>
  <si>
    <t>Módulo Transponder 4Z/2S</t>
  </si>
  <si>
    <t>Suministro y montaje de módulo transponder para Esserbus o similar, con 4 zonas de detección convencional y 2 salidas de relé programables como contactos NA/NC y supervisadas para esserbus,. 
Previsto para supervisión de señales de equipos externos al lazo, como Vesdas, retenedores, relés de accionamiento. maniobras de apagado o cierre de compuertas, etc..
Dispositivo para ser conectado al bucle Analógico-Algorítmico de la central de detección; puede incorporar un aislador de bucle, sin caja. Alimentación externa de 12 o 24 Vcc y dimensiones 72 x 65 x 20mm. 
Totalmente instalado, configurado, probado y funcionando.</t>
  </si>
  <si>
    <t>I05DA221</t>
  </si>
  <si>
    <t>Módulo analógico 1E/1S</t>
  </si>
  <si>
    <t>Suministro e instalación de módulo de 1 entrada técnica más 1 salida de relé,con aislador de cortocircuito de lazo incorporado , para conexión al lazo de detección de incendios sin necesidad de alimentación externa. Provisto de led indicador de entrada activada y llave para prueba de activación, apertura de la tapa para acceder al módulo electrónico y rearme. Instalación directa sobre caja superficie (incluida). 
Aprobado  VDS según los requisitos de: EN54-13, EN54-17 y EN54-18 con certificado DoP: 20792130701
Totalmente instalado, programado y funcionando según planos y pliego de condiciones.</t>
  </si>
  <si>
    <t>I05DA225#1680053</t>
  </si>
  <si>
    <t>Módulo de Control 240Vca (TAL)</t>
  </si>
  <si>
    <t>Suministro e instalación de módulo de control de una salida de relé direccionable para activar equipos externos mediante un contacto seco (NC/C/NA) de 240 Vca / 5A, con las siguientes características:
* Aislador de línea incorporado en ambas entradas de lazo
* Actuación direccionable y programable
* Selección de dirección mediante dos roto-swich decádicos (01-159), operable lateral y frontalmente para montaje en superficie
* Caja para montaje en superficie, con tapa de plástico esmerilado, que permite ver la etiqueta de identificación del producto, los leds y selectores de dirección
Totalmente instalado, programado y funcionando según planos y pliego de prescripciones técnicas.</t>
  </si>
  <si>
    <t>I05DA240</t>
  </si>
  <si>
    <t>Programación de la central de detección de incendios</t>
  </si>
  <si>
    <t>Programación de la central de detección de incendios, incluyendo todos los elementos de campo del sistema analogico-algoritmico de detección de incendios y alarma. Pruebas y puesta en servicio de todo el sistema.</t>
  </si>
  <si>
    <t>I05DA500</t>
  </si>
  <si>
    <t>Alimentación 24 Vcc desde F.A. Auxiliar a elementos sin alimentación de lazo</t>
  </si>
  <si>
    <t>Suministro y montaje de línea de alimentación eléctrica a 24Vcc desde la fuente de alimentación auxiliar a elementos no alimentados por el lazo de detección.
Como son: detectores lineales y/o módulos de control y/o elementos del sistema que necesitan de alimentación externa a 24V, realizada mediante conductores de cobre (AS+) de hasta 2 x 1,5 mm² según normativa vigente, apantallado al conjunto y con cubierta de poliolefina resistente al fuego (90 min a 850 ºC) con impactos (UNE 50200) o 180 min a 750 ºC, no propagador de llama y no propagador de incendio, con baja emisión de humos y libre de halógenos. Totalmente instalada.</t>
  </si>
  <si>
    <t>I05DA330</t>
  </si>
  <si>
    <t>Red Essernet 500Kbps entre Centrales</t>
  </si>
  <si>
    <t>Suministro e instalación de cableado para interconexión de centrales analógicas de detección entre sí, mediante cable de comunicaciones IBM Tipo 1, con la siguientes características:
 - Conductores de cobre pulido de 0,64 mm Ø aislados con PE
 - Dos pares independientes (2x2x 0,64) con pantalla al par y trenza de cobre estañado al conjunto de los dos pares. 
 - Cubierta exterior de PVC negro.
 - Temperatura de servicio: -35 ºC...+85 ºC
 - Impedancia: 150 ohmios ± 15%.
Totalmente instalado.</t>
  </si>
  <si>
    <t>Total PCI_A2</t>
  </si>
  <si>
    <t>PCI_A3</t>
  </si>
  <si>
    <t>EXTINCIÓN POR AGUA NEBULIZADA</t>
  </si>
  <si>
    <t>I05XN430</t>
  </si>
  <si>
    <t>Puesta en marcha del sistema de extinción de la estación</t>
  </si>
  <si>
    <t>Eliminación de posibles falsas alarmas en paneles maestro y servidor, revisión de toda la instalación y puesta en marcha de todos los elementos del sistema de extinción (existentes y nuevos).</t>
  </si>
  <si>
    <t>I05XN142</t>
  </si>
  <si>
    <t>Boquilla nebulizadora cerrada 1N 1MC 6MC 10RB (Cerrada No Técnicos h&lt;=5m)</t>
  </si>
  <si>
    <t>Suministro y montaje de boquilla nebulizadora cerrada para C. NO Ténicos con altura hasta 5m.
Tipo Hi-fog modelo 1N 1MC 6MC 10RB código C20035 o similar para alta presión, equipada con una tobera central y seis toberas en el cono, tarada con una ampolla fusible a 68 ºC con el correspondiente conector a la tubería de 12 mm y embellecedor para ser instalado en placa de falso techo.
-Protección de riesgos hasta 5 m de altura.</t>
  </si>
  <si>
    <t>I05XN170</t>
  </si>
  <si>
    <t>Tubería de acero inoxidable Ø 8 mm.</t>
  </si>
  <si>
    <t>Suministro, prefabricación y montaje de tubería de acero inoxidable estirado en frio sin soldadura s/DIN 17458, en calidad AISI 316 L s/DIN 1.4404, para ramales de distribución de diámetro de 8 mm de diámetro y 1 mm de espesor de pared, con p.p. de accesorios también en acero inoxidable y p.p. de soportes de acero inoxidable espaciados según especificaciones. 
Totalmente instalada y probada.</t>
  </si>
  <si>
    <t>I05XN180</t>
  </si>
  <si>
    <t>Tubería de acero inoxidable Ø 16 y 12  mm.</t>
  </si>
  <si>
    <t>Suministro, prefabricación y montaje de tubería de acero inoxidable estirado en frio sin soldadura s/DIN 17458, en calidad AISI 316 L s/DIN 1.4404, para ramales de distribución de diámetro de 16 y 12 mm de diámetro y 1,5 y 1,2 mm de espesor de pared respectivamente, con p.p. de accesorios también en acero inoxidable y p.p. de soportes de acero inoxidable espaciados según especificaciones. 
Totalmente instalada y probada.</t>
  </si>
  <si>
    <t>I05XN190</t>
  </si>
  <si>
    <t>Tubería de acero inoxidable Ø 38 y 30 mm.</t>
  </si>
  <si>
    <t>Suministro, prefabricación y montaje de tubería de acero inoxidable estirado en frio sin soldadura, s/DIN 17458, en calidad AISI 316 L s/DIN 1.4404, para colector principal de 38 y 30 mm de diámetro y 3 y 2,5 mm de espesor de pared respectivamente, con p.p. de accesorios también en acero inoxidable y p.p. de soportes de acero inoxidable espaciados según especificaciones. 
Totalmente instalada y probada.</t>
  </si>
  <si>
    <t>I05XN230</t>
  </si>
  <si>
    <t>Realización de cajeado en pared vitrex</t>
  </si>
  <si>
    <t>Realización de cajeado en pared Vitrex para colocación de electroválvulas, TCL, manómetros y/o Vesdas y complementos del sistema de extinción, con suministro y colocación de tapa de material Vitrex con marco de acero inoxidable en Vitrex y en tapa, así como con cerradura unificada de cuarto técnico.</t>
  </si>
  <si>
    <t>I05XN320</t>
  </si>
  <si>
    <t>Detector de flujo modelo SI 5010</t>
  </si>
  <si>
    <t>Suministro y montaje de detector de flujo modelo SI 5010 de IFM o similar para presión hasta 200 kg/cm2, en sector de extinción para aviso de activación en equipo de control, montado sobre tubería principal o ramal.
Incluso p.p. de línea de alimentación y control (75 m) formada por cable de cobre CII de 1KV de tensión nominal 4 x 4 mm² según normativa vigente con cubierta y aislamiento especial no propagador de incendios, de baja emisión de humos, no tóxico y sin halógenos.
Incluso p.p. de los correspondientes accesorios, cajas de derivación y los elementos de fijación adecuados a este sistema.
Totalmente instalado, probado y funcionando.</t>
  </si>
  <si>
    <t>I05XN440</t>
  </si>
  <si>
    <t>Ampliación de la instalación de extinción</t>
  </si>
  <si>
    <t>Ampliación de la instalación de extinción por agua nebulizada por posibles variaciones en la Infraestructura, previa valoración y aprobación del Director de obra.</t>
  </si>
  <si>
    <t>Total PCI_A3</t>
  </si>
  <si>
    <t>PCI_A4</t>
  </si>
  <si>
    <t>SEÑALIZACIÓN FOTOLUMINISCENTE</t>
  </si>
  <si>
    <t>I05S020</t>
  </si>
  <si>
    <t>Placa de balizamiento fotoluminiscente 6 cm sobre perfil</t>
  </si>
  <si>
    <t>Balizamiento fotoluminiscente (paramentos verticales y primera tabica de escaleras), formada por placa de alta luminiscencia de 6 cm de ancho montada sobre perfil de aluminio, incluso p.p. de serigrafía de unidades modulares de flechas direccionales, perfil de aluminio, accesorios y pequeño material, según P.G.C. y planos, totalmente instalado.</t>
  </si>
  <si>
    <t>I05S040</t>
  </si>
  <si>
    <t>Balizamiento torniquetes, pasos enclavados y arranque escaleras</t>
  </si>
  <si>
    <t>Balizamiento fotoluminiscente (pasos enclavados, torniquetes, arranque de escaleras), formado por placa de alta luminiscencia de 10 cm de ancho y 21 cm de longitud, montado sobre perfil de aluminio, incluso p.p. de accesorios, perfil de aluminio, y pequeño material, según P.G.C. y planos, totalmente instalado.</t>
  </si>
  <si>
    <t>I05S100</t>
  </si>
  <si>
    <t>Cartel de señalización fotoluminiscente de 210x210 mm</t>
  </si>
  <si>
    <t>Cartel de señalización fotoluminiscente formado por placa de alta luminiscencia de dimensiones 210 x 210 mm, con diferentes pictogramas, incluso medios auxiliares y pequeño material, según P.G.C. y planos, totalmente instalado.</t>
  </si>
  <si>
    <t>Total PCI_A4</t>
  </si>
  <si>
    <t>PCI_A5</t>
  </si>
  <si>
    <t>INTEGRACIÓN, SUPERVISIÓN Y CONTROL DE LA INSTALACIÓN</t>
  </si>
  <si>
    <t>I05XN500</t>
  </si>
  <si>
    <t>Configuración e integración del sistema de Extinción en TCE - puesto central.</t>
  </si>
  <si>
    <t>Configuración e integración del sistema de Extinción en TCE - Puesto Central.</t>
  </si>
  <si>
    <t>I05INT_Det100</t>
  </si>
  <si>
    <t>Configuración Integración Sistema de Detección Analógico (max. 100 ptos.)</t>
  </si>
  <si>
    <t>Suministro y configuración de driver de Integración de la "Centralita de Deteccion de Incendios ESSER", hasta un máximo de 100  señales, en el Subsistema de Centralización de Detección de Incendios del SPCi, mediante protocolo de comunicación Serie EDP. Se incluye la configuracion local al nivel de Cuarto de PCI, Centros TICS y Puesto Central.</t>
  </si>
  <si>
    <t>I05INT_1_VESDA</t>
  </si>
  <si>
    <t>Configuración Integración de Detector Vesda</t>
  </si>
  <si>
    <t>Suministro y configuración de driver de Integración de detectores VESDA en el Subsistema de Centralizacion de Detección de Incendios del SCPCi. El detector deberá integrarse como el siguiente detector en la VESDAnet. Se incluye la reconfiguración al nivel local del Cuarto de PCI, del PCL, de los Centros TICS y de Puesto Central.</t>
  </si>
  <si>
    <t>Total PCI_A5</t>
  </si>
  <si>
    <t>PCI_A7</t>
  </si>
  <si>
    <t>DOCUMENTACIÓN</t>
  </si>
  <si>
    <t>DOCFINOBRA</t>
  </si>
  <si>
    <t>Documentación Final de Obra, Certificado y Registro de las instalaciones</t>
  </si>
  <si>
    <t>Entrega de documentación final de obra, que incluirá documentos según pliego, de los que, como mínimo se incluirán:
- Memoria explicativa de lo realmente ejecutado – resumen ejecutivo
- Modificaciones efectuadas con respecto al Proyecto.
- Planos y mediciones de los elementos instalados, con detalle As Built.
- Esquemas de conexiones y descripciones del funcionamiento de los equipos, especificaciones técnicas de los componentes.
- Cálculos realizados
- Resultados de pruebas y protocolos ejecutados
- Normas de uso y mantenimiento, y creación-elaboración de protocolos de pruebas y recepción de la instalación.
- Visado del proyecto (firmado por Técnico titulado competente)
- Certificado de ejecución firmado por Técnico titulado competente
- Registro de la instalación en Industria, incluyendo pago de tasas e inspección  E.I.C.I.</t>
  </si>
  <si>
    <t>Total PCI_A7</t>
  </si>
  <si>
    <t>Total A OP.PCI</t>
  </si>
  <si>
    <t>A DP.PSE</t>
  </si>
  <si>
    <t>PRESURIZACIÓN Y VENTILACIÓN SALIDAS DE EMERGENCIA</t>
  </si>
  <si>
    <t>A DP.L9</t>
  </si>
  <si>
    <t>PRESURIZACIÓN SALIDA DE EMERGENCIA ANDENES L9</t>
  </si>
  <si>
    <t>L9.SE.1</t>
  </si>
  <si>
    <t>INSTALACIONES MECÁNICAS</t>
  </si>
  <si>
    <t>I01PIMV001</t>
  </si>
  <si>
    <t>Ventilador axial de 18.000 m³/h - 300 Pa - 3,0 kW, en caja aislada acústicamente</t>
  </si>
  <si>
    <t>Suministro y montaje de grupo moto-ventilador axial, de diámetro de rodete Ø800 mm, con caja aislada acústicamente, preparado para funcionar a una temperatura de trabajo de -25ºC/+50ºC, con funcionamiento no reversible, cumpliendo la Directiva europea de diseño ecológico ErP 2009/125/CE, de las siguientes características técnicas:
- Caudal de aire: 18.000 m³/h
- Presión estática: 300 Pa
- Motor eléctrico: clase F "tropicalizado", de una única velocidad, de potencia instalada 3,0 kW (950 r.p.m.), con grado de protección IP 55, con rodamientos a bolas de engrase permanente.
- Rendimiento estático &gt; 55%
- Tensión de alimentación: III-400 V- 50 Hz.
- Intensidad máxima admisible (A): 6,50
- Nivel de presión sonoro: 79 dBA (a 1,5 m de la fuente)
- Dimensiones (anchura x altura x profundidad): 1.000 x 1.000 x 710 mm.
- Peso aproximado: 97,7 Kg.
Incluso marco de soportación y elementos de fijación, amortiguadores (silent-blocks), sondas de temperatura en devanados y cojinetes PTC y PT100, sensor de vibraciones, rejilla de protección en lado de aspiración del ventilador, conexiones flexibles, tapas de registro desmontables, etc., así como medios auxiliares necesarios para la correcta ejecución de la unidad.
Ventilador:
- Estructura en chapa de acero galvanizado, con aislamiento térmico y acústico M0 de fibra de vidrio, de 25 mm de espesor mínimo, con panel interior en chapa perforada. Incorporará puertas de inspección a ambos lados para facilitar el acceso a las conexiones internas.
- Hélices fabricadas en aluminio, con pefil aerodinámico tipo "ala de avión", equilibrada dinámicamente según norma ISO 1940, para reducir el ruido y evitar vibraciones.
Acabado:
- Anticorrosivo en chapa de acero galvanizado.
Totalmente instalado, probado y funcionando.</t>
  </si>
  <si>
    <t>I01PIMW001</t>
  </si>
  <si>
    <t>Bastidor metálico para soportación de ventilador axial</t>
  </si>
  <si>
    <t>Suministro y montaje de bastidor metálico para soportación de ventilador axial, en acero galvanizado.
Totalmente instalado.</t>
  </si>
  <si>
    <t>I01PIMW011</t>
  </si>
  <si>
    <t>Elementos auxiliares para montaje/desmontaje de ventilador</t>
  </si>
  <si>
    <t>Elementos auxiliares para montaje/desmontaje de ventilador (argollas, etc.), así como medios auxiliares necesarios para la correcta ejecución de la unidad.
Totalmente instalado.</t>
  </si>
  <si>
    <t>I01PIMCP001</t>
  </si>
  <si>
    <t>Compuerta de seccionamiento motorizada todo-nada (anti by-pass) de 800x800 mm</t>
  </si>
  <si>
    <t>Suministro y montaje de compuerta de seccionamiento todo/nada, motorizada, de apertura no superior a 45 segundos, para evitar el by-pass cuando únicamente se encuentre en funcionamiento uno de los dos ventiladores, de dimensiones 800 x 800 mm, realizadas en chapa de acero galvanizado, incluyendo p.p. de soportación, p.p. de canalización y cableado eléctrico de alimentación, p.p. de conexionado, accesorios, pequeño material, etc., así como medios auxiliares necesarios para la correcta ejecución de la unidad.
Totalmente instalada, probada y funcionando.</t>
  </si>
  <si>
    <t>I01PIMCD001</t>
  </si>
  <si>
    <t>m²</t>
  </si>
  <si>
    <t>Conducto de chapa de acero galvanizado de sección rectangular de para diferentes secciones; e=1,2 mm</t>
  </si>
  <si>
    <t>Suministro y montaje de conducto de aire fabricado en chapa de acero galvanizado de 1,2 mm de espesor, de sección rectangular de diferentes secciones, según norma UNE-EN 1507, o circular de sección equivalente, con uniones de montaje tipo Metu, incluso p.p. de elementos de soportación (bridas, anclajes, etc.), piezas especiales (codos, pantalones, ampliaciones, reducciones, tolvas de transformación, embocaduras, etc.) para la unión de ventiladores, compuertas y accesorios del sistema de presurización, sellado de uniones con masilla resistente a altas temperaturas, p.p. de conexionado, accesorios y pequeño material, así como medios auxiliares necesarios para su correcta ejecución.
Totalmente instalado.
Notas:
1.- Las piezas que no sean galvanizadas dispondrán de protección anticorrosiva y posterior pintura de acabado. 
2.- Las conexiones entre los elementos estáticos y dinámicos se realizarán mediante manguitos flexibles antivibratorios.</t>
  </si>
  <si>
    <t>I01PIMCP011</t>
  </si>
  <si>
    <t>Compuerta de regulación motorizada de 1200x800 mm</t>
  </si>
  <si>
    <t>Suministro y montaje de compuerta de regulación automática motorizada, con accionamiento por actuador eléctrico de 3 posiciones, con finales de carrera, de dimensiones 1200 x 800 mm, con mando motorizado y aletas en oposición tipo "ala de avión", realizada en chapa de acero galvanizado, incluyendo p.p. de soportación, p.p. de canalización y cableado eléctrico de alimentación, p.p. de conexionado, accesorios, pequeño material, etc., así como medios auxiliares necesarios para la correcta ejecución de la unidad.
Totalmente instalada, probada y funcionando.</t>
  </si>
  <si>
    <t>I01PIMRJ001</t>
  </si>
  <si>
    <t>Rejilla decorativa de impulsión de 1200x800 mm</t>
  </si>
  <si>
    <t>Suministro y montaje de rejilla decorativa de impulsión de aire, de lamas fijas, con marco de montaje, realizada en chapa de acero galvanizado y rigidizada para protección contra el vandalismo, de 1200 x 800 mm, incluyendo p.p. de soportación, accesorios, pequeño material, etc., así como medios auxiliares necesarios para la correcta ejecución de la unidad.
Incluirá panel difusor en chapa de acero perforado y postgalvanizado para unificar reparto de flujo, según detalle en planos, al objeto de introducir el aire de manera uniforme en el recinto de la escalera, incluyendo p.p. de accesorios de soportación y montaje.
Totalmente instalada.</t>
  </si>
  <si>
    <t>I01PIMRJ002</t>
  </si>
  <si>
    <t>Rejilla anti-vandálica de escape de aire de 400x400 mm</t>
  </si>
  <si>
    <t>Suministro y montaje de rejilla de escape o salida de aire al recinto de la escalera de evacuación, de lamas fijas, con marco de montaje, realizada en chapa de acero galvanizado y rigidizada para protección contra el vandalismo, de 400 x 400 mm, incluyendo p.p. de soportación, accesorios, pequeño material, etc., así como medios auxiliares necesarios para la correcta ejecución de la unidad.
Totalmente instalada.</t>
  </si>
  <si>
    <t>I01PIMCP022</t>
  </si>
  <si>
    <t>Compuerta cortafuegos EIS-120 de 400x400 mm</t>
  </si>
  <si>
    <t>Suministro y montaje de compuerta cortafuegos rectangular, con clasificación de resistencia al fuego EIS-120, según norma UNE-EN 13501-3, estanca al humo, ensayada en cumplimiento con norma UNE-EN 1366-2, de dimensiones 400 x 400 mm, construida en acero galvanizado y material refractario, con accionamiento de cierre mediante fusible térmico tarado a 72ºC, de rearme manual, con contactos de inicio y final de carrera, con junta intumescente y junta de estanqueidad, provista de marcado CE, incluyendo p.p. de fijación/soportación, p.p. de conexionado, accesorios, pequeño material, etc., así como medios auxiliares necesarios para su correcta ejecución.
Totalmente instalada, probada y funcionando.</t>
  </si>
  <si>
    <t>I01PIMCP031</t>
  </si>
  <si>
    <t>Compuerta de sobrepresión tarada a 50 Pa de 400x400 mm</t>
  </si>
  <si>
    <t>Suministro y montaje de compuerta de alivio o sobrepresión para liberar el exceso de aire hacia la zona de escalera de evacuación, tarada a 50 Pa, de 400 x 400 mm, realizada en chapa de acero galvanizado, con marco de montaje, incluyendo p.p. de soportación, accesorios, pequeño material, etc., así como medios auxiliares necesarios para la correcta ejecución de la unidad.
Totalmente instalada, probada y funcionando.</t>
  </si>
  <si>
    <t>I01MA200</t>
  </si>
  <si>
    <t>Silenciador rectangular disipativo para un caudal de 18.000 m³/h</t>
  </si>
  <si>
    <t>Suministro y montaje de silenciador rectangular disipativo, fabricado con bafles de fibra mineral de 70 Kg/m3 de densidad, de 70 mm de espesor, de euroclase A1 de reacción al fuego, con colisas aerodinámicas en sus extremos, con terminación en chapa perforada postgalvanizada de 0,8 mm y membrana velo especial resistente tipo NETO, de acuerdo a los requerimientos establecidos en el Pliego de Condiciones, de las siguientes características técnicas:
- Caudal: 18.000 m3/h 
- Nivel acústico a conseguir: &lt; 55 dBA en andén (punto más desfavorable) y &lt; 45 dBA en exterior (a 1,00 m de la rejilla), cumpliendo la normativa vigente de Medio Ambiente.
- Condiciones higrométricas: apto para HR=95%.
Totalmente instalado en galerías de inmisión ajustándose a las dimensiones reales de las salas donde deba ser instalado.
NOTA: La instalación del silenciador sólo se realizará bajo la aprobación expresa de la D.F., ya que estará condicionada a la disponibilidad de espacio en el interior de la sala técnica de presurización.</t>
  </si>
  <si>
    <t>I01PIMV003</t>
  </si>
  <si>
    <t>Ventilador helicoidal de 45.000 m³/h - 350 Pa - 7,5 kW - IE3, en caja aislada acústicamente</t>
  </si>
  <si>
    <t>Suministro y montaje de grupo moto-ventilador helicoidal, de diámetro de rodete Ø1.250 mm, en caja aislada acústicamente, preparado para funcionar a una temperatura de trabajo de -25ºC/+50ºC, con funcionamiento no reversible, cumpliendo la Directiva europea de diseño ecológico ErP, de las siguientes características técnicas:
- Caudal de aire: 45.000 m³/h
- Presión estática: 350 Pa
- Motor eléctrico: clase F "tropicalizado" de una sola velocidad, de 6 polos, con velocidad angular de giro de 980 r.p.m., de 7,5 kW de potencia eléctrica nominal, con eficiencia IE3, con grado de protección IP 55, con rodamientos a bolas de engrase permanente.
- Rendimiento estático ≥ 60%
- Tensión de alimentación eléctrica: III-400 V- 50 Hz.
- Intensidad máxima admisible: 14,7 A
- Nivel de potencia sonora: 95 dBA
- Nivel de presión sonora (a 1 m de la fuente): 84 dBA
- Dimensiones (anchura x altura x profundidad): 1.476,50 x 1.476,50 x 1.000 mm.
- Peso aproximado: 417 Kg.
Incluso p.p. de soportación y elementos de fijación, amortiguadores (silent-blocks), sondas de temperatura en devanados y cojinetes PTC y PT100, sensor de vibraciones, rejilla de protección en lado de aspiración del ventilador, conexiones flexibles antivibratorias, tapas de registro desmontables, etc., cumpliendo los requerimientos establecidos en el Pliego de Condiciones.
Ventilador:
- Caja de ventilación fabricada en chapa de acero galvanizado, con aislamiento interior ignífugo (M0) de fibra de vidrio de 25 mm de espesor, con panel interior en chapa de acero perforada.
- Hélice fabricada en aluminio, con perfil de ala de avión, equilibrada dinámicamente según norma ISO 1940 para reducir el ruido y evitar vibraciones.
Acabado:
- Anticorrosivo en chapa de acero galvanizado.
Incluyendo medios auxiliares necesarios para la correcta ejecución de la unidad.
Totalmente instalado, probado y funcionando.
Referencia comercial:  CGT/6-1250-9/16º-7,5 kW-III-400/690 V-50 Hz-IE3 o similar aprobado.</t>
  </si>
  <si>
    <t>I01PIMV002</t>
  </si>
  <si>
    <t>Ventilador helicoidal de  7.200 m³/h - 150 Pa - 1,1 kW - IE3, en caja aislada acústicamente</t>
  </si>
  <si>
    <t>Suministro y montaje de grupo moto-ventilador helicoidad, de diámetro de rodete Ø710 mm, en caja aislada acústicamente, preparado para funcionar a una temperatura de trabajo de -20ºC/+40ºC, con funcionamiento en modo impulsión, cumpliendo la Directiva europea de diseño ecológico ErP 2018, de las siguientes características técnicas:
- Caudal de aire: 7200 m³/h
- Presión estática: 150 Pa
- Motor eléctrico: clase F "tropicalizado" de 6 polos, con velocidad angular de giro de 950 r.p.m., de 1,1 kW de potencia eléctrica, con eficiencia IE1, con grado de protección IP 55, con rodamientos a bolas de engrase permanente.
- Rendimiento estático ≥ 60%
- Tensión de alimentación eléctrica: III-400 V- 50 Hz.
- Intensidad motor: 2,82 A
- Nivel de potencia sonora: 67 dBA
- Dimensiones (anchura x altura x profundidad): 1000 x 1000 x 650 mm..
Incluso p.p. de soportación y elementos de fijación, amortiguadores (silent-blocks), sondas de temperatura en devanados y cojinetes PTC y PT100, sensor de vibraciones, rejilla de protección en lado de aspiración del ventilador, conexiones flexibles antivibratorias, tapas de registro desmontables, etc., cumpliendo los requerimientos establecidos en el Pliego de Condiciones.
Ventilador:
- Caja de ventilación fabricada en chapa de acero galvanizado, con aislamiento interior ignífugo (M0) de fibra de vidrio de 25 mm de espesor, con panel interior en chapa de acero perforada.
- Hélice fabricada en aluminio, con perfil de ala de avión, equilibrada dinámicamente según norma ISO 1940 para reducir el ruido y evitar vibraciones.
Acabado:
- Anticorrosivo en chapa de acero galvanizado.
Incluyendo transporte, medios de elevación, carga y descarga, así como medios auxiliares necesarios para la correcta ejecución de la unidad.
Totalmente instalado, probado y funcionando.
Referencia comercial: marca Sodeca mod. CJHCH-71-6T-1,5 400 V-50 Hz-IE1 o similar aprobado.</t>
  </si>
  <si>
    <t>Total L9.SE.1</t>
  </si>
  <si>
    <t>L9.SE.2</t>
  </si>
  <si>
    <t>INSTALACIONES ELÉCTRICAS</t>
  </si>
  <si>
    <t>I01PIE001</t>
  </si>
  <si>
    <t>Cuadro eléctrico secundario de mando y protección</t>
  </si>
  <si>
    <t>Suministro y montaje de cuadro eléctrico secundario de mando y protección del sistema de presurización diferencial de salida de emergencia de estación, autoportante, con grado de protección IP54, conforme a esquema unifilar según planos, para alimentación de los motores de una velocidad de potencia eléctrica instalada y demás elementos del sistema (compuertas motorizadas, contactos finales de carrera, etc.), incluyendo los siguientes componentes: interruptores de acometida, protecciones automáticas, guardamotores, contactores, disyuntores, transformadores, fuentes de alimentación, relés, pilotos de señalización (tipo LED), selector de mando local-remoto, pulsadores de marcha-paro, desconectador general y seta de paro de emergencia, tomas de corriente, variadores de frecuencia para cada ventilador (preparados para la potencia mínima y máxima del motor de cada uno de los equipos de ventilación), autómata programable tipo Momentum M-340 o similar, compuesto por Módulos base de 16E/12S, Módulos base de 12 entradas analógicas, adaptadores de comunicación I/O BUS, borneros, conectores y accesorios, con tarjeta de comunicaciones con protocolo Modbus TCP/IP con agentes SNMP versión 3, visualizador de efectos-estados y protecciones a disyuntor específicas, independientes para los diferentes módulos del autómata.
Incluso tarjetas analógicas/digitales adicionales para recoger todas las señales de campo de la instalación (acelerómetros, medidores de presión diferencial, medidores de velocidad, sondas TH, etc.), conversor de medios (cobre/fibra óptica) tipo FL switch SFN 4TX/FX-ST de Phoenix Contact o similar aprobado y repartidor de fibra montado en cuadro, incluyendo latiguillos, Pigtail, conectores y cableado interno entre los distintos elementos del cuadro para comunicaciones mediante cables y canaletas libres de halógenos y de baja emisión de humos, así como integración en unidad maestra (UM) de la estación. Incluirá pruebas finales de la fibra óptica (incluso fibra óptica a cuadro).
Totalmente instalado, probado y funcionando, cumpliendo REBT, incluyendo ingeniería de diseño, programación del autómata y su integración en el sistema de control, pruebas, etc., así como medios auxiliares necesarios para la correcta ejecución de la unidad.</t>
  </si>
  <si>
    <t>I01ECE022</t>
  </si>
  <si>
    <t>Cableado de cobre de alta seguridad, de 3x6 mm²+TT, tipo RZ1-K(AS) - 0,6/1 kV</t>
  </si>
  <si>
    <t>Suministro y montaje de cableado de cobre de alta seguridad, de 3x6 mm²+TT, tipo RZ1-K(AS) - 0,6/1 kV, de características técnicas indicadas en Pliego de Condiciones, incluyendo p.p. de soportación, p.p. de conexionado, accesorios, pequeño material, etc., así como medios auxiliares necesarios para la correcta ejecución de la unidad.
Totalmente instalado.</t>
  </si>
  <si>
    <t>I01ECE021</t>
  </si>
  <si>
    <t>Cableado de cobre de alta seguridad, de 3x2,5 mm²+TT, tipo RZ1-K(AS) - 0,6/1 kV</t>
  </si>
  <si>
    <t>Suministro y montaje de cableado de cobre de alta seguridad, de 3x2,5 mm²+TT, tipo RZ1-K(AS) - 0,6/1 kV, de características técnicas indicadas en Pliego de Condiciones, incluyendo p.p. de soportación, p.p. de conexionado, accesorios, pequeño material, etc., así como medios auxiliares necesarios para la correcta ejecución de la unidad.
Totalmente instalado.</t>
  </si>
  <si>
    <t>I02ECE012</t>
  </si>
  <si>
    <t>Cableado de cobre de alta seguridad, de 2x2,5 mm²+TT, tipo RZ1-K(AS) - 0,6/1 kV</t>
  </si>
  <si>
    <t>Suministro y montaje de cableado de cobre de alta seguridad, de 2x2,5 mm²+TT, tipo RZ1-K(AS) - 0,6/1 kV, de características técnicas indicadas en Pliego de Condiciones, incluyendo p.p. de soportación, p.p. de conexionado, accesorios, pequeño material, etc., así como medios auxiliares necesarios para la correcta ejecución de la unidad.
Totalmente instalado.</t>
  </si>
  <si>
    <t>I02ECE011</t>
  </si>
  <si>
    <t>Cableado de cobre de alta seguridad, de 2x1,5 mm²+TT, tipo RZ1-K(AS) - 0,6/1 kV</t>
  </si>
  <si>
    <t>Suministro y montaje de cableado de cobre de alta seguridad, de 2x1,5 mm²+TT, tipo RZ1-K(AS) - 0,6/1 kV, de características técnicas indicadas en Pliego de Condiciones, incluyendo p.p. de soportación, p.p. de conexionado, accesorios, pequeño material, etc., así como medios auxiliares necesarios para la correcta ejecución de la unidad.
Totalmente instalado.</t>
  </si>
  <si>
    <t>I02CE151</t>
  </si>
  <si>
    <t>Canalización bajo tubo de acero galvanizado, roscado, PG-21</t>
  </si>
  <si>
    <t>Suministro y montaje de canalización de tubo de acero galvanizado, roscado, PG-21, grapado en paredes y techos, incluso p.p. de soportación, accesorios (codos, manguitos, grapas, abrazaderas, etc.), p.p. de cajas de derivación en aluminio inyectado, pequeño material, etc., así como medios auxiliares necesarios para la correcta ejecución de la unidad.
Totalmente instalado.</t>
  </si>
  <si>
    <t>I02CA100</t>
  </si>
  <si>
    <t>Luminaria ordinaria estanca de 2x36W</t>
  </si>
  <si>
    <t>Suministro y montaje de luminaria ordinaria estanca, construida en aleación de aluminio, compuesta por dos lámparas fluorescentes con tecnología trifósforo, de resolución cromática 85 %, temperatura 4000 K (color 840), de 2x36 W, con equipo de encendido AF, cuba de cierre de metacrilato con protección IP65-IK10, incluso material auxiliar de fijación y soportación a elementos estructurales o paramentos de sala de presurización, así como medios auxiliares necesarios para la correcta ejecución de la unidad. 
Totalmente instalada, probada y funcionando.</t>
  </si>
  <si>
    <t>I02CA113</t>
  </si>
  <si>
    <t>Luminaria autónoma estanca de emergencia de 6W</t>
  </si>
  <si>
    <t>Suministro y montaje de aparato autónomo estanco para alumbrado de emergencia, compuesto por lámpara fluorescente de 6 W (150 lum.), autonomía de 1 h, con protección IP65-IK10.
Incluso material auxiliar de soportación a paramentos de la sala de presurización, así como medios auxiliares necesarios para la correcta ejecución de la unidad.
Totalmente instalada, probada y funcionando.</t>
  </si>
  <si>
    <t>I02CA200</t>
  </si>
  <si>
    <t>Interruptor unipolar sencillo con LED 10/16 A a 220 V IP65-IK10</t>
  </si>
  <si>
    <t>Suministro y montaje de interruptor unipolar con LED de 10/16 A 220 V IP65 -IK10, para montaje saliente, incluyendo caja y material auxiliar de soportación a paramentos de la sala de presurización, así como medios auxiliares necesarios para la correcta ejecución de la unidad.
Totalmente instalado, probado y funcionando.</t>
  </si>
  <si>
    <t>Total L9.SE.2</t>
  </si>
  <si>
    <t>L9.SE.3</t>
  </si>
  <si>
    <t>INSTALACIONES DE CONTROL Y TELECOMUNICACIONES</t>
  </si>
  <si>
    <t>I01PIC001</t>
  </si>
  <si>
    <t>Medidor de presión diferencial 0-150 Pa</t>
  </si>
  <si>
    <t>Suministro y montaje de medidor de presión diferencial, con rango de funcionamiento entre 0-150 Pa, para regular la sobrepresión entre 50 y 80 Pa, incluso p.p. de soportación, p.p. de canalización y cableado eléctrico de control hasta autómata programable, p.p. de conexionado, accesorios, pequeño material, etc., así como medios auxiliares necesarios para la correcta ejecución de la unidad.
Totalmente instalado, probado y funcionando.</t>
  </si>
  <si>
    <t>I01PIC011</t>
  </si>
  <si>
    <t>Final de carrera</t>
  </si>
  <si>
    <t>Suministro y montaje de final de carrera o detector de apertura, a instalar uno en cada hoja de puertas cortafuegos de acceso al vestíbulo de independencia, para conocer el estado (abierto/cerrado) de las mismas, incluso p.p. de soportación, p.p. de canalización y cableado eléctrico de control hasta autómata programable, p.p. de conexionado, accesorios, pequeño material, etc., así como medios auxiliares necesarios para la correcta ejecución de la unidad.
Totalmente instalado, probado y funcionando.</t>
  </si>
  <si>
    <t>I01PIC002</t>
  </si>
  <si>
    <t>Transmisor de presión diferencial 0-500 Pa</t>
  </si>
  <si>
    <t>Suministro y colocación de transmisor de presión diferencial, de las siguientes características técnicas:
- Servicio: aire y gases compatibles
- Rango: 0 a 500 Pa.
- Alimentación: 24 Vcc.
- Señales de salida: 4-20 mA, 2 hilos
- Precisión: ±1%
- Ajuste de cero y span
Totalmente instalado en paramentos de estación, incluso p.p. de soportación, p.p. de canalización y cableado de alimentación, y señales desde automata más próximo (media 30 metros).
Referencia comercial: marca DWYER, serie MAGNESENSE, modelo MS-111 o similar aprobado.</t>
  </si>
  <si>
    <t>I01PIC003</t>
  </si>
  <si>
    <t>Transmisor de temperatura y humedad</t>
  </si>
  <si>
    <t>Suministro y colocación de transmisor de temperatura y humedad, de las siguientes características técnicas:
- Rango de humedad relativa: 0 a 100%
- Rango de temperatura: -40 a +60ºC
- Alimentación: 24 Vcc.
- Señales de salida: 4-20 mA
- Precisión: ±3% (RH); ±0,3ºC (Temp.)
Totalmente instalado en paramentos de estación, incluso soporte y p.p. de canalización, cable de alimentación y de señales desde automata más próximo (media 30 metros).</t>
  </si>
  <si>
    <t>I01PIC005</t>
  </si>
  <si>
    <t>Transmisor de velocidad de aire</t>
  </si>
  <si>
    <t>Suministro y montaje de transmisor de velocidad de aire, de las siguientes características técnicas:
- Rango: 0 a 1,25...75m/seg (seleccionable)
- Alimentación: 24 Vcc.
- Señales de salida: 4-20 mA, 3 ó 4 hilos
- Con 6 ft. de cable (1,8 m)
- Precisión: ±3% 
Totalmente instalado en paramentos de estación, incluso soporte y p.p. de canalización, cable de alimentación y de señales desde automata más próximo (media 30 metros).
Referencia comercial: marca DWYER, serie 641RM, modelo 641RM-12, o similar aprobado.</t>
  </si>
  <si>
    <t>I01PIC007</t>
  </si>
  <si>
    <t>Acelerómetro</t>
  </si>
  <si>
    <t>Suministro y montaje de acelerómetro, de las siguientes características técnicas:
- Rango: 0 a 25 mm/seg.
- Alimentación: 24 Vcc.
- Señales de salida: 4-20 mA, 2 hilos
- Con 5 m de cable armado en teflón
- Conexión: rosca M8 
Totalmente instalado en paramentos de estación, incluso soporte y p.p. de canalización, cable de alimentación y de señales desde automata más próximo (media 30 metros).
Referencia comercial: marca MONITRAN, modelo MTN/1185CM8-25, o similar aprobado.</t>
  </si>
  <si>
    <t>I01PIE101</t>
  </si>
  <si>
    <t>Instalación eléctrica de control</t>
  </si>
  <si>
    <t>Instalación eléctrica de control desde subcuadro de presurización hasta elementos de control del sistema (finales de carrera, medidor de presión diferencial, transmisores, acelerómetros, etc.).
Incluso p.p. de canalización y cableado eléctrico de control desde autómata programable hasta central de PCI, incluyendo p.p. de soportación, p.p. de conexionado, accesorios, pequeño material, etc., así como medios auxiliares para la correcta ejecución de la unidad.
Totalmente instalado, probado y funcionando.</t>
  </si>
  <si>
    <t>I01PIC501</t>
  </si>
  <si>
    <t>Integración de Equipos de Presurización de Salida de Emergencia</t>
  </si>
  <si>
    <t>Integración de la unidad remota de control de equipos de presurización de salida de emergencia en el TCE (Sistema de Telecontrol Centralizado de Estación) y en SCPCI (sistema de centralización de PCI), dotado de autómata con protocolo Modbus/TCP y mapa de memoria normalizado. 
Incluyendo el mantenimiento del software durante 2 años desde su integración.
Se incluirán asimismo las actuaciones al nivel del Puesto Central y Centros TICS del SCPCI.
Totalmente instalado, probado y funcionando.</t>
  </si>
  <si>
    <t>DIKDCX009</t>
  </si>
  <si>
    <t>Conmutador Catalyst WS-C2960-24TC-L (con fibra)</t>
  </si>
  <si>
    <t>Suministro, instalación y montaje de conmutador de 24 Ethernet/Fast Ethernet con 2 puertos 1000BaseFx, gestionable SNMP, Catalyst WS-C2960-24TC-L.
Totalmente instalado, probado y funcionando.</t>
  </si>
  <si>
    <t>DIKCDX015</t>
  </si>
  <si>
    <t>Cable FTP con conectores RJ-45</t>
  </si>
  <si>
    <t>Suministro, instalación y montaje de cable de cobre FTP, categoría 6, incluido parte porporcional de conectores tipo RJ-45.
Totalmente instalado, probado y funcionando.</t>
  </si>
  <si>
    <t>Total L9.SE.3</t>
  </si>
  <si>
    <t>Total A DP.L9</t>
  </si>
  <si>
    <t>A DP.ESL9</t>
  </si>
  <si>
    <t>VENTILACIÓN SALIDA DE EMERGENCIA ESTACIÓN</t>
  </si>
  <si>
    <t>EST.SE</t>
  </si>
  <si>
    <t>I01PIMCD069</t>
  </si>
  <si>
    <t>Soportación para conductos de aire en acero inox. AISI 316 con fijación mediante anclaje químico</t>
  </si>
  <si>
    <t>Suministro y montaje de perfilería de soportación/fijación para conductos de aire, con separación entre sí inferior o igual a 3 m, según detalle en planos, fabricada en acero inoxidable tipo AISI 316 (A4), según norma UNE-EN ISO 3506, con fijación a elementos estructurales de la estación mediante anclaje químico de resina de acrilato de epoxi, sin estireno, formado por los siguientes componentes:
- Carril de montaje MS 41/ 41/ 2.0 2m A4
- Refuerzo 550/ 350 A4
- Ángulo de montaje MW 9° W Stabil A4
- Apoyo de carril WBD 41 A4
- Tornillo soporte TBO HZ41 M 10 x 35 acero fino
- Tornillo hexagonal SKT M10/30 A4
- Tuerca rápida NT CC41-M10 inox
- Tornillo rosca-chapa DIN-7504-N HP A4 3,5 X 9,5
- Arandela US 8/ 125 A4
- Tamiz VMU-SH M10-M12
- Cartucho de resina química de acrilato de epoxi VMU 300, sin estireno
- Varilla VA-A 10X115 A4
- Tuerca hexagonal NT M10 A4
Incluso preparacion del soporte en caso necesario, anclajes provisionales, cimbras, contraandamios o cualquier otro elemento necesario para la ejecución de la unidad segun las indicaciones de la D.F., así como medios auxiliares, accesorios y pequeño material. Incluyendo traslado de residuos y escombros generados a punto limpio.
Totalmente instalado.
NOTA: No podrá utilizarse ninguna resina química que no tenga la autorización expresa de la D.F.
Referencia comercial: marca SIKLA o similar aprobado.</t>
  </si>
  <si>
    <t>I01PIMCD024</t>
  </si>
  <si>
    <t>Conducto rectangular de acero inoxidable tipo AISI 316 (A4), e=0,8 mm, con acabado 2B</t>
  </si>
  <si>
    <t>Suministro y montaje de conducto de aire, de sección rectangular, fabricado en acero inoxidable, sin soldadura, tipo AISI 316 (A4), según norma UNE-EN 1507, de 0,8 mm de espesor, con acabado 2B o mate (sin brillo), con uniones transversales tipo Metu 30 fabricadas en el mismo material del conducto, incluso sellado de uniones con masilla resistente a altas temperaturas, p.p. de piezas especiales (codos, pantalones, ampliaciones, reducciones, tolvas de transformación, embocaduras, cuellos de conexión, etc.), p.p. de conexionado, accesorios y pequeño material.
Incluirá medios auxiliares necesarios para la correcta ejecución de la unidad, incluyendo transporte, medios de elevación, carga y descarga adecuados para el correcto montaje del conducto en la ubicación indicada según planos.
Totalmente instalado.</t>
  </si>
  <si>
    <t>I01PIMRJ006</t>
  </si>
  <si>
    <t>Rejilla decorativa de sección útil 0,7 m2</t>
  </si>
  <si>
    <t>Suministro y montaje de rejilla decorativa, de lamas fijas, con marco de montaje, realizada en chapa de acero galvanizado y rigidizada para protección contra el vandalismo, incluyendo p.p. de soportación, accesorios, pequeño material, etc., así como medios auxiliares necesarios para la correcta ejecución de la unidad.
Incluirá panel difusor en chapa de acero perforado y postgalvanizado para unificar reparto de flujo, según detalle en planos, al objeto de introducir el aire de manera uniforme en el recinto de la escalera, incluyendo p.p. de accesorios de soportación y montaje.
Totalmente instalada.</t>
  </si>
  <si>
    <t>I01PIMRJ007</t>
  </si>
  <si>
    <t>Rejilla decorativa de sección útil 0,25 m2</t>
  </si>
  <si>
    <t>Total EST.SE</t>
  </si>
  <si>
    <t>Total A DP.ESL9</t>
  </si>
  <si>
    <t>Total A DP.PSE</t>
  </si>
  <si>
    <t>A DP.COM</t>
  </si>
  <si>
    <t>COMUNICACIONES Y CONTROL</t>
  </si>
  <si>
    <t>A.DP.COM.1</t>
  </si>
  <si>
    <t>SISTEMA DE CCTV</t>
  </si>
  <si>
    <t>A.DP.COM.1.1</t>
  </si>
  <si>
    <t>EQUIPAMIENTO DE ESTACIÓN</t>
  </si>
  <si>
    <t>CCTV001</t>
  </si>
  <si>
    <t>Desmontaje y reinstalación de cámara del Sistema de CCTV.</t>
  </si>
  <si>
    <t>Desmontaje y reinstalación de equipamiento de cámara de CCTV en horario nocturno, incluyendo:
- Adecuación provisional del Sistema (cableado, cámaras, soportes, material auxiliar, etc.) durante la ejecución de la obra, que permita el mantemiento en servicio del mismo y faciliten los trabajos de obra civil.
- Retirada y custodia de aquellos elementos (principalmente, cámaras y sus soportes) que NO puedan mantener su funcionalidad.
- Adecuación del cableado existente a las nuevas canalizaciones y/o luminarias que se instalen.
- Reinstalación del equipamiento en su situación definitiva.
- Suministro e instalación de pequeño material de conexión o fijación a techo o luminaria. 
Pruebas y puesta a punto.</t>
  </si>
  <si>
    <t>I04COMTV01</t>
  </si>
  <si>
    <t>Cámara IP (Estación)</t>
  </si>
  <si>
    <t>Suministro, instalación y montaje de cámara de videovigilancia IP, mod. Flexidome o Bullet IP 3000i IR 2MP de Bosch o similar, con las siguientes características técnicas:
• Sensor CMOS de 1/2,8 pulgadas.
• Imagen de Alta Definición (HD), conforme a los estándares SMPTE 274M y SMPTE 296M.
• Lente varifocal automática 3-10 mm, F1-6
• Conexión de Red mediante conector RJ45 10/100 Base-T, detección automática, dúplex completo/semidúplex y Auto-MDIX.
• Consumo máximo de 3,5W, y alimentación mediante alimentador externo de +12Vcc o mediante estándar PoE IEEE 802.3af.
• Compresión de vídeo H.265; H.264; M- JPEG
• Transmisión de mediante múltiples flujos configurables con velocidad de imágenes y ancho de banda configurables.
Incluyendo: 
• Soportes de fijación a techo,  paramento vertical, luminaria, teleindicador, etc
• Codec y firmware para visualización en el dispositivo (Tablet) de telecontrol de instalaciones móvil de Estación.</t>
  </si>
  <si>
    <t>I04COMTV02</t>
  </si>
  <si>
    <t>Cámara IP (ascensores).</t>
  </si>
  <si>
    <t>Suministro, instalación y montaje de cámara de videovigilancia IP para ascensores, mod. Flexidome IP micro 5000 de Bosch o similar, con las siguientes caracteristicas técnicas mínimas:
• Sensor CMOS de 1/3 pulgadas.
• Imagen de Alta Definición (HD)
• Óptica fija 3,6 mm, F1.6 ó 2,5 mm, F2.8
• Consumo máximo de 3,8W, y alimentación PoE IEEE 802.3af.
• Compresión de vídeo  H.264 y M-JPEG
• Transmisión de mediante múltiples flujos configurables con velocidad de imágenes y ancho de banda configurables.
Incluyendo: 
• Soportes de fijación a techo, interior de cabina, etc.
• Codec y firmware para visualización en el dispositivo (Tablet) de Telecontrol de instalaciones móvil de Estación.</t>
  </si>
  <si>
    <t>I04COMTV03</t>
  </si>
  <si>
    <t>Cámara IP (cuartos técnicos).</t>
  </si>
  <si>
    <t>Suministro, instalación y montaje de cámara de videovigilancia IP mod. Flexidome IP micro 3000i IR 2MP de Bosch o similar, para cuartos técnicos, con las siguientes características técnicas:
• Sensor CMOS de 1/2,8 pulgadas.
• Imagen de Alta Definición (HD), conforme a los estándares SMPTE 274M y SMPTE 296M.
• Lente fina 2,3mm fija, F2.2 2,8mm fija, F1.6
• Conexión de Red mediante conector RJ45 10/100 Base-T, detección automática, dúplex completo/semidúplex y Auto-MDIX.
• Consumo máximo de 3,5W, y alimentación mediante alimentador externo de +12Vcc o mediante estándar PoE IEEE 802.3af.
• Compresión de vídeo H.265; H.264; M- JPEG
• Transmisión de mediante múltiples flujos configurables con velocidad de imágenes y ancho de banda configurables.
Incluyendo: 
• Soportes de fijación a techo,  paramento vertical, luminaria, teleindicador, etc
• Codec y firmware para visualización en el dispositivo (Tablet) de telecontrol de instalaciones móvil de Estación.</t>
  </si>
  <si>
    <t>I04COM110N</t>
  </si>
  <si>
    <t>Cable UTP PDS, nocturno.</t>
  </si>
  <si>
    <t>Suministro, instalación y montaje por canaleta existente o falso suelo de cable UTP PDS categoría 6. Totalmente instalado.</t>
  </si>
  <si>
    <t>I04COM120</t>
  </si>
  <si>
    <t>Licencia de analítica de vídeo.</t>
  </si>
  <si>
    <t>Licencia de analítica de vídeo para cámara IP de escaleras con diferentes algoritmos de alto nivel de precisión, capaz de determinar y transmitir en tiempo real la ausencia de personas en la escalera o en las zonas de embarque o desembarque para posibilitar la ejecución automática de maniobras de arranque o parada de la misma.</t>
  </si>
  <si>
    <t>DIKEBB405 DP</t>
  </si>
  <si>
    <t>Interconexión del TCE-M con Sistema de CCTV local, incluyendo visualización de imágenes.</t>
  </si>
  <si>
    <t>Interconexión del TCE-M con el sistema de CCTV local de la Estación, incluyendo la configuración y pruebas para la visualización de las cámaras de la Estación en el puesto de operador (pantalla táctil y Tablet).</t>
  </si>
  <si>
    <t>DIKVAX901</t>
  </si>
  <si>
    <t>Ingeniería, pruebas y p.p. CCTV, en estaciones sin correspondencia.</t>
  </si>
  <si>
    <t>Ingeniería, pruebas y puesta a punto del sistema de CCTV, en estaciones sin correspondencia.</t>
  </si>
  <si>
    <t>I04COM009</t>
  </si>
  <si>
    <t>Desarrollo de planos sinópticos de estación para centralización de CCTV.</t>
  </si>
  <si>
    <t>Desarrollo de planos sinópticos de estación para la aplicación de centralización de CCTV que resulten homogéneos con el resto de aplicaciones de explotación en el Puesto Central.</t>
  </si>
  <si>
    <t>I04COM010</t>
  </si>
  <si>
    <t>Documentación técnica del Sistema CCTV.</t>
  </si>
  <si>
    <t>Elaboración de documentación técnica del Sistema. Según especificaciones en Pliego de Condiciones.</t>
  </si>
  <si>
    <t>Total A.DP.COM.1.1</t>
  </si>
  <si>
    <t>A.DP.COM.1.2</t>
  </si>
  <si>
    <t>EQUIPAMIENTO DE GRABACIÓN</t>
  </si>
  <si>
    <t>I04GRAB LIC</t>
  </si>
  <si>
    <t>Licencia de canal.</t>
  </si>
  <si>
    <t>Suministro, instalación de licencia de cámara (1 canal) para ampliación e integración de nueva cámara en equipo grabador existente (DIVAR IP 7000 o similar), incluyendo configuración y puesta en marcha.</t>
  </si>
  <si>
    <t>DIKVBX900 A</t>
  </si>
  <si>
    <t>Ingeniería, pruebas y puesta en marcha (64 cámaras).</t>
  </si>
  <si>
    <t>Ingeniería, pruebas y puesta en marcha del sistema de procesamiento y almacenamiento del TVCC (Hasta 64 cámaras).</t>
  </si>
  <si>
    <t>Total A.DP.COM.1.2</t>
  </si>
  <si>
    <t>A.DP.COM.1.3</t>
  </si>
  <si>
    <t>EQUIPAMIENTO DE PUESTO CENTRAL</t>
  </si>
  <si>
    <t>DIKVCX850</t>
  </si>
  <si>
    <t>Integración en plataforma de monitorización de sistema centralización.</t>
  </si>
  <si>
    <t>Integración en plataforma de monitorización de Sistema Centralizado de Vídeo.</t>
  </si>
  <si>
    <t>Total A.DP.COM.1.3</t>
  </si>
  <si>
    <t>Total A.DP.COM.1</t>
  </si>
  <si>
    <t>A.DP.COM.2</t>
  </si>
  <si>
    <t>SISTEMA DE MEGAFONÍA</t>
  </si>
  <si>
    <t>I04MEGPROV</t>
  </si>
  <si>
    <t>Situación provisional elementos de comunicaciones y control de la estación, en nocturno.</t>
  </si>
  <si>
    <t>Desmontaje de canalizaciones perimetrales en la zona de obras, retranqueo y protección del cableado de megafonía que discurre por las mismas, para facilitar la ejecución de la estructura de los ascensores y los trabajos de obra civil en general, en horario nocturno.
Dentro de los alcances de la presente partida, se incluye:
. Desmontaje y reubicación provisional de aquellos elementos del Sistema de megafonía (altavoces, sondas.) que sea necesario mantener en servicio durante la ejecución de la obra.
. Desmontaje y retirada a vertedero o lugar designado por Metro de cables y elementos de comunicaciones que quedan fuera de servicio definitivo.
. Sujección del cableado mediante soportes provisionales anclados en techo, pilares o luminarias que permitan el mantenimiento en servicio del Sistema de Megafonía.
. Protección de los cableados existentes mediante tubos corrugados o cualquier otro sistema que evite, en la medida de lo posible, la rotura y deterioro de los mismos.</t>
  </si>
  <si>
    <t>I04CEMEG80</t>
  </si>
  <si>
    <t>Estudio de simulación acústica de la estación</t>
  </si>
  <si>
    <t>Estudio con simulación en tres dimensiones a través de programas de cálculo acústico (tipo EASE o similar), para determinar la potencia necesaria para conseguir el nivel de presión sonora requerido en cada zona de la estación y la distribución física final de los altavoces, su altura de instalación que se requiere para garantizar una cobertura acústica uniforme.
Una vez realizada la instalación, se deberán llevar a cabo mediciones de inteligibilidad en todas las zonas de la estación, para garantizar que el resultado cumple con la norma EN60849 en relación a presión sonora, inteligibilidad y cobertura.</t>
  </si>
  <si>
    <t>I04CEMEG011</t>
  </si>
  <si>
    <t>Altavoz 6 W bidireccional (escaleras y SE)</t>
  </si>
  <si>
    <t>ng3082\f0\fs26 Interrelaci\'f3n del Sistema de Cancelas con el Sistema de gesti\'f3n de intrusi\'f3n y rondas GIR.\par
}</t>
  </si>
  <si>
    <t>I04CEMEG060</t>
  </si>
  <si>
    <t>Sonda para captación de ruido ambiente.</t>
  </si>
  <si>
    <t>Suministro, instalación y montaje de sonda para captación de ruido ambiente, incluyendo p.p. de cableado estándar balanceado (2 hilos+malla) apantallado. Totalmente instaladas.</t>
  </si>
  <si>
    <t>I04CEMEG061</t>
  </si>
  <si>
    <t>Concentrador, transmisor de medida de sondas.</t>
  </si>
  <si>
    <t>Suministro, instalación y montaje de Concentrador de sondas microfónicas, con capacidad suficiente para el total de sondas de la estación.
    Entradas balanceadas con alimentación phantom (12V) seleccionable
   Salidas balanceadas</t>
  </si>
  <si>
    <t>I04CEMEG070</t>
  </si>
  <si>
    <t>Cable de megafonía 2x1,5 mm (AS+)</t>
  </si>
  <si>
    <t>Suministro, instalación y montaje de cable de megafonía formado por conductores de cobre flexible pulido, con aislamiento de elastómero reticulado y cubierta exterior de poliolefina. Cable apantallado con cinta de aluminio y poliéster y
drenaje de cobre estañado, basados en la norma UNE 211025, tipo PIROFREN PH90 SOZ1-K (AS+) o similar
300/500 V C/P Cca. Totalmente instalado.</t>
  </si>
  <si>
    <t>I04CEMEG090</t>
  </si>
  <si>
    <t>Ingeniería, pruebas y p.p. Sistema de Megafonía.</t>
  </si>
  <si>
    <t>Ingeniería, pruebas y puesta a punto del Sistema de Megafonía, incluido Sw de personalización de estación.</t>
  </si>
  <si>
    <t>I04CEMEG095</t>
  </si>
  <si>
    <t>Documentación técnica del Sistema Megafonía.</t>
  </si>
  <si>
    <t>Elaboración de documentación técnica del Sistema de Megafonía, según especificaciones en Pliego de Prescripciones Técnicas.</t>
  </si>
  <si>
    <t>Total A.DP.COM.2</t>
  </si>
  <si>
    <t>A.DP.COM.3</t>
  </si>
  <si>
    <t>SISTEMA DE INTERFONÍA</t>
  </si>
  <si>
    <t>INT001</t>
  </si>
  <si>
    <t>Desmontaje y reinstalación de interfonos.</t>
  </si>
  <si>
    <t>Desmontaje y reinstalación de interfonos de público en horario nocturno, incluyendo:
- Adecuación provisional del Sistema (cableado, interfonos, postes, material auxiliar, etc.) durante la ejecución de la obra, que permita el mantemiento en servicio del mismo y faciliten los trabajos de obra civil.
- Retirada y custodia por el contratista de aquellos elementos (principalmente, interfonos)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Pruebas y puesta en servicio.</t>
  </si>
  <si>
    <t>I04COM011</t>
  </si>
  <si>
    <t>Interfono de ascensor vía IP.</t>
  </si>
  <si>
    <t>Suministro, instalación y montaje de Interfono de ascensor para intercomunicar con el CCI vía IP, incluido el micrófono electret, así como circuito electrónico, altavoz y conectores necesarios para su conexión.</t>
  </si>
  <si>
    <t>DIKICX001</t>
  </si>
  <si>
    <t>Interfono de  público vía IP.</t>
  </si>
  <si>
    <t>Suministro, instalación y montaje de Interfono de público para intercomunicar a los viajeros con el CCI vía IP.</t>
  </si>
  <si>
    <t>DIKICX152</t>
  </si>
  <si>
    <t>Adaptador Terminal Analógico a Voz sobre IP (12 interfonos).</t>
  </si>
  <si>
    <t>Suministro, instalación y montaje de Adaptador Terminal Analógico a Voz sobre IP, enracable en rack de 19" para 12 interfonos analógicos y 1 interfaz 10/100BaseT, gestionable SNMP. Totalmente instalado en armario de comunicaciones existente.</t>
  </si>
  <si>
    <t>I04COM203</t>
  </si>
  <si>
    <t>Fuente de alimentación para 15 interfonos.</t>
  </si>
  <si>
    <t>Suministro, instalación y montaje de fuente de alimentación con capacidad para 15 interfonos. Totalmente instalado en armario de comunicaciones existente.</t>
  </si>
  <si>
    <t>I04LAZ001</t>
  </si>
  <si>
    <t>Lazo inductivo.</t>
  </si>
  <si>
    <t>Suministro, instalación y montaje de lazo inductivo o bucle magnético acoplado a un interfono analógico existente, con alcance mínimo de 75 cm. para montar empotrado o en superficie, según las necesidade, incluyendo p.p. de cableado, fuentes de alimentación etc. y pequeño material auxiliar de conexión. Totalmente instalado y certificado de acuerdo al estándar IEC 60118-4.</t>
  </si>
  <si>
    <t>I04COM013</t>
  </si>
  <si>
    <t>Cable telefónico de 3x2x0.64, nocturno.</t>
  </si>
  <si>
    <t>Suministro, tendido y conexionado de cable telefónico de 3x2x0.64 por canaleta existente, en horario nocturno.</t>
  </si>
  <si>
    <t>DIKICX900</t>
  </si>
  <si>
    <t>Ingeniería, pruebas y p.p. Sistema de Interfonía.</t>
  </si>
  <si>
    <t>Ingeniería, pruebas y puesta a punto del sistema de Interfonía, incluido Sw de personalización de estación.</t>
  </si>
  <si>
    <t>I04COM207</t>
  </si>
  <si>
    <t>Reconfiguración y pruebas del Sistema Centralizado de Interfonía (SCI).</t>
  </si>
  <si>
    <t>Total A.DP.COM.3</t>
  </si>
  <si>
    <t>A.DP.COM.4</t>
  </si>
  <si>
    <t>SISTEMAS DE CONTROL DE INSTALACIONES</t>
  </si>
  <si>
    <t>I04COM100</t>
  </si>
  <si>
    <t>Protocolo de pruebas de los sistemas de control y comunicaciones.</t>
  </si>
  <si>
    <t>Protocolo de pruebas de los Sistemas de Comunicaciones y Control de Estación con anterioridad al comienzo de los trabajos de desmontaje y tras la finalización de los trabajos.</t>
  </si>
  <si>
    <t>I04COM017</t>
  </si>
  <si>
    <t>Integración de ascensor/escalera en Unidad Maestra.</t>
  </si>
  <si>
    <t>Integración en Unidad Maestra y terminal de usuario Magelis de U.R. de ascensor/escalera, incluyendo configuración y pruebas de cada una de las señales.</t>
  </si>
  <si>
    <t>I04COM016</t>
  </si>
  <si>
    <t>Integración en TCE-M de ascensor/escalera a nivel de estación y Puesto de Mando.</t>
  </si>
  <si>
    <t>Integración en el TCE-M de nuevo autómata de ascensor/escalera mecánica al nivel de Estacion, Centro TICS y Puesto Central, incluyendo configuración y pruebas de cada una de las señales.</t>
  </si>
  <si>
    <t>DIKEBB911 DP</t>
  </si>
  <si>
    <t>Integración al nivel de Puesto Central con Sistema de CCTV Centralizado., incluyendo visualización de imágenes.</t>
  </si>
  <si>
    <t>Integración al nivel de Puesto Central con el sistema de CCTV Centralizado, incluyendo:
Selección automática de la cámara asociada a un interfono centralizado.</t>
  </si>
  <si>
    <t>DIKEAA029</t>
  </si>
  <si>
    <t>U.R. en Salidas de Evacuación (Ethernet 2).</t>
  </si>
  <si>
    <t>Suministro, instalación y montaje de cuadro de mando y control para Salidas de Evacuación, compuesta por:                                            
- 1 Armario estanco de acero inoxidable (INOX 316), con estructura interior de tubo de 30x30x1,5 mm. forrado en su exterior con chapa de 1,2 mm. pulido.
- 1 Autómata MODICOM M-340 o similar compuesto por:
- 1 Procesador P3402 con memoria RAM 4Mb, memoria SD de 8 Mb, puertos USB, Modbus y Ethernet integrados.
- 1 Módulo base de 32 entradas digitales y alimentación a 24 Vcc.
- 1 Módulo base de 16 salidas digitales con alimentación a 24 Vcc.
- 1 Módulo base de 4 entradas analógicas diferenciales.
- 3 Conjunto de bloques de 18 terminales de conexionado por tornillo 2,5 mm.
- 1 Fuente de alimentación 24 Vcc 240 W
- 1 Conversor de medio RJ45/F.O. 10 MHz.
- 1 Unidad de climatización de cuadro de control (incluyendo una sonda de temperatura -20 -&gt;60º, 2 células Peltier y una resistencia de   100W)
- 2 Relés para detección de tensión.
- Conmutación automática de alimentaciones.
- Material auxiliar de protección, conexión y cableado.
Totalmente instalado y cableado.</t>
  </si>
  <si>
    <t>DIKSEM400</t>
  </si>
  <si>
    <t>Integración UR S.Emergencia en el SCPCi.</t>
  </si>
  <si>
    <t>Integración de la Unidad Remota de Control de la Salida de Emergencia en el SCPCi (Sistema de Centralización de PCI), sin desarrollo. Se incluye también las actuaciones al nivel de Centros TICS y Puesto Central.</t>
  </si>
  <si>
    <t>DIKPAUT00</t>
  </si>
  <si>
    <t>Integración UR de Puerta Automática</t>
  </si>
  <si>
    <t>Integración en el Sistema TCE-M a nivel local y Puesto de Mando de UR de Puerta Automática (corredera y/o batiente) , mediante protocolo Modbus/TCP, incluyendo: 
- Inclusión en el Sistema de Desalojo de Estación.
- Pruebas de cada una de las señales.</t>
  </si>
  <si>
    <t>Total A.DP.COM.4</t>
  </si>
  <si>
    <t>A.DP.COM.5</t>
  </si>
  <si>
    <t>SISTEMA DE INFORMACIÓN AL VIAJERO</t>
  </si>
  <si>
    <t>DIKSIV001</t>
  </si>
  <si>
    <t>Desmontaje de carteles teleindicadores.</t>
  </si>
  <si>
    <t>Desmontaje, custodia y posterior reinstalación de paneles teleindicadores (andenes y vestíbulos), incluyendo cableado, soportes y pequeño material auxiliar.</t>
  </si>
  <si>
    <t>I04COM014</t>
  </si>
  <si>
    <t>Integración Teleindicadores de ascensores en SIV.</t>
  </si>
  <si>
    <t>Integración de los paneles de información al viajero de los ascensores en el Sistema de Informacion al Viajero (SIV) de estación y Puesto Central, incluyendo el cableado de datos hasta el switch o UIS más cercana (en Cuarto de Equipos o Cuarto de Comunicaciones).</t>
  </si>
  <si>
    <t>Total A.DP.COM.5</t>
  </si>
  <si>
    <t>A.DP.COM.6</t>
  </si>
  <si>
    <t>RED ETHERNET ESTACIÓN</t>
  </si>
  <si>
    <t>I04ESTACION 03</t>
  </si>
  <si>
    <t>Cisco WS-3560-CX-8PC-S.</t>
  </si>
  <si>
    <t>Suministro, instalación y montaje de Conmutador de estación de 8 puertos 10/100/1000BaseT con PoE 802.3at, dos puertos de 1Gbps basados en SFP modelo Cisco WS-3560-CX-8PC-S. o similar aprobado, incluyendo bandeja y latiguillos de F.O. y pares trenzados, configuración, pruebas y puesta en servicio.</t>
  </si>
  <si>
    <t>I04ESTACION 02</t>
  </si>
  <si>
    <t>Cisco Catalyst 9200-24P-E</t>
  </si>
  <si>
    <t>Suministro, instalación y montaje de Conmutador de estación de 24 puertos 10/100/1000BaseT con PoE 802.3at, cuatro puertos de 1Gbps basados en SFP y tarjeta de Stack con doble fuente de alimentación AC, Modelo Catalyst 9200-24P-E o similar aprobado, incluyendo bandeja y latiguillos de F.O. y pares trenzados, configuración, pruebas y puesta en servicio.</t>
  </si>
  <si>
    <t>I04TRANS00</t>
  </si>
  <si>
    <t>Transceptor de 1 Gbps multimodo hasta 1 km</t>
  </si>
  <si>
    <t>Suministro, instalación y montaje de Transceptor de 1 Gbps multimodo para hasta 1km de distancia, modelo 1000BASE-SX SFP o similar. Totalmente instalado.</t>
  </si>
  <si>
    <t>DIKWXX045</t>
  </si>
  <si>
    <t>Armario de 19" de 9u 600 (a) x 550 (f) x 480 (h)</t>
  </si>
  <si>
    <t>Suministro, instalación y montaje de armario pivotante con respecto a la pared de 9 ua de dimensiones aprox. 600 (a) x 550 (f) x 480 (h)., para montaje de soportes de grupos de 19", guía de entrada de cables de acero, cincado, cromatado, guías de puesta a tierra, tapas de cubiertas laterales y tapas ciegas de aluminio anodizado natural, incluyendo toma de corriente para usos auxiliares de 16 amp. tipo shuko con toma de tierra lateral. 
El armario pivota mediante sistema de fuertes bisagras, lo que permite acceder a la parte posterior de los periféricos. con bastidores interiores (frontal y trasero) configurables en profundidad.
El marco de fijación dispondrá de cerradura para bloquear la pivotación del armario.
Totalmente instalado.</t>
  </si>
  <si>
    <t>DIKOBA011E</t>
  </si>
  <si>
    <t>Cable de 8 F.O. multimodo antirroedores, nocturno estación.</t>
  </si>
  <si>
    <t>Suministro y montaje de cable de 8 fibras ópticas multimodo con protección antirroedores no metálica.</t>
  </si>
  <si>
    <t>DIKOBC010</t>
  </si>
  <si>
    <t>Adaptador para conector ST.</t>
  </si>
  <si>
    <t>Suministro y montaje de adaptador para conector ST para fibra multimodo.</t>
  </si>
  <si>
    <t>DIKOBC020</t>
  </si>
  <si>
    <t>Pigtail de 2,5 m con conector ST</t>
  </si>
  <si>
    <t>Suministro y montaje de pigtail de 2,5 m. de  longitud con un conector ST en un extremo.</t>
  </si>
  <si>
    <t>DIKOBC030</t>
  </si>
  <si>
    <t>Jumper de 1,5 m. de longitud.</t>
  </si>
  <si>
    <t>Suministro y montaje de jumper, compuesto por cordón monofibra multimodo y conector ST en ambos extremos de 1,5 m de longitud.</t>
  </si>
  <si>
    <t>DIKODA050</t>
  </si>
  <si>
    <t>Bandeja organizadora de empalmes y/o terminación de F.O.</t>
  </si>
  <si>
    <t>Suminisro, instalación y montaje de bandeja organizadora de empalmes y/o terminación de F.O. con capacidad para terminar en conectores hasta 8 fibras (bandeja de conectorización) o capacidad para empalmar de paso hasta 16 fibras.</t>
  </si>
  <si>
    <t>DIKOBW900</t>
  </si>
  <si>
    <t>Pruebas y medidas finales hasta 8 F.O. multimodo.</t>
  </si>
  <si>
    <t>Pruebas y medidas finales de cable de hasta 8 F.O. multimodo terminadas en repartidor.</t>
  </si>
  <si>
    <t>DIKEA0005</t>
  </si>
  <si>
    <t>Documentación del Sistema.</t>
  </si>
  <si>
    <t>Documentación técnica del Sistema, incluyendo:
. Esquema lógico de funcionamiento. 
. Plano esquemático de la instalación.
 . Manuales técnicos de instalación y mantenimiento.</t>
  </si>
  <si>
    <t>Total A.DP.COM.6</t>
  </si>
  <si>
    <t>A.DP.COM.7</t>
  </si>
  <si>
    <t>SUBSISTEMA RADIANTE DE ESTACIÓN</t>
  </si>
  <si>
    <t>DIKRAX200</t>
  </si>
  <si>
    <t>Cable coaxial de 1/2"</t>
  </si>
  <si>
    <t>Suministro, instalación y montaje de cable coaxial radiante de 1/2" para Radiotelefonía de Estaciones, incluyendo p.p. de conectores, divisores, pequeño material auxiliar, pruebas y puesta a punto.</t>
  </si>
  <si>
    <t>DIKRAX900</t>
  </si>
  <si>
    <t>Pruebas Subsistema Radio Estación.</t>
  </si>
  <si>
    <t>Realización de las pruebas, medidas y puesta a punto del Subsistema de Radio de Estación.</t>
  </si>
  <si>
    <t>DIKRAX950</t>
  </si>
  <si>
    <t>Documentación Sistema de Radio de Estaciones.</t>
  </si>
  <si>
    <t>Elaboración de documentación técnica del Sistema de Radio de Estaciones.</t>
  </si>
  <si>
    <t>Total A.DP.COM.7</t>
  </si>
  <si>
    <t>A.DP.COM.8</t>
  </si>
  <si>
    <t>RED INALÁMBRICA WIFI</t>
  </si>
  <si>
    <t>WIFI002</t>
  </si>
  <si>
    <t>Cableado de conexión del Sistema WIFI.</t>
  </si>
  <si>
    <t>Suministro, instalación y montaje de cableado de conexión del Sistema WIFI, incluyendo p.p. de cable UTP y cable coaxial, incluyendo conectores y pequeño material auxiliar de conexión, tendido por canaletas perimetrales y/o nuevas luminarias, en horario nocturno.</t>
  </si>
  <si>
    <t>I24AAA02</t>
  </si>
  <si>
    <t>Estación Base de Red Inalámbrica exterior</t>
  </si>
  <si>
    <t>Suministro, instalación, montaje y configuración de Estación Base de Red Inalambrica (AIR-CAP2702E-E-K9), sistemas radiantes (4 antenas dipolo AIR-ANT2524DW-R) y caja de protección exterior con diferencial y magnetotérmico eléctrico, incluyendo cableado para estación base de red inalámbrica y parte proporcional de conectorización.</t>
  </si>
  <si>
    <t>I24AAA03</t>
  </si>
  <si>
    <t>Estación Base de Red Inalámbrica interior.</t>
  </si>
  <si>
    <t>Estacion base Wifi interior Cuarto Técnico. Suministro, instalación, configuración y prueba de las Estaciones Base de Red Inalámbrica (AIR-CAP1702I-E-K9), incluyendo nodo de acceso ligero, alimentación, sistemas radiantes (antenas integradas) y cableado (red y alimentación), para garantizar la cobertura especificada en los cuartos técnicos, incluyendo cableado para estación base de red inalámbrica y parte proporcional de conectorización.</t>
  </si>
  <si>
    <t>WIFI003</t>
  </si>
  <si>
    <t>Pruebas y puesta en marcha Sistema WIFI.</t>
  </si>
  <si>
    <t>Pruebas y puesta en  marcha del Sistema WiFi de estación, incluyendo medidas y estudios de cobertura  necesarios.</t>
  </si>
  <si>
    <t>WIFI004</t>
  </si>
  <si>
    <t>Documentación del Sistema de WIFI.</t>
  </si>
  <si>
    <t>Elaboración de documentación técnica del Sistema WiFi.</t>
  </si>
  <si>
    <t>Total A.DP.COM.8</t>
  </si>
  <si>
    <t>A.DP.COM.9</t>
  </si>
  <si>
    <t>SISTEMA DE TELEFONÍA MOVIL (METROCALL)</t>
  </si>
  <si>
    <t>MTCALL01 DP</t>
  </si>
  <si>
    <t>Desmontaje y situación provisional</t>
  </si>
  <si>
    <t>Desmontaje, retranqueo y protección del cableado de Metrocall que discurre por las mismas, para facilitar la ejecución de la estructura de los ascensores y los trabajos de obra civil en general, en horario nocturno.
Dentro de los alcances de la presente partida, se incluye:
. Desmontaje y reubicación provisional de aquellos elementos del Sistema de telefonía móvil (Metrocall) que sea necesario mantener en servicio durante la ejecución de la obra, como antenas, divisores, acopladores, splitter y material auxiliaretc.
. Desmontaje y retirada a vertedero o lugar designado por Metro de cables y elementos de comunicaciones que quedan fuera de servicio definitivo.
. Sujección del cableado mediante soportes provisionales anclados en techo, pilares o luminarias que permitan el mantenimiento en servicio de la instalación de telefonía móvil.
. Protección de los cableados existentes mediante tubos corrugados o cualquier otro sistema que evite, en la medida de lo posible, la rotura y deterioro de los mismos.</t>
  </si>
  <si>
    <t>MTCALL02 DP</t>
  </si>
  <si>
    <t>Ampliación cobertura de Telefonía Móvil.</t>
  </si>
  <si>
    <t>Ampliación de la cobertura del Sistema de Telefonía móvil Metrocall al nuevo vestíbulo, salidas de emergencia, cañones y pasillos de interconexión, incluyendo p.p. de antenas, acopladores, splitter y material auxiliar, totalmente instalado.</t>
  </si>
  <si>
    <t>MTCALL03</t>
  </si>
  <si>
    <t>Pruebas Sistema de Telefonía de Metrocall.</t>
  </si>
  <si>
    <t>Pruebas, medidas y puesta en serviciodel Sistema de Telefonía Móvil de Metrocall.</t>
  </si>
  <si>
    <t>MTCALL05</t>
  </si>
  <si>
    <t>Documentación Sistema de Metrocall.</t>
  </si>
  <si>
    <t>Elaboración de documentación técnica del Sistema de Telefonía Móvil de Metrocall.</t>
  </si>
  <si>
    <t>Total A.DP.COM.9</t>
  </si>
  <si>
    <t>A.DP.COM.10</t>
  </si>
  <si>
    <t>POZOS PLUVIALES DE ASCENSORES</t>
  </si>
  <si>
    <t>DIKEA0001</t>
  </si>
  <si>
    <t>Bomba sumergible con motor de 2,4 kW/400V 50 Hz.</t>
  </si>
  <si>
    <t>Suministro, instalación y montaje de Bomba sumergible con motor aproximado de 2,4 kW/400V 50 Hz. y siguientes características técnicas:
Tipo de impulsor: Triturador.
Tipo de instalación: P= Extraible por guías.
Refigeración mediante aletas disipadoras de calor.
Temperatura del líquido: Máx 40ºC.
Protección térmica: Mediante sondas térmicas.
Protección del motor: IP-68.
Tipo de operación: S1 (24 h/día).
Aislamiento: clase F.
Estanqueidad: Mediante juntas mecánicas autolubricadas.
Parte proporcional de cable eléctrico para arranque directo.</t>
  </si>
  <si>
    <t>DIKEA0003</t>
  </si>
  <si>
    <t>Elementos de medición de nivel.</t>
  </si>
  <si>
    <t>Suministro, instalación y montaje de elementos de medición de nivel, compuesto por:
Sensor cerámico de nivel instalado en el interior del depósito.
Boyas de apoyo.
Tapón de protección.
Incluyendo pp de cableado, y material auxiliar de conexión.</t>
  </si>
  <si>
    <t>DIKEA0000</t>
  </si>
  <si>
    <t>Cuadro de control y mando.</t>
  </si>
  <si>
    <t>Suministro, instalación y montaje de cuadro de control y mando para arranque director de  2 bombas de hasta 5 kW 400V, incluyendo:
1 Envolvente con grado de protección IP-57 de dimensiones y características apropiadas para dar cabida a los elementos electrotécnicos del control y maniobra, con espacio para colocar correctamente los esquemas del cuadro eléctrico.
2 tomas de corriente de superficie de la envolvente: una tipo Schuko 2p+TT y otra Zetac 3p+TT de 16 A  (para permitir el conexionado de motobombas portátiles).  
1 Elemento de seccionamiento en su exterior  para posibilitar el trabajo en ausencia de tensión en el interior del cuadro.  
1 Protección automática magnetotérmica de cabecera, con poder de corte acorde a la potencia instalada, calibrada apropiadamente en relación con las protecciones de cabecera de las que se alimente la acometida desde CGBT.
1 Protección diferencial de 300 mA por bomba.
Elementos de accionamiento auxiliares (relés y contactores) que permitirán el accionamiento de las motobombas en base al estado de las boyas o reguladores de nivel digitales.
1 Selector por bomba de 3 posiciones en el frontal del cuadro (Paro/Manual/Automático).
1 Indicador luminoso de presencia de tensión en cuadro.
1 Bateria 3 h autonómía para el circuito de mando.
1 Unidad de Control con puerto Ethernet para la comunicación con los Sistemas de Control de la estación (TCE) con protocolo de comunicación MODBUS TCP/IP en base al direccionamiento establecido.
1 Terminal de Operador de la unidad de control, situada en la parte frontal del cuadro.
1 Roseta en carril DIN para una toma de RJ-45 en la que se terminará el cable de comunicación entre cuartos.
Pequeño material auxiliar de conexión. Totalmente instalado.</t>
  </si>
  <si>
    <t>DIKEA0006</t>
  </si>
  <si>
    <t>Integración del nuevo pozo en los Sistemas de Control de Estación.</t>
  </si>
  <si>
    <t>Integración en el Sistema TCE a nivel de estación, TICS y Puesto de Mando del nuevo pozo de aguas fecales, mediante protocolo MODBUS/TCP, con implantación de las pantallas del pozo e incluyendo texto descriptivo asociado a dicha instancia y pruebas de cada una de las señales definidas.</t>
  </si>
  <si>
    <t>Total A.DP.COM.10</t>
  </si>
  <si>
    <t>A.DP.COM.11</t>
  </si>
  <si>
    <t>ADECUACION DE CABLEADO COMUNICACIONES EN TÚNEL</t>
  </si>
  <si>
    <t>DIJUWX178T</t>
  </si>
  <si>
    <t>Ml.</t>
  </si>
  <si>
    <t>Canaleta metálica con tapa 300x100 para alojar cables, nocturno.</t>
  </si>
  <si>
    <t>Suministro, instalación y montaje de canaleta metálica con tapa de 300x100, perforada, para alojar y proteger el cableado en el hastial de comunicaciones y señalización, existente en el tramo del túnel y su posterior retirada tras finalización de la obra, en horario nocturno.</t>
  </si>
  <si>
    <t>DIJUWX325T</t>
  </si>
  <si>
    <t>Desmontaje y bajada de cables a canaleta, nocturno.</t>
  </si>
  <si>
    <t>Desmontaje y bajada de cables de comunicaciones a canaleta, en horario nocturno.</t>
  </si>
  <si>
    <t>DIJUWX310T</t>
  </si>
  <si>
    <t>Desmontaje y retirada de soportes para cables en paramento, nocturno.</t>
  </si>
  <si>
    <t>Desmontaje y retirada de soportes para cables en paramento, en horario nocturno.</t>
  </si>
  <si>
    <t>COMWX320T</t>
  </si>
  <si>
    <t>Levante de cables de comunicaciones, nocturno.</t>
  </si>
  <si>
    <t>Levante de cables de comunicaciones desde canaleta hasta soportes en paramento, incluyendo p.p. de fichas en horario nocturno.</t>
  </si>
  <si>
    <t>Total A.DP.COM.11</t>
  </si>
  <si>
    <t>A.DP.COM.12</t>
  </si>
  <si>
    <t>VAR TF 01</t>
  </si>
  <si>
    <t>Línea telefónica para ascensor</t>
  </si>
  <si>
    <t>Suministro, instalación y montaje de cable de 3x2x0.64 mm para habilitar línea telefónica al ascensor, incluyendo p.p. de habilitar ruta desde la centralita correspondiente hasta el repartidor del CAT y p.p. de material auxiliar de conexionado, pruebas y puesta en servicio, en horario nocturno.</t>
  </si>
  <si>
    <t>VAR TF 02</t>
  </si>
  <si>
    <t>Desmontaje y situación provisional teléfonos de piñón</t>
  </si>
  <si>
    <t>Desmontaje, retranqueo y protección del cableado de los telefónos selectivos de piñón, para facilitar la ejecución de la estructura de los ascensores y los trabajos de obra civil en general, en horario nocturno.
Dentro de los alcances de la presente partida, se incluye:
. Desmontaje y reubicación provisional los telefónos de piñón que sea necesario mantener en servicio durante la ejecución de la obra. 
. Desmontaje y retirada a vertedero o lugar designado por Metro de cables y elementos de comunicaciones que quedan fuera de servicio definitivo.
. Sujección del cableado mediante soportes provisionales anclados en techo, pilares o luminarias que permitan el mantenimiento en servicio de la instalación de telefonía selectiva.
. Protección de los cableados existentes mediante tubos corrugados o cualquier otro sistema que evite, en la medida de lo posible, la rotura y deterioro de los mismos.</t>
  </si>
  <si>
    <t>Total A.DP.COM.12</t>
  </si>
  <si>
    <t>Total A DP.COM</t>
  </si>
  <si>
    <t>A DP.DE</t>
  </si>
  <si>
    <t>INSTALACIONES ELÉCTRICAS, DE ALUMBRADO Y FUERZA</t>
  </si>
  <si>
    <t>ADP.DE.1</t>
  </si>
  <si>
    <t>INSTALACIÓN ELÉCTRICA</t>
  </si>
  <si>
    <t>ADP.DE.1.3</t>
  </si>
  <si>
    <t>CUARTOS DE BAJA TENSIÓN</t>
  </si>
  <si>
    <t>I31CCGBTL9</t>
  </si>
  <si>
    <t>Modificación CGBT L9</t>
  </si>
  <si>
    <t>Modificaciones a realizar en el CGBT de Línea 9 existente. 
Incluyendo suministro e instalación de las nuevas protecciones para los nuevos servicios:
- Desmontaje y reubicación de protecciones de reserva existentes para la instalación de nuevas protecciones.
- Regulación de los calibres de interruptores existentes a las nuevas demandas
- 2 interruptores corte en carga enclavados, tipo NSX-NA para conmutación automática Cable I/II-SOS.
- Interruptores automáticos más diferencial en bloque VIGI de curva D clase A selectivo para nuevos ascensores.
- Interruptores automáticos más diferencial en bloque VIGI de curva D clase A selectivo superinmunizado para nuevas bombas de ascensores.
- Interruptores automáticos más diferencial en bloque VIGI de curva D clase A selectivo para nuevas salidas de emergencia.
- Interruptores automáticos más diferencial en bloque VIGI de curva D con regulación en tiempo y sensibilidad para nueva ventilación de estación.
- Interruptores automáticos más diferencial en bloque VIGI de curva D con regulación en tiempo y sensibilidad para fuentes de alimentación PCI, central PCI y cuadro PCI.
- Cambio de rotulación del CGBT adecuándolo a la situación definitiva.
- Contactos OF+SD carril DIN.
- Contactos OF+SD caja moldeada.
- Inlcuido replanteo y pequeño material.
Según Pliego de Prescripciones Técnicas. Totalmente instalado y funcionando.</t>
  </si>
  <si>
    <t>I31DBX0030X</t>
  </si>
  <si>
    <t>Modificación del programa estándar y puesta en servicio para armario de control B.T.</t>
  </si>
  <si>
    <t>Modificación del programa estándar y puesta en servicio del autómata de baja tensión para la integración de las modificaciones realizadas en el CGBT en COMMIT, incluyendo pruebas nocturnas de recepción y emisión de señales tanto en el autómata como en COMMIT e informes de situación definitiva.</t>
  </si>
  <si>
    <t>I31DBX001XX</t>
  </si>
  <si>
    <t>Adaptación de CGBT y Armario de control BT para integración. Horario nocturno en estación.</t>
  </si>
  <si>
    <t>Suministro e instalación de contactos de estado y señalización (OF+SD) para las nuevas protecciones, modulos necesarios de entradas y salidas digitales para ampliación del armario de control de Baja Tensión existente y cableado completo de las nuevas señales para su integración en COMMIT. Trabajos realizados en horario nocturno en estación.</t>
  </si>
  <si>
    <t>I31DBX003X</t>
  </si>
  <si>
    <t>Integración de modificaciones en CGBT en COMMIT</t>
  </si>
  <si>
    <t>Servicio de programación y desarrollo para la integración de las modificaciones realizadas en el CGBT en COMMIT, incluyendo la definición del mapa de memoria adaptado al CGBT instalado, definición de pantallas, y realización de todas las pruebas necesarias para la correcta integración y puesta en servicio.</t>
  </si>
  <si>
    <t>DIDOTX025</t>
  </si>
  <si>
    <t>Modificación del sistema de Telecontrol Centralizado de Estación</t>
  </si>
  <si>
    <t>Servicio de modificación del sistema de Telecontrol Centralizado de Estación (TCE) adaptándolo a las actuaciones realizadas (alta/baja de unidades remotas, cambios en el control del Alumbrado o ventilación de túnel, etc.), Incluyendo programación en la Unidad Maestra de estación de estas señales y pruebas de intergración en campo e informes de situación definitiva.</t>
  </si>
  <si>
    <t>I31AWR002</t>
  </si>
  <si>
    <t>Rotulos serigrafiados y esquema sinóptico en BT</t>
  </si>
  <si>
    <t>Suministro e instalación de Rotulos serigrafiados de todas las protecciones del CGBT así como de todos sus módulos, incluido esquema sinóptico y unifilar en CGBT. etc..., totalmente instalados.</t>
  </si>
  <si>
    <t>I31AEA005</t>
  </si>
  <si>
    <t>Escalera aislante con soporte de las marcas, modelos y especificaciones según Pliego de Condiciones.</t>
  </si>
  <si>
    <t>Suministro e instalación de Escalera aislante según norma UNE EN-131 (Partes 1 y 2 ) y norma UNE EN-61478 o equivalentes, con soporte de las marcas, modelos y especificaciones según Pliego de Condiciones. Totalmente instalado en cuarto de baja tensión.</t>
  </si>
  <si>
    <t>I31BFX001E</t>
  </si>
  <si>
    <t>Equipo de ventilador</t>
  </si>
  <si>
    <t>Suministro e instalación de Ventilador a baja velocidad con motor de 0,30 CV. 400 V. c.a. trifásica, caudal libre 4600 m3/h. incluso persiana, contactor, guardamotor y termostato para entrada automática y termostato de temperatura ambiente con regulación hasta 50º y sonda por bulba . 
Totalmente instalado y funcionando.</t>
  </si>
  <si>
    <t>I31XGCCF600</t>
  </si>
  <si>
    <t>Compuerta Cortafuegos motorizada y sensorizada EI120 600x600</t>
  </si>
  <si>
    <t>Suministro y montaje de compuerta cortafuegos, resistencia al fuego EIS-120, estanca al humo, ensayada en cumplimiento con norma UNE-EN 1366-2, o equivalente, y clasificada según UNE-EN 13501-3, o equivalente, con marcado CE, para montaje mural empotrado, de dimensiones 600x600 mm, construida con carcasa de chapa de acero galvanizado y lama de compuerta de material aislante especial, con accionamiento de cierre automático a través de fusible térmico tarado a 72ºC, de rearme automático a través de servomotor eléctrico a 24 Vcc/230 Vca, con contactos de inicio y final de carrera para indicación de compuerta abierta/cerrada, con junta intumescente y junta de estanqueidad, con estanqueidad mínima de lama y carcasa de clase 2 y clase B respectivamente, en cumplimiento con la norma UNE-EN 1751, o equivalente, incluyendo p.p. de canalización y cableado eléctrico para funcionamiento enclavado con extractor de renovación de aire, p.p. de fijación/soportación, p.p. de conexionado a conducto, p.p. de puesta a tierra, accesorios, pequeño material, etc., así como medios auxiliares necesarios para su correcta ejecución. 
Totalmente instalada, probada y funcionando.
Referencia comercial: marca MADEL mod. FOK-EIS-120-H-M7F-24V ó 230V/300x300 o similar aprobado.</t>
  </si>
  <si>
    <t>Total ADP.DE.1.3</t>
  </si>
  <si>
    <t>ADP.DE.1.4</t>
  </si>
  <si>
    <t>I31BDA020SE</t>
  </si>
  <si>
    <t>Cuadro secundario SE con presurización</t>
  </si>
  <si>
    <t>Suministro e instalación de Cuadro secundario para alumbrado y fuerza de Salida de Emergencia,alimentación al portón y a la sala de presurización de la SE, equipado según se indica en planos y en Pliego de Condiciones con las protecciones necesarias según cálculos. Incluido replanteo, pequeño material, conductores, aisladores,  bornas, etiquetado, T.T. etc.</t>
  </si>
  <si>
    <t>I31ISI090AM</t>
  </si>
  <si>
    <t>Detector de presencia instalación superficial</t>
  </si>
  <si>
    <t>Instalación completa de detector de movimiento de pared o techo, angulo de detección 200º, ajuste de tiempo 3" a 30' y crepuscular 5-1000 luxes, realizada mediante tubo rigido libre de halógenos y conductores de cobre libres de halogenos de 1,5 mm2, y aislamiento RZ1-k (AS)., incluyendo caja de registro y accesorios. Totalmente instalado.</t>
  </si>
  <si>
    <t>I31NWS070</t>
  </si>
  <si>
    <t>Punto Luz superficie</t>
  </si>
  <si>
    <t>Suministro e instalación de Punto de luz sencillo mediante interruptor unipolar realizado con tubo corrugado libre de halógenos de M 20/gp5 y conductores de cobre libres de halogenos de 1,5 mm2, y aislamiento RZ1-k (AS)., incluyendo caja de registro y accesorios. Totalmente instalado.</t>
  </si>
  <si>
    <t>131ILE007</t>
  </si>
  <si>
    <t>Luminaria de emergencia LED 300 lm, 1h, NP, estanca, autotest</t>
  </si>
  <si>
    <t>Suministro e instalación de Luminaria de emergencia con tecnología LED de 300 lm, autotest, autonomia de 1 hora, no permanente, grado IP65, con base ABS autoextinguible en color blanco tipo Diana Flat de Zemper o similar aprobado. Incluyendo: accesorios para empotrar en pared o techo, parte proporcional de cable, caja de conexión rápida, comunicable con parte proporcional de bus de comunicaciones. Totalmente instalada y funcionando.</t>
  </si>
  <si>
    <t>I31EST041</t>
  </si>
  <si>
    <t>Luminaria estanca LED. 15-50W 4000K.</t>
  </si>
  <si>
    <t>Suministro e instalación de Luminaria estanca con tecnología LED, con las siguientes características:
-Potencia. 15-50 W.
- Medidas: 600-1500 ±100mm.
- Materiales no metálicos que sean: no propagador de la llama, 0% contenido en halógenos, baja emisión de humos, baja acidez de humos, características antiestáticas repelentes de polvo.
- Materiales. Carcasas y cierres de policarbonatoo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Según Pliego de Prescripciones Técnicas.
Completamente terminada de instalar y funcionando.</t>
  </si>
  <si>
    <t>I31NWS080</t>
  </si>
  <si>
    <t>Base de enchufe superficie</t>
  </si>
  <si>
    <t>Suministro e instalación de Base enchufe  de superficie con toma tierra lateral de 10/16A(II+T.T) superficial realizado en tubo PVC rígido M 20/gp5 y conductor de cobre unipolar, aislados para una tensión nominal de 750V. y sección 2,5 mm2 (activo, neutro y protección), incluido caja de registro "plexo" D=70 toma de corriente superficial y regletas de conexión, incluido replanteo, totalmente montado e instalado.</t>
  </si>
  <si>
    <t>Total ADP.DE.1.4</t>
  </si>
  <si>
    <t>ADP.DE.1.5</t>
  </si>
  <si>
    <t>CABLEADO</t>
  </si>
  <si>
    <t>I31CBG003</t>
  </si>
  <si>
    <t>Cable Cu. de 3 G 4 mm². RZ1-K (AS)-0.6/1 KV.</t>
  </si>
  <si>
    <t>Suministro e instalación de cable de cobre multipolar de 3G4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</si>
  <si>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I31CBS510</t>
  </si>
  <si>
    <t>Cable resistente al fuego de Cu. de 5 G 10 mm². SZ1-K (AS+)-0.6/1 KV.</t>
  </si>
  <si>
    <t>Suministro e instalación de cable de cobre multipolar de 5G10 mm² de sección, tipo SZ1-K (AS+), tensión nominal 0,6/1 kV, de alta seguridad y resistencia al fuego (AS+), reacción al fuego clase Cca-s1b,d1,a1, aislamiento de silicona, cubierta de poliolefina termoplástica y demás características indicadas en Pliego de Prescripciones Técnicas. Incluido transporte, acopio, montaje y conexionado.</t>
  </si>
  <si>
    <t>I31CBS516</t>
  </si>
  <si>
    <t>Cable resistente al fuego de Cu. de 5 G 16 mm². SZ1-K (AS+)-0.6/1 KV.</t>
  </si>
  <si>
    <t>Suministro e instalación de cable de cobre multipolar de 5G16 mm² de sección, tipo SZ1-K (AS+), tensión nominal 0,6/1 kV, de alta seguridad y resistencia al fuego (AS+), reacción al fuego clase Cca-s1b,d1,a1, aislamiento de silicona, cubierta de poliolefina termoplástica y demás características indicadas en Pliego de Prescripciones Técnicas. Incluido transporte, acopio, montaje y conexionado.</t>
  </si>
  <si>
    <t>I31CBS525</t>
  </si>
  <si>
    <t>Cable resistente al fuego de Cu. de 5 G 25 mm². SZ1-K (AS+)-0.6/1 KV.</t>
  </si>
  <si>
    <t>Suministro e instalación de cable de cobre multipolar de 5G25 mm² de sección, tipo SZ1-K (AS+), tensión nominal 0,6/1 kV, de alta seguridad y resistencia al fuego (AS+), reacción al fuego clase Cca-s1b,d1,a1, aislamiento de silicona, cubierta de poliolefina termoplástica y demás características indicadas en Pliego de Prescripciones Técnicas. Incluido transporte, acopio, montaje y conexionado.</t>
  </si>
  <si>
    <t>Total ADP.DE.1.5</t>
  </si>
  <si>
    <t>ADP.DE.1.6</t>
  </si>
  <si>
    <t>CANALIZACIONES</t>
  </si>
  <si>
    <t>I31ZKA001</t>
  </si>
  <si>
    <t>Bandeja perforada aislante libre de halógenos 100x60 mm con tapa y p.p. soportes</t>
  </si>
  <si>
    <t>Suministro e instalación de bandeja perforada de material aislante libre de halógenos, no propagador de la llama, de 100x60 mm, con tapa y parte proporcional de soportes y accesorios necesarios. Conforme a normativa UNE-EN 61537:2007 y UNE-EN 50085-1:1997, o equivalentes.</t>
  </si>
  <si>
    <t>I310762</t>
  </si>
  <si>
    <t>Tubo corrugado M25 libre de halogenos</t>
  </si>
  <si>
    <t>Suministro e instalación de Tubo de plastico flexible corrugado M25 libre de halógenos, con p.p. de unidades de fijación. Totalmente instalado.</t>
  </si>
  <si>
    <t>DIDKTA004X0</t>
  </si>
  <si>
    <t>Tubo rígido M20 libre de halógenos.</t>
  </si>
  <si>
    <t>Suministro e instalación de Tubo rígido de material termoplástico libre de halógenos, 20 mm, GP 7, incluso p.p.de conexiones, curvas, fijaciones mediante brida y taco, etc.</t>
  </si>
  <si>
    <t>Total ADP.DE.1.6</t>
  </si>
  <si>
    <t>ADP.DE.1.7</t>
  </si>
  <si>
    <t>ACOMETIDA DE SOCORRO</t>
  </si>
  <si>
    <t>I31FSX060XL9</t>
  </si>
  <si>
    <t>Modificación cuadro de SOS</t>
  </si>
  <si>
    <t>Modificaciones a realizar en el C.SOS de Línea 9 existente. 
Incluyendo:
- Suministro e instalación de las nuevas protecciones para los nuevos servicios.
- Desmontaje y reubicación de protecciones de reserva existentes para la instalación de nuevas protecciones.
- Regulación de los calibres de interruptores existentes a las nuevas demandas.
- Cambio de rotulación del C.SOS adecuándolo a la situación definitiva.
- Inlcuido replanteo y pequeño material.
Según Pliego de Prescripciones Técnicas. Totalmente instalado y funcionando.</t>
  </si>
  <si>
    <t>I31FSX060X</t>
  </si>
  <si>
    <t>Gestiones ampliación de potencia en acometida de socorro existente en estación.</t>
  </si>
  <si>
    <t>Gestiones en la Compañía Suministradora para solicitar ampliación de potencia con un certificado de instalación de baja tensión de potencia máxima admisible de 173 kW (250A), incluyendo:
- Derechos de acometida necesarios y tasas asociadas.
- Conexión/Verificación de contador. Pequeño material</t>
  </si>
  <si>
    <t>I31FSX070X</t>
  </si>
  <si>
    <t>Suministro e instalación de acometida de Socorro.</t>
  </si>
  <si>
    <t>Suministro e instalación de acometida de emergencia para estación compuesta por el equipamiento nesesario:
Caja General de Protección (C.G.P.) con fusibles, y todos los equipos de medida indirecta necesarios, Pequeño material de instalación y  cableado de interconexión conexionado.etc. Inluidas tasas y tramites necesarios.
Totalmente instalada</t>
  </si>
  <si>
    <t>I31FSX100X</t>
  </si>
  <si>
    <t>Actuaciones adecuación acometida de SOS</t>
  </si>
  <si>
    <t>Actuaciones necesarias para realización de adecuación de acometida de SOS existente en estación a la nueva demanda de potencia, incluyendo tanto las actuaciones de obra civil como las actuaciones de instalación eléctrica:
- Adecuación de nicho.
- Arquetas de conexiones.
- Excavaciones de canalizaciones entubadas en aceras.
- Demolición y levantamiento de pavimentos así como su posterior reposición.
- Suministro y tendido de cable de aluminio XZ1 0,6/1 kV de 240 mm2 y 150 mm2 necesario hasta punto de conexión de compañía, así como todas las conexiónes necesarias.
- Licencias con Ayuntamiento, tasas, proyecto.
- Pruebas.
Totalmente instalado y funcionando.</t>
  </si>
  <si>
    <t>Total ADP.DE.1.7</t>
  </si>
  <si>
    <t>ADP.DE.1.8</t>
  </si>
  <si>
    <t>ACTUACIONES EN TÚNEL</t>
  </si>
  <si>
    <t>I31ZKA004NT</t>
  </si>
  <si>
    <t>Bandeja perforada aislante libre de halógenos 400x100 mm con tapa y p.p. soportes</t>
  </si>
  <si>
    <t>Suministro e instalación de bandeja perforada de material aislante libre de halógenos, no propagador de la llama, de 400x100 mm, con tapa y parte proporcional de soportes y accesorios necesarios. Conforme a normativa UNE-EN 61537:2007 y UNE-EN 50085-1:1997, o equivalente. (Horario nocturno en túnel).</t>
  </si>
  <si>
    <t>DIDXLX004X</t>
  </si>
  <si>
    <t>Desmontaje de canaleta instalada provisionalmente</t>
  </si>
  <si>
    <t>Desmontaje de canaleta instalada provisionalmente en el tramo de obra.</t>
  </si>
  <si>
    <t>I310762NT</t>
  </si>
  <si>
    <t>Suministro e instalación de Tubo de plastico flexible corrugado M25 libre de halógenos, con p.p. de unidades de fijación. Totalmente instalado. Horario nocturno en túnel.</t>
  </si>
  <si>
    <t>DIDXL1001</t>
  </si>
  <si>
    <t>Desmontaje y situación provisional de los cables de distribución de energía</t>
  </si>
  <si>
    <t>Adecuación de todos los cables de energía, de baja tensión y de media tensión (alimentación CT), existentes en paramentos de túnel, con bajada y colocación en canaleta de proteción o tubo corrugado de todos los cables de energía, con protección especial de los cables en piñones y en los pasos de bóveda donde sean necesario. Incluido todo el material necesario, vehículos y maquinaria.</t>
  </si>
  <si>
    <t>DIDXL1002</t>
  </si>
  <si>
    <t>Montaje de cables de distribución de energía</t>
  </si>
  <si>
    <t>Adecuación de todos los cables de energía, de baja tensión y de media tensión (alimentación CT), existentes en canaleta provisional de túnel, con subida y colocación en perchas de túnel de todos los cables de energía,  y en los pasos de bóveda donde sean necesario. Incluido todo el material necesario, vehículos y maquinaria.</t>
  </si>
  <si>
    <t>DIDOTX001</t>
  </si>
  <si>
    <t>Luminaria (alumbrado normal - socorro de túnel) estanca de 1x36 W.</t>
  </si>
  <si>
    <t>Suministro e instalación Luminaria estanca de 1x36 W. con balasto electrónico tipo GW 80142 de Gewiss, NLW-500/1,36 HF de Philips o Lind 1,36 H.F. de Carandini o similar aprobado, con soporte según plano e instrucción técnica, incluirá tubo fluorescente tipo trifósforo ref. 840, y toma de corriente tipo SCHUKO (bipolar con toma de tierra) de 16 A, estanca (IP 65 - IK 10) de BJC, GEWISS, o similar aprobado, incluida caja de derivación de las características incluidas en el P.C. e I.T. correspondiente, y material auxiliar necesario. Totalmente instalada.</t>
  </si>
  <si>
    <t>I31CBF004NT</t>
  </si>
  <si>
    <t>Cable Cu. de 5 G 6 mm². RZ1-K (AS)-0.6/1 KV.(NT)</t>
  </si>
  <si>
    <t>Suministro e instalación de cable de cobre multipolar de 5G6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</si>
  <si>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I31EAA010E</t>
  </si>
  <si>
    <t>Soporte para túnel de 1000 mm. de long. con 9 fichas. Trabajo nocturno en estación</t>
  </si>
  <si>
    <t>Suministro e instalación de soportes para cables en túnel de 1000 mm. de longitud,  con 9 fichas (24-72), fijado a la pared mediante anclajes químicos, garantizando el sellado y la impermeabilidad de la fijación. Totalmente instalado incluyendo replanteo, todo el material, herramientas y maquinaria necesaria.</t>
  </si>
  <si>
    <t>I31EVX015T</t>
  </si>
  <si>
    <t>Realización de paso de bóveda para la instalación de cables eléctricos.</t>
  </si>
  <si>
    <t>Realización de paso de bóveda para la instalación de cables eléctricos, incluido soportes necesarios con fichas, herramientas, vehículos y maquinaria necesaria para su instalación. Totalmente instalado.</t>
  </si>
  <si>
    <t>I31VMX001X</t>
  </si>
  <si>
    <t>Inspección y medición de los parámetros eléctricos de la instalación de tunel.</t>
  </si>
  <si>
    <t>Comprobación y megado del cableado eléctrico de baja y media tensión modificado en instalación de túnel según REBT y RAT.</t>
  </si>
  <si>
    <t>Total ADP.DE.1.8</t>
  </si>
  <si>
    <t>Total ADP.DE.1</t>
  </si>
  <si>
    <t>ADP.DE.2</t>
  </si>
  <si>
    <t>DOCUMENTACIÓN Y LEGALIZACIONES</t>
  </si>
  <si>
    <t>I31VMX003X</t>
  </si>
  <si>
    <t>Legalización de las instalaciones B.T. modificadas</t>
  </si>
  <si>
    <t>Legalización de las instalaciones de B.T. de distribución de energía modificadas incluida en el presente proyecto, comprendiendo:
-Proyectos constructivos y dirección técnica realizado por técnico competente con Declaración Responsable (RD 1000/2010) ó visado voluntario.
-Inspección técnica realizada por empresa de control, homologada por el Ministerio de Industria (O.C.A./E.C.I.). Con medición de los parámetros eléctricos según R.E.B.T. Incluyendo entrega de informe técnico y tramitación de expediente por Delegación de Industria.
-Tasas de registros en Organismos de control y modelo 030 de la CAM, impuestos y cualquier otro gasto necesario para la legalización de la instalación.
Inspección y medición de los parámetros eléctricos de la instalación de BAJA TENSIÓN, según Real Decreto 842/2002, de 2 de agosto y demás normativas de aplicación. Realizado por Empresa de Control Industrial I.), homologada por el Ministerio de Industria, incluyendo informe técnico. Entre otras, comprenderá las siguientes pruebas:
- Medidas de protección contra contactos directos o indirectos (ITC-BT-19, Ap. 2.8) con medición de tierras.
- Resistencia  de aislamiento y rigidez dieléctrica (ITC-BT-19, Ap. 2.9)
- Medición de tierras</t>
  </si>
  <si>
    <t>I31VMX004.SX</t>
  </si>
  <si>
    <t>Legalización de las instalaciones BT acometida de socorro modificadas</t>
  </si>
  <si>
    <t>Legalización de la totalidad de las instalaciones de  B.T. (Acometida de SOS) modificadas de distribución de energía incluida en el presente proyecto, comprendiendo:
-Proyectos constructivos y dirección técnica realizado por técnico competente con Declaración Responsable (RD 1000/2010) ó visado voluntario.
-Inspección técnica realizada por empresa de control, homologada por el Ministerio de Industria (O.C.A./E.C.I.). Con medición de los parámetros eléctricos según R.E.B.T. . Incluyendo entrega de informe técnico y tramitación de expediente por Delegación de Industria.
-Tasas de registros en Organismos de control y modelo 030 de la CAM, impuestos y cualquier otro gasto necesario para la legalización de la instalación.
Inspección y medición de los parámetros eléctricos de la instalación de BAJA TENSIÓN (acometida socorro), según Real Decreto 842/2002, de 2 de agosto y demás normativas de aplicación. Realizado por Empresa de Control Industrial I.), homologada por el Ministerio de Industria, incluyendo informe técnico. Entre otras, comprenderá las siguientes pruebas:
- Medidas de protección contra contactos directos o indirectos (ITC-BT-19, Ap. 2.8) con medición de tierras.
- Resistencia  de aislamiento y rigidez dieléctrica (ITC-BT-19, Ap. 2.9)
- Medición de tierras</t>
  </si>
  <si>
    <t>I31DOC01</t>
  </si>
  <si>
    <t>Documentación fin de obra</t>
  </si>
  <si>
    <t>Elaboración de toda la documentación final de obra acerca de las instalaciones realizadas en estación y en túnel, incluyendo al menos:
- Proyecto eléctrico y cálculos justificativos.
- Relación de equipos instalados, indicando el número de cada tipo y sus características principales.
- Planos de ubicación de equipos.
- Relación de fotografías, incluyendo antes y después de la nueva instalación.
- Mediciones lumínicas, incluyendo mediciones antes y después de la nueva instalación.
- Fichas técnicas y certificados de todos los elemetos instalados.
- Manuales de uso y mantenimiento.
- Sistema de regulación utilizado y funcionamiento.
Se incluirá la formación necesaria para el correcto uso de lo equipos instalados para personal de mantenimiento de la nueva instalación.
Según Pliego de Prescripciones Técnias.</t>
  </si>
  <si>
    <t>Total ADP.DE.2</t>
  </si>
  <si>
    <t>Total A DP.DE</t>
  </si>
  <si>
    <t>A DP.ELECT</t>
  </si>
  <si>
    <t>INSTALACIÓN DE ELECTRIFICACIÓN</t>
  </si>
  <si>
    <t>DP.ELEC.1.1</t>
  </si>
  <si>
    <t>TRABAJOS DE CATENARIA PARA EL MONTAJE Y DESMONTAJE DE CERCHAS METÁLICAS DE PROTECCIÓN EN TÚNEL</t>
  </si>
  <si>
    <t>I40BBBM009CT</t>
  </si>
  <si>
    <t>Suministro y montaje de soporte ménsula suspensión de catenaria en cercha metálica de túnel. En horario nocturno túnel.</t>
  </si>
  <si>
    <t>Suministro y montaje de conjunto soporte y ménsula suspensión de catenaria en túnel reforzado con cerchas metálicas para sustituir a otro próximo. Totalmente instalado, quedando la catenaria en servicio y suspendida de ésta y sin variación de su geometría inicial. Incluyendo placa soldada a cimbra, soporte a techo soldado a la ménsula ó soporte a techo por tornillos y todo el material de montaje, herramientas y maquinaria necesaria. Según Pliego de Condiciones. En horario nocturno túnel.</t>
  </si>
  <si>
    <t>I40BBC095T</t>
  </si>
  <si>
    <t>Adecuación y corrección de catenaria convencional por inserción de un conjunto de suspensión. En horario nocturno túnel</t>
  </si>
  <si>
    <t>Adecuación y corrección de dos vanos de vía general por la inserción de un nuevo conjunto de suspensión en catenaria convencional. Incluye el tendido de sustentador, hilo de contacto y el rependolado de los vanos de vías general. Izado de cargas y atirantado de las vías generales. En horario nocturno túnel.</t>
  </si>
  <si>
    <t>I41WTX015T</t>
  </si>
  <si>
    <t>Toma de tierra completa para sistema de electrificación.  En horario nocturno túnel.</t>
  </si>
  <si>
    <t>Toma de tierra completa para sistema de electrificación. Comprende la apertura de zanja y colocacación de arqueta con tapa, las picas necesarias para obtener el valor de medición en ohmios de la resistencia de paso a tierra hasta conseguir los valores previstos según especificaciones en Pliego de Condiciones.  Conexión de las picas al cable de cobre mediante las grapas adecuadas. Incluye irforme con la medición, desplazamientos, maquinaria, herramientas y medios auxiliares.  En horario nocturno túnel.</t>
  </si>
  <si>
    <t>I41WTX018T</t>
  </si>
  <si>
    <t>Suministro y montaje de conjunto conexión a tierra en soporte de catenaria en túnel. En horario nocturno túnel</t>
  </si>
  <si>
    <t>Suministro y montaje de pletina con abrazadera comercial Pfirester GTLA o similar para la sustentación y conexión de cable de puesta a tierra de aluninio en el soporte de conjunto de ménsula de catenaria en túnel. Totalmente instalada,  incluyendo todo el material de montaje, herramientas y maquinaria necesaria. En horario nocturno túnel</t>
  </si>
  <si>
    <t>I41KH010T</t>
  </si>
  <si>
    <t>km</t>
  </si>
  <si>
    <t>Suministro y tendido de cable de tierra aluminio-acero 94-AL1/22-ST1A. En horario nocturno túnel</t>
  </si>
  <si>
    <t>Suministro y tendido de cable de tierra aluminio-acero 94-AL1/22-ST1A. comprende la fijación a la grapa de herraje y correcto tensado. incluye desplazamientos, maquinaria, herramientas y medios auxiliares. Totalmente instalado y en servicio. 
En horario nocturno túnel</t>
  </si>
  <si>
    <t>I40BBB010T</t>
  </si>
  <si>
    <t>Suministro e instalación de conjunto de anclaje para dos feeder de Al de 645 mm². En horario nocturno túnel</t>
  </si>
  <si>
    <t>Suministro e instalación de soporte y conjuno de cola de anclaje para dos cables de feeder de Al de 645 mm² en túnel. Montaje de la ménsula a su altura y nivelación correctas y anclaje y tensado de cables según pliego de condiciones. con maquinaria, vehículos y herramientas necesarias. En horario nocturno túnel.</t>
  </si>
  <si>
    <t>I41KDX001DT</t>
  </si>
  <si>
    <t>Desmontaje de cable cubierto de Al. 3 kV. de 1x630 mm². En horario nocturno túnel.</t>
  </si>
  <si>
    <t>Desmontaje de cable cubierto de Al. 3 kV. de 1x630 mm²,  "no propagador del incendio y baja emisión de humos" según especificaciones en el Pliego de Condiciones, incluido terminales, maguitos de empalmes y material auxiliar.  incluyendo todo el material de desmontaje, herramientas y maquinaria necesaria. En horario nocturno túnel.</t>
  </si>
  <si>
    <t>I41KDX001MT</t>
  </si>
  <si>
    <t>Montaje de cable cubierto de Al. 3 kV. de 1x630 mm². En horario nocturno túnel.</t>
  </si>
  <si>
    <t>Montaje de cable cubierto de Al. 3 kV. de 1x630 mm²,  "no propagador del incendio y baja emisión de humos" según especificaciones en el Pliego de Condiciones, incluido terminales, maguitos de empalmes y material auxiliar. Totalmente instalado, incluyendo todo el material de montaje, herramientas y maquinaria necesaria. En horario nocturno túnel.</t>
  </si>
  <si>
    <t>I41KSX010T</t>
  </si>
  <si>
    <t>Soporte para túnel de 1000 mm. de long. con 9 fichas (24-72). En horario nocturno túnel.</t>
  </si>
  <si>
    <t>Soporte para túnel de1000 mm. de longitud, fijado a la pared mediante tacos con 9 fichas. Totalmente instalado en  En horario nocturno túnel</t>
  </si>
  <si>
    <t>I41KDX001T</t>
  </si>
  <si>
    <t>Suministro e instalación de cable cubierto de Al. 3 kV. de 1x630 mm², clasificación (CPR): B2ca, s1a, d1, a1. En horario nocturn</t>
  </si>
  <si>
    <t>Suministro e instalación de cable cubierto de Al. 3 kV. de 1x630 mm².  No propagador del incendio y baja emisión de humos clase de reacción al fuego, clasificación (CPR): B2ca, s1a, d1, a1. según especificaciones en el Pliego de Condiciones, incluido terminales, maguitos de empalmes y material auxiliar. Totalmente instalado, incluyendo todo el material de montaje, herramientas y maquinaria necesaria. En horario nocturno túnel</t>
  </si>
  <si>
    <t>I40BBBM009T</t>
  </si>
  <si>
    <t>Suministro y montaje de soporte ménsula suspensión de catenaria en túnel. En horario nocturno túnel.</t>
  </si>
  <si>
    <t>Suministro e instalación de conjunto soporte y ménsula suspensión de catenaria en túnel. Montaje de la ménsula a su altura y nivelación correctas. con maquinaria, vehículos y herramientas necesarias Totalmente instalado. En horario nocturno túnel.</t>
  </si>
  <si>
    <t>I40BBC500T</t>
  </si>
  <si>
    <t>Revisión y modificación de la geometria del sistema de electrificación catenaria. En horario nocturno de túnel.</t>
  </si>
  <si>
    <t>Revisión y modificación de la geometria del sistema de electrificación catenaria ajustándolo para garantizar altura nominal del hilo de contacto. Modificando alturas en los conjuntos de suspensión y descentramientos en los atirantados en recta ó curva existentes en el tramo. Sustituyendo si fuera necesario elementos de soportes de túnel. incluyendo limpieza de los conjuntos de suspensión, comprobación de los pares de apriete y la sustitución de todos los elementos dañados. Nivelación de los correspondientes seccionamientos de aire. Incluye todo el material necesario y recorrido en vehículo autorizado de contrata. En horario nocturno túnel.</t>
  </si>
  <si>
    <t>I40AUX003T</t>
  </si>
  <si>
    <t>Revisión con dresina de Metro de Madrid y conductor autorizado.  En horario nocturno túnel.</t>
  </si>
  <si>
    <t>Revisión, ajuste y toma de datos con dresina de Metro de Madrid y conductor autorizado, de los sistemas de electrificación y de la geometria de la catenaria instalada. Con  la corrección de todos los puntos fuera de los valores  indicados por la dirección de obra.  En horario nocturno túnel.</t>
  </si>
  <si>
    <t>I41XWF010</t>
  </si>
  <si>
    <t>Pruebas finales de las diferentes instalaciones, tanto eléctricas como mecánicas.</t>
  </si>
  <si>
    <t>Pruebas finales de las diferentes instalaciones, tanto eléctricas como mecánicas, según especificaciones en el Pliego de Condiciones.</t>
  </si>
  <si>
    <t>Total DP.ELEC.1.1</t>
  </si>
  <si>
    <t>Total A DP.ELECT</t>
  </si>
  <si>
    <t>Total 01.05 DP</t>
  </si>
  <si>
    <t>01.06 DP</t>
  </si>
  <si>
    <t>MEDIO AMBIENTE Y GEST.RESIDUOS</t>
  </si>
  <si>
    <t>0108.01GEST</t>
  </si>
  <si>
    <t>GESTIÓN MEDIOAMBIENTAL</t>
  </si>
  <si>
    <t>ADL005.1</t>
  </si>
  <si>
    <t>TALADO DE ARBOLES</t>
  </si>
  <si>
    <t>Tala de árboles de cualquier especie y tamaño, y limpieza del terreno con arbustos y tocones, incluyendo retirada de los mismos, impuestos y tasas municipales.</t>
  </si>
  <si>
    <t>mU14L180</t>
  </si>
  <si>
    <t>TRASPLANTE DE ARBOL CUALQUIER ESPECIE, FUERA DE OBRA</t>
  </si>
  <si>
    <t>Transplante de árboles varios, la operación comprende la poda, la preparación de cepellón escayolado y nueva plantación en la ubicación correspondiente, incluso el primer año de mantenimiento.</t>
  </si>
  <si>
    <t>mU14N030</t>
  </si>
  <si>
    <t>TRA.Y PLA. ÁRBOL DE VIVERO MUNICIPAL, EJEMP.</t>
  </si>
  <si>
    <t>Transporte y plantación de árbol ejemplar, suministrado por Viveros Municipales, incluso apertura de hoyo de 1.00</t>
  </si>
  <si>
    <t>Total 0108.01GEST</t>
  </si>
  <si>
    <t>0108.02GEST</t>
  </si>
  <si>
    <t>GESTIÓN DE RESIDUOS</t>
  </si>
  <si>
    <t>U20CO030</t>
  </si>
  <si>
    <t>ALQUILER CONTENEDOR RCD 16m3</t>
  </si>
  <si>
    <t>Coste del alquiler de contenedor de 16 m3 de capacidad para rcd, sólo permitido éste tipo de residuo en el contenedor por el gestor de residuos no peligrosos (autorizado por la consejería de medio ambiente). Según real decreto 105/2008, de 1 de febrero por el que se regula la producción y gestión de los residuos de construcción y demolición.</t>
  </si>
  <si>
    <t>U20CVC111</t>
  </si>
  <si>
    <t>ALQUILER CONTENEDOR TIERRA 16m3.</t>
  </si>
  <si>
    <t>Coste del alquiler de contenedor de 16m3. De capacidad, sólo permitido éste tipo de residuo en el contenedor por el gestor de residuos no peligrosos (autorizado por la consejería de medio ambiente de la comunidad autónoma correspondiente). Según real decreto 105/2008, de 1 de febrero por el que se regula la producción y gestión de los residuos de construcción y demolición.</t>
  </si>
  <si>
    <t>U20CVC040</t>
  </si>
  <si>
    <t>ALQUILER CONTENEDOR PLÁSTICOS 16m3.</t>
  </si>
  <si>
    <t>U20CVC010</t>
  </si>
  <si>
    <t>ALQUILER CONTENEDOR CHATARRA 16m3.</t>
  </si>
  <si>
    <t>U20CVC100</t>
  </si>
  <si>
    <t>ALQUILER CONTENEDOR MADERA 16m3.</t>
  </si>
  <si>
    <t>0000420</t>
  </si>
  <si>
    <t>TRATAMIENTO DE RESIDUOS PELIGROSOS DE ENVASES</t>
  </si>
  <si>
    <t>Tratamiento de residuos peligrosos de envases.</t>
  </si>
  <si>
    <t>0001245</t>
  </si>
  <si>
    <t>CAMBIO DE BIG BAG DE 1m3</t>
  </si>
  <si>
    <t>Ud. Cambio de big bag 1m3 de capacidad, colocado en obra a pie de carga, incluso servicio de entrega, alquiler, tasas por ocupación de la vía pública y parte proporcional de medios auxiliares.</t>
  </si>
  <si>
    <t>U20TCAPFEE120</t>
  </si>
  <si>
    <t>t</t>
  </si>
  <si>
    <t>TRANSP.PLAN.50km.CARGA MEC.</t>
  </si>
  <si>
    <t>Servicio de entrega y recogida de contenedor de  16 m3 con transporte de residuos por transportista autorizado (por la consejería de medio ambiente de la comunidad autónoma correspondiente), colocado a pie de carga una distancia de transpsorte al centro de reciclaje o de transferencia no superior a 50 km, con camión bañera basculante cargado a máquina, canon de vertedero, carga y parte proporcional de medios auxiliares. según Real Decreto 105/2008, de 1 de febrero por el que se regula la producción y gestión de los residuos de construcción y demolición.</t>
  </si>
  <si>
    <t>Total 0108.02GEST</t>
  </si>
  <si>
    <t>Total 01.06 DP</t>
  </si>
  <si>
    <t>01.07 DP</t>
  </si>
  <si>
    <t>CONTROL DE CALIDAD</t>
  </si>
  <si>
    <t>CNTCAL01A</t>
  </si>
  <si>
    <t>CONTROL DE CALIDAD OBRA CIVIL (HORMIGÓN, ACERO...)</t>
  </si>
  <si>
    <t>Partida alzada a justificar de estudio y control de calidad de los componentes, dosificación,  y materiales, asi de los procesos de ejecución y  de las características mecánicas de todos aquellos elementos utilizados en la ejecucion de la obra civil, según la normativa vigente, realizando todas las acciones necesarias a tal efecto: Toma de muestras, ensayos de laboratorio, ensayos in situ, pruebas de servicio y funcionamiento, etc.</t>
  </si>
  <si>
    <t>CNTCAL02A</t>
  </si>
  <si>
    <t>CONTROL DE CALIDAD ESTRUCTURA METÁLICA</t>
  </si>
  <si>
    <t>CNTCAL03A</t>
  </si>
  <si>
    <t>CONTROL DE CALIDAD ARQUITECTURA</t>
  </si>
  <si>
    <t>Partida alzada a justificar de estudio y control de calidad de los componentes, dosificación,  y materiales, asi de los procesos de ejecución y  de las características mecánicas de todos aquellos elementos utilizados en la ejecucion de las partidas de arquitectura , según la normativa vigente, realizando todas las acciones necesarias a tal efecto: Toma de muestras, ensayos de laboratorio, ensayos in situ, pruebas de servicio y funcionamiento, etc.</t>
  </si>
  <si>
    <t>Total 01.07 DP</t>
  </si>
  <si>
    <t>01.08 DP</t>
  </si>
  <si>
    <t>SEGURIDAD Y SALUD</t>
  </si>
  <si>
    <t>ESSASC.DL</t>
  </si>
  <si>
    <t>ESTUDIO DE SEGURIDAD Y SALUD</t>
  </si>
  <si>
    <t>Presupuesto estudio seguridad y salud según documento adjunto al proyecto.</t>
  </si>
  <si>
    <t>Total 01.08 DP</t>
  </si>
  <si>
    <t>01.09.DP</t>
  </si>
  <si>
    <t>SEGUIMIENTO ARQUEO-PALEONTOLÓGICO</t>
  </si>
  <si>
    <t>ARQ01</t>
  </si>
  <si>
    <t>PROYECTO DE ACTUACIÓN ARQUEOLÓGICA</t>
  </si>
  <si>
    <t>Elaboración de proyecto de actuación arqueológica/paleontológica incluida tramitación administrativa de los permisos oportunos ante la dirección general de patrimonio cultural de la comunidad de madrid y consulta de carta arqueológica, para la obtención del permiso correspondiente, con anterioridad al inicio de las obras.</t>
  </si>
  <si>
    <t>ARQ02</t>
  </si>
  <si>
    <t>SEGUIMIENTO ARQUEOLÓGICO</t>
  </si>
  <si>
    <t>Control arqueológico mediante la supervisión de técnico arqueólogo sobre el terreno de la fase de ejecución correspondiente a los movimientos de tierras</t>
  </si>
  <si>
    <t>ARQ03</t>
  </si>
  <si>
    <t>SEGUIMIENTO PALEONTOLÓGICO</t>
  </si>
  <si>
    <t>Control paleontológico mediante la supervisión de técnico paleontólogo sobre el terreno de la fase de ejecución correspondiente a los movimientos de tierras</t>
  </si>
  <si>
    <t>ARQ04</t>
  </si>
  <si>
    <t>RECOGIDA Y ANÁLISIS DE MUESTRA DE 500KG</t>
  </si>
  <si>
    <t>Recogida y análisis de muestra de sedimentos de 500kg en caso de obtenerse resultados positivos de los 100kg primeros de muestra.</t>
  </si>
  <si>
    <t>ARQ05</t>
  </si>
  <si>
    <t>RECOGIDA Y ANÁLISIS DE MUESTRA DE 100KG</t>
  </si>
  <si>
    <t>Recogida y análisis de muestra de sedimentos de 100kg.</t>
  </si>
  <si>
    <t>ARQ06</t>
  </si>
  <si>
    <t>INFORME MENSUAL DE SEGUIMIENTO</t>
  </si>
  <si>
    <t>Elaboración de informe mensual de resultados.</t>
  </si>
  <si>
    <t>ARQ07</t>
  </si>
  <si>
    <t>INFORME Y MEMORIA FINAL</t>
  </si>
  <si>
    <t>Elaboración de informe y memoria final de resultados.</t>
  </si>
  <si>
    <t>Total 01.09.DP</t>
  </si>
  <si>
    <t>01.10 DP</t>
  </si>
  <si>
    <t>COLUMNAS SECAS</t>
  </si>
  <si>
    <t>01.10.01</t>
  </si>
  <si>
    <t>SUMINISTRO Y COLOCACION DE TOMA EXTERIOR DE ALIMENTACIÓN DE COLUMNA SECA DE 70mm DE Ø HORARIO NOCTURNO</t>
  </si>
  <si>
    <t>Suministro y colocación de toma de alimentación de columna seca formada por racor tipo barcelona 70 mm rosca hembra con tapón de 70 mm, y válvula de despresurización y cadena. Construido en aleación ligera estampado y fabricado según normativa vigente, incluso p.P. De accesorios de sujeción y soportación, incluso mano de obra y medios auxiliares, i/ montaje y desmontaje y puesta en servicio, totalmente instalada y funcionando. Se incluye sellado de taladro de arqueta, para estanqueidad de la misma. En horario nocturno.</t>
  </si>
  <si>
    <t>01.10.02</t>
  </si>
  <si>
    <t>REPARACIÓN DE TOMA EXTERIOR DE ALIMENTACIÓN DE COLUMNA SECA DE 70mm DE Ø HORARIO DIURNO</t>
  </si>
  <si>
    <t>Suministro y reparación de cualquier elemento de toma de alimentación de columna seca formada por racor tipo barcelona 70 mm rosca hembra con tapón de 70 mm, y válvula de despresurización y cadena. Construido en aleación ligera estampado y fabricado según normativa vigente, incluso p.P. De accesorios de sujeción y soportación, incluso mano de obra y medios auxiliares, i/ montaje y desmontaje y puesta en servicio, totalmente instalada y funcionando. Se incluye sellado de taladro de arqueta, para estanqueidad de la misma. En horario diurno.</t>
  </si>
  <si>
    <t>01.10.03</t>
  </si>
  <si>
    <t>SUMINISTRO Y COLOCACION DE TAPA Y CERCO DE FUNDICIÓN PARA ARQUETA EXTERIOR.</t>
  </si>
  <si>
    <t>Suminsitro y colocación de tapa y cerco de fundición tipo metro, para alojamiento en arqueta exterior de columna seca, con la serigrafia "columna seca" "metro de madrid". Con calidad mínima d-400. Los trabajos requiere la reconstrucción de la arqueta según los requerimientos de metro.</t>
  </si>
  <si>
    <t>01.07</t>
  </si>
  <si>
    <t>SUMINISTRO Y COLOCACIÓN DE TUBERÍA DE ACERO GALVANIZADO DE 3" PROTEGIDA HORARIO NOCTURNO</t>
  </si>
  <si>
    <t>Suministro y colocación de tubería para columna seca en acero galvanizado une-en 10255 de 3" en montaje superficial, incluso accesorios de fijación y soportación y p.P. De imprimación, cinta base de protección aislante y autosoldable de elastomero de 0,3 mm de espesor prevulcanizado y cinta de acabado de 0,25 mm de espesor, i/ parte proporcional de elemetos auxiliares de sujección de acero inoxidable, i/ medios auxiliares i/calos pasos, cualquier elemento necesario para su instalación,  totalmente instalada y funcionando en horario nocturno.</t>
  </si>
  <si>
    <t>01.08</t>
  </si>
  <si>
    <t>TUBERÍA DE  ACERO GALVANIZADO DE 3" DESPROTEGIDA HORARIO DIURNO</t>
  </si>
  <si>
    <t>Suministro y colocación de tubería para columna seca en acero galvanizado une-en 10255 de 3" en montaje superficial, incluso accesorios de fijación y soportació, i/ parte proporcional de elemetos auxiliares de sujección de acero inoxidable, i/ medios auxiliares i/calos pasos, cualquier elemento necesario para su instalación,  totalmente instalada y funcionando en horario diurno.
.</t>
  </si>
  <si>
    <t>01.09</t>
  </si>
  <si>
    <t>TUBERÍA DE ACERO GALVANIZADO DE 3" DESPROTEGIDA HORARIO NOCTURNO</t>
  </si>
  <si>
    <t>Suministro y colocación de tubería para columna seca en acero galvanizado une-en 10255 de 3" en montaje superficial, incluso accesorios de fijación y soportació, i/ parte proporcional de elemetos auxiliares de sujección de acero inoxidable, i/ medios auxiliares i/calos pasos, cualquier elemento necesario para su instalación,  totalmente instalada y funcionando en horario nocturno.
.</t>
  </si>
  <si>
    <t>01.10</t>
  </si>
  <si>
    <t>SUMINISTRO Y COLOCACIÓN DE BOCA DE COLUMNA SECA EN HORNACINA DE 2 1/2" DIAMETRO HORARIO DIURNO</t>
  </si>
  <si>
    <t>Suministro y colocación de marco de 600x400 mm construido en chapa de acero inoxidable aisi-304 de 1,5 mm de espesor, terminación pulido, tapa construida en acero inoxidable de 4 mm de espesor terminación pulido o esmerilado, con cierre de simple resbalón con dos cerraduras de cuadradillo de 8 x 8 mm, macho profundo con muelle e inscripción serigrafiada con secado al horno "uso exclusivo bomberos" en color rojo ral 3002 y logotipo de metro. Instaladas tomando como referencia el centro de las bocas, a una distancia de 90 cm del suelo i/ medios y materiales auxiliares para la colocación, i/parte proporcional de obra civil, /i desmontaje y montaje de elementos auxiliares o estropeados, i/montaje y desmontaje de vitrex totalmente terminado y funcionando en horario diurno
..</t>
  </si>
  <si>
    <t>01.25</t>
  </si>
  <si>
    <t>VÁLVULA DE VACIADO DE 1" DE  Ø CON CONDUCCIÓN A DESAGÜE HORARIO NOCTURNO</t>
  </si>
  <si>
    <t>Suministro y colocación de válvula de vaciado de 1" de diámetro, incluso p.P. De tubería y accesorios para su total instalación. Se incluye la conducción hasta desagüe más próximo, para vaciado de la instalación i/medios auxiliares y ayudas de albañilería, totalmente terminado y funcionando. Horario nocturno.</t>
  </si>
  <si>
    <t>01.27</t>
  </si>
  <si>
    <t>VÁLVULA DE SECCIONAMIENTO DE 3" DE  Ø HORARIO NOCTURNO</t>
  </si>
  <si>
    <t>Suministro y colocación de válvula de seccionamiento de 3" de diámetro, incluso p.P. De accesorios para su total instalación, i/totalmente termiando y funcionando. Horario nocturno</t>
  </si>
  <si>
    <t>01.41</t>
  </si>
  <si>
    <t>MONTAJE Y DESMONTAJE DE ANDAMIO H=3M</t>
  </si>
  <si>
    <t>01.48</t>
  </si>
  <si>
    <t>PRUEBA DE PRESIÓN SIN DRESINA</t>
  </si>
  <si>
    <t>Prueba de presión hidrostática a todo el circuito toma, tubería, salida a la presión correspondiente, con las siguientes condiciones de la prueba: Presión de prueba: Mayor o igual a 15 kg/cm2, tiempo estimado de la prueba 45 minutos, horario de ejecución nocturno, vehículo especifico para la prueba, corte de tensión del hilo de trabajo ( catenaria ), vehiculo exterior con depósito de agua, además el equipamiento para la realización de la prueba de presión hidrostática con el que deberá estar dotado el vehículo como mínimo de siguientes elementos: Depósito de almacenamiento de 1000 litros, conexión de depósito mediante colector de aspiración, dos motobombas para la realización de las pruebas de llenado y presurización del circuito completo de columna seca, una para el llenado ( caudal entre 40 y 170 l/min ) y la otra de presión ( min 60 bares, válvulas de aislamiento y antirretorno, indicadores de presión calibrados, válvula de seguridad independientes, todas, por circuito, cuadro de control independiente para cada una de las bombas, con seta de parada de emergencia, diferenciales y magneto-térmico de protección, grupo electrógeno independiente del motor del vehículo para suministro eléctrico en caso de avería del generador del vehículo, armario de equipamiento con tramos de manguera y accesorios para su conexión abocas siamesas, indicador de presión calibrado de 0-25bar, procedimiento de la descripción de la prueba, informe técnico una vez realizada la prueba se emitirá un informe firmado por técnico competente, en el consten como mínimo las siguientes datos: Localización de la columna seca, fecha de la realización de la prueba, datos de los técnicos que han realizado la prueba, hora de inicio de a prueba, presión de la columna seca al inicio de la prueba ( adjuntar foto ), hora final de la prueba, presión de la columna seca al finalizar la prueba ( adjuntar foto ), conclusiones, i/ficha técnica por cada prueba se cumplimentará in situ por parte del personal técnico, una ficha técnica de campo con los datos anteriores y la posición respecto de la estación/tunel.Incluirá informe con los condicionantes de la columna seca, incluido trazado y plano en dwg.</t>
  </si>
  <si>
    <t>01.47</t>
  </si>
  <si>
    <t>PRUEBA DE PRESIÓN CON DRESINA</t>
  </si>
  <si>
    <t>Prueba de presión hidrostática a todo el circuito toma, tubería, salida a la presión correspondiente, con las siguientes condiciones de la prueba: Presión de prueba: Mayor o igual a 15 kg/cm2, tiempo estimado de la prueba 45 minutos, horario de ejecución nocturno, vehículo especifico para circular por vía, corte de tensión del hilo de trabajo ( catenaria ), vehiculo exterior con depósito de agua, además el equipamiento para la realización de la prueba de presión hidrostática con el que deberá estar dotado el vehículo para circular por vía seral como mínimo el siguiente: Depósito de almacenamiento de 1000 litros, conexión de depósito mediante colector de aspiración, dos motobombas para la realización de las pruebas de llenado y presurización del circuito completo de columna seca, una para el llenado ( caudal entre 40 y 170 l/min ) y la otra de presión ( min 60 bares, válvulas de aislamiento y antirretorno, indicadores de presión calibrados, válvula de seguridad independientes, todas, por circuito, cuadro de control independiente para cada una de las bombas, con seta de parada de emergencia, diferenciales y magneto-térmico de protección, grupo electrógeno independiente del motor del vehículo para suministro eléctrico en caso de avería del generador del vehículo, armario de equipamiento con tramos de manguera y accesorios para su conexión abocas siamesas, indicador de presión calibrado de 0-25bar, procedimiento de la descripción de la prueba, informe técnico una vez realizada la prueba se emitirá un informe firmado por técnico competente, en el consten como mínimo las siguientes datos: Localización de la columna seca, fecha de la realización de la prueba, datos de los técnicos que han realizado la prueba, hora de inicio de a prueba, presión de la columna seca al inicio de la prueba ( adjuntar foto ), hora final de la prueba, presión de la columna seca al finalizar la prueba ( adjuntar foto ), conclusiones, i/ficha técnica por cada prueba se cumplimentará in situ por parte del personal técnico, una ficha técnica de campo con los datos anteriores y la posición respecto de la estación/tunel. Incluirá informe con los condicionantes de la columna seca, incluido trazado y plano en dwg.</t>
  </si>
  <si>
    <t>01.50</t>
  </si>
  <si>
    <t>INSPECCIÓN DE INSTALACIÓN DE COLUMNA SECA, POR UNA OCA</t>
  </si>
  <si>
    <t>Partida a justificar. Ud. De legalización de la instalación de columna seca, de acuerdo a lo establecido en el  ripci, según rd 513/2017, incluyendo la entrega de documentación final de obra de las instalaciones, incluyendo:
- Planos,
- Documantación,
- Certificación del instalador de la instalación acorde al ripci.
- Y presentación en delegación de industria u organismo de control autorizado (oca/eici), así como abono de las tasas oficiales correspondientes y los gastos de gestión y tramitación.  Se incluye la posible segunda visita.
Esta partida se valorará por la direccion de obras si se realizar de forma conjunta con el resto de las instalaciones pci.</t>
  </si>
  <si>
    <t>01.53</t>
  </si>
  <si>
    <t>SEÑALIZACION de sistema de Columna secas</t>
  </si>
  <si>
    <t>Señalizacion de sistema de columna secas y extintores: Partida a justificar según la dirección de obras.
En esta partida se incluye mano de obras, señalización que cumple el ripci (clase a) y el correspondiente marco para instalación.</t>
  </si>
  <si>
    <t>BE0020AC</t>
  </si>
  <si>
    <t>AGENTE DE CORTE DE TRACCIÓN EN ESTACIÓN O TÚNEL (NOCTURNO)</t>
  </si>
  <si>
    <t>Jornada de agente homologado por metro de madrid s.A. Para la comprobación de ausencia de tensión en catenaria, incluso desplazamiento necesario a la estación o túnel correspondiente y herramientas de comprobación necesarias para efectuar el corte, en horario nocturno.</t>
  </si>
  <si>
    <t>01.13cs</t>
  </si>
  <si>
    <t>SUMINISTRO Y COLOCACIÓN DE BOCA DE COLUMNA SECA EN HORNACINA DE 2  1/2"Ø HORARIO NOCTURNO</t>
  </si>
  <si>
    <t>Suministro y colocación de salida de columna seca provista de conexión siamesa pn-20 de 2 1/2", con válvulas de esfera incorporadas de 45 mm, juntas de teflón, adaptadores tipo barcelona con tapa, válvula de despresurización y cadena, fabricados según normativa vigente, incluso marco de 600x400 mm construido en chapa de acero inoxidable aisi-304 de 1,5 mm de espesor, terminación pulido, tapa construida en acero inoxidable de 4 mm de espesor terminación pulido o esmerilado, con cierre de simple resbalón con dos cerraduras de cuadradillo de 8 x 8 mm, macho profundo con muelle e inscripción serigrafiada con secado al horno "uso exclusivo bomberos" en color rojo ral 3002 y logotipo de metro. Instaladas tomando como referencia el centro de las bocas, a una distancia de 90 cm del suelo i/ medios y materiales auxiliares para la colocación, i/parte proporcional de obra civil, /i desmontaje y montaje de elementos auxiliares o estropeados, i/montaje y desmontaje de vitrex totalmente terminado y funcionando en horario nocturno.</t>
  </si>
  <si>
    <t>01.18cs</t>
  </si>
  <si>
    <t>SUMINISTRO Y COLOCACIÓN DE BOCA DE COLUMNA SECA EN ARMARIO DE 2 1/2" Ø HORARIO DIURNO</t>
  </si>
  <si>
    <t>Suministro y colocación de boca de salida de columna seca provista de conexión siamesa pn-20 de 2 1/2" construida en aleación ligera, terminación plastificada, con válvulas de esfera incorporadas de 45 mm construidas en latón, terminación cromado duro, juntas de teflón, adaptadores tipo barcelona con tapa, válvula de despresurización y cadena, construidos en aleación ligera estampados, terminación anodizados, fabricados según normativa vigente, incluso armario construido en chapa de acero inoxidable aisi-304 de 1,5 mm de espesor, terminación pulido, tapa construida en acero inoxidable de 4 mm de espesor terminación pulido o esmerilado, con bisagras tipo piano, cierre de simple resbalón con dos cerraduras de cuadradillo de 8 x 8 mm, macho profundo con muelle e inscripción serigrafiada con secado al horno "uso exclusivo bomberos" en color rojo ral 3002 y logotipo de metro. Se situarán tomando como referencia el centro de las bocas, a una distancia de 90 cm del suelo. I/parte proporcional de medios auxiliares, i/remates y ayudas de obra civil, totalmente instalada y funcionando. Horatio diurno.</t>
  </si>
  <si>
    <t>E01</t>
  </si>
  <si>
    <t>DESMONTAJE DE TUBERIA DE COLUMNA SECA (DIURNO)</t>
  </si>
  <si>
    <t>Total 01.10 DP</t>
  </si>
  <si>
    <t>01.11 DP</t>
  </si>
  <si>
    <t>AUXILIARES</t>
  </si>
  <si>
    <t>EK0015</t>
  </si>
  <si>
    <t>CUADRO ELECTRICO DE OBRA</t>
  </si>
  <si>
    <t>Suministro y montaje de cuadro de obra para efectuar alimentación eléctrica de la obra, cumpliendo los requisitos y trámites hasta su aprobación incluidos en la norma técnica de metro de madrid nº 1530"solicitud de instalaciones eléctricas de baja tensión provisionales y temporales de obras en la red de metro de madrid" , incluyendo desmontaje a la finalización de la obra,  i.P.P. De medios auxiliares y costes indirectos.</t>
  </si>
  <si>
    <t>EC0040</t>
  </si>
  <si>
    <t>CONJUNTO SEIS TUBOS FLEXIBLES D=50 PASO DE BÓVEDAS</t>
  </si>
  <si>
    <t>Suministro y colocación de conjunto de 6 tubos flexibles ldh de d=50 mm para el paso de canalizaciones, ocultos por el falso techo, incluso p.P. De anclajes, fijaciones a la bóveda y medios auxiliares. En horario nocturno.</t>
  </si>
  <si>
    <t>EC0050</t>
  </si>
  <si>
    <t>SUMINISTRO Y COLOCACIÓN DE TUBERÍA DE PVC D. 110 MM PARA CANALIZ</t>
  </si>
  <si>
    <t>Suministro y colocación de tubería de pvc d=110 mm para canalizaciones eléctricas bajo solado en vestíbulo, bajo contrabóvedas, en andenes.....</t>
  </si>
  <si>
    <t>BE0020N</t>
  </si>
  <si>
    <t>PDRES01</t>
  </si>
  <si>
    <t>h</t>
  </si>
  <si>
    <t>DRESINA CON GRÚA Y VAGÓN JORNADA 2:30 - 5:00 A.M.</t>
  </si>
  <si>
    <t>Dresina con grua y vagon, jornada 2.30-5.00 A.M., Incluso conductor y vagonero homologado por metro de madrid y medios auxiliares. Sólo para situaciones excepcionales.</t>
  </si>
  <si>
    <t>E07SCN</t>
  </si>
  <si>
    <t>SOPORTE PROVISIONAL PARA CABLES (NOCTURNO)</t>
  </si>
  <si>
    <t>Suministro, colocación y retirada posterior a almacén de metro con acuse de recibo de soporte provisional para cableado durante el transcurso de la obra mediante perfiles metalicos y soportes tipo percha, bridas, etc. I.P.P. De anclajes y pequeño material. En horario nocturno.</t>
  </si>
  <si>
    <t>VAR001</t>
  </si>
  <si>
    <t>LIMPIEZA DE LA ZONA DE OBRA</t>
  </si>
  <si>
    <t>Limpieza general diaria de la zona de obra para que cada día el servicio pueda ser repuesto en perfectas condiciones, incluido carga y transporte de escombros a vertedero, incluso parte proporcional de medios auxiliares y costes indirectos.</t>
  </si>
  <si>
    <t>Total 01.11 DP</t>
  </si>
  <si>
    <t>01.12 DP</t>
  </si>
  <si>
    <t>ACCESIBILIDAD</t>
  </si>
  <si>
    <t>03.01_EGA</t>
  </si>
  <si>
    <t>ALBAÑILERÍA, SOLADOS Y REVESTIMIENTOS</t>
  </si>
  <si>
    <t>EGA0160</t>
  </si>
  <si>
    <t>SUMINISTRO E INSTALACIÓN DE PAVIMENTO TACTOVISUAL CERÁMICO ABOTONADO Y ACANALADO (NOCTURNO)</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</si>
  <si>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</si>
  <si>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EGA0162</t>
  </si>
  <si>
    <t>SUMINISTRO E INSTALACIÓN DE PAVIMENTO TACTOVISUAL ANTIDESLIZANTE CERÁMICO ABOTONADO Y ACANALADO (NOCTURNO)</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</si>
  <si>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</si>
  <si>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EGA0165</t>
  </si>
  <si>
    <t>SUMINISTRO E INSTALACIÓN DE PAVIMENTO TACTOVISUAL CERÁMICO ACANALADO AMARILLO (NOCTURNO)</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</si>
  <si>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</si>
  <si>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EGA0180</t>
  </si>
  <si>
    <t>SUMINISTRO E INSTALACIÓN DE PAVIMENTO TACTOVISUAL CERÁMICO AMARILLO DE BORDE DE ANDÉN (NOCTURNO)</t>
  </si>
  <si>
    <t>Suministro e instalación de pavimento tactovisual de 40x40 cm o 40x60cm, según decida d.O., ,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</si>
  <si>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03.01_EGA</t>
  </si>
  <si>
    <t>03.03_EGC</t>
  </si>
  <si>
    <t>DEMOLICIONES Y DESMONTAJES</t>
  </si>
  <si>
    <t>EGC0440</t>
  </si>
  <si>
    <t>REUBICACIÓN DE INTERFONO EN NUEVA UBICACION (NOCTURNO)</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</si>
  <si>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</si>
  <si>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03.03_EGC</t>
  </si>
  <si>
    <t>03.04_EGE</t>
  </si>
  <si>
    <t>MEDIDAS TECNOLÓGICAS DE AYUDA AL VIAJERO</t>
  </si>
  <si>
    <t>EGE0005</t>
  </si>
  <si>
    <t>INTEGRACION DE BUCLE MAGNETICO EN INTERFONO DE PUBLICO VIA IP</t>
  </si>
  <si>
    <t>Suministro,instalación y montaje de bucle magnético, con cobertura acorde a la normativa une-en601184:2016 En espacio de superficie frente al interfono de público, con dimensiones mínimas de 1,5m. De largo x 1,5m. De fondo, tanto a 1,2m. Como a 1,7m. De altura.Se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</si>
  <si>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EGE0080</t>
  </si>
  <si>
    <t>INSTALACIÓN DE TIRA ANTIDESLIZANTE PARA PELDAÑO DE 25mm (NOCTURNO)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</si>
  <si>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</si>
  <si>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03.04_EGE</t>
  </si>
  <si>
    <t>03.05_EGF</t>
  </si>
  <si>
    <t>MEDIOS AUXILIARES</t>
  </si>
  <si>
    <t>EGF0020</t>
  </si>
  <si>
    <t>COLOCACIÓN Y RETIRADA DE CHAPA ESTRIADA (NOCTURNO)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</si>
  <si>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</si>
  <si>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EGF0040</t>
  </si>
  <si>
    <t>SUMINISTRO DE CHAPA ESTRIADA 2,5 MM (NOCTURNO)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</si>
  <si>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</si>
  <si>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03.05_EGF</t>
  </si>
  <si>
    <t>03.06_EGG</t>
  </si>
  <si>
    <t>SEÑALIZACIÓN</t>
  </si>
  <si>
    <t>EGG0280</t>
  </si>
  <si>
    <t>SUMINISTRO E INSTALACIÓN DE CARTEL EXTERIOR PARA ASCENSOR DE HASTA 500mm DE ALTURA (NOCTURNO)</t>
  </si>
  <si>
    <t>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</si>
  <si>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EGG0340</t>
  </si>
  <si>
    <t>SUMINISTRO E INSTALACIÓN DE CARTEL INTERIOR PARA ASCENSOR DE HASTA 370mm DE ALTURA (NOCTURNO)</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</si>
  <si>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</si>
  <si>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EGG0380</t>
  </si>
  <si>
    <t>SUMINISTRO E INSTALACIÓN DE ETIQUETA BRAILLE (NOCTURNO)</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</si>
  <si>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</si>
  <si>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EGG0565</t>
  </si>
  <si>
    <t>SUMINISTRO E INSTALACIÓN DE SEÑALIZACIÓN LAZO DE INDUCCION EN VINILO (NOCTURNO)</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</si>
  <si>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</si>
  <si>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EGG0640</t>
  </si>
  <si>
    <t>SUMINISTRO E INSTALACIÓN DE TIRA FOTOLUMINISCENTE PARA BORDE DE ANDÉN (NOCTURNO)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</si>
  <si>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</si>
  <si>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03.06_EGG</t>
  </si>
  <si>
    <t>Total 01.12 DP</t>
  </si>
  <si>
    <t>01.13 DP</t>
  </si>
  <si>
    <t>SEÑALÉTICA</t>
  </si>
  <si>
    <t>SÑM</t>
  </si>
  <si>
    <t>MATERIALES</t>
  </si>
  <si>
    <t>SÑM.01</t>
  </si>
  <si>
    <t>LAMAS</t>
  </si>
  <si>
    <t>SÑM.01.SL.940_NN.01</t>
  </si>
  <si>
    <t>Lama estratificada de 0 - 70 mm</t>
  </si>
  <si>
    <t>Lama estándar 940 mm de ancho y de 0 mm a 70 mm de alto inclusive,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</si>
  <si>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SÑM.01.SL.940_NN.02</t>
  </si>
  <si>
    <t>Lama estratificada de 71 - 140 mm</t>
  </si>
  <si>
    <t>Lama estándar 940 mm de ancho y de 71 mm a 140 mm de alto inclusive,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</si>
  <si>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SÑM.01.SL.940_NN.17</t>
  </si>
  <si>
    <t>Remate X1</t>
  </si>
  <si>
    <t>Remate tipo X1, estándar 940, de dimensiones 940 de ancho hasta un máximo de 200 mm de alto inclusive, (verde, azul, gris, blanca)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</si>
  <si>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SÑM.01.SL.940_NN.18</t>
  </si>
  <si>
    <t>Remate X2</t>
  </si>
  <si>
    <t>Remate tipo X2, estándar 940, de dimensiones 940 de ancho y de más de 201 mm de alto inclusive, (verde, azul, gris, blanca)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</si>
  <si>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Total SÑM.01</t>
  </si>
  <si>
    <t>SÑM.02</t>
  </si>
  <si>
    <t>VINILOS Y MATERIALES PLÁSTICOS</t>
  </si>
  <si>
    <t>SÑM.02.01</t>
  </si>
  <si>
    <t>Frontis ascensor (vinilo)</t>
  </si>
  <si>
    <t>Frontis de ascensor, realizado en vinilo adhesivo, para impresión en digital, con la información a aportar al viajero por Metro de Madrid, de dimensiones 1680 x 340 mm, según PCT. Totalmente terminado.</t>
  </si>
  <si>
    <t>SÑM.02.04</t>
  </si>
  <si>
    <t>Rombos portones y barandillas (vinilo a dos caras)</t>
  </si>
  <si>
    <t>PVC blanco y transparente, para imprimir en digital (las AAFF serán facilitadas por los Técnicos de Señalética). Dimensiones 494 mm x 296 mm. Puede llevar diferentes tipos de adhesivos: permanente, superpermanente o removible. A doble cara con laminado de protección en la cara exterior y troquelado. El material cumplirá todas aquellas condiciones especificadas en los Pliegos de Condiciones Técnicas de Metro de Madrid.</t>
  </si>
  <si>
    <t>SÑM.02.05</t>
  </si>
  <si>
    <t>"Solo personal autorizado" portones (VP-46/SÑ y VP-47/SÑ)</t>
  </si>
  <si>
    <t>PVC blanco y transparente, para imprimir en digital (las AAFF serán facilitadas por los Técnicos de Señalética). Dimensiones 700 mm x 120 mm. Puede llevar diferentes tipos de adhesivos: permanente, superpermanente o removible. A doble cara con laminado de protección en la cara exterior. El material cumplirá todas aquellas condiciones especificadas en los Pliegos de Condiciones Técnicas de Metro de Madrid.</t>
  </si>
  <si>
    <t>SÑM.02.06</t>
  </si>
  <si>
    <t>Prohibido fumar (vinilo a dos caras)</t>
  </si>
  <si>
    <t>PVC blanco y transparente, para imprimir en digital (las AAFF serán facilitadas por los Técnicos de Señalética). Dimensiones 300 mm x 300 mm. Puede llevar diferentes tipos de adhesivos: permanente, superpermanente o removible. A doble cara con laminado de protección en la cara exterior. El material cumplirá todas aquellas condiciones especificadas en los Pliegos de Condiciones Técnicas de Metro de Madrid.</t>
  </si>
  <si>
    <t>SÑM.02.07</t>
  </si>
  <si>
    <t>Madrid Excelente (vinilo a dos caras)</t>
  </si>
  <si>
    <t>SÑM.02.08</t>
  </si>
  <si>
    <t>Prohibido globos (vinilo a dos caras)</t>
  </si>
  <si>
    <t>SÑM.02.09</t>
  </si>
  <si>
    <t>Entrada(azul)/No pasar (vinilo a dos caras)</t>
  </si>
  <si>
    <t>PVC blanco y transparente, para imprimir en digital (las AAFF serán facilitadas por los Técnicos de Señalética). Dimensiones 800 mm x 120 mm. Puede llevar diferentes tipos de adhesivos: permanente, superpermanente o removible. A doble cara con laminado de protección en la cara exterior. El material cumplirá todas aquellas condiciones especificadas en los Pliegos de Condiciones Técnicas de Metro de Madrid.</t>
  </si>
  <si>
    <t>SÑM.02.10</t>
  </si>
  <si>
    <t>Salida(verde)/No pasar (vinilo a dos caras)</t>
  </si>
  <si>
    <t>SÑM.02.11</t>
  </si>
  <si>
    <t>Cámaras de Vigilancia (vinilo a dos caras)</t>
  </si>
  <si>
    <t>SÑM.02.12</t>
  </si>
  <si>
    <t>Normas ascensores (vinilo a una cara)</t>
  </si>
  <si>
    <t>PVC blanco y transparente, para imprimir en digital (las AAFF serán facilitadas por los Técnicos de Señalética). Dimensiones aproximadas 180 mm x 1200 mm. Puede llevar diferentes tipos de adhesivos: permanente, superpermanente o removible. A una cara con laminado de protección en la cara exterior, troquelado y con papel transportador para su colocación. El material cumplirá todas aquellas condiciones especificadas en los Pliegos de Condiciones Técnicas de Metro de Madrid.</t>
  </si>
  <si>
    <t>SÑM.02.13</t>
  </si>
  <si>
    <t>Normas EEMM horizontal</t>
  </si>
  <si>
    <t>Cartel de normas de uso de escalera mecánica, pasillo rodante o rampa, de dimensiones 570 mm x 280 mm, realizado en PVC blanco y transparente, para imprimir en digital (las AAFF serán facilitadas por los Técnicos de Señalética). Puede llevar diferentes tipos de adhesivos: permanente, superpermanente o removible. A una cara con laminado tipo suelo de protección en la cara exterior. El material cumplirá todas aquellas condiciones especificadas en los Pliegos de Condiciones Técnicas de Metro de Madrid. Totalmente terminado.</t>
  </si>
  <si>
    <t>SÑM.02.15</t>
  </si>
  <si>
    <t>Punto Limpio</t>
  </si>
  <si>
    <t>Vinilos colocados en las ubicaciones de los puntos limpios en las ubicaciones de las estaciones compuesto por 3 vinilos adhesivos laminados frontales de 640 mm x 340 mm, 6 vinilos adhesivos laminados laterles de 130 mm x 340 mm y un vinilo troquelado de dimensiones 2750 mm x 700 mm, realizados en PVC blanco y transparente, para imprimir en digital (las AAFF serán facilitadas por los Técnicos de Señalética). Puede llevar diferentes tipos de adhesivos: permanente, superpermanente o removible. A una cara con laminado de protección en la cara exterior. El material cumplirá todas aquellas condiciones especificadas en los Pliegos de Condiciones Técnicas de Metro de Madrid. Totalmente terminado.</t>
  </si>
  <si>
    <t>SÑM.02.16</t>
  </si>
  <si>
    <t>Vinilo decorativo papeleras</t>
  </si>
  <si>
    <t>Vinilo decorativo para papeleras compuesto por: frontal de dimensiones 640 mm x 340 mm en vinilo adhesivo, lateral izquierdo de dimensiones 130 mm x 340 mm en vinilo adhesivo, lateral derecho de dimensiones 130 mm x 340 mm en vinilo adhesivo y de placa identificativa de papelera en aluminio anodizado en su color, de 1,0 mm de espesor máximo y de dimensiones 40 x 25 mm, con un barniz de protección por su cara vista y material adhesivo para fijación en su cara no vista con la superficie de terminación será antirreflejos, con los vértices serán redondeados y no presentarán aristas cortantes. El material usado como adhesivo de fijación será de alta resistencia a la tracción (resistencia a la tracción ≥ 1,5 Mpa y elongación a rotura ≥ 400 %), rápido curado (velocidad de curado ≥ 3 mm en 24 h y tiempo de formación de piel ≤ 40 min) y adecuado a los materiales que ha adherir (metal-metal) permitiendo una perfecta adhesión de las placas identificativas al elemento portante. El material cumplirá todas aquellas condiciones especificadas en los Pliegos de Condiciones Técnicas de Metro de Madrid. Totalmente terminado.</t>
  </si>
  <si>
    <t>SÑM.02.20</t>
  </si>
  <si>
    <t>Vinilo adhesivo de interfono (VA-001/SÑ)</t>
  </si>
  <si>
    <t>Vinilo adhesivo de dimensiones 160 mm x 280 mm, realizado en PVC blanco y transparente, para imprimir en digital (las AAFF serán facilitadas por los Técnicos de Señalética). Puede llevar diferentes tipos de adhesivos: permanente, superpermanente o removible. A una cara con laminado de protección en la cara exterior. El material cumplirá todas aquellas condiciones especificadas en los Pliegos de Condiciones Técnicas de Metro de Madrid. Irá colocado sobre el interfono de estación. Totalmente terminado.</t>
  </si>
  <si>
    <t>SÑM.02.21</t>
  </si>
  <si>
    <t>Vinilo adhesivo de cargador USB (VA-042/SÑ)</t>
  </si>
  <si>
    <t>Vinilo adhesivo circular, de diámetro 260 mm, troquelado, realizado en PVC blanco y transparente, para imprimir en digital (las AAFF serán facilitadas por los Técnicos de Señalética). Puede llevar diferentes tipos de adhesivos: permanente, superpermanente o removible. A una cara con laminado de protección en la cara exterior. El material cumplirá todas aquellas condiciones especificadas en los Pliegos de Condiciones Técnicas de Metro de Madrid. Irá colocado sobre el cargador USB de la estación. Totalmente terminado.</t>
  </si>
  <si>
    <t>SÑM.02.22</t>
  </si>
  <si>
    <t>Vinilo adhesivo de cargador USB (VA-064/SÑ)</t>
  </si>
  <si>
    <t>Vinilo adhesivo de dimensiones 157 mm x 255 mm, troquelado, realizado en PVC blanco y transparente, para imprimir en digital (las AAFF serán facilitadas por los Técnicos de Señalética). Puede llevar diferentes tipos de adhesivos: permanente, superpermanente o removible. A una cara con laminado de protección en la cara exterior. El material cumplirá todas aquellas condiciones especificadas en los Pliegos de Condiciones Técnicas de Metro de Madrid. Irá colocado en el frontal del cargador USB de la estación. Totalmente terminado.</t>
  </si>
  <si>
    <t>SÑM.02.23</t>
  </si>
  <si>
    <t>Vinilo adhesivo suelo tornos PMR (VP-059/SÑ)</t>
  </si>
  <si>
    <t>Cartel de suelo de torno PMR, de dimensiones 600 mm x 600 mm, realizado en PVC blanco y transparente, para imprimir en digital (las AAFF serán facilitadas por los Técnicos de Señalética). Puede llevar diferentes tipos de adhesivos: permanente, superpermanente o removible. A una cara con laminado tipo suelo de protección en la cara exterior. El material cumplirá todas aquellas condiciones especificadas en los Pliegos de Condiciones Técnicas de Metro de Madrid. Totalmente terminado.</t>
  </si>
  <si>
    <t>SÑM.02.24</t>
  </si>
  <si>
    <t>Vinilo adhesivo de PPM (VP-049/SÑ)</t>
  </si>
  <si>
    <t>Vinilo adhesivo de dimensiones 117 mm x 138 mm, realizado en PVC blanco y transparente, troquelado, para imprimir en digital (las AAFF serán facilitadas por los Técnicos de Señalética). Puede llevar diferentes tipos de adhesivos: permanente, superpermanente o removible. A dos caras con laminado de protección en la cara exterior. El material cumplirá todas aquellas condiciones especificadas en los Pliegos de Condiciones Técnicas de Metro de Madrid. Irá colocado en las pantallas de los tornos PPM. Totalmente terminado.</t>
  </si>
  <si>
    <t>SÑM.02.25</t>
  </si>
  <si>
    <t>Vinilo adhesivo de paso PMR (VP-048/SÑ) (vinilo a dos caras)</t>
  </si>
  <si>
    <t>Vinilo adhesivo de dimensiones 170 mm x 170 mm, realizado en PVC blanco y transparente, troquelado, para imprimir en digital (las AAFF serán facilitadas por los Técnicos de Señalética). Puede llevar diferentes tipos de adhesivos: permanente, superpermanente o removible. A dos caras con laminado de protección en la cara exterior. El material cumplirá todas aquellas condiciones especificadas en los Pliegos de Condiciones Técnicas de Metro de Madrid. Irá colocado en los fijos de las pantallas de los tornos PMR. Totalmente terminado.</t>
  </si>
  <si>
    <t>Total SÑM.02</t>
  </si>
  <si>
    <t>SÑM.03</t>
  </si>
  <si>
    <t>CARTELES METÁLICOS Y PANELES SANDWICH</t>
  </si>
  <si>
    <t>SÑM.03.01</t>
  </si>
  <si>
    <t>Frontis acceso (1680 x 340 mm)</t>
  </si>
  <si>
    <t>Frontis de acceso de estación, realizado en aluminio de 1,2 mm de espesor y dimensiones 1680 x 340 mm, decorado con vinilo impreso digitalmente y con barniz de protección, para alojar en un bastidor metálico que es el que se fija al paramento, según PCT. Totalmente terminado.</t>
  </si>
  <si>
    <t>SÑM.03.05</t>
  </si>
  <si>
    <t>Cartel "prohibido fumar de frontis" (290 x 340 mm)</t>
  </si>
  <si>
    <t>Cartel de "prohibido fumar", para colocar en el frontis del acceso, realizado en aluminio y decorado con vinilo impreso digitalmente y con barniz de protección, con la información a aportar al viajero por Metro de Madrid, para ir alojadas en un marco especial de aluminio o acero que es el que se fija al paramento, de espesor 1,2 mm y dimensiones 340 x 290 mm, según PCT. Totalmente terminado.</t>
  </si>
  <si>
    <t>SÑM.03.07</t>
  </si>
  <si>
    <t>Cartel "Prohibido cruzar la vías"</t>
  </si>
  <si>
    <t>Cartel "prohibido cruzar/bajar a la vía", realizado en aluminio y decorado con vinilo impreso digitalmente y con barniz de protección, con la información a aportar al viajero por Metro de Madrid, que irá colocado en cada uno de los piñones de los andenes, las dimensiones máximas serían tamaño A3. Llevará protección antigrafiti y se ofrecerá garantía que no habrá pérdida de color apreciable durante la duración de su exposición. Según PCT. Totalmente terminado.</t>
  </si>
  <si>
    <t>SÑM.03.08</t>
  </si>
  <si>
    <t>Cartel "estación dotada de desfibrilador" de frontis (290 x 340 mm)</t>
  </si>
  <si>
    <t>Cartel de "estación dotada de desfibrilador", para colocar en el frontis del acceso, realizado en aluminio y decorado con vinilo impreso digitalmente y con barniz de protección, con la información a aportar al viajero por Metro de Madrid, para ir alojadas en un marco especial de aluminio o acero que es el que se fija al paramento, de espesor 1,2 mm y dimensiones 340 x 290 mm, según PCT. Totalmente terminado.</t>
  </si>
  <si>
    <t>Total SÑM.03</t>
  </si>
  <si>
    <t>SÑM.04</t>
  </si>
  <si>
    <t>MARCOS</t>
  </si>
  <si>
    <t>SÑM.04.940</t>
  </si>
  <si>
    <t>Marcos aluminio de 940 mm</t>
  </si>
  <si>
    <t>SÑM.04.940.002</t>
  </si>
  <si>
    <t>Marco aluminio de 940 x (61 - 140 mm)</t>
  </si>
  <si>
    <t>Marco de 940 mm de ancho y de entre 61 mm a 140 mm de alto ambos inclusive, compuesto por bastidor de aluminio y perfiles laterales tipo "F" de aluminio anodizado en plata de entre 15 y 25 micras de espesor, según requerimientos del Pliego. Totalmente terminado.</t>
  </si>
  <si>
    <t>SÑM.04.940.006</t>
  </si>
  <si>
    <t>Marco aluminio de 940 x (401 - 600 mm)</t>
  </si>
  <si>
    <t>Marco de 940 mm de ancho y de entre 401 mm a 600 mm de alto ambos inclusive, compuesto por bastidor de aluminio y perfiles laterales tipo "F" de aluminio anodizado en plata de entre 15 y 25 micras de espesor, según requerimientos del Pliego. Totalmente terminado.</t>
  </si>
  <si>
    <t>SÑM.04.940.007</t>
  </si>
  <si>
    <t>Marco aluminio de 940 x (601 - 1000 mm)</t>
  </si>
  <si>
    <t>Marco de 940 mm de ancho y de entre 601 mm a 1000 mm de alto ambos inclusive, compuesto por bastidor de aluminio y perfiles laterales tipo "F" de aluminio anodizado en plata de entre 15 y 25 micras de espesor, según requerimientos del Pliego. Totalmente terminado.</t>
  </si>
  <si>
    <t>Total SÑM.04.940</t>
  </si>
  <si>
    <t>SÑM.04.1880</t>
  </si>
  <si>
    <t>Marcos aluminio de 1880 mm</t>
  </si>
  <si>
    <t>SÑM.04.1880.009</t>
  </si>
  <si>
    <t>Marco aluminio de 1880 x (&gt; 800 mm)</t>
  </si>
  <si>
    <t>Marco de 1880 mm de ancho y mayor de 801 mm de alto inclusive, compuesto por bastidor de aluminio y perfiles laterales tipo "F" de aluminio anodizado en plata de entre 15 y 25 micras, con perfil "H" intermedio, según requerimientos del Pliego. Totalmente terminado.</t>
  </si>
  <si>
    <t>Total SÑM.04.1880</t>
  </si>
  <si>
    <t>Total SÑM.04</t>
  </si>
  <si>
    <t>SÑM.05</t>
  </si>
  <si>
    <t>FLECHAS EXTERIORES</t>
  </si>
  <si>
    <t>SÑM.05.02</t>
  </si>
  <si>
    <t>Flechas exteriores (con estructura)</t>
  </si>
  <si>
    <t>Estructura perimetral realizada con perfil "T", de acero inoxidable en caliente EN 10055. Perfil T30, de dimensiones ala = 30 mm, alma = 30 mm y e = 4 mm. Al perfil "T" se le sueldan dos medias abrazaderas para el anclaje a farola, poste o similar. Las dos medias abrazaderas se unen mediante varilla de 8 mm, tuerca y contratuercas a las otras medias abrazaderas para hacer presión. Las flechas de señalización exterior estarán compuestas por panel sándwich. El composite estará compuesto por dos capas de aleación de aluminio y maganesio 5005 8AlMg1), de 0,5 mm de espesor y núcleo de resina termoplástico, normalmente polietileno de baja densidad (PEBD), de espesor total 4 mm. El acabado se realizará mediante lacado al horno en color sólido, mediante laca PVDF, especialmente resistente a la inteperie. El composite es rígido, resistente a los golpes, a la rotura y a la presión. Todo el material cumplirá todas aquellas condiciones especificadas en los Pliegos de Condiciones Técnicas de Metro de Madrid.</t>
  </si>
  <si>
    <t>Total SÑM.05</t>
  </si>
  <si>
    <t>SÑM.06</t>
  </si>
  <si>
    <t>AUXILIAR</t>
  </si>
  <si>
    <t>SÑM.06.01</t>
  </si>
  <si>
    <t>Cartel metálico informativo de obra</t>
  </si>
  <si>
    <t>Panel o bandeja de acero galvanizado en caliente a dos caras, servico en panel o bandeja, de espesor habitual 0,8 o 1,2 mm y dimensiones 700 x 1000 mm. La decoración podrá aplicarse mediante vinilo de impresión digital, vinilo de corte o pintura por enc¡mascarimiento. En todos los casos llevará protección antigrafiti y se ofrecerá garantía que no habrá pérdida de color apreciable durante la duración de su exposición, debido a la acción de la luz solar. Según PCT. Totalmente terminado.</t>
  </si>
  <si>
    <t>SÑM.06.02</t>
  </si>
  <si>
    <t>Carteles plásticos auxiliares</t>
  </si>
  <si>
    <t>Carteles plásticos axiliares, gerenalmente de PVC espumado que consistirán en una placa extrusionada rígida, a base de PVC expandido, según características del PCT. Totalmente terminado.</t>
  </si>
  <si>
    <t>SÑM.06.03</t>
  </si>
  <si>
    <t>Lona informativa de obra</t>
  </si>
  <si>
    <t>Lona blanca compacta satinada de 510 g/m2, para imágenes en exterior o interior, gran resistencia. Imprimible en inkjet con tintas base disolvente y UV. Resistente a la intemperie (radiación UV, lluvia, humedad, heladas, etc.) y a los hongos. Buena calidad de impresión. Resistencia al fuego de clasificación B1, según PCT. Totalmente terminado.</t>
  </si>
  <si>
    <t>SÑM.06.04</t>
  </si>
  <si>
    <t>Cartel en vinilo informativo de obra</t>
  </si>
  <si>
    <t>PVC blanco y transparente, para imprimir en digital (las AAFF serán facilitadas por los Técnicos de Señalética). Dimensiones 1200 mm x 900 mm. Puede llevar diferentes tipos de adhesivos: permanente, súper permanente o removible. A una cara con laminado de protección en la cara exterior. El material cumplirá todas aquellas condiciones especificadas en los Pliegos de Condiciones Técnicas de Metro de Madrid. Según PCT. Totalmente terminado</t>
  </si>
  <si>
    <t>SÑM.06.05</t>
  </si>
  <si>
    <t>Cartel en forex informativo de obra</t>
  </si>
  <si>
    <t>Cartel de PVC espumado, para imprimir en digital a una cara (las AAFF serán facilitadas por los Técnicos de Señalética). Dimensiones 1200 mm x 900 mm. El material cumplirá todas aquellas condiciones especificadas en los Pliegos de Condiciones Técnicas de Metro de Madrid. Según PCT. Totalmente terminado</t>
  </si>
  <si>
    <t>SÑM.06.08</t>
  </si>
  <si>
    <t>Cartel Plan Remodelación (ocupación)</t>
  </si>
  <si>
    <t>Panel o bandeja de acero galvanizado en caliente a dos caras, servido en panel o bandeja, de espesor habitual 0,8 o 1,2 mm y dimensiones 4000 x 2500 mm. La decoración podrá aplicarse mediante vinilo de impresión digital, vinilo de corte o pintura por enc¡mascarimiento. En todos los casos llevará protección antigrafiti y se ofrecerá garantía que no habrá pérdida de color apreciable durante la duración de su exposición, debido a la acción de la luz solar. Según PCT. Totalmente terminado.</t>
  </si>
  <si>
    <t>SÑM.06.09</t>
  </si>
  <si>
    <t>Cartel Plan de Accesibilidad-Remodelación</t>
  </si>
  <si>
    <t>Panel o bandeja de acero galvanizado en caliente a dos caras, servido en panel o bandeja, de espesor habitual 0,8 o 1,2 mm y dimensiones máximas 2000 x 1000 mm. La decoración podrá aplicarse mediante vinilo de impresión digital, vinilo de corte o pintura por enc¡mascarimiento. En todos los casos llevará protección antigrafiti y se ofrecerá garantía que no habrá pérdida de color apreciable durante la duración de su exposición, debido a la acción de la luz solar. Según PCT. Totalmente terminado.</t>
  </si>
  <si>
    <t>SÑM.06.10</t>
  </si>
  <si>
    <t>Cartel presentación</t>
  </si>
  <si>
    <t>Cartel realizado FOAM de 10 mm de dimensiones máximas 1200 mm x 900 mm, para presentación y/o exposición de obra, impreso mediante impresión digital. Totalmente terminado.</t>
  </si>
  <si>
    <t>Total SÑM.06</t>
  </si>
  <si>
    <t>SÑM.07</t>
  </si>
  <si>
    <t>CARTELES ASCENSORES</t>
  </si>
  <si>
    <t>SÑM.07.01</t>
  </si>
  <si>
    <t>Elemento de señalización i/braille y altorelieve 2 niveles</t>
  </si>
  <si>
    <t>Suministro de cartel informativo para ascensor con dos paradas, fabricado en panel sandwich o aluminio desbastado realizado en plancha de 2,5-3 mm de espesor de hasta 1 m2 de superficie, sin brillo y con tratamiento antirreflejos con texto a vista, autorrelieve y Braille según Normativa de aplicación, se incluye el marco de aluminio de perfil según especificaciones del PCT, para fijar perfectamente a paramento vertical de la estación o del ascensor o en banderola. Se incluye material de especificaciones técnicas según Pliego Técnico. Totalmente terminada la unidad.</t>
  </si>
  <si>
    <t>SÑM.07.04</t>
  </si>
  <si>
    <t>Elemento de señalización i/braille y altorelieve interior 2 niveles</t>
  </si>
  <si>
    <t>Suministro de cartel informativo interior para ascensor con dos paradas, fabricado en panel sandwich o aluminio desbastado realizado en plancha de 2,5 - 3 mm de espesor de hasta 1 m2 de superficie, sin brillo y con tratamiento antirreflejos con texto a vista, autorrelieve y Braille según Normativa de aplicación, se incluye el marco de aluminio de perfil según especificaciones del PCT, para fijar perfectamente a paramento vertical del interior del ascensor. Se incluye material de especificaciones técnicas según Pliego Técnico. Totalmente terminada la unidad.</t>
  </si>
  <si>
    <t>SÑM.06.11</t>
  </si>
  <si>
    <t>Cartel fondos FEDER</t>
  </si>
  <si>
    <t>Placa conmemorativa rectangular con fondo en mate y bisel en terminación brillo de tamaño A4 y espesor mímnimo de 1,2 mm. La decoración se realizará mediante grabado a láser y técnicas de pintura de precisión medianrtes AAFF facilitadas por el Servicio de Obras. Se pueden reazliar en diferentes materiales: aluminio o acero inoxidable y podrán llevar opcionalmente una placa de metacrilato de 1cm. de espesor con los cantos pulidos, o en su defecto llevará  barniz de protección antigrafiti y se ofrecerá garantía que no habrá pérdida de color apreciable durante la duración de su exposición. Según PCT. Totalmente terminado.</t>
  </si>
  <si>
    <t>Total SÑM.07</t>
  </si>
  <si>
    <t>SÑM.10</t>
  </si>
  <si>
    <t>ARMARIOS INFORMATIVOS</t>
  </si>
  <si>
    <t>SÑM.10.01</t>
  </si>
  <si>
    <t>Trasera de armario informativo</t>
  </si>
  <si>
    <t>Trasera realizada en poliestireno o similar, de 1 mm de grosor y medidas máximas de 1900 x 1200 mm según diseño facilitado por Señalética (se facilitarán las AAFF que irán impresas en la superficie). La terminación será antirreflejos y con laminado o barniz de protección de la superficie. El material cumplirá todas aquellas condiciones especificadas en los Pliegos de Condiciones Técnicas de Metro de Madrid. Totalmente terminado.</t>
  </si>
  <si>
    <t>SÑM.10.03</t>
  </si>
  <si>
    <t>Plano de la Red</t>
  </si>
  <si>
    <t>Plano de la Red de Metro de Madrid para colocar en armario informativo, realizado en papel estucado, laminado a dos caras con impresión a color de dimensiones máximas 1220 x 850 mm, (las AAFF serán facilitadas por los Técnicos de Señalética). El material cumplirá todas aquellas condiciones especificadas en los Pliegos de Condiciones Técnicas de Metro de Madrid. Totalmente terminado.</t>
  </si>
  <si>
    <t>SÑM.10.04</t>
  </si>
  <si>
    <t>Plano zonal</t>
  </si>
  <si>
    <t>Plano zonal de estación de Metro de Madrid para colocar en armario informativo, realizado en papel estucado, laminado a dos caras, con impresión a color, de dimensiones máximas 470 x 420 mm, (las AAFF serán facilitadas por los Técnicos de Señalética). El material cumplirá todas aquellas condiciones especificadas en los Pliegos de Condiciones Técnicas de Metro de Madrid. Totalmente terminado.</t>
  </si>
  <si>
    <t>SÑM.10.05</t>
  </si>
  <si>
    <t>Cartel de horarios</t>
  </si>
  <si>
    <t>Cartel de horarios/intervalos de paso de trenes para colocar en armario informativo, realizado en papel con impresión a color de dimensiones máximas 500 x 720 mm, (las AAFF serán facilitadas por los Técnicos de Señalética). El material cumplirá todas aquellas condiciones especificadas en los Pliegos de Condiciones Técnicas de Metro de Madrid. Totalmente terminado.</t>
  </si>
  <si>
    <t>SÑM.10.06</t>
  </si>
  <si>
    <t>Reglamento de viajeros</t>
  </si>
  <si>
    <t>Reglamento de viajeros para colocar en armario informativo de estación de Metro de Madrid, realizado en papel estucado, laminado a dos caras con impresión a color de dimensiones máximas 320 x 740 mm, (las AAFF serán facilitadas por los Técnicos de Señalética). El material cumplirá todas aquellas condiciones especificadas en los Pliegos de Condiciones Técnicas de Metro de Madrid. Totalmente terminado.</t>
  </si>
  <si>
    <t>SÑM.10.07</t>
  </si>
  <si>
    <t>Cartel de tarifas</t>
  </si>
  <si>
    <t>Cartel de tarifas para colocar en armario informativo de estación de Metro de Madrid, realizado en papel estucado, laminado a dos caras con impresión a color de dimensiones máximas 500 x 730 mm, (las AAFF serán facilitadas por los Técnicos de Señalética). El material cumplirá todas aquellas condiciones especificadas en los Pliegos de Condiciones Técnicas de Metro de Madrid. Totalmente terminado.</t>
  </si>
  <si>
    <t>Total SÑM.10</t>
  </si>
  <si>
    <t>SÑM.11</t>
  </si>
  <si>
    <t>ROMBOS</t>
  </si>
  <si>
    <t>SÑM.11.01</t>
  </si>
  <si>
    <t>ROMBO RETROILUMINADO</t>
  </si>
  <si>
    <t>Suministro de conjunto de 4 rombos retroiluminados con LED de alta eficiencia de dimensiones 1035 x 620 mm + 2 tiras LED de 2 m cada una para laterales de puerta + kit de placas solares para alimentación (2 placas solares de 80 W y dimensiones 1580 x 360 x 30 mm), incluso dos cajas con batería y reloj para programación de hora de apagado. Según PCT. Precio por conjunto totalmente terminado.</t>
  </si>
  <si>
    <t>SÑM.11.02</t>
  </si>
  <si>
    <t>ROMBO VITRIFICADO</t>
  </si>
  <si>
    <t>Suministro de rombo de acero vitrificado. Tendrán la diagonal mayor de 1100 mm y la diagonal menor de 665 mm y estarán realizados en chapa de acero esmaltable de 1,5 mm con mecanizado en las cuatro esquinas, según condiciones del PCT. Precio por rombo totalmente terminado.</t>
  </si>
  <si>
    <t>Total SÑM.11</t>
  </si>
  <si>
    <t>Total SÑM</t>
  </si>
  <si>
    <t>SÑT</t>
  </si>
  <si>
    <t>MONTAJES / DESMONTAJES</t>
  </si>
  <si>
    <t>SÑT.01</t>
  </si>
  <si>
    <t>Sustitución frontis</t>
  </si>
  <si>
    <t>Frontis: sustitución de placas en bastidor de frontis colocado en estación (frontis+no fumar) por las nuevas placas que se definan (frontis+no fumar), incluso desmontaje y retirada del anterior,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frontis.</t>
  </si>
  <si>
    <t>SÑT.02</t>
  </si>
  <si>
    <t>Sustitución frontis ascensor</t>
  </si>
  <si>
    <t>Frontis ascensor: colocación/sustitución de vinilo de frontis de ascensor colocado en estación,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frontis.</t>
  </si>
  <si>
    <t>SÑT.03</t>
  </si>
  <si>
    <t>Sustitución de adhesivos puertas mampara</t>
  </si>
  <si>
    <t>Puertas mampara: sustitución de vinilos adhesivos de puertas de mampara, incluso desmontaje y retirada de los actualmente existentes, incluyendo limpieza y preparación de superficies.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juego completo de pegatinas de cada una de las puertas mampara.</t>
  </si>
  <si>
    <t>SÑT.04</t>
  </si>
  <si>
    <t>Colocación vinilo en paramento vertical</t>
  </si>
  <si>
    <t>Vinilo en paramento vertical: colocación y posterior retirada (a la finalización de las obras si procede), de vinilo en paramento vertical en estación (normas de ascensores, normas de escaleras, vinilos de información de obras, etc..),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vinilo.</t>
  </si>
  <si>
    <t>SÑT.05</t>
  </si>
  <si>
    <t>Colocación vinilos en templetes</t>
  </si>
  <si>
    <t>Vinilos en templetes: sustitución de vinilos de rombos y banderas adhesivos en templete, incluso desmontaje y retirada de los actualmente existentes, incluyendo limpieza y preparación de superficies.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templete.</t>
  </si>
  <si>
    <t>SÑT.06</t>
  </si>
  <si>
    <t>Montaje y colocación cartel de pared simple</t>
  </si>
  <si>
    <t>Cartel de pared simple: montaje de cartel nuevo en pared simple (940 mm de ancho), incluyendo premontaje en almacén y montaje en la estación, queda incluido la recogida del material en Canillejas o lugar a definir por el Grupo de Señalética, desplazamientos hasta la estación, incluso desmontaje y retirada del cartel actualmente existente, traslado a almacén de Canillejas y separación del mismo en marco y lamas, colocando cada elemento en su ubicación ordenada dentro del almacén, retirando a vertedero el material no aprovechable, incluyendo medios auxiliares, pequeño material necesario y medio de transporte, incluyendo visita a la zona afectada y organización del trabajo.Precio por cartel.</t>
  </si>
  <si>
    <t>SÑT.07</t>
  </si>
  <si>
    <t>Montaje y colocación cartel de pared doble</t>
  </si>
  <si>
    <t>Cartel de pared doble: montaje de cartel nuevo en pared simple (1880 mm de ancho), incluyendo premontaje en almacén y montaje en la estación, queda incluido la recogida del material en Canillejas o lugar a definir por el Grupo de Señalética, desplazamientos hasta la estación, incluso desmontaje y retirada del cartel actualmente existente, traslado a almacén de Canillejas y separación del mismo en marco y lamas, colocando cada elemento en su ubicación ordenada dentro del almacén, retirando a vertedero el material no aprovechable, incluyendo medios auxiliares, pequeño material necesario y medio de transporte, incluyendo visita a la zona afectada y organización del trabajo.Precio por cartel.</t>
  </si>
  <si>
    <t>SÑT.09</t>
  </si>
  <si>
    <t>Montaje y colocación cartel colgado simple</t>
  </si>
  <si>
    <t>Cartel colgado simple: Montaje de cartel colgado simple (940 mm de ancho), incluyendo premontaje en almacén y montaje en la estación, queda incluido la recogida del material en Canillejas o lugar a definir por el Grupo de Señalética, desplazamientos hasta la estación, desmontaje del cartel actualmente existente, traslado a almacén de Canillejas y separación del mismo en marco y lamas, colocando cada elemento en su ubicación ordenada dentro del almacén, retirando a vertedero el material no aprovechable, incluyendo medios auxiliares, pequeño material necesario y medio de transporte, incluyendo visita a la zona afectada y organización del trabajo. Téngase en cuenta que en los carteles colgados su montaje puede requerir andamio y trabajo en horario fuera de servicio. Precio por cartel (dos marcos por cartel).</t>
  </si>
  <si>
    <t>SÑT.13</t>
  </si>
  <si>
    <t>Colocación cartel en piñones</t>
  </si>
  <si>
    <t>Cartel "No Pasar/Prohibido cruzar las vías" en piñones: montaje de carteles de "No pasar y/o prohibido cruzar las vías" en piñones de andenes, queda incluido la recogida del material en Canillejas o lugar a definir por el Grupo de Señalética, desplazamientos hasta la estación, incluso desmontaje y retirada del cartel actualmente existente, traslado a almacén de Canillejas, colocando cada elemento en su ubicación ordenada dentro del almacén, retirando a vertedero el material no aprovechable, incluyendo medios auxiliares, pequeño material necesario y medio de transporte, incluyendo visita a la zona afectada y organización del trabajo. Téngase en cuenta que para la colocación de estos carteles se debe realizar el trabajo en horario fuera de servicio y con los protocolos que ello conlleva. Precio por cartel. En horario fuera de explotación.</t>
  </si>
  <si>
    <t>SÑT.14</t>
  </si>
  <si>
    <t>Montaje y colocación de flechas exteriores</t>
  </si>
  <si>
    <t>Flechas exteriores: montaje y colocación/sustitución de flechas de señalización exterior, incluso desmontaje y retirada completa de la actual incluyendo estructura y abrazaderas, queda incluido la recogida del material en Canillejas o lugar a definir por el Responsable de Señalética, desplazamientos hasta la estación, recogida del material sobrante y traslado del mismo a vertedero o lugar a definir por el Responsable de Señalética, incluyendo medios auxiliares, pequeño material necesario y medio de transporte. Precio por flecha (dos planchas + estructura + abrazaderas por flecha).</t>
  </si>
  <si>
    <t>SÑT.15</t>
  </si>
  <si>
    <t>Montaje y colocación de cartel exterior de ascensor</t>
  </si>
  <si>
    <t>Cartel niveles exterior de ascensor: montaje y colocación de cartel informativo para exterior de ascensor, fabricado según PCT, fijado perfectamente a paramento vertical de la estación o del ascensor o en banderola, incluyendo retirada del anterior si existiese asi como limpieza y preparación del soporte.  Incluidos medios auxiliares, mecánicos, manuales y de protección, medio de transporte, limpieza y retirada del material sobrante, carga y transporte a vertedero autorizado o a lugar definido por la Dirección Facultativa, i/ canon de vertido y tasas. Se incluye material de especificaciones técnicas según Pliego Técnico y homologación por entidad reconocida. En horario diurno.</t>
  </si>
  <si>
    <t>SÑT.16</t>
  </si>
  <si>
    <t>Montaje y colocación de cartel interior de ascensor</t>
  </si>
  <si>
    <t>Cartel niveles interior de ascensor: montaje y colocación de cartel informativo para interior de ascensor, fabricado según PCT, fijado perfectamente a paramento vertical de la estación o del ascensor o en banderola, incluyendo retirada del anterior si existiese asi como limpieza y preparación del soporte.  Incluidos medios auxiliares, mecánicos, manuales y de protección, medio de transporte, limpieza y retirada del material sobrante, carga y transporte a vertedero autorizado o a lugar definido por la Dirección Facultativa, i/ canon de vertido y tasas. Se incluye material de especificaciones técnicas según Pliego Técnico y homologación por entidad reconocida. En horario diurno.</t>
  </si>
  <si>
    <t>SÑT.17</t>
  </si>
  <si>
    <t>Montaje y colocación de vinilos en punto limpio</t>
  </si>
  <si>
    <t>Vinilos de punto limpio: montaje y colocación de todos los vinilos correspondientes al punto limpio (3 frontales de papeleras, 6 laterales de papeleras y 1 vinilo troquelado en la parte superior del punto limpio),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vinilo.</t>
  </si>
  <si>
    <t>SÑT.18</t>
  </si>
  <si>
    <t>Colocación de carteles de obra</t>
  </si>
  <si>
    <t>Carteles de obra: colocación de carteles y posterior retirada (a la finalización de las obras), en paramento vertical en estación, vallas, cerramientos,... (información de obras, direccionamiento de viajeros, precautorios, etc..),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cartel.</t>
  </si>
  <si>
    <t>SÑT.19</t>
  </si>
  <si>
    <t>Colocación de lona en pórtico</t>
  </si>
  <si>
    <t>Lona de pórtico: colocación y posterior retirada (a la finalización de las obras), de lona de cierre en pórtico, queda incluida la recogida del material en Canillejas o lugar a definir por el Responsable de Señalética, desplazamientos hasta el lugar de los trabajos, recogida del material sobrante y traslado del mismo a vertedero o lugar a defiis por el Responsable de Señalética, incluyendo los medios auxiliares, pequeño material necesario y medio de transporte, incluso visita a la zona afectada y organización del trabajo. En horario nocturno.</t>
  </si>
  <si>
    <t>SÑT.22</t>
  </si>
  <si>
    <t>Montaje y colocación de trasera en armario informativo</t>
  </si>
  <si>
    <t>Trasera en armario informativo: montaje/sustitución/colocación de trasera en armario informativo, ya sea de andén o de vestíbulo de dimensiones máximas 1900 x 1200 mm, incluyendo montaje en la estación, recogida del material en Canillejas o lugar a definir por el Grupo de Señalética, desplazamientos hasta la estación, incluso desmontaje y retirada de la trasera actualmente existente, traslado a almacén de Canillejas y retirando a vertedero el material no aprovechable, incluyendo medios auxiliares, pequeño material necesario y medio de transporte, incluyendo visita a la zona afectada y organización del trabajo.Precio por trasera.</t>
  </si>
  <si>
    <t>SÑT.24</t>
  </si>
  <si>
    <t>Montaje y colocación de elementos adhesivos de papeleras</t>
  </si>
  <si>
    <t>Suministro y colocación de elementos en papelera compuesto por: frontal de dimensiones 640 mm x 340 mm en vinilo adhesivo, lateral izquierdo de dimensiones 130 mm x 340 mm en vinilo adhesivo, lateral derecho de dimensiones 130 mm x 340 mm en vinilo adhesivo y de placa identificativa de papelera en aluminio anodizado en su color, de 1,0 mm de espesor máximo y de dimensiones 40 x 25 mm, con un barniz de protección por su cara vista y material adhesivo para fijación en su cara no vista con la superficie de terminación será antirreflejos, con los vértices serán redondeados y no presentarán aristas cortantes. El material usado como adhesivo de fijación será de alta resistencia a la tracción (resistencia a la tracción ≥ 1,5 Mpa y elongación a rotura ≥ 400 %), rápido curado (velocidad de curado ≥ 3 mm en 24 h y tiempo de formación de piel ≤ 40 min) y adecuado a los materiales que ha adherir (metal-metal) permitiendo una perfecta adhesión de las placas identificativas al elemento portante. La colocación se realizará en la ubicación determinada por el responsable de Señalética de Metro de Madrid. Queda incluido la recogida del material en Canillejas o lugar a definir por el responsable de Señalética, desplazamientos hasta la estación, recogida del material sobrante y traslado del mismo hasta vertedero o lugar a definir por el responsable de Señalética, incluyendo medios auxiliares, pequeño material necesario y medio de transporte, incluso recepción por parte de la empresa Adjudicataria, visita a la zona afectada y organización del trabajo. Se incluye el material de especificaciones técnicas según Pliego Técnico y la señalización de la ubicación de cada una de las papeleras en las que se han realizado las actuaciones para cada una de la estaciones, en un plano facilitado por el Servicio de Obras. Totalmente terminada la unidad. A la finalización de trabajo, la zona de actuación debe quedar totalmente limpia y en servicio. En horario diurno.</t>
  </si>
  <si>
    <t>SÑT.27</t>
  </si>
  <si>
    <t>Colocación cartel en piñones (chapa, PVC)</t>
  </si>
  <si>
    <t>Carteles de obra: colocación de carteles y posterior retirada (a la finalización de las obras), en chapa o PVC, en vallas, cerramientos,... (información de obras, direccionamiento de viajeros, precautorios, etc..),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cartel.</t>
  </si>
  <si>
    <t>SÑT.28</t>
  </si>
  <si>
    <t>Colocación carteles FEDER ascensores</t>
  </si>
  <si>
    <t>Carteles FEDER: colocación de carteles en cada planta de cada ascensor,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cartel.</t>
  </si>
  <si>
    <t>SÑT.29</t>
  </si>
  <si>
    <t>Montaje y colocación de rombo retroiluminado</t>
  </si>
  <si>
    <t>Colocación y montaje de conjunto de 4 rombos retroiluminados con LED de alta eficiencia de dimensiones 1035 x 620 mm (un rombo por cada cara del ascensor) + 2 tiras LED de 2 m cada una para laterales de puerta + kit de placas solares para alimentación (2 placas solares de 80 W y dimensiones 1580 x 360 x 30 mm), incluso dos cajas con batería y reloj para programación de hora de apagado. Según PCT. Precio por conjunto totalmente terminado.</t>
  </si>
  <si>
    <t>SÑT.31</t>
  </si>
  <si>
    <t>Montaje y colocación de rombo en piñón de andenes</t>
  </si>
  <si>
    <t>Colocación y montaje de rombo en el piñón de andén, de 1035 x 620 mm aproximadamente. Precio por rombo totalmente instalado y fijado, en horario fuera de explotación.</t>
  </si>
  <si>
    <t>Total SÑT</t>
  </si>
  <si>
    <t>Total 01.13 DP</t>
  </si>
  <si>
    <t>Total 01 DP</t>
  </si>
  <si>
    <t>02 DP</t>
  </si>
  <si>
    <t>ACTUALIZACIÓN ESTACIÓN</t>
  </si>
  <si>
    <t>02.01 DP</t>
  </si>
  <si>
    <t>ARQUITECTURA</t>
  </si>
  <si>
    <t>0201.02 DP</t>
  </si>
  <si>
    <t>DESMONTAJES Y DEMOLICIONES</t>
  </si>
  <si>
    <t>020102.01 DL</t>
  </si>
  <si>
    <t>NEC1000N</t>
  </si>
  <si>
    <t>P.A. A JUSTIFICAR DESMONTAJE Y REPOSICIÓN DE INSTALACIONES EN ACTUACIONES DE OBRA CIVIL EN ANDENES</t>
  </si>
  <si>
    <t>P.A. A justificar de desmontaje y reposición de cualquier instalación ( eléctrica, de comunicaciones, columna seca) que discurra por el bajo andén y que sea necesaria retirar provisionalmente durante los trabajos de ejecución de ascensores en andenes y posteriormente volver a instalar, incluso apeos, conexiones, desconexiones, tirada de nuevos cableados etc. Para dejarlo completamente funcionando al final de la obra.</t>
  </si>
  <si>
    <t>Total 020102.01 DL</t>
  </si>
  <si>
    <t>020102.02 DL</t>
  </si>
  <si>
    <t>EL0930</t>
  </si>
  <si>
    <t>PICADO ENFOSCADOS CEMENTO V/H C/MARTILLO</t>
  </si>
  <si>
    <t>Picado de enfoscados de cemento en paramentos verticales y horizontales, con martillo eléctrico, eliminándolos en su totalidad y dejando la fábrica soporte al descubierto, para su posterior revestimiento, incluso carga y transporte al vertedero y con p.P. De medios auxiliares, sin medidas de protección colectivas.</t>
  </si>
  <si>
    <t>E02C050N</t>
  </si>
  <si>
    <t>DEMOLICIÓN TABICÓN LADRILLO HUECO DOBLE  (NOCTURNO) c</t>
  </si>
  <si>
    <t>Demolición de tabicones de ladrillo hueco doble, por medios manuales, incluso limpieza carga y transporte de escombros al vertedero y con p.P. De medios auxiliares.  En horario nocturno.</t>
  </si>
  <si>
    <t>EL0550</t>
  </si>
  <si>
    <t>DEMOLICIÓN FÁB.LADRILLO MACIZO 1 PIE C/MARTILLO ELÉCTRICO</t>
  </si>
  <si>
    <t>Demolición de muros de fábrica de ladrillo macizo de un pie de espesor, con martillo eléctrico, incluso limpieza, carga y transporte de escombros al vertedero y con p.P. De medios auxiliares.</t>
  </si>
  <si>
    <t>EL0170</t>
  </si>
  <si>
    <t>DEMOLIC. FORJADOS VIGUETAS METÁL./BOVEDILLAS C/COMPRESOR</t>
  </si>
  <si>
    <t>Demolición de forjados de viguetas metálicas ipn, bovedillas cerámicas o de hormigón, y capa de compresión de hormigón, con compresor, incluso limpieza, carga y transporte de escombros a vertedero o planta de reciclaje y con p.P. De medios auxiliares.</t>
  </si>
  <si>
    <t>EL0060</t>
  </si>
  <si>
    <t>APERTURA HUECOS &gt;1M2 LADRILLO MACIZO C/COMPRESOR</t>
  </si>
  <si>
    <t>Apertura de huecos mayores de 1 m2, en fábricas de ladrillo macizo, con compresor, incluso limpieza, carga y transporte de escombros al vertedero y con p.P. De medios auxiliares.</t>
  </si>
  <si>
    <t>E02E060.1</t>
  </si>
  <si>
    <t>EL0130</t>
  </si>
  <si>
    <t>CORTE DE PAVIMENTO DE TERRAZO O BALDOSA CON RADIAL. (NOCTURNO)</t>
  </si>
  <si>
    <t>Corte perimetral de pavimento de terrazo o baldosa hidráulica con radial de disco de diamante, delimitando zanjas a picar o cambio de solado, incluso limpieza de la zona de obras, en horario nocturno.</t>
  </si>
  <si>
    <t>EL1095</t>
  </si>
  <si>
    <t>INCREMENTO POR RETIRADA MANUAL DE ESCOMBROS ESTACION-CALLE</t>
  </si>
  <si>
    <t>Retirada de 1m3 de escombros de cualquier punto de la estación a la calle, manualmente, contando con una profundidad de 10m.,  Con p.P. De medios auxiliares, en horario nocturno.</t>
  </si>
  <si>
    <t>EL1096</t>
  </si>
  <si>
    <t>CARGA Y TRANSPORTE DE ESCOMBROS CON DRESINA</t>
  </si>
  <si>
    <t>Carga, transporte y descarga de escombros en dresina hasta deposito de metro.</t>
  </si>
  <si>
    <t>Total 020102.02 DL</t>
  </si>
  <si>
    <t>Total 0201.02 DP</t>
  </si>
  <si>
    <t>0201.03 DP</t>
  </si>
  <si>
    <t>ES0330N.1</t>
  </si>
  <si>
    <t>TUBO PVC P.COMPACTA JUNTA ELÁSTICA SN2 C.TEJA  160MM.(NOCTURNO)</t>
  </si>
  <si>
    <t>Suministro y colocación de colector de saneamiento enterrado de pvc de pared compacta de color teja y rigidez 2 kn/m2; Con un diámetro 160 mm y de unión por junta elástica. Colocado en zanja, sobre una cama de arena de río de 10 cm. Debidamente compactada y nivelada, relleno lateralmente y superiormente hasta 10 cm. Por encima de la generatriz con la misma arena; Compactando ésta hasta los riñones. Con p.P. De medios auxiliares y sin incluir la excavación ni el tapado posterior de las zanjas.En horario nocturno</t>
  </si>
  <si>
    <t>0402.004</t>
  </si>
  <si>
    <t>TUBO PVC PARED COMPACTA JUNTA ELÁSTICA SN2 COLOR TEJA 250 mm</t>
  </si>
  <si>
    <t>Colector de saneamiento enterrado de pvc de pared compacta de color teja y rigidez 2 kn/m2; Con un diámetro 250 mm y de unión por junta elástica. Colocado en zanja, sobre una cama de arena de río de 10 cm debidamente compactada y nivelada, relleno lateralmente y superiormente hasta 10 cm por encima de la generatriz con la misma arena; Compactando esta hasta los riñones. Con p.P. De medios auxiliares y sin incluir la excavación ni el tapado posterior de las zanjas, s/ cte-hs-5.Totalmente terminado.</t>
  </si>
  <si>
    <t>EJE0050</t>
  </si>
  <si>
    <t>COLECTOR COLGADO PVC D= 160 MM.</t>
  </si>
  <si>
    <t>Suministro e instalación de colector colgado de pvc liso de saneamiento, de unión en copa lisa pegada de 160 mm. De diámetro interior, colocada colgada mediante abrazaderas metálicas, incluso con p.P. De piezas especiales en desvíos y con p.P. De medios auxiliares y de ayudas de albañilería.</t>
  </si>
  <si>
    <t>Total 0201.03 DP</t>
  </si>
  <si>
    <t>0201.04 DP</t>
  </si>
  <si>
    <t>EHAD0043</t>
  </si>
  <si>
    <t>CUBIERTA CHAPA METÁLICA TRAPEZOIDAL PRELACADA (0,6mm)</t>
  </si>
  <si>
    <t>Cubierta metálica de chapa trapezoidal espesor 0,6mm y altura de greca 30mm prelacada, sobre rastreles metálicos, incluso p/p de cortes, solapes, tornillos y elementos de fijación, accesorios, juntas, cumbreras, remates perimetrales y otras piezas de remate para la resolución de puntos singulares. 
Totalmente terminada la unidad.</t>
  </si>
  <si>
    <t>Total 0201.04 DP</t>
  </si>
  <si>
    <t>0201.05 DP</t>
  </si>
  <si>
    <t>020105.01 DL</t>
  </si>
  <si>
    <t>EE0450</t>
  </si>
  <si>
    <t>HORMIGÓN EN MASA HM-20/20/B IIA, DE CENTRAL CON BOMBEO</t>
  </si>
  <si>
    <t>Suministro de hormigón en masa hm-20 iia, árido máximo 20 mm y consistencia  blanda, asiento en el cono de abrams 6 cm., Elaborado en central, para formación de caja de vía, incluyendo bombeo, p.P. De encofrado y desencofrado en formación de cunas, arquetas, sumideros, canales de desagüe, etc., Vertido por medios manuales y vibrado, con las operaciones necesarias de nivelación, alineación, planchado y limpieza.</t>
  </si>
  <si>
    <t>Total 020105.01 DL</t>
  </si>
  <si>
    <t>020105.02 DL</t>
  </si>
  <si>
    <t>EP0180</t>
  </si>
  <si>
    <t>RECRECIDO MORTERO RÁPIDO NIVELACIÓN 1CM</t>
  </si>
  <si>
    <t>Recrecido con mortero rápido de nivelación de suelos, compuesto a base de cemento de aplicación manual de secado, fraguado y endurecimiento rápido, mezclado con un árido de granulometría máxima de 0,5 mm., Aplicado para un  espesor de  10 mm., Previa imprimación por dispersión con polímero acrílico, medido en superficie realmente ejecutada.</t>
  </si>
  <si>
    <t>Total 020105.02 DL</t>
  </si>
  <si>
    <t>Total 0201.05 DP</t>
  </si>
  <si>
    <t>0201.06 DP</t>
  </si>
  <si>
    <t>CARPINTERÍA, CERRAJERÍA, VIDRIOS Y ESTRUCTURAS METALICAS</t>
  </si>
  <si>
    <t>020106.01 DP</t>
  </si>
  <si>
    <t>Total 020106.01 DP</t>
  </si>
  <si>
    <t>020106.03 DL</t>
  </si>
  <si>
    <t>Total 020106.03 DL</t>
  </si>
  <si>
    <t>Total 0201.06 DP</t>
  </si>
  <si>
    <t>0201.07 DP</t>
  </si>
  <si>
    <t>Total 0201.07 DP</t>
  </si>
  <si>
    <t>0201.08 DP</t>
  </si>
  <si>
    <t>01.21</t>
  </si>
  <si>
    <t>SUMINISTRO Y COLOCACIÓN DE BOCA DE COLUMNA SECA EN ARMARIO DE 2 1/2" Ø HORARIO NOCTURNO</t>
  </si>
  <si>
    <t>Suministro y colocación de boca de salida de columna seca provista de conexión siamesa pn-20 de 2 1/2" construida en aleación ligera, terminación plastificada, con válvulas de esfera incorporadas de 45 mm construidas en latón, terminación cromado duro, juntas de teflón, adaptadores tipo barcelona con tapa, válvula de despresurización y cadena, construidos en aleación ligera estampados, terminación anodizados, fabricados según normativa vigente, incluso armario construido en chapa de acero inoxidable aisi-304 de 1,5 mm de espesor, terminación pulido, tapa construida en acero inoxidable de 4 mm de espesor terminación pulido o esmerilado, con bisagras tipo piano, cierre de simple resbalón con dos cerraduras de cuadradillo de 8 x 8 mm, macho profundo con muelle e inscripción serigrafiada con secado al horno "uso exclusivo bomberos" en color rojo ral 3002 y logotipo de metro. Se situarán tomando como referencia el centro de las bocas, a una distancia de 90 cm del suelo. I/parte proporcional de medios auxiliares, i/remates y ayudas de obra civil, totalmente instalada y funcionando. Horatio nocturno.</t>
  </si>
  <si>
    <t>01.28</t>
  </si>
  <si>
    <t>REPARACIÓN DE TUBERÍA DE ACERO GALVANIZADO DE 3" PROTEGIDA HORARIO DIURNO</t>
  </si>
  <si>
    <t>Reparación de tubería para columna seca en acero galvanizado une-en 10255 de 3" en montaje superficial, incluso reparación de fijación y soportación y p.P. De imprimación, cinta base de protección aislante y autosoldable de elastomero de 0,3 mm de espesor prevulcanizado y cinta de acabado de 0,25 mm de espesor, i/ parte proporcional de elemetos auxiliares de sujección de acero inoxidable, i/ medios auxiliares i/calos pasos, cualquier elemento necesario para su reparación, totalmente instalada y funcionando en horario diurno.
.</t>
  </si>
  <si>
    <t>01.36</t>
  </si>
  <si>
    <t>REPARACIÓN DE BOCA DE COLUMNA SECA EN HORNACINA DE 2  1/2"Ø HORARIO NOCTURNO</t>
  </si>
  <si>
    <t>Reparación de cualquier elemento de salida de columna seca provista de conexión siamesa pn-20 de 2 1/2", con válvulas de esfera incorporadas de 45 mm, juntas de teflón, adaptadores tipo barcelona con tapa, válvula de despresurización y cadena, fabricados según normativa vigente, incluso marco de 600x400 mm construido en chapa de acero inoxidable aisi-304 de 1,5 mm de espesor, terminación pulido, tapa construida en acero inoxidable de 4 mm de espesor terminación pulido o esmerilado, con cierre de simple resbalón con dos cerraduras de cuadradillo de 8 x 8 mm, macho profundo con muelle e inscripción serigrafiada con secado al horno "uso exclusivo bomberos" en color rojo ral 3002 y logotipo de metro. Instaladas tomando como referencia el centro de las bocas, a una distancia de 90 cm del suelo i/ medios y materiales auxiliares para la colocación, i/parte proporcional de obra civil, /i desmontaje y montaje de elementos auxiliares o estropeados, i/montaje y desmontaje de vitrex totalmente terminado y funcionando en horario nocturno.</t>
  </si>
  <si>
    <t>01.42</t>
  </si>
  <si>
    <t>MONTAJE Y DESMONTAJE DE ANDAMIO DE ALTURA 6 M</t>
  </si>
  <si>
    <t>01.52</t>
  </si>
  <si>
    <t>DEMOLICIÓN DE SOLERA PARA FORMALIZACIÓN DE CANALIZACION DE 20X20 CM. (NOCTURNO)</t>
  </si>
  <si>
    <t>Demolición de solera existente para formación de canalización de 20 cm. De ancho y hasta 20 cm. De profundidad, por medios mecánicos, incluso limpieza, carga y transporte de escombros al vertedero y con p.P. De medios auxiliares, en horario nocturno.</t>
  </si>
  <si>
    <t>Total 0201.08 DP</t>
  </si>
  <si>
    <t>Total 02.01 DP</t>
  </si>
  <si>
    <t>02.03 DP</t>
  </si>
  <si>
    <t>M OP.PCI</t>
  </si>
  <si>
    <t>PCI_1M</t>
  </si>
  <si>
    <t>Total PCI_1M</t>
  </si>
  <si>
    <t>PCI_2M</t>
  </si>
  <si>
    <t>Total PCI_2M</t>
  </si>
  <si>
    <t>PCI_3M</t>
  </si>
  <si>
    <t>EXTINCIÓN POR GAS</t>
  </si>
  <si>
    <t>I05XGDFT</t>
  </si>
  <si>
    <t>Realización de Prueba Door Fan Test</t>
  </si>
  <si>
    <t>Realización de pruebas Door Fan Test, tras el sellado del cuarto para la comprobación de la sectorización del mismo, consiguiendo el visto bueno del organismo o empresa que la certifica, tras la reparaciones pertinentes si proceden, dentro del cuarto. Incluso entrega de la certificación, documentación generada y resultados de las pruebas.</t>
  </si>
  <si>
    <t>I05XGCCF600</t>
  </si>
  <si>
    <t>Suministro y montaje de compuerta cortafuegos, resistencia al fuego EIS-120, estanca al humo, ensayada en cumplimiento con norma UNE-EN 1366-2 y clasificada según UNE-EN 13501-3, con marcado CE, para montaje mural empotrado, de dimensiones 600x600 mm, construida con carcasa de chapa de acero galvanizado y lama de compuerta de material aislante especial, con accionamiento de cierre automático a través de fusible térmico tarado a 72ºC, de rearme automático a través de servomotor eléctrico a 24 Vcc/230 Vca, con contactos de inicio y final de carrera para indicación de compuerta abierta/cerrada, con junta intumescente y junta de estanqueidad, con estanqueidad mínima de lama y carcasa de clase 2 y clase B respectivamente, en cumplimiento con la norma UNE-EN 1751, incluyendo p.p. de canalización y cableado eléctrico para funcionamiento enclavado con extractor de renovación de aire, p.p. de fijación/soportación, p.p. de conexionado a conducto, p.p. de puesta a tierra, accesorios, pequeño material, etc., así como medios auxiliares necesarios para su correcta ejecución. 
Totalmente instalada, probada y funcionando.
Referencia comercial: marca MADEL mod. FOK-EIS-120-H-M7F-24V ó 230V/300x300 o similar aprobado.</t>
  </si>
  <si>
    <t>I05XGREFOR</t>
  </si>
  <si>
    <t>Adecuación sistema de extinción por gas</t>
  </si>
  <si>
    <t>Desmontaje y posterior montaje de todos los elementos del sistema de extinción por gas ( detección y extinción) tras las modificaciones realiadas en la configuración del cuarto.</t>
  </si>
  <si>
    <t>Total PCI_3M</t>
  </si>
  <si>
    <t>PCI_4M</t>
  </si>
  <si>
    <t>I05DS090</t>
  </si>
  <si>
    <t>Ordenador y software de programación de control</t>
  </si>
  <si>
    <t>Suministro y montaje de ordenador y software de programación, control y gestión de los sistemas de PCI de las siguientes características: chasis industrial modelo formato ATX, placa base Intel, procesador Pentium Core-Duo 3,0 GHz de Intel o superior, 512 Mb RAM o superior, disco duro de 80 Gb IDE Ultra DMA o superior, tarjeta VGA, monitor de plasma TFT de 15", fijado con tornillos de seguridad y teclado expandido con ratón incorporado, en estructura subrack de 19" para alojar en armario rack de 19", tarjeta de comunicación con concentrador de estación a través de red Ethernet y sistema operativo Solaris. Totalmente instalado, incluido mantenimiento durante el período de garantía.</t>
  </si>
  <si>
    <t>I05DS110</t>
  </si>
  <si>
    <t>Armario de control rack de 19" 40 UA de 600 x 2000 x 600 mm</t>
  </si>
  <si>
    <t>Suministro y montaje de armario de 40 UA, para alojamiento de equipos, de dimensiones (ancho x alto x fondo) 600x2000x600 mm, con  estructura de acero, pintado en RAL 7032 texturizado con grado de protección IP-SST, puerta transparente con perfil de aluminio y cristal en la parte frontal, cambio de sentido de apertura de puerta, zócalo con pies de nivelación integrada, techo atornillable en caja, cierre con tres puntos de anclaje, sistema de cierre de zinc fundido a presión Ergoforms pintado en RAL 7032, salida de cables en tres piezas, guía de perfil de chapa de acero cincado, cromatado, para el montaje de soportes de grupos de 19" ajustables en pasos de 25 mm sobre dos ángulos de fijación, montados a 150 mm de la frontal, puerta trasera de acero de 2 mm, pared lateral de chapa de acero pintado RAL 7032, guía de entrada de cables de acero cincado, cromatado, guías de puesta a tierra, tapas de cubiertas laterales y tapas ciegas de aluminio anodizado natural. Totalmente instalado.</t>
  </si>
  <si>
    <t>I05DS130</t>
  </si>
  <si>
    <t>Sistema remoto de control de alimentación (REBOTEADORA)</t>
  </si>
  <si>
    <t>Suministro e instalación de sistema de control de alimentación remoto, incluso mantenimiento durante el periodo de garantia. Totalmente instalado.</t>
  </si>
  <si>
    <t>I05DS140</t>
  </si>
  <si>
    <t>Sai para sistema de PCI 220 Vca/24 Vcc/2000 Va</t>
  </si>
  <si>
    <t>Suministro y montaje de sistema de alimentación ininterrumpida (SAI), para alimentación de equipos de detección, extinción y gestión de PCI. Conexionado e instalación, pequeño material, equipamiento Hw y Sw del subsistema SAI, compuesto por los siguientes elementos:
-Potencia: 2000 VA (1500 cc / 500 Ac ).
-Tensión de entrada: monofásica 230 V.
-Tensión de salida 230 V.
-Módulo convertidor/transformador para salida a 24 Vcc.
-Baterías SBS de HAWKER o similar,  con autonomía para 30 minutos al 100% del consumo.
-By-pass estático.
-Interface para red local (LAN).
-Panel frontal con indicadores de consumo, capacidad de baterías, estado de funcionamiento y alarmas.
-Programa Onlinet de Sw.
-Adaptador de red Connect.
-Incluso automatico bipolar para control de acceso.
Totalmente instalado.</t>
  </si>
  <si>
    <t>I05DS160</t>
  </si>
  <si>
    <t>Unidad integradora de sistemas (UIS)</t>
  </si>
  <si>
    <t>Suministro y montaje de Unidad Integradora de Sistemas (UIS) con las siguientes características:
- Dimensiones: Chasis normalizado 19'', 2U de altura.
- Conexión a red de estación
- 16 puertos serie con posiblidad de cambiar su configuración:
       -12 puertos RS-232 (eléctricamente aislados)
       - 2 puertos RS-485
       - 2 puertos RS-422
- Leds indicadores de "tensión" y ·conexión a red de datos".
Totalmente instalado.</t>
  </si>
  <si>
    <t>Total PCI_4M</t>
  </si>
  <si>
    <t>Total M OP.PCI</t>
  </si>
  <si>
    <t>M OP.VP</t>
  </si>
  <si>
    <t>VENTA Y PEAJE</t>
  </si>
  <si>
    <t>MV.V</t>
  </si>
  <si>
    <t>VENTA</t>
  </si>
  <si>
    <t>DIPBBB102</t>
  </si>
  <si>
    <t>Reubicación, Instalación y Conexionado.</t>
  </si>
  <si>
    <t>Reubicación, montaje y conexionado de máquina (METTA o VAPE) en HORARIO NOCTURNO, con traslado desde Estación de origen o almacén a Estación destino de la Red de METRO, incluidos conexionado de cable de alimentación y comunicaciones. Pequeña obra civil y elementos auxiliares necesasios para traslado y transporte, incluso posibles permisos. Todo ello según lo especificado en el Pliego de Condiciones Técnicas.</t>
  </si>
  <si>
    <t>I05VXH002</t>
  </si>
  <si>
    <t>Conexión o Desconexión cableado Antiintrusión METTA.</t>
  </si>
  <si>
    <t>Conexión o Desconexión cableado anti-intrusión METTA.</t>
  </si>
  <si>
    <t>Total MV.V</t>
  </si>
  <si>
    <t>MV.P</t>
  </si>
  <si>
    <t>PEAJE</t>
  </si>
  <si>
    <t>I05PXH002</t>
  </si>
  <si>
    <t>Desmontaje equipo de peaje (torniquete, portón, paso enclavado) con transporte y retirada del cableado.</t>
  </si>
  <si>
    <t>I05PTH002</t>
  </si>
  <si>
    <t>Instalación y anclaje de un Trípode en nueva ubicación (con cableado nuevo).</t>
  </si>
  <si>
    <t>Instalación y anclaje de un equipo de peaje tipo Trípodes. Tras el solado de los vestíbulos estos equipos, se cablearán e instalarán en una nueva ubicación.</t>
  </si>
  <si>
    <t>I05PEH002</t>
  </si>
  <si>
    <t>Instalación y anclaje de un Paso Enclavado en nueva ubicación (con cableado nuevo).</t>
  </si>
  <si>
    <t>Instalación y anclaje de un equipo de peaje tipo Paso Enclavado. Tras el solado de los vestíbulos estos equipos, se cablearán e instalarán en una nueva ubicación.</t>
  </si>
  <si>
    <t>I05POH002</t>
  </si>
  <si>
    <t>Instalación y anclaje de un Portón en nueva ubicación (con cableado nuevo).</t>
  </si>
  <si>
    <t>Instalación y anclaje de un equipo de peaje tipo Portón. Tras el solado de los vestíbulos estos equipos, se cablearán e instalarán en una nueva ubicación.</t>
  </si>
  <si>
    <t>DIPCPX001</t>
  </si>
  <si>
    <t>Suministro y montaje de módulo de pantalla de encauzamiento</t>
  </si>
  <si>
    <t>En el caso de que sea necesario contrapear la batería de entrada con los pasos enclavados de salida será necesario el suministro y montaje de módulos de pantalla de encauzamiento de 1400x1000mm (largo/alto), formados por tubo de acero inoxidable AISI-304 o equivalente de 50 mm de diámetro, incluso mecanizado, conformado, bastidor de tubo cuadradillo de 10x10 cm del mismo material, junquillo desmontable, acristalamiento de 2x6 mm con lámina de butiral, anclajes y elementos auxiliares para su correcta instalación, totalmente terminada.</t>
  </si>
  <si>
    <t>I05PVH001</t>
  </si>
  <si>
    <t>Movimiento provisional de equipos de peaje.</t>
  </si>
  <si>
    <t>Movimiento provisional de equipos de peaje. Desmontaje, instalación y anclaje con su cableado en situación provisional. Desinstalación de situación provisional con retirada de cableado.</t>
  </si>
  <si>
    <t>DIOC00001</t>
  </si>
  <si>
    <t>Obra civil canalización y saneamiento del solado</t>
  </si>
  <si>
    <t>En esta partida se contemplan las tareas de obra civil, necesarias para la realización de las canalizaciones para la instalación de todos los equipos de peaje en su nueva ubicación y el saneamiento del solado.</t>
  </si>
  <si>
    <t>Total MV.P</t>
  </si>
  <si>
    <t>Total M OP.VP</t>
  </si>
  <si>
    <t>M DP.DE</t>
  </si>
  <si>
    <t>MDP.DE.1</t>
  </si>
  <si>
    <t>INSTALACIÓN TEMPORAL DE OBRA</t>
  </si>
  <si>
    <t>I31ITALO1</t>
  </si>
  <si>
    <t>Instalación temporal de obra para alumbrado y fuerza</t>
  </si>
  <si>
    <t>Suministro, instalación y posterior desmonje (una vez finalizada la obra) de instalación temporal de obra para servicios fuerza y alumbrado normal y socorro en la estación, así  Incluido replanteo inicial, pequeño material, herramientas y medios auxiliares necesarios. 
-Reformas necesarias en el CGBT y Cuadro de Socorro de la estación para los circuitos temporales de Obra y posterior desmontaje una vez finalizada la obra.
- Cuadros eléctricos de baja tensión de obra (cuadros generales de alumbrado y fuerza y cuadros de tomas de corriente).
- Montaje, conexionado y desmontaje posterior de luminarias estancas para el alumbrado provisional (incluyendo alumbrado de emergencia).
- Cableado para instalación temporal
- Montaje y posterior desmontaje de soportes necesarios para la sujeción temporal de cables, así como la reubicación del cableado en estos soportes.
- Incluido cajas de derivación y pequeños materiales y accesorios necesarios para la puesta en servicio de la instalación temporal.
Totalmente instalado, conexionado y funcionando. Se incluye en esta partida tanto la reutilización de este material durante las distintas fases de la obra como el traslado de todo el material utilizado durante la instalación temporal a las dependencias de Metro de Madrid que determine el Director de Obra una vez finalizada esta instalación temporal.</t>
  </si>
  <si>
    <t>Total MDP.DE.1</t>
  </si>
  <si>
    <t>MDP.DE.2</t>
  </si>
  <si>
    <t>MDP.DE.2.1</t>
  </si>
  <si>
    <t>I31VDA060E</t>
  </si>
  <si>
    <t>Desmontaje/reubicación de elementos de estación. (Horario nocturno en estación).</t>
  </si>
  <si>
    <t>Desmontaje/reubicación de elementos eléctricos de la estación que se vayan a sustituir o reutilizar tales como: cuadros eléctricos, equipos autónomos, mecanismos de fuerza, pantallas de iluminación de cuartos, estructuras portantes de luminarias, etc. Incluida retirada de elemetos antiguos existentes detrás de vitrex que se encuentren en desuso. Se incluye en esta partida el posterior montaje en caso de reutilización o la retirada a vertedero autorizado o a almacén designado por la Dirección de Obra. Horario nocturno en estación.</t>
  </si>
  <si>
    <t>I31FBV106X1</t>
  </si>
  <si>
    <t>Desmontaje de circuitos</t>
  </si>
  <si>
    <t>Desmontaje de circuitos eléctricos (normal, emergencia, socorro, fuerza etc. ) existentes en estación  y retirada del cableado existente de la estación no libre de  halógenos, incluyendo también el cableado que se quede sin servicio después de la actuación, en horario nocturno.Se incluye en esta partida la retirada a vertedero autorizado o a almacén designado por la Dirección de Obra.</t>
  </si>
  <si>
    <t>I31OBV004</t>
  </si>
  <si>
    <t>Retranqueo de Cableado a las nuevas canalizaciones</t>
  </si>
  <si>
    <t>Retranqueo de todas las lineas que discurren por los diferentes tubos y canaletas, en las nuevas canalizaciónes que se instalen .</t>
  </si>
  <si>
    <t>I31OBV002</t>
  </si>
  <si>
    <t>Desmontaje y montaje de desfibrilador existente</t>
  </si>
  <si>
    <t>Desmontaje de desfibrilador existente en estación incluyendo todo el cableado y posterior montaje y recableado hasta la nueva posición en zona de nueva construcción. Los equipos desfibriladores se dejaran a cargo de la dirección de obra para poder recolocarlos en la fase final de obra. En la medida de lo posible se intentará aprovechar el cable existente al ser este de reciente instalación.</t>
  </si>
  <si>
    <t>Total MDP.DE.2.1</t>
  </si>
  <si>
    <t>MDP.DE.2.2</t>
  </si>
  <si>
    <t>CUADROS SECUNDARIOS</t>
  </si>
  <si>
    <t>I31BDA013T</t>
  </si>
  <si>
    <t>Cuadro secundario general de alumbrado y fuerza para cuartos técnicos</t>
  </si>
  <si>
    <t>Suministro e instalación de cuadro secundario de alumbrado y fuerza para cuartos técnicos, compuesto por cofret de superficie estanco IP65-IK09 con puerta transparente, equipado según se indica en planos y en Pliego de Condiciones con las protecciones necesarias (alumbrado, fuerza y control de accesos) según cálculos. Incluido replanteo, pequeño material, conductores, aisladores,  bornas, etiquetado, T.T. etc.</t>
  </si>
  <si>
    <t>I31BDA013NT</t>
  </si>
  <si>
    <t>Cuadro secundario general de alumbrado y fuerza para cuartos no técnicos</t>
  </si>
  <si>
    <t>Suministro e instalación de cuadro secundario de alumbrado y fuerza para cuartos no técnicos, compuesto por cofret de superficie estanco IP65-IK09 con puerta transparente, equipado según se indica en planos y en Pliego de Condiciones con las protecciones necesarias (alumbrado y fuerza) según cálculos. Incluido replanteo, pequeño material, conductores, aisladores,  bornas, etiquetado, T.T. etc.</t>
  </si>
  <si>
    <t>I31BDA009X2</t>
  </si>
  <si>
    <t>Cuadro secundario ASEOS/VESTUARIOS</t>
  </si>
  <si>
    <t>Suministro e instalación de cuadro secundario de alumbrado y fuerza para aseos y vestuarios de la estación, compuesto por cofret de superficie estanco IP65-IK09 con puerta transparente, equipado según se indica en planos y en Pliego de Condiciones con las protecciones necesarias (alumbrado, fuerza y termo) según cálculos. Incluido replanteo, pequeño material, conductores, aisladores,  bornas, etiquetado, T.T. etc.</t>
  </si>
  <si>
    <t>I31BDA003X1MOD</t>
  </si>
  <si>
    <t>ModificaciónCuadro EVA</t>
  </si>
  <si>
    <t>Modificaciones a realizar en el C.EVA de Línea 9 existente. 
Incluyendo:
- Suministro e instalación de las nuevas protecciones para los nuevos servicios.
- Desmontaje y reubicación de protecciones de reserva existentes para la instalación de nuevas protecciones.
- Regulación de los calibres de interruptores existentes a las nuevas demandas.
- Cambio de rotulación del C.EVA adecuándolo a la situación definitiva.
- Inlcuido replanteo y pequeño material.
Según Pliego de Prescripciones Técnicas. Totalmente instalado y funcionando.</t>
  </si>
  <si>
    <t>Total MDP.DE.2.2</t>
  </si>
  <si>
    <t>MDP.DE.2.3</t>
  </si>
  <si>
    <t>I31CBA011</t>
  </si>
  <si>
    <t>Cable de Cu. de 1 x 95 mm². RZ1 (AS)-0.6/1KV.</t>
  </si>
  <si>
    <t>Suministro e instalación de cable de cobre unipolar de 1x95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</si>
  <si>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I31CBA010</t>
  </si>
  <si>
    <t>Cable de Cu. de 1 x 70 mm². RZ1 (AS)-0.6/1KV.</t>
  </si>
  <si>
    <t>Suministro e instalación de cable de cobre unipolar de 1x70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</si>
  <si>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I31CBA009</t>
  </si>
  <si>
    <t>Cable de Cu. de 1 x 50 mm². RZ1 (AS)-0.6/1KV.</t>
  </si>
  <si>
    <t>Suministro e instalación de cable de cobre unipolar de 1x50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</si>
  <si>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I31CBG001</t>
  </si>
  <si>
    <t>Cable Cu. de 3 G 1,5 mm². RZ1-K (AS)-0.6/1 KV.</t>
  </si>
  <si>
    <t>Suministro e instalación de cable de cobre multipolar de 3G1,5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</si>
  <si>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I31CBG002</t>
  </si>
  <si>
    <t>Cable Cu. de 3 G 2,5 mm². RZ1-K (AS)-0.6/1 KV.</t>
  </si>
  <si>
    <t>Suministro e instalación de cable de cobre multipolar de 3G2,5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</si>
  <si>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I31CBG004</t>
  </si>
  <si>
    <t>Cable Cu. de 3 G 6 mm². RZ1-K (AS)-0.6/1 KV.</t>
  </si>
  <si>
    <t>Suministro e instalación de cable de cobre multipolar de 3G6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</si>
  <si>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I31CBG006</t>
  </si>
  <si>
    <t>Cable Cu. de 3 G 16 mm². RZ1-K (AS)-0.6/1 KV.</t>
  </si>
  <si>
    <t>Suministro e instalación de cable de cobre multipolar de 3G16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</si>
  <si>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I31CBF004</t>
  </si>
  <si>
    <t>Cable Cu. de 5 G 6 mm². RZ1-K (AS)-0.6/1 KV.</t>
  </si>
  <si>
    <t>I31CBF005</t>
  </si>
  <si>
    <t>Cable Cu. de 5 G 10 mm². RZ1-K (AS)-0.6/1 KV</t>
  </si>
  <si>
    <t>Suministro e instalación de cable de cobre multipolar de 5G10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</si>
  <si>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I31CBS508</t>
  </si>
  <si>
    <t>Cable resistente al fuego de Cu. de 5 G 4 mm². SZ1-K (AS+)-0.6/1 KV.</t>
  </si>
  <si>
    <t>Suministro e instalación de cable de cobre multipolar de 5G4 mm² de sección, tipo SZ1-K (AS+), tensión nominal 0,6/1 kV, de alta seguridad y resistencia al fuego (AS+), reacción al fuego clase Cca-s1b,d1,a1, aislamiento de silicona, cubierta de poliolefina termoplástica y demás características indicadas en Pliego de Prescripciones Técnicas. Incluido transporte, acopio, montaje y conexionado.</t>
  </si>
  <si>
    <t>I31CBS201</t>
  </si>
  <si>
    <t>Cable resistente al fuego de Cu. de 3 G 2,5 mm². SZ1-K (AS+)-0.6/1 KV.</t>
  </si>
  <si>
    <t>Suministro e instalación de cable de cobre multipolar de 3G2,5 mm² de sección, tipo SZ1-K (AS+), tensión nominal 0,6/1 kV, de alta seguridad y resistencia al fuego (AS+), reacción al fuego clase Cca-s1b,d1,a1, aislamiento de silicona, cubierta de poliolefina termoplástica y demás características indicadas en Pliego de Prescripciones Técnicas. Incluido transporte, acopio, montaje y conexionado.</t>
  </si>
  <si>
    <t>PNCBA006X</t>
  </si>
  <si>
    <t>Puestas a tierra de canaletas perimetrales</t>
  </si>
  <si>
    <t>Suministro e instalación de tierra de protección en todas las canalizaciones metálicas de la estación del tipo canaleta perimetral asegurando la continuidad de las mismas. Cable continuo que debe recorrer toda la longitud de las canaletas.  Incluido replanteo, pequeño material, conectores, etc. Totalmente instalado.</t>
  </si>
  <si>
    <t>I31CDC01X</t>
  </si>
  <si>
    <t>Cable desnudo de Cu. de 1 x 35 mm².</t>
  </si>
  <si>
    <t>Suministro e instalación de Cable desnudo de Cu. de 1 x 35 mm². de características indicadas en P. de C. Totalmente instalado.</t>
  </si>
  <si>
    <t>Total MDP.DE.2.3</t>
  </si>
  <si>
    <t>MDP.DE.2.4</t>
  </si>
  <si>
    <t>I31ZKA003</t>
  </si>
  <si>
    <t>Bandeja perforada aislante libre de halógenos 300x60 mm con tapa y p.p. soportes</t>
  </si>
  <si>
    <t>Suministro e instalación de bandeja perforada de material aislante libre de halógenos, no propagador de la llama, de 300x60 mm, con tapa y parte proporcional de soportes y accesorios necesarios. Conforme a normativa UNE-EN 61537:2007 y UNE-EN 50085-1:1997, o equivalentes.</t>
  </si>
  <si>
    <t>I31ZKA005</t>
  </si>
  <si>
    <t>Bandeja perforada aislante libre de halógenos 600x100 mm con tapa y p.p. soportes</t>
  </si>
  <si>
    <t>Suministro e instalación de bandeja perforada de material aislante libre de halógenos, no propagador de la llama, de 600x100 mm, con tapa y parte proporcional de soportes y accesorios necesarios. Conforme a normativa UNE-EN 61537:2007 y UNE-EN 50085-1:1997, o equivalentes.</t>
  </si>
  <si>
    <t>I31ZKA004</t>
  </si>
  <si>
    <t>Suministro e instalación de bandeja perforada de material aislante libre de halógenos, no propagador de la llama, de 400x100 mm, con tapa y parte proporcional de soportes y accesorios necesarios. Conforme a normativa UNE-EN 61537:2007 y UNE-EN 50085-1:1997, o equivalentes.</t>
  </si>
  <si>
    <t>I31KBC117</t>
  </si>
  <si>
    <t>Bandeja de rejilla 100x400 GC C7</t>
  </si>
  <si>
    <t>Suministro e instalación de bandeja metálica compuesta por barillas de acero electrosoladas, de 100 mm de altura, ancho de 400 mm, acabado en galvanizado caliente con borde de seguridad para soporte y conducción de cables. Conforme UNE-EN 61537, resistencia al fuego E90 según DIN4102-12. Incluido parte proporcional de soportes, uniones, conectores para continuidad eléctrica, tabiques separadores, bornas de equipotencialidad, puesta a tierra mediante conductor desnudo de cobre de 16 mm2 y demás accesorios necesarios para su instalación.</t>
  </si>
  <si>
    <t>DIDKTA004X2</t>
  </si>
  <si>
    <t>Tubo rígido M40 libre de halógenos.</t>
  </si>
  <si>
    <t>Suministro e instalación de Tubo rígido de material termoplástico libre de halógenos, 40 mm, GP 7, incluso p.p.de conexiones, curvas, fijaciones mediante brida y taco, etc.</t>
  </si>
  <si>
    <t>I310761</t>
  </si>
  <si>
    <t>Tubo corrugado M20 libre de halogenos</t>
  </si>
  <si>
    <t>Suministro e instalación de Tubo de plastico flexible corrugado M20 libre de halógenos, con p.p. de unidades de fijación. Totalmente instalado.</t>
  </si>
  <si>
    <t>I310763</t>
  </si>
  <si>
    <t>Tubo corrugado M32 libre de halogenos</t>
  </si>
  <si>
    <t>Suministro e instalación de Tubo de plastico flexible corrugado M32 libre de halógenos, con p.p. de unidades de fijación. Totalmente instalado.</t>
  </si>
  <si>
    <t>I310764</t>
  </si>
  <si>
    <t>Tubo corrugado M40 libre de halogenos</t>
  </si>
  <si>
    <t>Suministro e instalación de Tubo de plastico flexible corrugado M40 libre de halógenos, con p.p. de unidades de fijación. Totalmente instalado.</t>
  </si>
  <si>
    <t>I310766</t>
  </si>
  <si>
    <t>Tubo corrugado doble capa M63 libre de halogenos</t>
  </si>
  <si>
    <t>Tubo de plastico flexible corrugado de doble capa M63 libre de halógenos. Totalmente instalado.</t>
  </si>
  <si>
    <t>I310778</t>
  </si>
  <si>
    <t>Tubo corrugado doble capa M90 libre de halogenos</t>
  </si>
  <si>
    <t>Suministro e instalación de Tubo de plastico flexible corrugado de doble capa M90 libre de halógenos. Totalmente instalado.</t>
  </si>
  <si>
    <t>Total MDP.DE.2.4</t>
  </si>
  <si>
    <t>MDP.DE.2.5</t>
  </si>
  <si>
    <t>INSTALACIÓN DE FUERZA</t>
  </si>
  <si>
    <t>I31BJD010X</t>
  </si>
  <si>
    <t>Caja con dos bases de enchufe industrial, 16A/230 V y 16A/400V</t>
  </si>
  <si>
    <t>Suministro e instalación Caja de fondo estancas, serie 66 IB, conteniendo dos bases de enchufe industrial, estancas, IP-55 ref.  16A/230-250 V. 2P+T(blanca) - 16A /400-415 V. 3P+T.(azul)</t>
  </si>
  <si>
    <t>Total MDP.DE.2.5</t>
  </si>
  <si>
    <t>MDP.DE.2.6</t>
  </si>
  <si>
    <t>INSTALACIÓN DE ALUMRADO</t>
  </si>
  <si>
    <t>I31SOP01</t>
  </si>
  <si>
    <t>Estructura portante modular homologada MdM tipo suspendida</t>
  </si>
  <si>
    <t>Suministro e instalación de Estructura Portante modular homologada por Metro de Madrid tipo suspendida de techo para sistema de iluminación.
- Medidas: 900-1500-1800 mm.
- Estructura de acero inoxidable de al menos 1mm de espesor.
- Materiales no metálicos que sean: no propagador de la llama, 0% contenido en halógenos, baja emisión de humos, baja acidez de humos, características antiestáticas repelentes de polvo.
- Dispondrá de canal para alojar los circuitos de alumbrado.
- Dispondrán de zona ciega con tapa de al menos 300x200mm.
- Elemento de unión rectos, en "T" o en "L", cóncavos y convexos en el mismo material.
- Varilla cincada de fijación a techo y tacos de sujeción (incluido sistema tipo Cardan) o sistema de anclaje con roldana y cable de acero, según tipo de instalación en estación.
- Dispondrá de chapas laterales perforadas para anclaje de luminarias.
- Marcado CE, normativas vigentes, certificado de homologación por parte de Metro de Madrid.
- Inlcuido replanteo, pequeño material y accesorios para anclaje y conexionado.
- Incluido desmontaje del elemento antiguo y retirada a vertedero autorizado.
- Incluido cualquier tipo de equipo auxiliar necesario para trabajos en altura.
Según Pliego de Prescripciones Técnicas.
Completamente terminada de instalar y funcionando.</t>
  </si>
  <si>
    <t>I31SOP03</t>
  </si>
  <si>
    <t>Estructura portante modular homologada MdM tipo pared</t>
  </si>
  <si>
    <t>Suministro e instalación de Estructura Portante modular homologada por Metro de Madrid tipo lateral para instalación en pared para sistema de iluminación.
- Medidas: 900-1500-1800 mm.
- Estructura de acero inoxidable de al menos 1mm de espesor.
- Materiales no metálicos que sean: no propagador de la llama, 0% contenido en halógenos, baja emisión de humos, baja acidez de humos, características antiestáticas repelentes de polvo.
- Dispondrá de canal para alojar los circuitos de alumbrado.
- Dispondrán de zona ciega con tapa de al menos 300x100mm.
- Elemento de unión rectos, en "T" o en "L", cóncavos y convexos en el mismo material.
- Dispondrá de chapas laterales perforadas para anclaje de luminarias.
- Marcado CE, normativas vigentes, certificado de homologación por parte de Metro de Madrid.
- Inlcuido replanteo, pequeño material y accesorios para anclaje y conexionado.
- Incluido desmontaje del elemento antiguo y retirada a vertedero autorizado.
- Incluido cualquier tipo de equipo auxiliar necesario para trabajos en altura.
Según Pliego de Prescripciones Técnicas.
Completamente terminada de instalar y funcionando.</t>
  </si>
  <si>
    <t>I31LUM01</t>
  </si>
  <si>
    <t>Luminaria LED homologada MdM tipo suspendida/adosada.</t>
  </si>
  <si>
    <t>Suministro e instalación de Luminaria LED homologada por Metro de Madrid para acoplar en estructura portante homologada de tipo suspendida y adosada.
 -Potencia. 15-50 W.
- Medidas: 600-1200-1500 mm
- Materiales no metálicos que sean: no propagador de la llama, 0% contenido en halógenos, baja emisión de humos, baja acidez de humos, características antiestáticas repelentes de polvo.
- Óptica. Polimetilmetacrilato opalescente, Orientación del flujo luminoso con un ángulo entre 120º y 180º vertical y hacia abajo. La superficie de la óptica opal estará entre el 60-80% de la superficie total.
- Protección IP. IP≥54.
- Protección IK. IK≥04.
- Eficiencia lumínica &gt;100 lm/W.
- Flujo luminoso. 2000-4800 lum.
- Rendimiento del flujo luminoso. L70B10 ≥50000 horas, 24 horas de trabajo 365 días.
-  IRC&gt;80.
- UGR&lt;20.
- Temperatura de color 4000K.
- Fuente de alimentación incluida.
- Inlcuido conector aéreo macho de 3 polos estanco, para conexión a línea de alimentación.
- Marcado CE, certificado ENEC, certificado RoHS, normativas vigentes y CEM, certificado de homologación por parte de Metro de Madrid.
- Inlcuido replanteo, pequeño material y accesorios para anclaje y conexionado.
- Incluido desmontaje del elemento antiguo y retirada a vertedero autorizado.
- Incluido cualquier tipo de equipo auxiliar necesario para trabajos en altura.
Según Pliego de Prescripciones Técnicas.
Completamente terminada de instalar y funcionando.</t>
  </si>
  <si>
    <t>I31LUM02</t>
  </si>
  <si>
    <t>Luminaria LED homologada MdM tipo pared</t>
  </si>
  <si>
    <t>Suministro e instalación de Luminaria LED homologada por Metro de Madrid para acoplar en estructura portante homologada de tipo pared.
 -Potencia. 9-25 W.
- Medidas: 600-1200-1500 mm
- Materiales no metálicos que sean: no propagador de la llama, 0% contenido en halógenos, baja emisión de humos, baja acidez de humos, características antiestáticas repelentes de polvo.
- Óptica. Polimetilmetacrilato opalescente, Orientación del flujo luminoso con un ángulo entre 120º y 180º vertical y hacia abajo. La superficie de la óptica opal estará entre el 60-80% de la superficie total.
- Protección IP. IP≥54.
- Protección IK. IK≥04.
- Eficiencia lumínica &gt;100 lm/W.
- Flujo luminoso. 1000-2400 lum.
- Rendimiento del flujo luminoso. L70B10 ≥50000 horas, 24 horas de trabajo 365 días.
-  IRC&gt;80.
- UGR&lt;20.
- Temperatura de color 4000K.
- Fuente de alimentación incluida.
- Marcado CE, certificado ENEC, certificado RoHS, normativas vigentes y CEM, certificado de homologación por parte de Metro de Madrid.
- Inlcuido replanteo, pequeño material y accesorios para anclaje y conexionado.
- Incluido desmontaje del elemento antiguo y retirada a vertedero autorizado.
- Incluido cualquier tipo de equipo auxiliar necesario para trabajos en altura.
Según Pliego de Prescripciones Técnicas.
Completamente terminada de instalar y funcionando.</t>
  </si>
  <si>
    <t>I31CON10NE</t>
  </si>
  <si>
    <t>Conector rápido macho-hembra (1 hembra/3 machos) estanco, homologado MdM</t>
  </si>
  <si>
    <t>Suministro e instalación de conector estanco de 3 polos (L,N,T.T.) homologado por Metro de Madrid formado por 1 entrada y 3 salidas para conexiones en líneas de alimentación a las luminarias, con las siguientes características:
- Sistema de conexión macho-hembra, codificado mecánicamente para evitar conexiones erróneas (incluido conector aéreo hembra, 3 conectores aéreo macho y derivador en H).
- Cableado de 2 metros de longitud confeccionado con cable manguera RZ1 0,6/1 kV CPR Cca libre de halógenos de sección 3G1,5mm2 para alimentación a luminarias.
- Grado de protección: IP≥65.
- Compatibles con conductores de sección desde 1,5 hasta 6 mm2 
- Marcado CE, certificado ENEC, certificado RoHS, normativas vigentes, certificado de homologación por parte de Metro de Madrid.
- Inlcuido replanteo, pequeño material y accesorios.
- Incluido desmontaje del elemento antiguo y retirada a vertedero autorizado.
- Incluido cualquier tipo de equipo auxiliar necesario para trabajos en altura.
Según Pliego de Prescripciones Técnicas.
Completamente terminada de instalar y funcionando. Trabajos realizados en horario nocturno en estación.</t>
  </si>
  <si>
    <t>131ILE010</t>
  </si>
  <si>
    <t>Luminaria de emergencia LED 500 lm, 1h, NP, estanca, autotest</t>
  </si>
  <si>
    <t>Suminstro e instalación de Luminaria de emergencia con tecnología LED de 500 lm, autotest, autonomia de 1 hora, no permanente, grado IP65, con base ABS autoextinguible en color blanco tipo Diana Flat de Zemper o similar aprobado. Incluyendo: accesorios para empotrar en pared o techo, parte proporcional de cable, caja de conexión rápida, comunicable con parte proporcional de bus de comunicaciones. Totalmente instalada y funcionando.</t>
  </si>
  <si>
    <t>I31LUMPOR1</t>
  </si>
  <si>
    <t>Foco/aplique modular iluminación pórtico acceso estación</t>
  </si>
  <si>
    <t>Suministro e instalación de foco/aplique modular para alumbrado de pórtico en accesos a estación, con las siguientes características:
-Potencia. 30-50 W.
- Materiales no metálicos que sean: no propagador de la llama, 0% contenido en halógenos, baja emisión de humos, baja acidez de humos, características antiestáticas repelentes de polvo.
- Materiales. Aluminio y policarbonato.
- Protección IP. IP≥65.
- Protección IK. IK≥09.
- Eficiencia lumínica &gt;132 lm/W.
- Rendimiento del flujo luminoso. L80B10 ≥50000 horas.
-  IRC&gt;70.
- Temperatura de color 4000K.
-Fuente de alimentación incluida.
- Marcado CE, certificado RoHS, normativas vigentes.
- Inlcuido replanteo, pequeño material, accesorios para anclaje y cabelado para conexionado a cuadro de cancelas.
- Incluido desmontaje del elemento antiguo y retirada a vertedero autorizado.
- Incluido cualquier tipo de equipo auxiliar necesario para trabajos en altura.
Según Pliego de Prescripciones Técnicas.
Completamente terminada de instalar y funcionando.</t>
  </si>
  <si>
    <t>ILEDCONTROLMOD</t>
  </si>
  <si>
    <t>Modificación Sistema de control de iluminación modular lineal LED</t>
  </si>
  <si>
    <t>Modificación del Sistema de control para la regulación del sistema de iluminación LED general existente en estación, centralizado en un puesto de operador en estación, con posibilidad de comunicación remota con el puesto de control central de Metro y TICs. Incluidos todos lo equipos necesarios y el cableado de bus de comunicaciones para las nuevas zonas de construcción en estación:
- Conectores aéreos macho-hembra IP20 con conexión por tornillo para cables de 1,5mm2 para conexión de luminarias con cableado de bus de comunicaciones.
- Cableado completo de bus de comunicaciones confeccionado con cable manguera RZ1 0,6/1 kV CPR Cca libre de halógenos de sección 3G1,5mm2 para control de luminarias.
- Programación, ajustes, pruebas y regulaciones finales.
Material perfectamente instalado, conexionado y funcionando.</t>
  </si>
  <si>
    <t>Total MDP.DE.2.6</t>
  </si>
  <si>
    <t>MDP.DE.2.7</t>
  </si>
  <si>
    <t>I31BJW020</t>
  </si>
  <si>
    <t>Toma de datos y estudios de instalación eléctrica e iluminación</t>
  </si>
  <si>
    <t>Estudios de la instalación eléctrica y nueva iluminación de la estación, debiendo ser estos presentados y aprobados en el formato que indique la Dirección de Obra de Metro de Madrid. Se incluye:
- Toma de datos de todos los circuitos existentes en el CGBT existente y cuadros secundarios, para la adaptación de los mismos en el nuevo CGBT, así como todos los cálculos relacionados con la nueva instalación eléctrica de la estación (unifilares, secciones, longitudes, potencias, protecciones, etc). 
- Estudio teórico del diseño de iluminación LED de la estación propuesto, tipo DIALUX o similar aprobado.
- Cálculos justificativos para la iluminación de emergencia de la estación para dar cumplimiento de la ITC BT 28 del REBT.</t>
  </si>
  <si>
    <t>I31VXX002X</t>
  </si>
  <si>
    <t>Reubicación de cuadros eléctricos</t>
  </si>
  <si>
    <t>Reubicación de cuadros eléctricos existentes en estación a nueva ubicación (en mismo cuarto o nuevo) para su reutilización completa. Incluido replanteo,desmontaje de todos los elementos de los mismos, cableado, etc. y montaje en nueva ubicación totalmente instalados y conexionados.</t>
  </si>
  <si>
    <t>Total MDP.DE.2.7</t>
  </si>
  <si>
    <t>Total MDP.DE.2</t>
  </si>
  <si>
    <t>MDP.DE.3</t>
  </si>
  <si>
    <t>I31VMX005X</t>
  </si>
  <si>
    <t>Legalización de instalación de Baja Tensión temporal en estación</t>
  </si>
  <si>
    <t>Legalización de nueva instalación de Baja Tensión Temporal para obra, incluyendo:
-Registro de documentación en Organismo de control, homologado por el Ministerio de Industria (O.C.A./E.C.I.), con medición de los parámetros eléctricos según REBT del Real Decreto 842/2002, de 2 de agosto incluyendo entrega de informe técnico y tramitación de expediente por Delegación de Industria. Se tramitará una Memoria Técnica de Diseño por cada cuadro temporal ó un proyecto general de las instalaciones temporales. En cualquier caso será necesario presentar un Certificado de Instalación de baja tensión (boletín) por cada uno de los cuadros finalmente instalados.
-Tasas de registros en Organismos de control y modelo 030 de la CAM, impuestos y cualquier otro gasto necesario para la legalización de la instalación.</t>
  </si>
  <si>
    <t>Total MDP.DE.3</t>
  </si>
  <si>
    <t>Total M DP.DE</t>
  </si>
  <si>
    <t>M.DP.VEN</t>
  </si>
  <si>
    <t>VENTILACIÓN DE INMISIÓN</t>
  </si>
  <si>
    <t>M DP VEN OC</t>
  </si>
  <si>
    <t>OBRA CIVIL AUXILIAR</t>
  </si>
  <si>
    <t>VEN.OC.01</t>
  </si>
  <si>
    <t>Suministro e instalación de puertas acústicas estancas en pozos de inmisión</t>
  </si>
  <si>
    <t>Suministro, instalación y montaje de Puertas metálicas de acero galvanizado estanca al aire 100 mmca 45 dB, totalmente instaladas incluso p.p de obra civil y medios auxiliares</t>
  </si>
  <si>
    <t>VEN.OC.02</t>
  </si>
  <si>
    <t>Suministro e instalación de sistemas de soportación auxiliares para montaje</t>
  </si>
  <si>
    <t>Suministro y montaje de doble argolla de sustentación de acero de 25 mm de diámetro y 55 mm de diámetro interior, soldada a placa de acero de 250x100x12 mm, incluso recibido y fijación de esta a la bóveda de la galería mediante tacos HILTI, tipo HSA-K M-16/140.</t>
  </si>
  <si>
    <t>Total M DP VEN OC</t>
  </si>
  <si>
    <t>M DP VEN IM</t>
  </si>
  <si>
    <t>I01MVE1400</t>
  </si>
  <si>
    <t>Ventilador helicoidal caudal 17.000/67.000 m³/h</t>
  </si>
  <si>
    <t>Suministro y montaje de ventilador autoportante helicoidal reversible de las siguientes características técnicas:
- Diámetro de rodete: 1.250 mm.
- Caudal: 18.000/72.000 m3/h
-Presión: 31/496 Pa
-Potencia: 18,5 kW
-Carcasa del ventilador en acero al carbono galvanizada y pintada para ambiente corrosivo C3.
-Rodete en acero al carbono con álabes en aluminio y regulación manual de álabes.
-Rejilla de protección en acero al carbono galvanizada.
- Motor: clase F "tropicalizado" de 1 devanado, Preparado para arrancar con variador de frecuencia.
Cumplirá los requerimientos establecidos y estará especialmente preparado para funcionar a 200° C durante dos horas (mínimo). De acuerdo a las caracteristicas del PPT. Entre otros incluirá los siguientes elementos: tobera de aspiración con rejilla de protección, elementos de fijación y soportación antivibratorios, marco especial para fijación a pared, sondas de temperatura en devanados y cojinetes, sensor de vibraciones/acelerómetro, etc. Totalmente instalado en pozos/salas de inmisión.</t>
  </si>
  <si>
    <t>I01MVA90M</t>
  </si>
  <si>
    <t>Silenciador rectangular disipativo 67.000 m³/h</t>
  </si>
  <si>
    <t>Suministro y montaje de silenciador rectangular disipativo con colisas aerodinámicas en ambos extremos protección mecánica mediante chapa perforada y membrana velo especial resistente tipo NETO, de acuerdo a los requerimientos establecidos en el P.P.T., de las siguientes características técnicas:
- Caudal: 67.000 m3/h 
- Nivel acústico a conseguir: &lt; 55 dBA en andén (punto más desfavorable) y &lt; 45 dBA en exterior (a 1,00 m de la rejilla), cumpliendo la normativa vigente de Medio Ambiente.
- Condiciones higrométricas: apto para HR=95%
Totalmente instalado en galerías de inmisión ajustándose a las dimensiones reales de las salas donde deba ser instalado.</t>
  </si>
  <si>
    <t>I01MA420</t>
  </si>
  <si>
    <t>Tratamiento acústico absorbente en cámara de descarga</t>
  </si>
  <si>
    <t>Suministro y montaje de tratamiento acústico absorbente en cámara de descarga de ventiladores (paramentos y techo), formado por panel fonoabsorbente rígido de lana de roca de 70 mm y chapa perforada de 5 mm de diámetro, postgalvanizada, de 0,8 mm de espesor, montado sobre rastreles galvanizados. Totalmente instalado.</t>
  </si>
  <si>
    <t>VEN100</t>
  </si>
  <si>
    <t>Estudios y mediciones acústicas de silenciadores para toda la instalación</t>
  </si>
  <si>
    <t>Estudios y mediciones acústicas de silenciadores para toda la instalación.</t>
  </si>
  <si>
    <t>VEN101</t>
  </si>
  <si>
    <t>Pruebas mecánicas de la instalación de ventilación</t>
  </si>
  <si>
    <t>Pruebas mecánicas de la instalación de ventilación.</t>
  </si>
  <si>
    <t>Total M DP VEN IM</t>
  </si>
  <si>
    <t>M DP VEN IE</t>
  </si>
  <si>
    <t>I01ECGE03</t>
  </si>
  <si>
    <t>Cuadro general para un (1) ventilador con V.F.</t>
  </si>
  <si>
    <t>Suministro y montaje de nuevo Cuadro General de Distribución y Mando para un (1) ventilador de 18.5 kW, a instalar en pozos de estación, montado en armario metálico autoportante, estanco IP-55, construido en chapa de acero de 2 mm de espesor, con puertas dotadas de juntas de neopreno y pintura epoxi, de características técnicas según P.P.T., incluyendo los siguientes elementos principales:
- Protección de acometida (interruptor de acometida principal con contactos auxiliares, central de medida digital y relé de control de red trifásica). 
- Elementos necesarios para realizar la alimentación eléctrica de los equipos (autotransformador, filtros compensadores de corrientes armónicas, grupos de contactores, fuente de alimentación para alimentación de los circuitos de control, p.p. de canalización y cableado, etc.).
- Control (autómata programable con tarjetas analógicas/digitales necesarias para recoger todas las señales de campo del subsistema ventilación, etc.).
- Variador de frecuencia de acuerdo a PPT (1 uds.) con filtro seno (DU/DT) y antiarmónicos, preparado para la potencia máxima del motor del ventilador.
- Acometida a motores desde cuadro mediante cable de cobre apantallado, según P.P.T, con p.p. de soportación, p.p. de canalización y cableado.
- Aparellaje auxiliar (disyuntores magnéticos, relés, etc.)
- Alumbrado y tomas de corriente (disyuntores magnetotérmicos con bloque diferencial, tomas de corriente, etc.).
- Mando y señalización (Central de medida, pulsadores, selectores y pilotos LED, etc).
Incluso ingeniería de diseño, programación de los autómatas y su integración en el sistema de control, pruebas en taller y local, así como el montaje, conexionado y puesta en servicio de todos los elementos, según especificaciones del Pliego. Totalmente instalado, rotulado, probado y funcionando.
Nota: El cuadro eléctrico de mando y protección se fabricará considerando que los motores van provistos de variador de frecuencia para operar en todo su rango de funcionamiento.</t>
  </si>
  <si>
    <t>I01ECE013</t>
  </si>
  <si>
    <t>Cable de alta seguridad aumentada SZ1-K(AS+) de 4G16mm² de Cu.. 0.6/1 KV.</t>
  </si>
  <si>
    <t>Cable de alta seguridad aumentada SZ1-K(AS+) de 4G 16 mm² de Cu.. 0.6/1 KV., de características indicadas en P. de C. Totalmente instalado.</t>
  </si>
  <si>
    <t>I01ECE001</t>
  </si>
  <si>
    <t>Cable de cobre aislado RZ1-K(AS) de 35 mm² de sección</t>
  </si>
  <si>
    <t>Cable de cobre aislado RZ1-K(AS) de 35 mm² de sección, instalado.</t>
  </si>
  <si>
    <t>I01ECA140</t>
  </si>
  <si>
    <t>Tubo metálico flexible de 50 cm de longitud, PG-21</t>
  </si>
  <si>
    <t>Tubo metálico flexible recubierto de PVC de 50 cm de longitud con racores metálicos para PG-21.</t>
  </si>
  <si>
    <t>I01ECA142</t>
  </si>
  <si>
    <t>Tubo metálico flexible de 50 cm de longitud, PG-48</t>
  </si>
  <si>
    <t>Tubo metálico flexible recubierto de PVC de 50 cm de longitud con racores metálicos para PG-48.</t>
  </si>
  <si>
    <t>I01ECA151</t>
  </si>
  <si>
    <t>Tubo de acero galvanizado, roscado, PG-21</t>
  </si>
  <si>
    <t>Tubo de acero galvanizado, roscado, PG-21 grapado en paredes y techos, incluso p.p. de curvas, manguitos, grapas, etc. totalmente instalado.</t>
  </si>
  <si>
    <t>I01ECA161</t>
  </si>
  <si>
    <t>Tubo de acero galvanizado, roscado, PG-48</t>
  </si>
  <si>
    <t>Tubo de acero galvanizado, roscado, PG-48, grapado en paredes y techos, incluso p.p. de curvas, manguitos, grapas, etc. totalmente instalado.</t>
  </si>
  <si>
    <t>I01ECA003</t>
  </si>
  <si>
    <t>Bandeja metálica de 150 x 60 mm</t>
  </si>
  <si>
    <t>Suministro e instalación de bandeja metálica de varillas de acero electrosoldadas, galvanizada  en caliente con bornes de seguridad tipo  "REJIBAND SECURITY" de 150 x 60 mm, incluso soportes, piezas especiales de igual tratamiento que la bandeja, trenza de puesta a tierra con cable de cobre de 16 mm a red perimetral de tierras. Totalmente instalada.</t>
  </si>
  <si>
    <t>I01EV801</t>
  </si>
  <si>
    <t>Pruebas eléctricas de la instalación de ventilación.</t>
  </si>
  <si>
    <t>Pruebas  eléctricas, calibración y puesta a punto de la instalación de ventilación en salas o pozos para el conjunto de equipos, realizadas por EICI. Incluso informe técnico de los resultados obtenidos.
- Calibración de sondas.
- Medición de tierras.
- Medición de consumos.
- Medición del factor de potencia.
- Medición de la distorsión armónica (THDI)
- Magnitudes eléctricas. (Tensión, intensidad, etc.)
- Etc.</t>
  </si>
  <si>
    <t>Total M DP VEN IE</t>
  </si>
  <si>
    <t>M DP VEN IC</t>
  </si>
  <si>
    <t>INSTALACIONES DE CONTROL</t>
  </si>
  <si>
    <t>I01CS900</t>
  </si>
  <si>
    <t>Sonda de temperatura enchufable en pozo</t>
  </si>
  <si>
    <t>Suministro y montaje de sonda de temperatura enchufable, con certificado CE, de las siguientes características técnicas
- Rango de temperatura: -40/+60 ºC
- Precisión ± 3 %
- Señales de salida: 4/20 mA.
- Alimentación 24 Vcc.
- Protección IP 66
- Sonda sustituible mediante conector estanco.
Totalmente instalada en paramento,  incluyendo p.p. de soportacion de acero inoxidable, p.p. de canalizacion y cableado, asi como de senales desde automata más próximo (media 50 metros).
Realizacion de los trabajos en horario nocturno restringido.
Referencia comercial: marca Dwyer modelo RHP o similar aprobado.</t>
  </si>
  <si>
    <t>I01CS210</t>
  </si>
  <si>
    <t>Sonda de humedad en pozo</t>
  </si>
  <si>
    <t>Suministro y colocación de sonda de humedad, de las siguientes características:
- Alimentación: 24 Vcc.
- Señales de salida: 4-20 mA
- Precisión: ±3% (RH); ±0,3ºC (Temp.)
- Protección: IP 65
Totalmente instalado en paramentos del pozo, incluso soporte y p.p. de canalización, cable de alimentación y de señales desde automata más próximo (media 30 metros).</t>
  </si>
  <si>
    <t>I01CS200</t>
  </si>
  <si>
    <t>Sonda de presión diferencial 0-1000 Pa</t>
  </si>
  <si>
    <t>Sonda de presión diferencial, marca DWYER, serie MAGNESENSE, modelo MS-111 o similar aprobado.
Suministro y colocación de medidor de presión diferencial, de las siguientes características:
- Servicio: aire y gases compatibles
- Rango: 0 a 500 Pa.2
- Alimentación: 24 Vcc.
- Señales de salida: 4-20 mA, 2 hilos
- Precisión: ±1%
- Ajuste de cero y span
Totalmente instalado, incluso soporte y p.p. de canalización, cable de alimentación y de señales desde automata.</t>
  </si>
  <si>
    <t>ICTELIPPOZO</t>
  </si>
  <si>
    <t>Suministro teléfono IP conectado a switch comunicaciones en pozo</t>
  </si>
  <si>
    <t>Suministro, instalación y conexionado de Teléfono IP CISCO LinkSys SPA901 o similar aprobado por D.F.O. Incluyendo parte proporcional de elementos de alimentación eléctrica(cargador) y conectividad requeridos para la conexión a la correspondiente boca del switch instalado en pozo.</t>
  </si>
  <si>
    <t>I01CS010</t>
  </si>
  <si>
    <t>Sensor de vibraciones para ventilador</t>
  </si>
  <si>
    <t>Suministro e instalación y montaje de sensor de vibraciones para ventilador, totalmente instalado.</t>
  </si>
  <si>
    <t>Total M DP VEN IC</t>
  </si>
  <si>
    <t>M DP VEN II</t>
  </si>
  <si>
    <t>INGENIERÍA E INTEGRACIÓN</t>
  </si>
  <si>
    <t>I01CV001</t>
  </si>
  <si>
    <t>Integración de información de ventilación en el sistema TCE-M</t>
  </si>
  <si>
    <t>Integración en el Sistema de Telecontrol Centralizado de Estación (TCE) de ventiladores, sin desarrollo.  Incluyendo: carga de software, configuración, actualizaciones y pruebas durante el periodo de garantía.
(La medición se realizará por Ventilador)</t>
  </si>
  <si>
    <t>I01CV005</t>
  </si>
  <si>
    <t>Integración y personalización en COMMIT de subsistemas de ventilación</t>
  </si>
  <si>
    <t>Unidad de integración y personalización en COMMIT de subsistema de ventilación con la implementación de las nuevas funcionalidades derivadas de la instalación de variadores de frecuencia, con el siguiente alcance:
Alta de la totalidad de los elementos del subsistema de ventilación, incluyendo el variador de frecuencia en COMMIT
Comprenderá todos los suministros, instalaciones, configuraciones o licencias necesarias para integrar la totalidad de los elementos del subsistema de ventilación dentro de la arquitectura COMMIT. Se deberán realizar las tareas de personalización específica para todos los elementos del subsistema, debiendo quedar reflejado y documentado cada una de las actuaciones e integraciones por parte del adjudicatario.
Se incluirá el mantenimiento del software durante 2 años después de su integración.</t>
  </si>
  <si>
    <t>I01CV008</t>
  </si>
  <si>
    <t>Integración GIV (Sistema de Gestión Inteligente de la Ventilación</t>
  </si>
  <si>
    <t>Integración en el Sistema de Gestión Inteligente de La Ventilación (GIV) de ventiladores, desarrollo para integración.  Incluyendo: carga de software, configuración, actualizaciones y pruebas durante el periodo de garantía.
(La medición se realizará por Ventilador)</t>
  </si>
  <si>
    <t>I31VXX001</t>
  </si>
  <si>
    <t>Documentación final de la obra de las instalaciones de distribución</t>
  </si>
  <si>
    <t>Elaboración y entrega de toda la documentación final de obra acerca de las instalaciones realizadas en estación y en túnel, incluyendo al menos:
- Proyecto eléctrico y cálculos justificativos.
- Relación de equipos instalados, indicando el número de cada tipo y sus características principales.
- Planos de ubicación de equipos.
- Relación de fotografías, incluyendo antes y después de la nueva instalación.
- Mediciones lumínicas, incluyendo mediciones antes y después de la nueva instalación.
- Fichas técnicas y certificados de todos los elemetos instalados.
- Manuales de uso y mantenimiento.
- Sistema de regulación utilizado y funcionamiento.
Se incluirá la formación necesaria para el correcto uso de lo equipos instalados para personal de mantenimiento de la nueva instalación.
Según Pliego de Prescripciones Técnias.</t>
  </si>
  <si>
    <t>Total M DP VEN II</t>
  </si>
  <si>
    <t>Total M.DP.VEN</t>
  </si>
  <si>
    <t>Total 02.03 DP</t>
  </si>
  <si>
    <t>02.02 DP</t>
  </si>
  <si>
    <t>Total 02.02 DP</t>
  </si>
  <si>
    <t>Total 02 DP</t>
  </si>
  <si>
    <t>Total 0</t>
  </si>
  <si>
    <t>TOTAL PRESUP. EJECUCIÓN MATERIAL</t>
  </si>
  <si>
    <t>GASTOS GENERALES Y BENEFICIO INDUSTRIAL</t>
  </si>
  <si>
    <t>BASE IMPONIBLE</t>
  </si>
  <si>
    <t>IMPORTE IVA</t>
  </si>
  <si>
    <t>PRESUPUESTO BASE DE LICITACIÓN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</si>
</sst>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
      <b/>
      <sz val="8"/>
      <color rgb="FF0000FF"/>
      <name val="Calibri"/>
      <family val="2"/>
      <scheme val="minor"/>
    </font>
    <font>
      <sz val="8"/>
      <color rgb="FF0000FF"/>
      <name val="Calibri"/>
      <family val="2"/>
      <scheme val="minor"/>
    </font>
    <font>
      <sz val="8"/>
      <color rgb="FFFF8080"/>
      <name val="Calibri"/>
      <family val="2"/>
      <scheme val="minor"/>
    </font>
    <font>
      <b/>
      <sz val="8"/>
      <color rgb="FFFF00FF"/>
      <name val="Calibri"/>
      <family val="2"/>
      <scheme val="minor"/>
    </font>
  </fonts>
  <fills count="11">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D1E1ED"/>
        <bgColor indexed="64"/>
      </patternFill>
    </fill>
    <fill>
      <patternFill patternType="solid">
        <fgColor rgb="FFF0F0F0"/>
        <bgColor indexed="64"/>
      </patternFill>
    </fill>
    <fill>
      <patternFill patternType="solid">
        <fgColor rgb="FFC0C0C0"/>
        <bgColor indexed="64"/>
      </patternFill>
    </fill>
    <fill>
      <patternFill patternType="solid">
        <fgColor rgb="FFE2E9F1"/>
        <bgColor indexed="64"/>
      </patternFill>
    </fill>
    <fill>
      <patternFill patternType="solid">
        <fgColor rgb="FFF0F4F9"/>
        <bgColor indexed="64"/>
      </patternFill>
    </fill>
    <fill>
      <patternFill patternType="solid">
        <fgColor rgb="FFFAFAFA"/>
        <bgColor indexed="64"/>
      </patternFill>
    </fill>
    <fill>
      <patternFill patternType="solid">
        <fgColor theme="4" tint="0.79998168889431442"/>
        <bgColor indexed="64"/>
      </patternFill>
    </fill>
  </fills>
  <borders count="9">
    <border>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60">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5" fillId="3" borderId="0" xfId="0" applyNumberFormat="1" applyFont="1" applyFill="1" applyAlignment="1">
      <alignment vertical="top"/>
    </xf>
    <xf numFmtId="4" fontId="6" fillId="3" borderId="0" xfId="0" applyNumberFormat="1" applyFont="1" applyFill="1" applyAlignment="1">
      <alignment vertical="top"/>
    </xf>
    <xf numFmtId="49" fontId="5" fillId="4" borderId="0" xfId="0" applyNumberFormat="1" applyFont="1" applyFill="1" applyAlignment="1">
      <alignment vertical="top"/>
    </xf>
    <xf numFmtId="4" fontId="6" fillId="4" borderId="0" xfId="0" applyNumberFormat="1" applyFont="1" applyFill="1" applyAlignment="1">
      <alignment vertical="top"/>
    </xf>
    <xf numFmtId="49" fontId="7" fillId="5"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 fontId="6" fillId="0" borderId="0" xfId="0" applyNumberFormat="1" applyFont="1" applyAlignment="1">
      <alignment vertical="top"/>
    </xf>
    <xf numFmtId="0" fontId="7" fillId="6" borderId="0" xfId="0" applyFont="1" applyFill="1" applyAlignment="1">
      <alignment vertical="top"/>
    </xf>
    <xf numFmtId="49" fontId="5" fillId="7" borderId="0" xfId="0" applyNumberFormat="1" applyFont="1" applyFill="1" applyAlignment="1">
      <alignment vertical="top"/>
    </xf>
    <xf numFmtId="4" fontId="6" fillId="7" borderId="0" xfId="0" applyNumberFormat="1" applyFont="1" applyFill="1" applyAlignment="1">
      <alignment vertical="top"/>
    </xf>
    <xf numFmtId="49" fontId="7" fillId="0" borderId="0" xfId="0" applyNumberFormat="1" applyFont="1" applyAlignment="1">
      <alignment vertical="top" wrapText="1"/>
    </xf>
    <xf numFmtId="49" fontId="5" fillId="8" borderId="0" xfId="0" applyNumberFormat="1" applyFont="1" applyFill="1" applyAlignment="1">
      <alignment vertical="top"/>
    </xf>
    <xf numFmtId="4" fontId="6" fillId="8" borderId="0" xfId="0" applyNumberFormat="1" applyFont="1" applyFill="1" applyAlignment="1">
      <alignment vertical="top"/>
    </xf>
    <xf numFmtId="49" fontId="5" fillId="9" borderId="0" xfId="0" applyNumberFormat="1" applyFont="1" applyFill="1" applyAlignment="1">
      <alignment vertical="top"/>
    </xf>
    <xf numFmtId="4" fontId="6" fillId="9" borderId="0" xfId="0" applyNumberFormat="1" applyFont="1" applyFill="1" applyAlignment="1">
      <alignment vertical="top"/>
    </xf>
    <xf numFmtId="49" fontId="9" fillId="4" borderId="0" xfId="0" applyNumberFormat="1" applyFont="1" applyFill="1" applyAlignment="1">
      <alignment vertical="top"/>
    </xf>
    <xf numFmtId="49" fontId="9" fillId="7" borderId="0" xfId="0" applyNumberFormat="1" applyFont="1" applyFill="1" applyAlignment="1">
      <alignment vertical="top"/>
    </xf>
    <xf numFmtId="49" fontId="9" fillId="8" borderId="0" xfId="0" applyNumberFormat="1" applyFont="1" applyFill="1" applyAlignment="1">
      <alignment vertical="top"/>
    </xf>
    <xf numFmtId="49" fontId="10" fillId="0" borderId="0" xfId="0" applyNumberFormat="1" applyFont="1" applyAlignment="1">
      <alignment vertical="top"/>
    </xf>
    <xf numFmtId="49" fontId="11" fillId="0" borderId="0" xfId="0" applyNumberFormat="1" applyFont="1" applyAlignment="1">
      <alignment vertical="top"/>
    </xf>
    <xf numFmtId="3" fontId="7" fillId="0" borderId="0" xfId="0" applyNumberFormat="1" applyFont="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3" borderId="0" xfId="0" applyNumberFormat="1" applyFont="1" applyFill="1" applyAlignment="1">
      <alignment vertical="top" wrapText="1"/>
    </xf>
    <xf numFmtId="49" fontId="5" fillId="4" borderId="0" xfId="0" applyNumberFormat="1" applyFont="1" applyFill="1" applyAlignment="1">
      <alignment vertical="top" wrapText="1"/>
    </xf>
    <xf numFmtId="49" fontId="5" fillId="0" borderId="0" xfId="0" applyNumberFormat="1" applyFont="1" applyAlignment="1">
      <alignment vertical="top" wrapText="1"/>
    </xf>
    <xf numFmtId="0" fontId="7" fillId="6" borderId="0" xfId="0" applyFont="1" applyFill="1" applyAlignment="1">
      <alignment vertical="top" wrapText="1"/>
    </xf>
    <xf numFmtId="49" fontId="5" fillId="7" borderId="0" xfId="0" applyNumberFormat="1" applyFont="1" applyFill="1" applyAlignment="1">
      <alignment vertical="top" wrapText="1"/>
    </xf>
    <xf numFmtId="49" fontId="5" fillId="8" borderId="0" xfId="0" applyNumberFormat="1" applyFont="1" applyFill="1" applyAlignment="1">
      <alignment vertical="top" wrapText="1"/>
    </xf>
    <xf numFmtId="49" fontId="5" fillId="9" borderId="0" xfId="0" applyNumberFormat="1" applyFont="1" applyFill="1" applyAlignment="1">
      <alignment vertical="top" wrapText="1"/>
    </xf>
    <xf numFmtId="4" fontId="7" fillId="0" borderId="0" xfId="0" applyNumberFormat="1" applyFont="1" applyAlignment="1" applyProtection="1">
      <alignment vertical="top"/>
      <protection locked="0"/>
    </xf>
    <xf numFmtId="0" fontId="0" fillId="10" borderId="1" xfId="0" applyFill="1" applyBorder="1"/>
    <xf numFmtId="0" fontId="0" fillId="10" borderId="2" xfId="0" applyFill="1" applyBorder="1"/>
    <xf numFmtId="4" fontId="12" fillId="10" borderId="3" xfId="0" applyNumberFormat="1" applyFont="1" applyFill="1" applyBorder="1" applyAlignment="1">
      <alignment vertical="top"/>
    </xf>
    <xf numFmtId="4" fontId="7" fillId="10" borderId="0" xfId="0" applyNumberFormat="1" applyFont="1" applyFill="1" applyAlignment="1" applyProtection="1">
      <alignment vertical="top"/>
      <protection locked="0"/>
    </xf>
    <xf numFmtId="9" fontId="7" fillId="0" borderId="4" xfId="0" applyNumberFormat="1" applyFont="1" applyBorder="1" applyAlignment="1" applyProtection="1">
      <alignment vertical="top"/>
      <protection locked="0"/>
    </xf>
    <xf numFmtId="4" fontId="12" fillId="10" borderId="5" xfId="0" applyNumberFormat="1" applyFont="1" applyFill="1" applyBorder="1" applyAlignment="1">
      <alignment vertical="top"/>
    </xf>
    <xf numFmtId="0" fontId="0" fillId="10" borderId="0" xfId="0" applyFill="1"/>
    <xf numFmtId="0" fontId="0" fillId="10" borderId="4" xfId="0" applyFill="1" applyBorder="1"/>
    <xf numFmtId="9" fontId="7" fillId="10" borderId="4" xfId="0" applyNumberFormat="1" applyFont="1" applyFill="1" applyBorder="1" applyAlignment="1">
      <alignment vertical="top"/>
    </xf>
    <xf numFmtId="0" fontId="0" fillId="10" borderId="6" xfId="0" applyFill="1" applyBorder="1"/>
    <xf numFmtId="0" fontId="0" fillId="10" borderId="7" xfId="0" applyFill="1" applyBorder="1"/>
    <xf numFmtId="4" fontId="12" fillId="10" borderId="8" xfId="0" applyNumberFormat="1" applyFont="1" applyFill="1" applyBorder="1" applyAlignment="1">
      <alignment vertical="top"/>
    </xf>
    <xf numFmtId="0" fontId="0" fillId="0" borderId="0" xfId="0" applyAlignment="1" applyProtection="1">
      <alignment vertical="top"/>
      <protection locked="0"/>
    </xf>
    <xf numFmtId="0" fontId="0" fillId="0" borderId="0" xfId="0" applyProtection="1">
      <protection locked="0"/>
    </xf>
    <xf numFmtId="49" fontId="5" fillId="10" borderId="1" xfId="0" applyNumberFormat="1" applyFont="1" applyFill="1" applyBorder="1" applyAlignment="1">
      <alignment vertical="top" wrapText="1"/>
    </xf>
    <xf numFmtId="49" fontId="5" fillId="10" borderId="0" xfId="0" applyNumberFormat="1" applyFont="1" applyFill="1" applyAlignment="1">
      <alignment vertical="top" wrapText="1"/>
    </xf>
    <xf numFmtId="9" fontId="7" fillId="10" borderId="0" xfId="0" applyNumberFormat="1" applyFont="1" applyFill="1" applyAlignment="1">
      <alignment vertical="top"/>
    </xf>
    <xf numFmtId="49" fontId="5" fillId="10" borderId="8" xfId="0" applyNumberFormat="1" applyFont="1" applyFill="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A0D4B-7CC5-4D48-A7EE-9D4903AF806F}">
  <dimension ref="A1:J2342"/>
  <sheetViews>
    <sheetView tabSelected="1" workbookViewId="0">
      <pane xSplit="4" ySplit="3" topLeftCell="E40" activePane="bottomRight" state="frozen"/>
      <selection pane="topRight" activeCell="E1" sqref="E1"/>
      <selection pane="bottomLeft" activeCell="A4" sqref="A4"/>
      <selection pane="bottomRight" activeCell="I46" sqref="I46"/>
    </sheetView>
  </sheetViews>
  <sheetFormatPr baseColWidth="10" defaultRowHeight="14.4" x14ac:dyDescent="0.3"/>
  <cols>
    <col min="1" max="1" width="14" bestFit="1" customWidth="1"/>
    <col min="2" max="2" width="5.77734375" bestFit="1" customWidth="1"/>
    <col min="3" max="3" width="3.88671875" bestFit="1" customWidth="1"/>
    <col min="4" max="4" width="38.44140625" customWidth="1"/>
    <col min="5" max="5" width="8" bestFit="1" customWidth="1"/>
    <col min="6" max="7" width="9.5546875" bestFit="1" customWidth="1"/>
    <col min="8" max="8" width="8" bestFit="1" customWidth="1"/>
    <col min="9" max="9" width="9.5546875" style="55" bestFit="1" customWidth="1"/>
    <col min="10" max="10" width="9.5546875" bestFit="1" customWidth="1"/>
  </cols>
  <sheetData>
    <row r="1" spans="1:10" x14ac:dyDescent="0.3">
      <c r="A1" s="1" t="s">
        <v>0</v>
      </c>
      <c r="B1" s="2"/>
      <c r="C1" s="2"/>
      <c r="D1" s="2"/>
      <c r="E1" s="2"/>
      <c r="F1" s="2"/>
      <c r="G1" s="2"/>
      <c r="H1" s="2"/>
      <c r="I1" s="54"/>
      <c r="J1" s="2"/>
    </row>
    <row r="2" spans="1:10" ht="18" x14ac:dyDescent="0.3">
      <c r="A2" s="3" t="s">
        <v>1</v>
      </c>
      <c r="B2" s="2"/>
      <c r="C2" s="2"/>
      <c r="D2" s="2"/>
      <c r="E2" s="2"/>
      <c r="F2" s="2"/>
      <c r="G2" s="2"/>
      <c r="H2" s="2"/>
      <c r="I2" s="2"/>
      <c r="J2" s="2"/>
    </row>
    <row r="3" spans="1:10" x14ac:dyDescent="0.3">
      <c r="A3" s="4" t="s">
        <v>2</v>
      </c>
      <c r="B3" s="4" t="s">
        <v>3</v>
      </c>
      <c r="C3" s="4" t="s">
        <v>4</v>
      </c>
      <c r="D3" s="32" t="s">
        <v>5</v>
      </c>
      <c r="E3" s="4" t="s">
        <v>6</v>
      </c>
      <c r="F3" s="4" t="s">
        <v>7</v>
      </c>
      <c r="G3" s="4" t="s">
        <v>8</v>
      </c>
      <c r="H3" s="4" t="s">
        <v>6</v>
      </c>
      <c r="I3" s="4" t="s">
        <v>7</v>
      </c>
      <c r="J3" s="4" t="s">
        <v>8</v>
      </c>
    </row>
    <row r="4" spans="1:10" x14ac:dyDescent="0.3">
      <c r="A4" s="5" t="s">
        <v>9</v>
      </c>
      <c r="B4" s="5" t="s">
        <v>10</v>
      </c>
      <c r="C4" s="5" t="s">
        <v>11</v>
      </c>
      <c r="D4" s="33" t="s">
        <v>12</v>
      </c>
      <c r="E4" s="6">
        <f>E1864</f>
        <v>1</v>
      </c>
      <c r="F4" s="7">
        <f>F1864</f>
        <v>11082358.18</v>
      </c>
      <c r="G4" s="7">
        <f>G1864</f>
        <v>11082358.18</v>
      </c>
      <c r="H4" s="6">
        <f>H1864</f>
        <v>1</v>
      </c>
      <c r="I4" s="7">
        <f>I1864</f>
        <v>0</v>
      </c>
      <c r="J4" s="7">
        <f>J1864</f>
        <v>0</v>
      </c>
    </row>
    <row r="5" spans="1:10" x14ac:dyDescent="0.3">
      <c r="A5" s="8" t="s">
        <v>13</v>
      </c>
      <c r="B5" s="8" t="s">
        <v>10</v>
      </c>
      <c r="C5" s="8" t="s">
        <v>11</v>
      </c>
      <c r="D5" s="34" t="s">
        <v>14</v>
      </c>
      <c r="E5" s="9">
        <f>E252</f>
        <v>1</v>
      </c>
      <c r="F5" s="9">
        <f>F252</f>
        <v>1147407.82</v>
      </c>
      <c r="G5" s="9">
        <f>G252</f>
        <v>1147407.82</v>
      </c>
      <c r="H5" s="9">
        <f>H252</f>
        <v>1</v>
      </c>
      <c r="I5" s="9">
        <f>I252</f>
        <v>0</v>
      </c>
      <c r="J5" s="9">
        <f>J252</f>
        <v>0</v>
      </c>
    </row>
    <row r="6" spans="1:10" x14ac:dyDescent="0.3">
      <c r="A6" s="10" t="s">
        <v>15</v>
      </c>
      <c r="B6" s="10" t="s">
        <v>10</v>
      </c>
      <c r="C6" s="10" t="s">
        <v>11</v>
      </c>
      <c r="D6" s="35" t="s">
        <v>16</v>
      </c>
      <c r="E6" s="11">
        <f>E11</f>
        <v>1</v>
      </c>
      <c r="F6" s="11">
        <f>F11</f>
        <v>14855.97</v>
      </c>
      <c r="G6" s="11">
        <f>G11</f>
        <v>14855.97</v>
      </c>
      <c r="H6" s="11">
        <f>H11</f>
        <v>1</v>
      </c>
      <c r="I6" s="11">
        <f>I11</f>
        <v>0</v>
      </c>
      <c r="J6" s="11">
        <f>J11</f>
        <v>0</v>
      </c>
    </row>
    <row r="7" spans="1:10" ht="20.399999999999999" x14ac:dyDescent="0.3">
      <c r="A7" s="12" t="s">
        <v>17</v>
      </c>
      <c r="B7" s="13" t="s">
        <v>18</v>
      </c>
      <c r="C7" s="13" t="s">
        <v>19</v>
      </c>
      <c r="D7" s="21" t="s">
        <v>20</v>
      </c>
      <c r="E7" s="14">
        <v>1</v>
      </c>
      <c r="F7" s="14">
        <v>6879.16</v>
      </c>
      <c r="G7" s="15">
        <f>ROUND(E7*F7,2)</f>
        <v>6879.16</v>
      </c>
      <c r="H7" s="14">
        <v>1</v>
      </c>
      <c r="I7" s="41"/>
      <c r="J7" s="15">
        <f>ROUND(H7*I7,2)</f>
        <v>0</v>
      </c>
    </row>
    <row r="8" spans="1:10" ht="30.6" x14ac:dyDescent="0.3">
      <c r="A8" s="16"/>
      <c r="B8" s="16"/>
      <c r="C8" s="16"/>
      <c r="D8" s="21" t="s">
        <v>21</v>
      </c>
      <c r="E8" s="16"/>
      <c r="F8" s="16"/>
      <c r="G8" s="16"/>
      <c r="H8" s="16"/>
      <c r="I8" s="16"/>
      <c r="J8" s="16"/>
    </row>
    <row r="9" spans="1:10" ht="20.399999999999999" x14ac:dyDescent="0.3">
      <c r="A9" s="12" t="s">
        <v>22</v>
      </c>
      <c r="B9" s="13" t="s">
        <v>18</v>
      </c>
      <c r="C9" s="13" t="s">
        <v>19</v>
      </c>
      <c r="D9" s="21" t="s">
        <v>23</v>
      </c>
      <c r="E9" s="14">
        <v>1</v>
      </c>
      <c r="F9" s="14">
        <v>7976.81</v>
      </c>
      <c r="G9" s="15">
        <f>ROUND(E9*F9,2)</f>
        <v>7976.81</v>
      </c>
      <c r="H9" s="14">
        <v>1</v>
      </c>
      <c r="I9" s="41"/>
      <c r="J9" s="15">
        <f>ROUND(H9*I9,2)</f>
        <v>0</v>
      </c>
    </row>
    <row r="10" spans="1:10" ht="183.6" x14ac:dyDescent="0.3">
      <c r="A10" s="16"/>
      <c r="B10" s="16"/>
      <c r="C10" s="16"/>
      <c r="D10" s="21" t="s">
        <v>24</v>
      </c>
      <c r="E10" s="16"/>
      <c r="F10" s="16"/>
      <c r="G10" s="16"/>
      <c r="H10" s="16"/>
      <c r="I10" s="41"/>
      <c r="J10" s="16"/>
    </row>
    <row r="11" spans="1:10" x14ac:dyDescent="0.3">
      <c r="A11" s="16"/>
      <c r="B11" s="16"/>
      <c r="C11" s="16"/>
      <c r="D11" s="36" t="s">
        <v>25</v>
      </c>
      <c r="E11" s="14">
        <v>1</v>
      </c>
      <c r="F11" s="17">
        <f>G7+G9</f>
        <v>14855.97</v>
      </c>
      <c r="G11" s="17">
        <f>ROUND(E11*F11,2)</f>
        <v>14855.97</v>
      </c>
      <c r="H11" s="14">
        <v>1</v>
      </c>
      <c r="I11" s="41">
        <f>J7+J9</f>
        <v>0</v>
      </c>
      <c r="J11" s="17">
        <f>ROUND(H11*I11,2)</f>
        <v>0</v>
      </c>
    </row>
    <row r="12" spans="1:10" ht="1.05" customHeight="1" x14ac:dyDescent="0.3">
      <c r="A12" s="18"/>
      <c r="B12" s="18"/>
      <c r="C12" s="18"/>
      <c r="D12" s="37"/>
      <c r="E12" s="18"/>
      <c r="F12" s="18"/>
      <c r="G12" s="18"/>
      <c r="H12" s="18"/>
      <c r="I12" s="41"/>
      <c r="J12" s="18"/>
    </row>
    <row r="13" spans="1:10" x14ac:dyDescent="0.3">
      <c r="A13" s="10" t="s">
        <v>26</v>
      </c>
      <c r="B13" s="10" t="s">
        <v>10</v>
      </c>
      <c r="C13" s="10" t="s">
        <v>11</v>
      </c>
      <c r="D13" s="35" t="s">
        <v>27</v>
      </c>
      <c r="E13" s="11">
        <f>E167</f>
        <v>1</v>
      </c>
      <c r="F13" s="11">
        <f>F167</f>
        <v>652749.13</v>
      </c>
      <c r="G13" s="11">
        <f>G167</f>
        <v>652749.13</v>
      </c>
      <c r="H13" s="11">
        <f>H167</f>
        <v>1</v>
      </c>
      <c r="I13" s="41">
        <f>I167</f>
        <v>0</v>
      </c>
      <c r="J13" s="11">
        <f>J167</f>
        <v>0</v>
      </c>
    </row>
    <row r="14" spans="1:10" x14ac:dyDescent="0.3">
      <c r="A14" s="19" t="s">
        <v>28</v>
      </c>
      <c r="B14" s="19" t="s">
        <v>10</v>
      </c>
      <c r="C14" s="19" t="s">
        <v>11</v>
      </c>
      <c r="D14" s="38" t="s">
        <v>29</v>
      </c>
      <c r="E14" s="20">
        <f>E29</f>
        <v>1</v>
      </c>
      <c r="F14" s="20">
        <f>F29</f>
        <v>53406.06</v>
      </c>
      <c r="G14" s="20">
        <f>G29</f>
        <v>53406.06</v>
      </c>
      <c r="H14" s="20">
        <f>H29</f>
        <v>1</v>
      </c>
      <c r="I14" s="41">
        <f>I29</f>
        <v>0</v>
      </c>
      <c r="J14" s="20">
        <f>J29</f>
        <v>0</v>
      </c>
    </row>
    <row r="15" spans="1:10" x14ac:dyDescent="0.3">
      <c r="A15" s="12" t="s">
        <v>30</v>
      </c>
      <c r="B15" s="13" t="s">
        <v>18</v>
      </c>
      <c r="C15" s="13" t="s">
        <v>19</v>
      </c>
      <c r="D15" s="21" t="s">
        <v>31</v>
      </c>
      <c r="E15" s="14">
        <v>8</v>
      </c>
      <c r="F15" s="14">
        <v>79.89</v>
      </c>
      <c r="G15" s="15">
        <f>ROUND(E15*F15,2)</f>
        <v>639.12</v>
      </c>
      <c r="H15" s="14">
        <v>8</v>
      </c>
      <c r="I15" s="41"/>
      <c r="J15" s="15">
        <f>ROUND(H15*I15,2)</f>
        <v>0</v>
      </c>
    </row>
    <row r="16" spans="1:10" ht="20.399999999999999" x14ac:dyDescent="0.3">
      <c r="A16" s="16"/>
      <c r="B16" s="16"/>
      <c r="C16" s="16"/>
      <c r="D16" s="21" t="s">
        <v>32</v>
      </c>
      <c r="E16" s="16"/>
      <c r="F16" s="16"/>
      <c r="G16" s="16"/>
      <c r="H16" s="16"/>
      <c r="I16" s="41"/>
      <c r="J16" s="16"/>
    </row>
    <row r="17" spans="1:10" ht="20.399999999999999" x14ac:dyDescent="0.3">
      <c r="A17" s="12" t="s">
        <v>33</v>
      </c>
      <c r="B17" s="13" t="s">
        <v>18</v>
      </c>
      <c r="C17" s="13" t="s">
        <v>34</v>
      </c>
      <c r="D17" s="21" t="s">
        <v>35</v>
      </c>
      <c r="E17" s="14">
        <v>200</v>
      </c>
      <c r="F17" s="14">
        <v>95.74</v>
      </c>
      <c r="G17" s="15">
        <f>ROUND(E17*F17,2)</f>
        <v>19148</v>
      </c>
      <c r="H17" s="14">
        <v>200</v>
      </c>
      <c r="I17" s="41"/>
      <c r="J17" s="15">
        <f>ROUND(H17*I17,2)</f>
        <v>0</v>
      </c>
    </row>
    <row r="18" spans="1:10" ht="40.799999999999997" x14ac:dyDescent="0.3">
      <c r="A18" s="16"/>
      <c r="B18" s="16"/>
      <c r="C18" s="16"/>
      <c r="D18" s="21" t="s">
        <v>36</v>
      </c>
      <c r="E18" s="16"/>
      <c r="F18" s="16"/>
      <c r="G18" s="16"/>
      <c r="H18" s="16"/>
      <c r="I18" s="41"/>
      <c r="J18" s="16"/>
    </row>
    <row r="19" spans="1:10" x14ac:dyDescent="0.3">
      <c r="A19" s="12" t="s">
        <v>37</v>
      </c>
      <c r="B19" s="13" t="s">
        <v>18</v>
      </c>
      <c r="C19" s="13" t="s">
        <v>19</v>
      </c>
      <c r="D19" s="21" t="s">
        <v>38</v>
      </c>
      <c r="E19" s="14">
        <v>8</v>
      </c>
      <c r="F19" s="14">
        <v>353.68</v>
      </c>
      <c r="G19" s="15">
        <f>ROUND(E19*F19,2)</f>
        <v>2829.44</v>
      </c>
      <c r="H19" s="14">
        <v>8</v>
      </c>
      <c r="I19" s="41"/>
      <c r="J19" s="15">
        <f>ROUND(H19*I19,2)</f>
        <v>0</v>
      </c>
    </row>
    <row r="20" spans="1:10" ht="91.8" x14ac:dyDescent="0.3">
      <c r="A20" s="16"/>
      <c r="B20" s="16"/>
      <c r="C20" s="16"/>
      <c r="D20" s="21" t="s">
        <v>39</v>
      </c>
      <c r="E20" s="16"/>
      <c r="F20" s="16"/>
      <c r="G20" s="16"/>
      <c r="H20" s="16"/>
      <c r="I20" s="41"/>
      <c r="J20" s="16"/>
    </row>
    <row r="21" spans="1:10" x14ac:dyDescent="0.3">
      <c r="A21" s="12" t="s">
        <v>40</v>
      </c>
      <c r="B21" s="13" t="s">
        <v>18</v>
      </c>
      <c r="C21" s="13" t="s">
        <v>34</v>
      </c>
      <c r="D21" s="21" t="s">
        <v>41</v>
      </c>
      <c r="E21" s="14">
        <v>40</v>
      </c>
      <c r="F21" s="14">
        <v>104</v>
      </c>
      <c r="G21" s="15">
        <f>ROUND(E21*F21,2)</f>
        <v>4160</v>
      </c>
      <c r="H21" s="14">
        <v>40</v>
      </c>
      <c r="I21" s="41"/>
      <c r="J21" s="15">
        <f>ROUND(H21*I21,2)</f>
        <v>0</v>
      </c>
    </row>
    <row r="22" spans="1:10" ht="51" x14ac:dyDescent="0.3">
      <c r="A22" s="16"/>
      <c r="B22" s="16"/>
      <c r="C22" s="16"/>
      <c r="D22" s="21" t="s">
        <v>42</v>
      </c>
      <c r="E22" s="16"/>
      <c r="F22" s="16"/>
      <c r="G22" s="16"/>
      <c r="H22" s="16"/>
      <c r="I22" s="41"/>
      <c r="J22" s="16"/>
    </row>
    <row r="23" spans="1:10" x14ac:dyDescent="0.3">
      <c r="A23" s="12" t="s">
        <v>43</v>
      </c>
      <c r="B23" s="13" t="s">
        <v>18</v>
      </c>
      <c r="C23" s="13" t="s">
        <v>34</v>
      </c>
      <c r="D23" s="21" t="s">
        <v>44</v>
      </c>
      <c r="E23" s="14">
        <v>30</v>
      </c>
      <c r="F23" s="14">
        <v>129.22</v>
      </c>
      <c r="G23" s="15">
        <f>ROUND(E23*F23,2)</f>
        <v>3876.6</v>
      </c>
      <c r="H23" s="14">
        <v>30</v>
      </c>
      <c r="I23" s="41"/>
      <c r="J23" s="15">
        <f>ROUND(H23*I23,2)</f>
        <v>0</v>
      </c>
    </row>
    <row r="24" spans="1:10" ht="51" x14ac:dyDescent="0.3">
      <c r="A24" s="16"/>
      <c r="B24" s="16"/>
      <c r="C24" s="16"/>
      <c r="D24" s="21" t="s">
        <v>45</v>
      </c>
      <c r="E24" s="16"/>
      <c r="F24" s="16"/>
      <c r="G24" s="16"/>
      <c r="H24" s="16"/>
      <c r="I24" s="41"/>
      <c r="J24" s="16"/>
    </row>
    <row r="25" spans="1:10" x14ac:dyDescent="0.3">
      <c r="A25" s="12" t="s">
        <v>46</v>
      </c>
      <c r="B25" s="13" t="s">
        <v>18</v>
      </c>
      <c r="C25" s="13" t="s">
        <v>34</v>
      </c>
      <c r="D25" s="21" t="s">
        <v>47</v>
      </c>
      <c r="E25" s="14">
        <v>85</v>
      </c>
      <c r="F25" s="14">
        <v>144.72</v>
      </c>
      <c r="G25" s="15">
        <f>ROUND(E25*F25,2)</f>
        <v>12301.2</v>
      </c>
      <c r="H25" s="14">
        <v>85</v>
      </c>
      <c r="I25" s="41"/>
      <c r="J25" s="15">
        <f>ROUND(H25*I25,2)</f>
        <v>0</v>
      </c>
    </row>
    <row r="26" spans="1:10" ht="51" x14ac:dyDescent="0.3">
      <c r="A26" s="16"/>
      <c r="B26" s="16"/>
      <c r="C26" s="16"/>
      <c r="D26" s="21" t="s">
        <v>48</v>
      </c>
      <c r="E26" s="16"/>
      <c r="F26" s="16"/>
      <c r="G26" s="16"/>
      <c r="H26" s="16"/>
      <c r="I26" s="41"/>
      <c r="J26" s="16"/>
    </row>
    <row r="27" spans="1:10" x14ac:dyDescent="0.3">
      <c r="A27" s="12" t="s">
        <v>49</v>
      </c>
      <c r="B27" s="13" t="s">
        <v>18</v>
      </c>
      <c r="C27" s="13" t="s">
        <v>34</v>
      </c>
      <c r="D27" s="21" t="s">
        <v>50</v>
      </c>
      <c r="E27" s="14">
        <v>45</v>
      </c>
      <c r="F27" s="14">
        <v>232.26</v>
      </c>
      <c r="G27" s="15">
        <f>ROUND(E27*F27,2)</f>
        <v>10451.700000000001</v>
      </c>
      <c r="H27" s="14">
        <v>45</v>
      </c>
      <c r="I27" s="41"/>
      <c r="J27" s="15">
        <f>ROUND(H27*I27,2)</f>
        <v>0</v>
      </c>
    </row>
    <row r="28" spans="1:10" ht="51" x14ac:dyDescent="0.3">
      <c r="A28" s="16"/>
      <c r="B28" s="16"/>
      <c r="C28" s="16"/>
      <c r="D28" s="21" t="s">
        <v>51</v>
      </c>
      <c r="E28" s="16"/>
      <c r="F28" s="16"/>
      <c r="G28" s="16"/>
      <c r="H28" s="16"/>
      <c r="I28" s="41"/>
      <c r="J28" s="16"/>
    </row>
    <row r="29" spans="1:10" x14ac:dyDescent="0.3">
      <c r="A29" s="16"/>
      <c r="B29" s="16"/>
      <c r="C29" s="16"/>
      <c r="D29" s="36" t="s">
        <v>52</v>
      </c>
      <c r="E29" s="14">
        <v>1</v>
      </c>
      <c r="F29" s="17">
        <f>G15+G17+G19+G21+G23+G25+G27</f>
        <v>53406.06</v>
      </c>
      <c r="G29" s="17">
        <f>ROUND(E29*F29,2)</f>
        <v>53406.06</v>
      </c>
      <c r="H29" s="14">
        <v>1</v>
      </c>
      <c r="I29" s="41">
        <f>J15+J17+J19+J21+J23+J25+J27</f>
        <v>0</v>
      </c>
      <c r="J29" s="17">
        <f>ROUND(H29*I29,2)</f>
        <v>0</v>
      </c>
    </row>
    <row r="30" spans="1:10" ht="1.05" customHeight="1" x14ac:dyDescent="0.3">
      <c r="A30" s="18"/>
      <c r="B30" s="18"/>
      <c r="C30" s="18"/>
      <c r="D30" s="37"/>
      <c r="E30" s="18"/>
      <c r="F30" s="18"/>
      <c r="G30" s="18"/>
      <c r="H30" s="18"/>
      <c r="I30" s="41"/>
      <c r="J30" s="18"/>
    </row>
    <row r="31" spans="1:10" x14ac:dyDescent="0.3">
      <c r="A31" s="19" t="s">
        <v>53</v>
      </c>
      <c r="B31" s="19" t="s">
        <v>10</v>
      </c>
      <c r="C31" s="19" t="s">
        <v>11</v>
      </c>
      <c r="D31" s="38" t="s">
        <v>54</v>
      </c>
      <c r="E31" s="20">
        <f>E46</f>
        <v>1</v>
      </c>
      <c r="F31" s="20">
        <f>F46</f>
        <v>56424.76</v>
      </c>
      <c r="G31" s="20">
        <f>G46</f>
        <v>56424.76</v>
      </c>
      <c r="H31" s="20">
        <f>H46</f>
        <v>1</v>
      </c>
      <c r="I31" s="41">
        <f>I46</f>
        <v>0</v>
      </c>
      <c r="J31" s="20">
        <f>J46</f>
        <v>0</v>
      </c>
    </row>
    <row r="32" spans="1:10" x14ac:dyDescent="0.3">
      <c r="A32" s="12" t="s">
        <v>30</v>
      </c>
      <c r="B32" s="13" t="s">
        <v>18</v>
      </c>
      <c r="C32" s="13" t="s">
        <v>19</v>
      </c>
      <c r="D32" s="21" t="s">
        <v>31</v>
      </c>
      <c r="E32" s="14">
        <v>2</v>
      </c>
      <c r="F32" s="14">
        <v>79.89</v>
      </c>
      <c r="G32" s="15">
        <f>ROUND(E32*F32,2)</f>
        <v>159.78</v>
      </c>
      <c r="H32" s="14">
        <v>2</v>
      </c>
      <c r="I32" s="41"/>
      <c r="J32" s="15">
        <f>ROUND(H32*I32,2)</f>
        <v>0</v>
      </c>
    </row>
    <row r="33" spans="1:10" ht="20.399999999999999" x14ac:dyDescent="0.3">
      <c r="A33" s="16"/>
      <c r="B33" s="16"/>
      <c r="C33" s="16"/>
      <c r="D33" s="21" t="s">
        <v>32</v>
      </c>
      <c r="E33" s="16"/>
      <c r="F33" s="16"/>
      <c r="G33" s="16"/>
      <c r="H33" s="16"/>
      <c r="I33" s="41"/>
      <c r="J33" s="16"/>
    </row>
    <row r="34" spans="1:10" ht="20.399999999999999" x14ac:dyDescent="0.3">
      <c r="A34" s="12" t="s">
        <v>55</v>
      </c>
      <c r="B34" s="13" t="s">
        <v>18</v>
      </c>
      <c r="C34" s="13" t="s">
        <v>56</v>
      </c>
      <c r="D34" s="21" t="s">
        <v>57</v>
      </c>
      <c r="E34" s="14">
        <v>31.11</v>
      </c>
      <c r="F34" s="14">
        <v>7.91</v>
      </c>
      <c r="G34" s="15">
        <f>ROUND(E34*F34,2)</f>
        <v>246.08</v>
      </c>
      <c r="H34" s="14">
        <v>31.11</v>
      </c>
      <c r="I34" s="41"/>
      <c r="J34" s="15">
        <f>ROUND(H34*I34,2)</f>
        <v>0</v>
      </c>
    </row>
    <row r="35" spans="1:10" ht="73.8" customHeight="1" x14ac:dyDescent="0.3">
      <c r="A35" s="16"/>
      <c r="B35" s="16"/>
      <c r="C35" s="16"/>
      <c r="D35" s="21" t="s">
        <v>58</v>
      </c>
      <c r="E35" s="16"/>
      <c r="F35" s="16"/>
      <c r="G35" s="16"/>
      <c r="H35" s="16"/>
      <c r="I35" s="41"/>
      <c r="J35" s="16"/>
    </row>
    <row r="36" spans="1:10" x14ac:dyDescent="0.3">
      <c r="A36" s="12" t="s">
        <v>59</v>
      </c>
      <c r="B36" s="13" t="s">
        <v>18</v>
      </c>
      <c r="C36" s="13" t="s">
        <v>34</v>
      </c>
      <c r="D36" s="21" t="s">
        <v>60</v>
      </c>
      <c r="E36" s="14">
        <v>20</v>
      </c>
      <c r="F36" s="14">
        <v>450.3</v>
      </c>
      <c r="G36" s="15">
        <f>ROUND(E36*F36,2)</f>
        <v>9006</v>
      </c>
      <c r="H36" s="14">
        <v>20</v>
      </c>
      <c r="I36" s="41"/>
      <c r="J36" s="15">
        <f>ROUND(H36*I36,2)</f>
        <v>0</v>
      </c>
    </row>
    <row r="37" spans="1:10" ht="40.799999999999997" customHeight="1" x14ac:dyDescent="0.3">
      <c r="A37" s="16"/>
      <c r="B37" s="16"/>
      <c r="C37" s="16"/>
      <c r="D37" s="21" t="s">
        <v>61</v>
      </c>
      <c r="E37" s="16"/>
      <c r="F37" s="16"/>
      <c r="G37" s="16"/>
      <c r="H37" s="16"/>
      <c r="I37" s="41"/>
      <c r="J37" s="16"/>
    </row>
    <row r="38" spans="1:10" x14ac:dyDescent="0.3">
      <c r="A38" s="12" t="s">
        <v>62</v>
      </c>
      <c r="B38" s="13" t="s">
        <v>18</v>
      </c>
      <c r="C38" s="13" t="s">
        <v>63</v>
      </c>
      <c r="D38" s="21" t="s">
        <v>64</v>
      </c>
      <c r="E38" s="14">
        <v>5.79</v>
      </c>
      <c r="F38" s="14">
        <v>21.5</v>
      </c>
      <c r="G38" s="15">
        <f>ROUND(E38*F38,2)</f>
        <v>124.49</v>
      </c>
      <c r="H38" s="14">
        <v>5.79</v>
      </c>
      <c r="I38" s="41"/>
      <c r="J38" s="15">
        <f>ROUND(H38*I38,2)</f>
        <v>0</v>
      </c>
    </row>
    <row r="39" spans="1:10" ht="51" x14ac:dyDescent="0.3">
      <c r="A39" s="16"/>
      <c r="B39" s="16"/>
      <c r="C39" s="16"/>
      <c r="D39" s="21" t="s">
        <v>65</v>
      </c>
      <c r="E39" s="16"/>
      <c r="F39" s="16"/>
      <c r="G39" s="16"/>
      <c r="H39" s="16"/>
      <c r="I39" s="41"/>
      <c r="J39" s="16"/>
    </row>
    <row r="40" spans="1:10" x14ac:dyDescent="0.3">
      <c r="A40" s="12" t="s">
        <v>66</v>
      </c>
      <c r="B40" s="13" t="s">
        <v>18</v>
      </c>
      <c r="C40" s="13" t="s">
        <v>56</v>
      </c>
      <c r="D40" s="21" t="s">
        <v>67</v>
      </c>
      <c r="E40" s="14">
        <v>31.11</v>
      </c>
      <c r="F40" s="14">
        <v>63.64</v>
      </c>
      <c r="G40" s="15">
        <f>ROUND(E40*F40,2)</f>
        <v>1979.84</v>
      </c>
      <c r="H40" s="14">
        <v>31.11</v>
      </c>
      <c r="I40" s="41"/>
      <c r="J40" s="15">
        <f>ROUND(H40*I40,2)</f>
        <v>0</v>
      </c>
    </row>
    <row r="41" spans="1:10" ht="81.599999999999994" x14ac:dyDescent="0.3">
      <c r="A41" s="16"/>
      <c r="B41" s="16"/>
      <c r="C41" s="16"/>
      <c r="D41" s="21" t="s">
        <v>68</v>
      </c>
      <c r="E41" s="16"/>
      <c r="F41" s="16"/>
      <c r="G41" s="16"/>
      <c r="H41" s="16"/>
      <c r="I41" s="41"/>
      <c r="J41" s="16"/>
    </row>
    <row r="42" spans="1:10" ht="20.399999999999999" x14ac:dyDescent="0.3">
      <c r="A42" s="12" t="s">
        <v>69</v>
      </c>
      <c r="B42" s="13" t="s">
        <v>18</v>
      </c>
      <c r="C42" s="13" t="s">
        <v>19</v>
      </c>
      <c r="D42" s="21" t="s">
        <v>70</v>
      </c>
      <c r="E42" s="14">
        <v>4</v>
      </c>
      <c r="F42" s="14">
        <v>3596.33</v>
      </c>
      <c r="G42" s="15">
        <f>ROUND(E42*F42,2)</f>
        <v>14385.32</v>
      </c>
      <c r="H42" s="14">
        <v>4</v>
      </c>
      <c r="I42" s="41"/>
      <c r="J42" s="15">
        <f>ROUND(H42*I42,2)</f>
        <v>0</v>
      </c>
    </row>
    <row r="43" spans="1:10" ht="61.2" x14ac:dyDescent="0.3">
      <c r="A43" s="16"/>
      <c r="B43" s="16"/>
      <c r="C43" s="16"/>
      <c r="D43" s="21" t="s">
        <v>71</v>
      </c>
      <c r="E43" s="16"/>
      <c r="F43" s="16"/>
      <c r="G43" s="16"/>
      <c r="H43" s="16"/>
      <c r="I43" s="41"/>
      <c r="J43" s="16"/>
    </row>
    <row r="44" spans="1:10" ht="20.399999999999999" x14ac:dyDescent="0.3">
      <c r="A44" s="12" t="s">
        <v>72</v>
      </c>
      <c r="B44" s="13" t="s">
        <v>18</v>
      </c>
      <c r="C44" s="13" t="s">
        <v>34</v>
      </c>
      <c r="D44" s="21" t="s">
        <v>73</v>
      </c>
      <c r="E44" s="14">
        <v>25</v>
      </c>
      <c r="F44" s="14">
        <v>1220.93</v>
      </c>
      <c r="G44" s="15">
        <f>ROUND(E44*F44,2)</f>
        <v>30523.25</v>
      </c>
      <c r="H44" s="14">
        <v>25</v>
      </c>
      <c r="I44" s="41"/>
      <c r="J44" s="15">
        <f>ROUND(H44*I44,2)</f>
        <v>0</v>
      </c>
    </row>
    <row r="45" spans="1:10" ht="71.400000000000006" x14ac:dyDescent="0.3">
      <c r="A45" s="16"/>
      <c r="B45" s="16"/>
      <c r="C45" s="16"/>
      <c r="D45" s="21" t="s">
        <v>74</v>
      </c>
      <c r="E45" s="16"/>
      <c r="F45" s="16"/>
      <c r="G45" s="16"/>
      <c r="H45" s="16"/>
      <c r="I45" s="41"/>
      <c r="J45" s="16"/>
    </row>
    <row r="46" spans="1:10" x14ac:dyDescent="0.3">
      <c r="A46" s="16"/>
      <c r="B46" s="16"/>
      <c r="C46" s="16"/>
      <c r="D46" s="36" t="s">
        <v>75</v>
      </c>
      <c r="E46" s="14">
        <v>1</v>
      </c>
      <c r="F46" s="17">
        <f>G32+G34+G36+G38+G40+G42+G44</f>
        <v>56424.76</v>
      </c>
      <c r="G46" s="17">
        <f>ROUND(E46*F46,2)</f>
        <v>56424.76</v>
      </c>
      <c r="H46" s="14">
        <v>1</v>
      </c>
      <c r="I46" s="41">
        <f>J32+J34+J36+J38+J40+J42+J44</f>
        <v>0</v>
      </c>
      <c r="J46" s="17">
        <f>ROUND(H46*I46,2)</f>
        <v>0</v>
      </c>
    </row>
    <row r="47" spans="1:10" ht="1.05" customHeight="1" x14ac:dyDescent="0.3">
      <c r="A47" s="18"/>
      <c r="B47" s="18"/>
      <c r="C47" s="18"/>
      <c r="D47" s="37"/>
      <c r="E47" s="18"/>
      <c r="F47" s="18"/>
      <c r="G47" s="18"/>
      <c r="H47" s="18"/>
      <c r="I47" s="41"/>
      <c r="J47" s="18"/>
    </row>
    <row r="48" spans="1:10" x14ac:dyDescent="0.3">
      <c r="A48" s="19" t="s">
        <v>76</v>
      </c>
      <c r="B48" s="19" t="s">
        <v>10</v>
      </c>
      <c r="C48" s="19" t="s">
        <v>11</v>
      </c>
      <c r="D48" s="38" t="s">
        <v>77</v>
      </c>
      <c r="E48" s="20">
        <f>E65</f>
        <v>1</v>
      </c>
      <c r="F48" s="20">
        <f>F65</f>
        <v>46754.51</v>
      </c>
      <c r="G48" s="20">
        <f>G65</f>
        <v>46754.51</v>
      </c>
      <c r="H48" s="20">
        <f>H65</f>
        <v>1</v>
      </c>
      <c r="I48" s="41">
        <f>I65</f>
        <v>0</v>
      </c>
      <c r="J48" s="20">
        <f>J65</f>
        <v>0</v>
      </c>
    </row>
    <row r="49" spans="1:10" x14ac:dyDescent="0.3">
      <c r="A49" s="12" t="s">
        <v>30</v>
      </c>
      <c r="B49" s="13" t="s">
        <v>18</v>
      </c>
      <c r="C49" s="13" t="s">
        <v>19</v>
      </c>
      <c r="D49" s="21" t="s">
        <v>31</v>
      </c>
      <c r="E49" s="14">
        <v>3</v>
      </c>
      <c r="F49" s="14">
        <v>79.89</v>
      </c>
      <c r="G49" s="15">
        <f>ROUND(E49*F49,2)</f>
        <v>239.67</v>
      </c>
      <c r="H49" s="14">
        <v>3</v>
      </c>
      <c r="I49" s="41"/>
      <c r="J49" s="15">
        <f>ROUND(H49*I49,2)</f>
        <v>0</v>
      </c>
    </row>
    <row r="50" spans="1:10" ht="20.399999999999999" x14ac:dyDescent="0.3">
      <c r="A50" s="16"/>
      <c r="B50" s="16"/>
      <c r="C50" s="16"/>
      <c r="D50" s="21" t="s">
        <v>32</v>
      </c>
      <c r="E50" s="16"/>
      <c r="F50" s="16"/>
      <c r="G50" s="16"/>
      <c r="H50" s="16"/>
      <c r="I50" s="41"/>
      <c r="J50" s="16"/>
    </row>
    <row r="51" spans="1:10" ht="20.399999999999999" x14ac:dyDescent="0.3">
      <c r="A51" s="12" t="s">
        <v>55</v>
      </c>
      <c r="B51" s="13" t="s">
        <v>18</v>
      </c>
      <c r="C51" s="13" t="s">
        <v>56</v>
      </c>
      <c r="D51" s="21" t="s">
        <v>57</v>
      </c>
      <c r="E51" s="14">
        <v>22</v>
      </c>
      <c r="F51" s="14">
        <v>7.91</v>
      </c>
      <c r="G51" s="15">
        <f>ROUND(E51*F51,2)</f>
        <v>174.02</v>
      </c>
      <c r="H51" s="14">
        <v>22</v>
      </c>
      <c r="I51" s="41"/>
      <c r="J51" s="15">
        <f>ROUND(H51*I51,2)</f>
        <v>0</v>
      </c>
    </row>
    <row r="52" spans="1:10" ht="81.599999999999994" x14ac:dyDescent="0.3">
      <c r="A52" s="16"/>
      <c r="B52" s="16"/>
      <c r="C52" s="16"/>
      <c r="D52" s="21" t="s">
        <v>58</v>
      </c>
      <c r="E52" s="16"/>
      <c r="F52" s="16"/>
      <c r="G52" s="16"/>
      <c r="H52" s="16"/>
      <c r="I52" s="41"/>
      <c r="J52" s="16"/>
    </row>
    <row r="53" spans="1:10" ht="20.399999999999999" x14ac:dyDescent="0.3">
      <c r="A53" s="12" t="s">
        <v>78</v>
      </c>
      <c r="B53" s="13" t="s">
        <v>18</v>
      </c>
      <c r="C53" s="13" t="s">
        <v>63</v>
      </c>
      <c r="D53" s="21" t="s">
        <v>79</v>
      </c>
      <c r="E53" s="14">
        <v>4.5</v>
      </c>
      <c r="F53" s="14">
        <v>15.76</v>
      </c>
      <c r="G53" s="15">
        <f>ROUND(E53*F53,2)</f>
        <v>70.92</v>
      </c>
      <c r="H53" s="14">
        <v>4.5</v>
      </c>
      <c r="I53" s="41"/>
      <c r="J53" s="15">
        <f>ROUND(H53*I53,2)</f>
        <v>0</v>
      </c>
    </row>
    <row r="54" spans="1:10" ht="71.400000000000006" x14ac:dyDescent="0.3">
      <c r="A54" s="16"/>
      <c r="B54" s="16"/>
      <c r="C54" s="16"/>
      <c r="D54" s="21" t="s">
        <v>80</v>
      </c>
      <c r="E54" s="16"/>
      <c r="F54" s="16"/>
      <c r="G54" s="16"/>
      <c r="H54" s="16"/>
      <c r="I54" s="41"/>
      <c r="J54" s="16"/>
    </row>
    <row r="55" spans="1:10" x14ac:dyDescent="0.3">
      <c r="A55" s="12" t="s">
        <v>62</v>
      </c>
      <c r="B55" s="13" t="s">
        <v>18</v>
      </c>
      <c r="C55" s="13" t="s">
        <v>63</v>
      </c>
      <c r="D55" s="21" t="s">
        <v>64</v>
      </c>
      <c r="E55" s="14">
        <v>37.69</v>
      </c>
      <c r="F55" s="14">
        <v>21.5</v>
      </c>
      <c r="G55" s="15">
        <f>ROUND(E55*F55,2)</f>
        <v>810.34</v>
      </c>
      <c r="H55" s="14">
        <v>37.69</v>
      </c>
      <c r="I55" s="41"/>
      <c r="J55" s="15">
        <f>ROUND(H55*I55,2)</f>
        <v>0</v>
      </c>
    </row>
    <row r="56" spans="1:10" ht="51" x14ac:dyDescent="0.3">
      <c r="A56" s="16"/>
      <c r="B56" s="16"/>
      <c r="C56" s="16"/>
      <c r="D56" s="21" t="s">
        <v>65</v>
      </c>
      <c r="E56" s="16"/>
      <c r="F56" s="16"/>
      <c r="G56" s="16"/>
      <c r="H56" s="16"/>
      <c r="I56" s="41"/>
      <c r="J56" s="16"/>
    </row>
    <row r="57" spans="1:10" x14ac:dyDescent="0.3">
      <c r="A57" s="12" t="s">
        <v>66</v>
      </c>
      <c r="B57" s="13" t="s">
        <v>18</v>
      </c>
      <c r="C57" s="13" t="s">
        <v>56</v>
      </c>
      <c r="D57" s="21" t="s">
        <v>67</v>
      </c>
      <c r="E57" s="14">
        <v>22</v>
      </c>
      <c r="F57" s="14">
        <v>63.64</v>
      </c>
      <c r="G57" s="15">
        <f>ROUND(E57*F57,2)</f>
        <v>1400.08</v>
      </c>
      <c r="H57" s="14">
        <v>22</v>
      </c>
      <c r="I57" s="41"/>
      <c r="J57" s="15">
        <f>ROUND(H57*I57,2)</f>
        <v>0</v>
      </c>
    </row>
    <row r="58" spans="1:10" ht="81.599999999999994" x14ac:dyDescent="0.3">
      <c r="A58" s="16"/>
      <c r="B58" s="16"/>
      <c r="C58" s="16"/>
      <c r="D58" s="21" t="s">
        <v>68</v>
      </c>
      <c r="E58" s="16"/>
      <c r="F58" s="16"/>
      <c r="G58" s="16"/>
      <c r="H58" s="16"/>
      <c r="I58" s="41"/>
      <c r="J58" s="16"/>
    </row>
    <row r="59" spans="1:10" x14ac:dyDescent="0.3">
      <c r="A59" s="12" t="s">
        <v>81</v>
      </c>
      <c r="B59" s="13" t="s">
        <v>18</v>
      </c>
      <c r="C59" s="13" t="s">
        <v>19</v>
      </c>
      <c r="D59" s="21" t="s">
        <v>82</v>
      </c>
      <c r="E59" s="14">
        <v>7</v>
      </c>
      <c r="F59" s="14">
        <v>316.77</v>
      </c>
      <c r="G59" s="15">
        <f>ROUND(E59*F59,2)</f>
        <v>2217.39</v>
      </c>
      <c r="H59" s="14">
        <v>7</v>
      </c>
      <c r="I59" s="41"/>
      <c r="J59" s="15">
        <f>ROUND(H59*I59,2)</f>
        <v>0</v>
      </c>
    </row>
    <row r="60" spans="1:10" ht="91.8" x14ac:dyDescent="0.3">
      <c r="A60" s="16"/>
      <c r="B60" s="16"/>
      <c r="C60" s="16"/>
      <c r="D60" s="21" t="s">
        <v>83</v>
      </c>
      <c r="E60" s="16"/>
      <c r="F60" s="16"/>
      <c r="G60" s="16"/>
      <c r="H60" s="16"/>
      <c r="I60" s="41"/>
      <c r="J60" s="16"/>
    </row>
    <row r="61" spans="1:10" x14ac:dyDescent="0.3">
      <c r="A61" s="12" t="s">
        <v>84</v>
      </c>
      <c r="B61" s="13" t="s">
        <v>18</v>
      </c>
      <c r="C61" s="13" t="s">
        <v>56</v>
      </c>
      <c r="D61" s="21" t="s">
        <v>85</v>
      </c>
      <c r="E61" s="14">
        <v>58.05</v>
      </c>
      <c r="F61" s="14">
        <v>30.67</v>
      </c>
      <c r="G61" s="15">
        <f>ROUND(E61*F61,2)</f>
        <v>1780.39</v>
      </c>
      <c r="H61" s="14">
        <v>58.05</v>
      </c>
      <c r="I61" s="41"/>
      <c r="J61" s="15">
        <f>ROUND(H61*I61,2)</f>
        <v>0</v>
      </c>
    </row>
    <row r="62" spans="1:10" ht="71.400000000000006" x14ac:dyDescent="0.3">
      <c r="A62" s="16"/>
      <c r="B62" s="16"/>
      <c r="C62" s="16"/>
      <c r="D62" s="21" t="s">
        <v>86</v>
      </c>
      <c r="E62" s="16"/>
      <c r="F62" s="16"/>
      <c r="G62" s="16"/>
      <c r="H62" s="16"/>
      <c r="I62" s="41"/>
      <c r="J62" s="16"/>
    </row>
    <row r="63" spans="1:10" x14ac:dyDescent="0.3">
      <c r="A63" s="12" t="s">
        <v>87</v>
      </c>
      <c r="B63" s="13" t="s">
        <v>18</v>
      </c>
      <c r="C63" s="13" t="s">
        <v>34</v>
      </c>
      <c r="D63" s="21" t="s">
        <v>88</v>
      </c>
      <c r="E63" s="14">
        <v>210</v>
      </c>
      <c r="F63" s="14">
        <v>190.77</v>
      </c>
      <c r="G63" s="15">
        <f>ROUND(E63*F63,2)</f>
        <v>40061.699999999997</v>
      </c>
      <c r="H63" s="14">
        <v>210</v>
      </c>
      <c r="I63" s="41"/>
      <c r="J63" s="15">
        <f>ROUND(H63*I63,2)</f>
        <v>0</v>
      </c>
    </row>
    <row r="64" spans="1:10" ht="40.799999999999997" x14ac:dyDescent="0.3">
      <c r="A64" s="16"/>
      <c r="B64" s="16"/>
      <c r="C64" s="16"/>
      <c r="D64" s="21" t="s">
        <v>89</v>
      </c>
      <c r="E64" s="16"/>
      <c r="F64" s="16"/>
      <c r="G64" s="16"/>
      <c r="H64" s="16"/>
      <c r="I64" s="41"/>
      <c r="J64" s="16"/>
    </row>
    <row r="65" spans="1:10" x14ac:dyDescent="0.3">
      <c r="A65" s="16"/>
      <c r="B65" s="16"/>
      <c r="C65" s="16"/>
      <c r="D65" s="36" t="s">
        <v>90</v>
      </c>
      <c r="E65" s="14">
        <v>1</v>
      </c>
      <c r="F65" s="17">
        <f>G49+G51+G53+G55+G57+G59+G61+G63</f>
        <v>46754.51</v>
      </c>
      <c r="G65" s="17">
        <f>ROUND(E65*F65,2)</f>
        <v>46754.51</v>
      </c>
      <c r="H65" s="14">
        <v>1</v>
      </c>
      <c r="I65" s="41">
        <f>J49+J51+J53+J55+J57+J59+J61+J63</f>
        <v>0</v>
      </c>
      <c r="J65" s="17">
        <f>ROUND(H65*I65,2)</f>
        <v>0</v>
      </c>
    </row>
    <row r="66" spans="1:10" ht="1.05" customHeight="1" x14ac:dyDescent="0.3">
      <c r="A66" s="18"/>
      <c r="B66" s="18"/>
      <c r="C66" s="18"/>
      <c r="D66" s="37"/>
      <c r="E66" s="18"/>
      <c r="F66" s="18"/>
      <c r="G66" s="18"/>
      <c r="H66" s="18"/>
      <c r="I66" s="41"/>
      <c r="J66" s="18"/>
    </row>
    <row r="67" spans="1:10" x14ac:dyDescent="0.3">
      <c r="A67" s="19" t="s">
        <v>91</v>
      </c>
      <c r="B67" s="19" t="s">
        <v>10</v>
      </c>
      <c r="C67" s="19" t="s">
        <v>11</v>
      </c>
      <c r="D67" s="38" t="s">
        <v>92</v>
      </c>
      <c r="E67" s="20">
        <f>E84</f>
        <v>1</v>
      </c>
      <c r="F67" s="20">
        <f>F84</f>
        <v>9212.14</v>
      </c>
      <c r="G67" s="20">
        <f>G84</f>
        <v>9212.14</v>
      </c>
      <c r="H67" s="20">
        <f>H84</f>
        <v>1</v>
      </c>
      <c r="I67" s="41">
        <f>I84</f>
        <v>0</v>
      </c>
      <c r="J67" s="20">
        <f>J84</f>
        <v>0</v>
      </c>
    </row>
    <row r="68" spans="1:10" x14ac:dyDescent="0.3">
      <c r="A68" s="12" t="s">
        <v>30</v>
      </c>
      <c r="B68" s="13" t="s">
        <v>18</v>
      </c>
      <c r="C68" s="13" t="s">
        <v>19</v>
      </c>
      <c r="D68" s="21" t="s">
        <v>31</v>
      </c>
      <c r="E68" s="14">
        <v>3</v>
      </c>
      <c r="F68" s="14">
        <v>79.89</v>
      </c>
      <c r="G68" s="15">
        <f>ROUND(E68*F68,2)</f>
        <v>239.67</v>
      </c>
      <c r="H68" s="14">
        <v>3</v>
      </c>
      <c r="I68" s="41"/>
      <c r="J68" s="15">
        <f>ROUND(H68*I68,2)</f>
        <v>0</v>
      </c>
    </row>
    <row r="69" spans="1:10" ht="20.399999999999999" x14ac:dyDescent="0.3">
      <c r="A69" s="16"/>
      <c r="B69" s="16"/>
      <c r="C69" s="16"/>
      <c r="D69" s="21" t="s">
        <v>32</v>
      </c>
      <c r="E69" s="16"/>
      <c r="F69" s="16"/>
      <c r="G69" s="16"/>
      <c r="H69" s="16"/>
      <c r="I69" s="41"/>
      <c r="J69" s="16"/>
    </row>
    <row r="70" spans="1:10" ht="20.399999999999999" x14ac:dyDescent="0.3">
      <c r="A70" s="12" t="s">
        <v>55</v>
      </c>
      <c r="B70" s="13" t="s">
        <v>18</v>
      </c>
      <c r="C70" s="13" t="s">
        <v>56</v>
      </c>
      <c r="D70" s="21" t="s">
        <v>57</v>
      </c>
      <c r="E70" s="14">
        <v>22</v>
      </c>
      <c r="F70" s="14">
        <v>7.91</v>
      </c>
      <c r="G70" s="15">
        <f>ROUND(E70*F70,2)</f>
        <v>174.02</v>
      </c>
      <c r="H70" s="14">
        <v>22</v>
      </c>
      <c r="I70" s="41"/>
      <c r="J70" s="15">
        <f>ROUND(H70*I70,2)</f>
        <v>0</v>
      </c>
    </row>
    <row r="71" spans="1:10" ht="81.599999999999994" x14ac:dyDescent="0.3">
      <c r="A71" s="16"/>
      <c r="B71" s="16"/>
      <c r="C71" s="16"/>
      <c r="D71" s="21" t="s">
        <v>58</v>
      </c>
      <c r="E71" s="16"/>
      <c r="F71" s="16"/>
      <c r="G71" s="16"/>
      <c r="H71" s="16"/>
      <c r="I71" s="41"/>
      <c r="J71" s="16"/>
    </row>
    <row r="72" spans="1:10" ht="20.399999999999999" x14ac:dyDescent="0.3">
      <c r="A72" s="12" t="s">
        <v>78</v>
      </c>
      <c r="B72" s="13" t="s">
        <v>18</v>
      </c>
      <c r="C72" s="13" t="s">
        <v>63</v>
      </c>
      <c r="D72" s="21" t="s">
        <v>79</v>
      </c>
      <c r="E72" s="14">
        <v>4.5</v>
      </c>
      <c r="F72" s="14">
        <v>15.76</v>
      </c>
      <c r="G72" s="15">
        <f>ROUND(E72*F72,2)</f>
        <v>70.92</v>
      </c>
      <c r="H72" s="14">
        <v>4.5</v>
      </c>
      <c r="I72" s="41"/>
      <c r="J72" s="15">
        <f>ROUND(H72*I72,2)</f>
        <v>0</v>
      </c>
    </row>
    <row r="73" spans="1:10" ht="71.400000000000006" x14ac:dyDescent="0.3">
      <c r="A73" s="16"/>
      <c r="B73" s="16"/>
      <c r="C73" s="16"/>
      <c r="D73" s="21" t="s">
        <v>80</v>
      </c>
      <c r="E73" s="16"/>
      <c r="F73" s="16"/>
      <c r="G73" s="16"/>
      <c r="H73" s="16"/>
      <c r="I73" s="41"/>
      <c r="J73" s="16"/>
    </row>
    <row r="74" spans="1:10" x14ac:dyDescent="0.3">
      <c r="A74" s="12" t="s">
        <v>62</v>
      </c>
      <c r="B74" s="13" t="s">
        <v>18</v>
      </c>
      <c r="C74" s="13" t="s">
        <v>63</v>
      </c>
      <c r="D74" s="21" t="s">
        <v>64</v>
      </c>
      <c r="E74" s="14">
        <v>37.69</v>
      </c>
      <c r="F74" s="14">
        <v>21.5</v>
      </c>
      <c r="G74" s="15">
        <f>ROUND(E74*F74,2)</f>
        <v>810.34</v>
      </c>
      <c r="H74" s="14">
        <v>37.69</v>
      </c>
      <c r="I74" s="41"/>
      <c r="J74" s="15">
        <f>ROUND(H74*I74,2)</f>
        <v>0</v>
      </c>
    </row>
    <row r="75" spans="1:10" ht="51" x14ac:dyDescent="0.3">
      <c r="A75" s="16"/>
      <c r="B75" s="16"/>
      <c r="C75" s="16"/>
      <c r="D75" s="21" t="s">
        <v>65</v>
      </c>
      <c r="E75" s="16"/>
      <c r="F75" s="16"/>
      <c r="G75" s="16"/>
      <c r="H75" s="16"/>
      <c r="I75" s="41"/>
      <c r="J75" s="16"/>
    </row>
    <row r="76" spans="1:10" x14ac:dyDescent="0.3">
      <c r="A76" s="12" t="s">
        <v>93</v>
      </c>
      <c r="B76" s="13" t="s">
        <v>18</v>
      </c>
      <c r="C76" s="13" t="s">
        <v>19</v>
      </c>
      <c r="D76" s="21" t="s">
        <v>94</v>
      </c>
      <c r="E76" s="14">
        <v>5</v>
      </c>
      <c r="F76" s="14">
        <v>289.64999999999998</v>
      </c>
      <c r="G76" s="15">
        <f>ROUND(E76*F76,2)</f>
        <v>1448.25</v>
      </c>
      <c r="H76" s="14">
        <v>5</v>
      </c>
      <c r="I76" s="41"/>
      <c r="J76" s="15">
        <f>ROUND(H76*I76,2)</f>
        <v>0</v>
      </c>
    </row>
    <row r="77" spans="1:10" ht="91.8" x14ac:dyDescent="0.3">
      <c r="A77" s="16"/>
      <c r="B77" s="16"/>
      <c r="C77" s="16"/>
      <c r="D77" s="21" t="s">
        <v>95</v>
      </c>
      <c r="E77" s="16"/>
      <c r="F77" s="16"/>
      <c r="G77" s="16"/>
      <c r="H77" s="16"/>
      <c r="I77" s="41"/>
      <c r="J77" s="16"/>
    </row>
    <row r="78" spans="1:10" x14ac:dyDescent="0.3">
      <c r="A78" s="12" t="s">
        <v>66</v>
      </c>
      <c r="B78" s="13" t="s">
        <v>18</v>
      </c>
      <c r="C78" s="13" t="s">
        <v>56</v>
      </c>
      <c r="D78" s="21" t="s">
        <v>67</v>
      </c>
      <c r="E78" s="14">
        <v>22</v>
      </c>
      <c r="F78" s="14">
        <v>63.64</v>
      </c>
      <c r="G78" s="15">
        <f>ROUND(E78*F78,2)</f>
        <v>1400.08</v>
      </c>
      <c r="H78" s="14">
        <v>22</v>
      </c>
      <c r="I78" s="41"/>
      <c r="J78" s="15">
        <f>ROUND(H78*I78,2)</f>
        <v>0</v>
      </c>
    </row>
    <row r="79" spans="1:10" ht="81.599999999999994" x14ac:dyDescent="0.3">
      <c r="A79" s="16"/>
      <c r="B79" s="16"/>
      <c r="C79" s="16"/>
      <c r="D79" s="21" t="s">
        <v>68</v>
      </c>
      <c r="E79" s="16"/>
      <c r="F79" s="16"/>
      <c r="G79" s="16"/>
      <c r="H79" s="16"/>
      <c r="I79" s="41"/>
      <c r="J79" s="16"/>
    </row>
    <row r="80" spans="1:10" x14ac:dyDescent="0.3">
      <c r="A80" s="12" t="s">
        <v>84</v>
      </c>
      <c r="B80" s="13" t="s">
        <v>18</v>
      </c>
      <c r="C80" s="13" t="s">
        <v>56</v>
      </c>
      <c r="D80" s="21" t="s">
        <v>85</v>
      </c>
      <c r="E80" s="14">
        <v>18</v>
      </c>
      <c r="F80" s="14">
        <v>30.67</v>
      </c>
      <c r="G80" s="15">
        <f>ROUND(E80*F80,2)</f>
        <v>552.05999999999995</v>
      </c>
      <c r="H80" s="14">
        <v>18</v>
      </c>
      <c r="I80" s="41"/>
      <c r="J80" s="15">
        <f>ROUND(H80*I80,2)</f>
        <v>0</v>
      </c>
    </row>
    <row r="81" spans="1:10" ht="71.400000000000006" x14ac:dyDescent="0.3">
      <c r="A81" s="16"/>
      <c r="B81" s="16"/>
      <c r="C81" s="16"/>
      <c r="D81" s="21" t="s">
        <v>86</v>
      </c>
      <c r="E81" s="16"/>
      <c r="F81" s="16"/>
      <c r="G81" s="16"/>
      <c r="H81" s="16"/>
      <c r="I81" s="41"/>
      <c r="J81" s="16"/>
    </row>
    <row r="82" spans="1:10" ht="20.399999999999999" x14ac:dyDescent="0.3">
      <c r="A82" s="12" t="s">
        <v>96</v>
      </c>
      <c r="B82" s="13" t="s">
        <v>18</v>
      </c>
      <c r="C82" s="13" t="s">
        <v>34</v>
      </c>
      <c r="D82" s="21" t="s">
        <v>97</v>
      </c>
      <c r="E82" s="14">
        <v>80</v>
      </c>
      <c r="F82" s="14">
        <v>56.46</v>
      </c>
      <c r="G82" s="15">
        <f>ROUND(E82*F82,2)</f>
        <v>4516.8</v>
      </c>
      <c r="H82" s="14">
        <v>80</v>
      </c>
      <c r="I82" s="41"/>
      <c r="J82" s="15">
        <f>ROUND(H82*I82,2)</f>
        <v>0</v>
      </c>
    </row>
    <row r="83" spans="1:10" ht="40.799999999999997" x14ac:dyDescent="0.3">
      <c r="A83" s="16"/>
      <c r="B83" s="16"/>
      <c r="C83" s="16"/>
      <c r="D83" s="21" t="s">
        <v>98</v>
      </c>
      <c r="E83" s="16"/>
      <c r="F83" s="16"/>
      <c r="G83" s="16"/>
      <c r="H83" s="16"/>
      <c r="I83" s="41"/>
      <c r="J83" s="16"/>
    </row>
    <row r="84" spans="1:10" x14ac:dyDescent="0.3">
      <c r="A84" s="16"/>
      <c r="B84" s="16"/>
      <c r="C84" s="16"/>
      <c r="D84" s="36" t="s">
        <v>99</v>
      </c>
      <c r="E84" s="14">
        <v>1</v>
      </c>
      <c r="F84" s="17">
        <f>G68+G70+G72+G74+G76+G78+G80+G82</f>
        <v>9212.14</v>
      </c>
      <c r="G84" s="17">
        <f>ROUND(E84*F84,2)</f>
        <v>9212.14</v>
      </c>
      <c r="H84" s="14">
        <v>1</v>
      </c>
      <c r="I84" s="41">
        <f>J68+J70+J72+J74+J76+J78+J80+J82</f>
        <v>0</v>
      </c>
      <c r="J84" s="17">
        <f>ROUND(H84*I84,2)</f>
        <v>0</v>
      </c>
    </row>
    <row r="85" spans="1:10" ht="1.05" customHeight="1" x14ac:dyDescent="0.3">
      <c r="A85" s="18"/>
      <c r="B85" s="18"/>
      <c r="C85" s="18"/>
      <c r="D85" s="37"/>
      <c r="E85" s="18"/>
      <c r="F85" s="18"/>
      <c r="G85" s="18"/>
      <c r="H85" s="18"/>
      <c r="I85" s="41"/>
      <c r="J85" s="18"/>
    </row>
    <row r="86" spans="1:10" x14ac:dyDescent="0.3">
      <c r="A86" s="19" t="s">
        <v>100</v>
      </c>
      <c r="B86" s="19" t="s">
        <v>10</v>
      </c>
      <c r="C86" s="19" t="s">
        <v>11</v>
      </c>
      <c r="D86" s="38" t="s">
        <v>101</v>
      </c>
      <c r="E86" s="20">
        <f>E109</f>
        <v>1</v>
      </c>
      <c r="F86" s="20">
        <f>F109</f>
        <v>57880.12</v>
      </c>
      <c r="G86" s="20">
        <f>G109</f>
        <v>57880.12</v>
      </c>
      <c r="H86" s="20">
        <f>H109</f>
        <v>1</v>
      </c>
      <c r="I86" s="41">
        <f>I109</f>
        <v>0</v>
      </c>
      <c r="J86" s="20">
        <f>J109</f>
        <v>0</v>
      </c>
    </row>
    <row r="87" spans="1:10" ht="20.399999999999999" x14ac:dyDescent="0.3">
      <c r="A87" s="12" t="s">
        <v>102</v>
      </c>
      <c r="B87" s="13" t="s">
        <v>18</v>
      </c>
      <c r="C87" s="13" t="s">
        <v>19</v>
      </c>
      <c r="D87" s="21" t="s">
        <v>103</v>
      </c>
      <c r="E87" s="14">
        <v>24</v>
      </c>
      <c r="F87" s="14">
        <v>357.21</v>
      </c>
      <c r="G87" s="15">
        <f>ROUND(E87*F87,2)</f>
        <v>8573.0400000000009</v>
      </c>
      <c r="H87" s="14">
        <v>24</v>
      </c>
      <c r="I87" s="41"/>
      <c r="J87" s="15">
        <f>ROUND(H87*I87,2)</f>
        <v>0</v>
      </c>
    </row>
    <row r="88" spans="1:10" ht="20.399999999999999" x14ac:dyDescent="0.3">
      <c r="A88" s="16"/>
      <c r="B88" s="16"/>
      <c r="C88" s="16"/>
      <c r="D88" s="21" t="s">
        <v>104</v>
      </c>
      <c r="E88" s="16"/>
      <c r="F88" s="16"/>
      <c r="G88" s="16"/>
      <c r="H88" s="16"/>
      <c r="I88" s="41"/>
      <c r="J88" s="16"/>
    </row>
    <row r="89" spans="1:10" x14ac:dyDescent="0.3">
      <c r="A89" s="12" t="s">
        <v>105</v>
      </c>
      <c r="B89" s="13" t="s">
        <v>18</v>
      </c>
      <c r="C89" s="13" t="s">
        <v>19</v>
      </c>
      <c r="D89" s="21" t="s">
        <v>106</v>
      </c>
      <c r="E89" s="14">
        <v>14</v>
      </c>
      <c r="F89" s="14">
        <v>123.43</v>
      </c>
      <c r="G89" s="15">
        <f>ROUND(E89*F89,2)</f>
        <v>1728.02</v>
      </c>
      <c r="H89" s="14">
        <v>14</v>
      </c>
      <c r="I89" s="41"/>
      <c r="J89" s="15">
        <f>ROUND(H89*I89,2)</f>
        <v>0</v>
      </c>
    </row>
    <row r="90" spans="1:10" ht="40.799999999999997" x14ac:dyDescent="0.3">
      <c r="A90" s="16"/>
      <c r="B90" s="16"/>
      <c r="C90" s="16"/>
      <c r="D90" s="21" t="s">
        <v>107</v>
      </c>
      <c r="E90" s="16"/>
      <c r="F90" s="16"/>
      <c r="G90" s="16"/>
      <c r="H90" s="16"/>
      <c r="I90" s="41"/>
      <c r="J90" s="16"/>
    </row>
    <row r="91" spans="1:10" x14ac:dyDescent="0.3">
      <c r="A91" s="12" t="s">
        <v>108</v>
      </c>
      <c r="B91" s="13" t="s">
        <v>18</v>
      </c>
      <c r="C91" s="13" t="s">
        <v>19</v>
      </c>
      <c r="D91" s="21" t="s">
        <v>109</v>
      </c>
      <c r="E91" s="14">
        <v>14</v>
      </c>
      <c r="F91" s="14">
        <v>178.67</v>
      </c>
      <c r="G91" s="15">
        <f>ROUND(E91*F91,2)</f>
        <v>2501.38</v>
      </c>
      <c r="H91" s="14">
        <v>14</v>
      </c>
      <c r="I91" s="41"/>
      <c r="J91" s="15">
        <f>ROUND(H91*I91,2)</f>
        <v>0</v>
      </c>
    </row>
    <row r="92" spans="1:10" ht="30.6" x14ac:dyDescent="0.3">
      <c r="A92" s="16"/>
      <c r="B92" s="16"/>
      <c r="C92" s="16"/>
      <c r="D92" s="21" t="s">
        <v>110</v>
      </c>
      <c r="E92" s="16"/>
      <c r="F92" s="16"/>
      <c r="G92" s="16"/>
      <c r="H92" s="16"/>
      <c r="I92" s="41"/>
      <c r="J92" s="16"/>
    </row>
    <row r="93" spans="1:10" x14ac:dyDescent="0.3">
      <c r="A93" s="12" t="s">
        <v>111</v>
      </c>
      <c r="B93" s="13" t="s">
        <v>18</v>
      </c>
      <c r="C93" s="13" t="s">
        <v>19</v>
      </c>
      <c r="D93" s="21" t="s">
        <v>112</v>
      </c>
      <c r="E93" s="14">
        <v>4</v>
      </c>
      <c r="F93" s="14">
        <v>7133.13</v>
      </c>
      <c r="G93" s="15">
        <f>ROUND(E93*F93,2)</f>
        <v>28532.52</v>
      </c>
      <c r="H93" s="14">
        <v>4</v>
      </c>
      <c r="I93" s="41"/>
      <c r="J93" s="15">
        <f>ROUND(H93*I93,2)</f>
        <v>0</v>
      </c>
    </row>
    <row r="94" spans="1:10" ht="336.6" x14ac:dyDescent="0.3">
      <c r="A94" s="16"/>
      <c r="B94" s="16"/>
      <c r="C94" s="16"/>
      <c r="D94" s="21" t="s">
        <v>113</v>
      </c>
      <c r="E94" s="16"/>
      <c r="F94" s="16"/>
      <c r="G94" s="16"/>
      <c r="H94" s="16"/>
      <c r="I94" s="41"/>
      <c r="J94" s="16"/>
    </row>
    <row r="95" spans="1:10" x14ac:dyDescent="0.3">
      <c r="A95" s="12" t="s">
        <v>114</v>
      </c>
      <c r="B95" s="13" t="s">
        <v>18</v>
      </c>
      <c r="C95" s="13" t="s">
        <v>19</v>
      </c>
      <c r="D95" s="21" t="s">
        <v>115</v>
      </c>
      <c r="E95" s="14">
        <v>6</v>
      </c>
      <c r="F95" s="14">
        <v>110.48</v>
      </c>
      <c r="G95" s="15">
        <f>ROUND(E95*F95,2)</f>
        <v>662.88</v>
      </c>
      <c r="H95" s="14">
        <v>6</v>
      </c>
      <c r="I95" s="41"/>
      <c r="J95" s="15">
        <f>ROUND(H95*I95,2)</f>
        <v>0</v>
      </c>
    </row>
    <row r="96" spans="1:10" ht="71.400000000000006" x14ac:dyDescent="0.3">
      <c r="A96" s="16"/>
      <c r="B96" s="16"/>
      <c r="C96" s="16"/>
      <c r="D96" s="21" t="s">
        <v>116</v>
      </c>
      <c r="E96" s="16"/>
      <c r="F96" s="16"/>
      <c r="G96" s="16"/>
      <c r="H96" s="16"/>
      <c r="I96" s="41"/>
      <c r="J96" s="16"/>
    </row>
    <row r="97" spans="1:10" ht="20.399999999999999" x14ac:dyDescent="0.3">
      <c r="A97" s="12" t="s">
        <v>117</v>
      </c>
      <c r="B97" s="13" t="s">
        <v>18</v>
      </c>
      <c r="C97" s="13" t="s">
        <v>34</v>
      </c>
      <c r="D97" s="21" t="s">
        <v>118</v>
      </c>
      <c r="E97" s="14">
        <v>80</v>
      </c>
      <c r="F97" s="14">
        <v>7.92</v>
      </c>
      <c r="G97" s="15">
        <f>ROUND(E97*F97,2)</f>
        <v>633.6</v>
      </c>
      <c r="H97" s="14">
        <v>80</v>
      </c>
      <c r="I97" s="41"/>
      <c r="J97" s="15">
        <f>ROUND(H97*I97,2)</f>
        <v>0</v>
      </c>
    </row>
    <row r="98" spans="1:10" x14ac:dyDescent="0.3">
      <c r="A98" s="16"/>
      <c r="B98" s="16"/>
      <c r="C98" s="16"/>
      <c r="D98" s="21" t="s">
        <v>119</v>
      </c>
      <c r="E98" s="16"/>
      <c r="F98" s="16"/>
      <c r="G98" s="16"/>
      <c r="H98" s="16"/>
      <c r="I98" s="41"/>
      <c r="J98" s="16"/>
    </row>
    <row r="99" spans="1:10" x14ac:dyDescent="0.3">
      <c r="A99" s="12" t="s">
        <v>120</v>
      </c>
      <c r="B99" s="13" t="s">
        <v>18</v>
      </c>
      <c r="C99" s="13" t="s">
        <v>19</v>
      </c>
      <c r="D99" s="21" t="s">
        <v>121</v>
      </c>
      <c r="E99" s="14">
        <v>7</v>
      </c>
      <c r="F99" s="14">
        <v>1155.42</v>
      </c>
      <c r="G99" s="15">
        <f>ROUND(E99*F99,2)</f>
        <v>8087.94</v>
      </c>
      <c r="H99" s="14">
        <v>7</v>
      </c>
      <c r="I99" s="41"/>
      <c r="J99" s="15">
        <f>ROUND(H99*I99,2)</f>
        <v>0</v>
      </c>
    </row>
    <row r="100" spans="1:10" ht="40.799999999999997" x14ac:dyDescent="0.3">
      <c r="A100" s="16"/>
      <c r="B100" s="16"/>
      <c r="C100" s="16"/>
      <c r="D100" s="21" t="s">
        <v>122</v>
      </c>
      <c r="E100" s="16"/>
      <c r="F100" s="16"/>
      <c r="G100" s="16"/>
      <c r="H100" s="16"/>
      <c r="I100" s="41"/>
      <c r="J100" s="16"/>
    </row>
    <row r="101" spans="1:10" ht="20.399999999999999" x14ac:dyDescent="0.3">
      <c r="A101" s="12" t="s">
        <v>123</v>
      </c>
      <c r="B101" s="13" t="s">
        <v>18</v>
      </c>
      <c r="C101" s="13" t="s">
        <v>19</v>
      </c>
      <c r="D101" s="21" t="s">
        <v>124</v>
      </c>
      <c r="E101" s="14">
        <v>3</v>
      </c>
      <c r="F101" s="14">
        <v>671.7</v>
      </c>
      <c r="G101" s="15">
        <f>ROUND(E101*F101,2)</f>
        <v>2015.1</v>
      </c>
      <c r="H101" s="14">
        <v>3</v>
      </c>
      <c r="I101" s="41"/>
      <c r="J101" s="15">
        <f>ROUND(H101*I101,2)</f>
        <v>0</v>
      </c>
    </row>
    <row r="102" spans="1:10" ht="40.799999999999997" x14ac:dyDescent="0.3">
      <c r="A102" s="16"/>
      <c r="B102" s="16"/>
      <c r="C102" s="16"/>
      <c r="D102" s="21" t="s">
        <v>125</v>
      </c>
      <c r="E102" s="16"/>
      <c r="F102" s="16"/>
      <c r="G102" s="16"/>
      <c r="H102" s="16"/>
      <c r="I102" s="41"/>
      <c r="J102" s="16"/>
    </row>
    <row r="103" spans="1:10" ht="20.399999999999999" x14ac:dyDescent="0.3">
      <c r="A103" s="12" t="s">
        <v>126</v>
      </c>
      <c r="B103" s="13" t="s">
        <v>18</v>
      </c>
      <c r="C103" s="13" t="s">
        <v>19</v>
      </c>
      <c r="D103" s="21" t="s">
        <v>127</v>
      </c>
      <c r="E103" s="14">
        <v>6</v>
      </c>
      <c r="F103" s="14">
        <v>238.14</v>
      </c>
      <c r="G103" s="15">
        <f>ROUND(E103*F103,2)</f>
        <v>1428.84</v>
      </c>
      <c r="H103" s="14">
        <v>6</v>
      </c>
      <c r="I103" s="41"/>
      <c r="J103" s="15">
        <f>ROUND(H103*I103,2)</f>
        <v>0</v>
      </c>
    </row>
    <row r="104" spans="1:10" ht="20.399999999999999" x14ac:dyDescent="0.3">
      <c r="A104" s="16"/>
      <c r="B104" s="16"/>
      <c r="C104" s="16"/>
      <c r="D104" s="21" t="s">
        <v>128</v>
      </c>
      <c r="E104" s="16"/>
      <c r="F104" s="16"/>
      <c r="G104" s="16"/>
      <c r="H104" s="16"/>
      <c r="I104" s="41"/>
      <c r="J104" s="16"/>
    </row>
    <row r="105" spans="1:10" x14ac:dyDescent="0.3">
      <c r="A105" s="12" t="s">
        <v>129</v>
      </c>
      <c r="B105" s="13" t="s">
        <v>18</v>
      </c>
      <c r="C105" s="13" t="s">
        <v>34</v>
      </c>
      <c r="D105" s="21" t="s">
        <v>130</v>
      </c>
      <c r="E105" s="14">
        <v>80</v>
      </c>
      <c r="F105" s="14">
        <v>46.46</v>
      </c>
      <c r="G105" s="15">
        <f>ROUND(E105*F105,2)</f>
        <v>3716.8</v>
      </c>
      <c r="H105" s="14">
        <v>80</v>
      </c>
      <c r="I105" s="41"/>
      <c r="J105" s="15">
        <f>ROUND(H105*I105,2)</f>
        <v>0</v>
      </c>
    </row>
    <row r="106" spans="1:10" ht="122.4" x14ac:dyDescent="0.3">
      <c r="A106" s="16"/>
      <c r="B106" s="16"/>
      <c r="C106" s="16"/>
      <c r="D106" s="21" t="s">
        <v>131</v>
      </c>
      <c r="E106" s="16"/>
      <c r="F106" s="16"/>
      <c r="G106" s="16"/>
      <c r="H106" s="16"/>
      <c r="I106" s="41"/>
      <c r="J106" s="16"/>
    </row>
    <row r="107" spans="1:10" x14ac:dyDescent="0.3">
      <c r="A107" s="12" t="s">
        <v>132</v>
      </c>
      <c r="B107" s="13" t="s">
        <v>18</v>
      </c>
      <c r="C107" s="13" t="s">
        <v>11</v>
      </c>
      <c r="D107" s="21" t="s">
        <v>133</v>
      </c>
      <c r="E107" s="14">
        <v>0</v>
      </c>
      <c r="F107" s="14">
        <v>0</v>
      </c>
      <c r="G107" s="15">
        <f>ROUND(E107*F107,2)</f>
        <v>0</v>
      </c>
      <c r="H107" s="14">
        <v>0</v>
      </c>
      <c r="I107" s="41">
        <v>0</v>
      </c>
      <c r="J107" s="15">
        <f>ROUND(H107*I107,2)</f>
        <v>0</v>
      </c>
    </row>
    <row r="108" spans="1:10" ht="71.400000000000006" x14ac:dyDescent="0.3">
      <c r="A108" s="16"/>
      <c r="B108" s="16"/>
      <c r="C108" s="16"/>
      <c r="D108" s="21" t="s">
        <v>134</v>
      </c>
      <c r="E108" s="16"/>
      <c r="F108" s="16"/>
      <c r="G108" s="16"/>
      <c r="H108" s="16"/>
      <c r="I108" s="41"/>
      <c r="J108" s="16"/>
    </row>
    <row r="109" spans="1:10" x14ac:dyDescent="0.3">
      <c r="A109" s="16"/>
      <c r="B109" s="16"/>
      <c r="C109" s="16"/>
      <c r="D109" s="36" t="s">
        <v>135</v>
      </c>
      <c r="E109" s="14">
        <v>1</v>
      </c>
      <c r="F109" s="17">
        <f>G87+G89+G91+G93+G95+G97+G99+G101+G103+G105+G107</f>
        <v>57880.12</v>
      </c>
      <c r="G109" s="17">
        <f>ROUND(E109*F109,2)</f>
        <v>57880.12</v>
      </c>
      <c r="H109" s="14">
        <v>1</v>
      </c>
      <c r="I109" s="41">
        <f>J87+J89+J91+J93+J95+J97+J99+J101+J103+J105+J107</f>
        <v>0</v>
      </c>
      <c r="J109" s="17">
        <f>ROUND(H109*I109,2)</f>
        <v>0</v>
      </c>
    </row>
    <row r="110" spans="1:10" ht="1.05" customHeight="1" x14ac:dyDescent="0.3">
      <c r="A110" s="18"/>
      <c r="B110" s="18"/>
      <c r="C110" s="18"/>
      <c r="D110" s="37"/>
      <c r="E110" s="18"/>
      <c r="F110" s="18"/>
      <c r="G110" s="18"/>
      <c r="H110" s="18"/>
      <c r="I110" s="41"/>
      <c r="J110" s="18"/>
    </row>
    <row r="111" spans="1:10" x14ac:dyDescent="0.3">
      <c r="A111" s="19" t="s">
        <v>136</v>
      </c>
      <c r="B111" s="19" t="s">
        <v>10</v>
      </c>
      <c r="C111" s="19" t="s">
        <v>11</v>
      </c>
      <c r="D111" s="38" t="s">
        <v>137</v>
      </c>
      <c r="E111" s="20">
        <f>E124</f>
        <v>1</v>
      </c>
      <c r="F111" s="20">
        <f>F124</f>
        <v>8015.79</v>
      </c>
      <c r="G111" s="20">
        <f>G124</f>
        <v>8015.79</v>
      </c>
      <c r="H111" s="20">
        <f>H124</f>
        <v>1</v>
      </c>
      <c r="I111" s="41">
        <f>I124</f>
        <v>0</v>
      </c>
      <c r="J111" s="20">
        <f>J124</f>
        <v>0</v>
      </c>
    </row>
    <row r="112" spans="1:10" x14ac:dyDescent="0.3">
      <c r="A112" s="12" t="s">
        <v>30</v>
      </c>
      <c r="B112" s="13" t="s">
        <v>18</v>
      </c>
      <c r="C112" s="13" t="s">
        <v>19</v>
      </c>
      <c r="D112" s="21" t="s">
        <v>31</v>
      </c>
      <c r="E112" s="14">
        <v>1</v>
      </c>
      <c r="F112" s="14">
        <v>79.89</v>
      </c>
      <c r="G112" s="15">
        <f>ROUND(E112*F112,2)</f>
        <v>79.89</v>
      </c>
      <c r="H112" s="14">
        <v>1</v>
      </c>
      <c r="I112" s="41"/>
      <c r="J112" s="15">
        <f>ROUND(H112*I112,2)</f>
        <v>0</v>
      </c>
    </row>
    <row r="113" spans="1:10" ht="20.399999999999999" x14ac:dyDescent="0.3">
      <c r="A113" s="16"/>
      <c r="B113" s="16"/>
      <c r="C113" s="16"/>
      <c r="D113" s="21" t="s">
        <v>32</v>
      </c>
      <c r="E113" s="16"/>
      <c r="F113" s="16"/>
      <c r="G113" s="16"/>
      <c r="H113" s="16"/>
      <c r="I113" s="41"/>
      <c r="J113" s="16"/>
    </row>
    <row r="114" spans="1:10" ht="20.399999999999999" x14ac:dyDescent="0.3">
      <c r="A114" s="12" t="s">
        <v>55</v>
      </c>
      <c r="B114" s="13" t="s">
        <v>18</v>
      </c>
      <c r="C114" s="13" t="s">
        <v>56</v>
      </c>
      <c r="D114" s="21" t="s">
        <v>57</v>
      </c>
      <c r="E114" s="14">
        <v>44</v>
      </c>
      <c r="F114" s="14">
        <v>7.91</v>
      </c>
      <c r="G114" s="15">
        <f>ROUND(E114*F114,2)</f>
        <v>348.04</v>
      </c>
      <c r="H114" s="14">
        <v>44</v>
      </c>
      <c r="I114" s="41"/>
      <c r="J114" s="15">
        <f>ROUND(H114*I114,2)</f>
        <v>0</v>
      </c>
    </row>
    <row r="115" spans="1:10" ht="81.599999999999994" x14ac:dyDescent="0.3">
      <c r="A115" s="16"/>
      <c r="B115" s="16"/>
      <c r="C115" s="16"/>
      <c r="D115" s="21" t="s">
        <v>58</v>
      </c>
      <c r="E115" s="16"/>
      <c r="F115" s="16"/>
      <c r="G115" s="16"/>
      <c r="H115" s="16"/>
      <c r="I115" s="41"/>
      <c r="J115" s="16"/>
    </row>
    <row r="116" spans="1:10" x14ac:dyDescent="0.3">
      <c r="A116" s="12" t="s">
        <v>62</v>
      </c>
      <c r="B116" s="13" t="s">
        <v>18</v>
      </c>
      <c r="C116" s="13" t="s">
        <v>63</v>
      </c>
      <c r="D116" s="21" t="s">
        <v>64</v>
      </c>
      <c r="E116" s="14">
        <v>13.25</v>
      </c>
      <c r="F116" s="14">
        <v>21.5</v>
      </c>
      <c r="G116" s="15">
        <f>ROUND(E116*F116,2)</f>
        <v>284.88</v>
      </c>
      <c r="H116" s="14">
        <v>13.25</v>
      </c>
      <c r="I116" s="41"/>
      <c r="J116" s="15">
        <f>ROUND(H116*I116,2)</f>
        <v>0</v>
      </c>
    </row>
    <row r="117" spans="1:10" ht="51" x14ac:dyDescent="0.3">
      <c r="A117" s="16"/>
      <c r="B117" s="16"/>
      <c r="C117" s="16"/>
      <c r="D117" s="21" t="s">
        <v>65</v>
      </c>
      <c r="E117" s="16"/>
      <c r="F117" s="16"/>
      <c r="G117" s="16"/>
      <c r="H117" s="16"/>
      <c r="I117" s="41"/>
      <c r="J117" s="16"/>
    </row>
    <row r="118" spans="1:10" x14ac:dyDescent="0.3">
      <c r="A118" s="12" t="s">
        <v>138</v>
      </c>
      <c r="B118" s="13" t="s">
        <v>18</v>
      </c>
      <c r="C118" s="13" t="s">
        <v>34</v>
      </c>
      <c r="D118" s="21" t="s">
        <v>139</v>
      </c>
      <c r="E118" s="14">
        <v>100</v>
      </c>
      <c r="F118" s="14">
        <v>39.4</v>
      </c>
      <c r="G118" s="15">
        <f>ROUND(E118*F118,2)</f>
        <v>3940</v>
      </c>
      <c r="H118" s="14">
        <v>100</v>
      </c>
      <c r="I118" s="41"/>
      <c r="J118" s="15">
        <f>ROUND(H118*I118,2)</f>
        <v>0</v>
      </c>
    </row>
    <row r="119" spans="1:10" ht="61.2" x14ac:dyDescent="0.3">
      <c r="A119" s="16"/>
      <c r="B119" s="16"/>
      <c r="C119" s="16"/>
      <c r="D119" s="21" t="s">
        <v>140</v>
      </c>
      <c r="E119" s="16"/>
      <c r="F119" s="16"/>
      <c r="G119" s="16"/>
      <c r="H119" s="16"/>
      <c r="I119" s="41"/>
      <c r="J119" s="16"/>
    </row>
    <row r="120" spans="1:10" x14ac:dyDescent="0.3">
      <c r="A120" s="12" t="s">
        <v>141</v>
      </c>
      <c r="B120" s="13" t="s">
        <v>18</v>
      </c>
      <c r="C120" s="13" t="s">
        <v>19</v>
      </c>
      <c r="D120" s="21" t="s">
        <v>142</v>
      </c>
      <c r="E120" s="14">
        <v>2</v>
      </c>
      <c r="F120" s="14">
        <v>281.41000000000003</v>
      </c>
      <c r="G120" s="15">
        <f>ROUND(E120*F120,2)</f>
        <v>562.82000000000005</v>
      </c>
      <c r="H120" s="14">
        <v>2</v>
      </c>
      <c r="I120" s="41"/>
      <c r="J120" s="15">
        <f>ROUND(H120*I120,2)</f>
        <v>0</v>
      </c>
    </row>
    <row r="121" spans="1:10" ht="91.8" x14ac:dyDescent="0.3">
      <c r="A121" s="16"/>
      <c r="B121" s="16"/>
      <c r="C121" s="16"/>
      <c r="D121" s="21" t="s">
        <v>143</v>
      </c>
      <c r="E121" s="16"/>
      <c r="F121" s="16"/>
      <c r="G121" s="16"/>
      <c r="H121" s="16"/>
      <c r="I121" s="41"/>
      <c r="J121" s="16"/>
    </row>
    <row r="122" spans="1:10" x14ac:dyDescent="0.3">
      <c r="A122" s="12" t="s">
        <v>66</v>
      </c>
      <c r="B122" s="13" t="s">
        <v>18</v>
      </c>
      <c r="C122" s="13" t="s">
        <v>56</v>
      </c>
      <c r="D122" s="21" t="s">
        <v>67</v>
      </c>
      <c r="E122" s="14">
        <v>44</v>
      </c>
      <c r="F122" s="14">
        <v>63.64</v>
      </c>
      <c r="G122" s="15">
        <f>ROUND(E122*F122,2)</f>
        <v>2800.16</v>
      </c>
      <c r="H122" s="14">
        <v>44</v>
      </c>
      <c r="I122" s="41"/>
      <c r="J122" s="15">
        <f>ROUND(H122*I122,2)</f>
        <v>0</v>
      </c>
    </row>
    <row r="123" spans="1:10" ht="81.599999999999994" x14ac:dyDescent="0.3">
      <c r="A123" s="16"/>
      <c r="B123" s="16"/>
      <c r="C123" s="16"/>
      <c r="D123" s="21" t="s">
        <v>68</v>
      </c>
      <c r="E123" s="16"/>
      <c r="F123" s="16"/>
      <c r="G123" s="16"/>
      <c r="H123" s="16"/>
      <c r="I123" s="41"/>
      <c r="J123" s="16"/>
    </row>
    <row r="124" spans="1:10" x14ac:dyDescent="0.3">
      <c r="A124" s="16"/>
      <c r="B124" s="16"/>
      <c r="C124" s="16"/>
      <c r="D124" s="36" t="s">
        <v>144</v>
      </c>
      <c r="E124" s="14">
        <v>1</v>
      </c>
      <c r="F124" s="17">
        <f>G112+G114+G116+G118+G120+G122</f>
        <v>8015.79</v>
      </c>
      <c r="G124" s="17">
        <f>ROUND(E124*F124,2)</f>
        <v>8015.79</v>
      </c>
      <c r="H124" s="14">
        <v>1</v>
      </c>
      <c r="I124" s="41">
        <f>J112+J114+J116+J118+J120+J122</f>
        <v>0</v>
      </c>
      <c r="J124" s="17">
        <f>ROUND(H124*I124,2)</f>
        <v>0</v>
      </c>
    </row>
    <row r="125" spans="1:10" ht="1.05" customHeight="1" x14ac:dyDescent="0.3">
      <c r="A125" s="18"/>
      <c r="B125" s="18"/>
      <c r="C125" s="18"/>
      <c r="D125" s="37"/>
      <c r="E125" s="18"/>
      <c r="F125" s="18"/>
      <c r="G125" s="18"/>
      <c r="H125" s="18"/>
      <c r="I125" s="41"/>
      <c r="J125" s="18"/>
    </row>
    <row r="126" spans="1:10" x14ac:dyDescent="0.3">
      <c r="A126" s="19" t="s">
        <v>145</v>
      </c>
      <c r="B126" s="19" t="s">
        <v>10</v>
      </c>
      <c r="C126" s="19" t="s">
        <v>11</v>
      </c>
      <c r="D126" s="38" t="s">
        <v>146</v>
      </c>
      <c r="E126" s="20">
        <f>E143</f>
        <v>1</v>
      </c>
      <c r="F126" s="20">
        <f>F143</f>
        <v>18549.740000000002</v>
      </c>
      <c r="G126" s="20">
        <f>G143</f>
        <v>18549.740000000002</v>
      </c>
      <c r="H126" s="20">
        <f>H143</f>
        <v>1</v>
      </c>
      <c r="I126" s="41">
        <f>I143</f>
        <v>0</v>
      </c>
      <c r="J126" s="20">
        <f>J143</f>
        <v>0</v>
      </c>
    </row>
    <row r="127" spans="1:10" x14ac:dyDescent="0.3">
      <c r="A127" s="12" t="s">
        <v>30</v>
      </c>
      <c r="B127" s="13" t="s">
        <v>18</v>
      </c>
      <c r="C127" s="13" t="s">
        <v>19</v>
      </c>
      <c r="D127" s="21" t="s">
        <v>31</v>
      </c>
      <c r="E127" s="14">
        <v>5</v>
      </c>
      <c r="F127" s="14">
        <v>79.89</v>
      </c>
      <c r="G127" s="15">
        <f>ROUND(E127*F127,2)</f>
        <v>399.45</v>
      </c>
      <c r="H127" s="14">
        <v>5</v>
      </c>
      <c r="I127" s="41"/>
      <c r="J127" s="15">
        <f>ROUND(H127*I127,2)</f>
        <v>0</v>
      </c>
    </row>
    <row r="128" spans="1:10" ht="20.399999999999999" x14ac:dyDescent="0.3">
      <c r="A128" s="16"/>
      <c r="B128" s="16"/>
      <c r="C128" s="16"/>
      <c r="D128" s="21" t="s">
        <v>32</v>
      </c>
      <c r="E128" s="16"/>
      <c r="F128" s="16"/>
      <c r="G128" s="16"/>
      <c r="H128" s="16"/>
      <c r="I128" s="41"/>
      <c r="J128" s="16"/>
    </row>
    <row r="129" spans="1:10" ht="20.399999999999999" x14ac:dyDescent="0.3">
      <c r="A129" s="12" t="s">
        <v>55</v>
      </c>
      <c r="B129" s="13" t="s">
        <v>18</v>
      </c>
      <c r="C129" s="13" t="s">
        <v>56</v>
      </c>
      <c r="D129" s="21" t="s">
        <v>57</v>
      </c>
      <c r="E129" s="14">
        <v>117.06</v>
      </c>
      <c r="F129" s="14">
        <v>7.91</v>
      </c>
      <c r="G129" s="15">
        <f>ROUND(E129*F129,2)</f>
        <v>925.94</v>
      </c>
      <c r="H129" s="14">
        <v>117.06</v>
      </c>
      <c r="I129" s="41"/>
      <c r="J129" s="15">
        <f>ROUND(H129*I129,2)</f>
        <v>0</v>
      </c>
    </row>
    <row r="130" spans="1:10" ht="81.599999999999994" x14ac:dyDescent="0.3">
      <c r="A130" s="16"/>
      <c r="B130" s="16"/>
      <c r="C130" s="16"/>
      <c r="D130" s="21" t="s">
        <v>58</v>
      </c>
      <c r="E130" s="16"/>
      <c r="F130" s="16"/>
      <c r="G130" s="16"/>
      <c r="H130" s="16"/>
      <c r="I130" s="41"/>
      <c r="J130" s="16"/>
    </row>
    <row r="131" spans="1:10" ht="20.399999999999999" x14ac:dyDescent="0.3">
      <c r="A131" s="12" t="s">
        <v>78</v>
      </c>
      <c r="B131" s="13" t="s">
        <v>18</v>
      </c>
      <c r="C131" s="13" t="s">
        <v>63</v>
      </c>
      <c r="D131" s="21" t="s">
        <v>79</v>
      </c>
      <c r="E131" s="14">
        <v>7.44</v>
      </c>
      <c r="F131" s="14">
        <v>15.76</v>
      </c>
      <c r="G131" s="15">
        <f>ROUND(E131*F131,2)</f>
        <v>117.25</v>
      </c>
      <c r="H131" s="14">
        <v>7.44</v>
      </c>
      <c r="I131" s="41"/>
      <c r="J131" s="15">
        <f>ROUND(H131*I131,2)</f>
        <v>0</v>
      </c>
    </row>
    <row r="132" spans="1:10" ht="71.400000000000006" x14ac:dyDescent="0.3">
      <c r="A132" s="16"/>
      <c r="B132" s="16"/>
      <c r="C132" s="16"/>
      <c r="D132" s="21" t="s">
        <v>80</v>
      </c>
      <c r="E132" s="16"/>
      <c r="F132" s="16"/>
      <c r="G132" s="16"/>
      <c r="H132" s="16"/>
      <c r="I132" s="41"/>
      <c r="J132" s="16"/>
    </row>
    <row r="133" spans="1:10" x14ac:dyDescent="0.3">
      <c r="A133" s="12" t="s">
        <v>62</v>
      </c>
      <c r="B133" s="13" t="s">
        <v>18</v>
      </c>
      <c r="C133" s="13" t="s">
        <v>63</v>
      </c>
      <c r="D133" s="21" t="s">
        <v>64</v>
      </c>
      <c r="E133" s="14">
        <v>30</v>
      </c>
      <c r="F133" s="14">
        <v>21.5</v>
      </c>
      <c r="G133" s="15">
        <f>ROUND(E133*F133,2)</f>
        <v>645</v>
      </c>
      <c r="H133" s="14">
        <v>30</v>
      </c>
      <c r="I133" s="41"/>
      <c r="J133" s="15">
        <f>ROUND(H133*I133,2)</f>
        <v>0</v>
      </c>
    </row>
    <row r="134" spans="1:10" ht="51" x14ac:dyDescent="0.3">
      <c r="A134" s="16"/>
      <c r="B134" s="16"/>
      <c r="C134" s="16"/>
      <c r="D134" s="21" t="s">
        <v>65</v>
      </c>
      <c r="E134" s="16"/>
      <c r="F134" s="16"/>
      <c r="G134" s="16"/>
      <c r="H134" s="16"/>
      <c r="I134" s="41"/>
      <c r="J134" s="16"/>
    </row>
    <row r="135" spans="1:10" x14ac:dyDescent="0.3">
      <c r="A135" s="12" t="s">
        <v>147</v>
      </c>
      <c r="B135" s="13" t="s">
        <v>18</v>
      </c>
      <c r="C135" s="13" t="s">
        <v>34</v>
      </c>
      <c r="D135" s="21" t="s">
        <v>148</v>
      </c>
      <c r="E135" s="14">
        <v>66.72</v>
      </c>
      <c r="F135" s="14">
        <v>71.349999999999994</v>
      </c>
      <c r="G135" s="15">
        <f>ROUND(E135*F135,2)</f>
        <v>4760.47</v>
      </c>
      <c r="H135" s="14">
        <v>66.72</v>
      </c>
      <c r="I135" s="41"/>
      <c r="J135" s="15">
        <f>ROUND(H135*I135,2)</f>
        <v>0</v>
      </c>
    </row>
    <row r="136" spans="1:10" ht="61.2" x14ac:dyDescent="0.3">
      <c r="A136" s="16"/>
      <c r="B136" s="16"/>
      <c r="C136" s="16"/>
      <c r="D136" s="21" t="s">
        <v>149</v>
      </c>
      <c r="E136" s="16"/>
      <c r="F136" s="16"/>
      <c r="G136" s="16"/>
      <c r="H136" s="16"/>
      <c r="I136" s="41"/>
      <c r="J136" s="16"/>
    </row>
    <row r="137" spans="1:10" x14ac:dyDescent="0.3">
      <c r="A137" s="12" t="s">
        <v>150</v>
      </c>
      <c r="B137" s="13" t="s">
        <v>18</v>
      </c>
      <c r="C137" s="13" t="s">
        <v>19</v>
      </c>
      <c r="D137" s="21" t="s">
        <v>151</v>
      </c>
      <c r="E137" s="14">
        <v>7</v>
      </c>
      <c r="F137" s="14">
        <v>476.94</v>
      </c>
      <c r="G137" s="15">
        <f>ROUND(E137*F137,2)</f>
        <v>3338.58</v>
      </c>
      <c r="H137" s="14">
        <v>7</v>
      </c>
      <c r="I137" s="41"/>
      <c r="J137" s="15">
        <f>ROUND(H137*I137,2)</f>
        <v>0</v>
      </c>
    </row>
    <row r="138" spans="1:10" ht="91.8" x14ac:dyDescent="0.3">
      <c r="A138" s="16"/>
      <c r="B138" s="16"/>
      <c r="C138" s="16"/>
      <c r="D138" s="21" t="s">
        <v>152</v>
      </c>
      <c r="E138" s="16"/>
      <c r="F138" s="16"/>
      <c r="G138" s="16"/>
      <c r="H138" s="16"/>
      <c r="I138" s="41"/>
      <c r="J138" s="16"/>
    </row>
    <row r="139" spans="1:10" x14ac:dyDescent="0.3">
      <c r="A139" s="12" t="s">
        <v>66</v>
      </c>
      <c r="B139" s="13" t="s">
        <v>18</v>
      </c>
      <c r="C139" s="13" t="s">
        <v>56</v>
      </c>
      <c r="D139" s="21" t="s">
        <v>67</v>
      </c>
      <c r="E139" s="14">
        <v>117.06</v>
      </c>
      <c r="F139" s="14">
        <v>63.64</v>
      </c>
      <c r="G139" s="15">
        <f>ROUND(E139*F139,2)</f>
        <v>7449.7</v>
      </c>
      <c r="H139" s="14">
        <v>117.06</v>
      </c>
      <c r="I139" s="41"/>
      <c r="J139" s="15">
        <f>ROUND(H139*I139,2)</f>
        <v>0</v>
      </c>
    </row>
    <row r="140" spans="1:10" ht="81.599999999999994" x14ac:dyDescent="0.3">
      <c r="A140" s="16"/>
      <c r="B140" s="16"/>
      <c r="C140" s="16"/>
      <c r="D140" s="21" t="s">
        <v>68</v>
      </c>
      <c r="E140" s="16"/>
      <c r="F140" s="16"/>
      <c r="G140" s="16"/>
      <c r="H140" s="16"/>
      <c r="I140" s="41"/>
      <c r="J140" s="16"/>
    </row>
    <row r="141" spans="1:10" x14ac:dyDescent="0.3">
      <c r="A141" s="12" t="s">
        <v>84</v>
      </c>
      <c r="B141" s="13" t="s">
        <v>18</v>
      </c>
      <c r="C141" s="13" t="s">
        <v>56</v>
      </c>
      <c r="D141" s="21" t="s">
        <v>85</v>
      </c>
      <c r="E141" s="14">
        <v>29.78</v>
      </c>
      <c r="F141" s="14">
        <v>30.67</v>
      </c>
      <c r="G141" s="15">
        <f>ROUND(E141*F141,2)</f>
        <v>913.35</v>
      </c>
      <c r="H141" s="14">
        <v>29.78</v>
      </c>
      <c r="I141" s="41"/>
      <c r="J141" s="15">
        <f>ROUND(H141*I141,2)</f>
        <v>0</v>
      </c>
    </row>
    <row r="142" spans="1:10" ht="71.400000000000006" x14ac:dyDescent="0.3">
      <c r="A142" s="16"/>
      <c r="B142" s="16"/>
      <c r="C142" s="16"/>
      <c r="D142" s="21" t="s">
        <v>86</v>
      </c>
      <c r="E142" s="16"/>
      <c r="F142" s="16"/>
      <c r="G142" s="16"/>
      <c r="H142" s="16"/>
      <c r="I142" s="41"/>
      <c r="J142" s="16"/>
    </row>
    <row r="143" spans="1:10" x14ac:dyDescent="0.3">
      <c r="A143" s="16"/>
      <c r="B143" s="16"/>
      <c r="C143" s="16"/>
      <c r="D143" s="36" t="s">
        <v>153</v>
      </c>
      <c r="E143" s="14">
        <v>1</v>
      </c>
      <c r="F143" s="17">
        <f>G127+G129+G131+G133+G135+G137+G139+G141</f>
        <v>18549.740000000002</v>
      </c>
      <c r="G143" s="17">
        <f>ROUND(E143*F143,2)</f>
        <v>18549.740000000002</v>
      </c>
      <c r="H143" s="14">
        <v>1</v>
      </c>
      <c r="I143" s="41">
        <f>J127+J129+J131+J133+J135+J137+J139+J141</f>
        <v>0</v>
      </c>
      <c r="J143" s="17">
        <f>ROUND(H143*I143,2)</f>
        <v>0</v>
      </c>
    </row>
    <row r="144" spans="1:10" ht="1.05" customHeight="1" x14ac:dyDescent="0.3">
      <c r="A144" s="18"/>
      <c r="B144" s="18"/>
      <c r="C144" s="18"/>
      <c r="D144" s="37"/>
      <c r="E144" s="18"/>
      <c r="F144" s="18"/>
      <c r="G144" s="18"/>
      <c r="H144" s="18"/>
      <c r="I144" s="41"/>
      <c r="J144" s="18"/>
    </row>
    <row r="145" spans="1:10" x14ac:dyDescent="0.3">
      <c r="A145" s="19" t="s">
        <v>154</v>
      </c>
      <c r="B145" s="19" t="s">
        <v>10</v>
      </c>
      <c r="C145" s="19" t="s">
        <v>11</v>
      </c>
      <c r="D145" s="38" t="s">
        <v>155</v>
      </c>
      <c r="E145" s="20">
        <f>E160</f>
        <v>1</v>
      </c>
      <c r="F145" s="20">
        <f>F160</f>
        <v>35006.01</v>
      </c>
      <c r="G145" s="20">
        <f>G160</f>
        <v>35006.01</v>
      </c>
      <c r="H145" s="20">
        <f>H160</f>
        <v>1</v>
      </c>
      <c r="I145" s="41">
        <f>I160</f>
        <v>0</v>
      </c>
      <c r="J145" s="20">
        <f>J160</f>
        <v>0</v>
      </c>
    </row>
    <row r="146" spans="1:10" x14ac:dyDescent="0.3">
      <c r="A146" s="12" t="s">
        <v>30</v>
      </c>
      <c r="B146" s="13" t="s">
        <v>18</v>
      </c>
      <c r="C146" s="13" t="s">
        <v>19</v>
      </c>
      <c r="D146" s="21" t="s">
        <v>31</v>
      </c>
      <c r="E146" s="14">
        <v>3</v>
      </c>
      <c r="F146" s="14">
        <v>79.89</v>
      </c>
      <c r="G146" s="15">
        <f>ROUND(E146*F146,2)</f>
        <v>239.67</v>
      </c>
      <c r="H146" s="14">
        <v>3</v>
      </c>
      <c r="I146" s="41"/>
      <c r="J146" s="15">
        <f>ROUND(H146*I146,2)</f>
        <v>0</v>
      </c>
    </row>
    <row r="147" spans="1:10" ht="20.399999999999999" x14ac:dyDescent="0.3">
      <c r="A147" s="16"/>
      <c r="B147" s="16"/>
      <c r="C147" s="16"/>
      <c r="D147" s="21" t="s">
        <v>32</v>
      </c>
      <c r="E147" s="16"/>
      <c r="F147" s="16"/>
      <c r="G147" s="16"/>
      <c r="H147" s="16"/>
      <c r="I147" s="41"/>
      <c r="J147" s="16"/>
    </row>
    <row r="148" spans="1:10" ht="20.399999999999999" x14ac:dyDescent="0.3">
      <c r="A148" s="12" t="s">
        <v>55</v>
      </c>
      <c r="B148" s="13" t="s">
        <v>18</v>
      </c>
      <c r="C148" s="13" t="s">
        <v>56</v>
      </c>
      <c r="D148" s="21" t="s">
        <v>57</v>
      </c>
      <c r="E148" s="14">
        <v>250</v>
      </c>
      <c r="F148" s="14">
        <v>7.91</v>
      </c>
      <c r="G148" s="15">
        <f>ROUND(E148*F148,2)</f>
        <v>1977.5</v>
      </c>
      <c r="H148" s="14">
        <v>250</v>
      </c>
      <c r="I148" s="41"/>
      <c r="J148" s="15">
        <f>ROUND(H148*I148,2)</f>
        <v>0</v>
      </c>
    </row>
    <row r="149" spans="1:10" ht="81.599999999999994" x14ac:dyDescent="0.3">
      <c r="A149" s="16"/>
      <c r="B149" s="16"/>
      <c r="C149" s="16"/>
      <c r="D149" s="21" t="s">
        <v>58</v>
      </c>
      <c r="E149" s="16"/>
      <c r="F149" s="16"/>
      <c r="G149" s="16"/>
      <c r="H149" s="16"/>
      <c r="I149" s="41"/>
      <c r="J149" s="16"/>
    </row>
    <row r="150" spans="1:10" x14ac:dyDescent="0.3">
      <c r="A150" s="12" t="s">
        <v>62</v>
      </c>
      <c r="B150" s="13" t="s">
        <v>18</v>
      </c>
      <c r="C150" s="13" t="s">
        <v>63</v>
      </c>
      <c r="D150" s="21" t="s">
        <v>64</v>
      </c>
      <c r="E150" s="14">
        <v>44.05</v>
      </c>
      <c r="F150" s="14">
        <v>21.5</v>
      </c>
      <c r="G150" s="15">
        <f>ROUND(E150*F150,2)</f>
        <v>947.08</v>
      </c>
      <c r="H150" s="14">
        <v>44.05</v>
      </c>
      <c r="I150" s="41"/>
      <c r="J150" s="15">
        <f>ROUND(H150*I150,2)</f>
        <v>0</v>
      </c>
    </row>
    <row r="151" spans="1:10" ht="51" x14ac:dyDescent="0.3">
      <c r="A151" s="16"/>
      <c r="B151" s="16"/>
      <c r="C151" s="16"/>
      <c r="D151" s="21" t="s">
        <v>65</v>
      </c>
      <c r="E151" s="16"/>
      <c r="F151" s="16"/>
      <c r="G151" s="16"/>
      <c r="H151" s="16"/>
      <c r="I151" s="41"/>
      <c r="J151" s="16"/>
    </row>
    <row r="152" spans="1:10" ht="20.399999999999999" x14ac:dyDescent="0.3">
      <c r="A152" s="12" t="s">
        <v>33</v>
      </c>
      <c r="B152" s="13" t="s">
        <v>18</v>
      </c>
      <c r="C152" s="13" t="s">
        <v>34</v>
      </c>
      <c r="D152" s="21" t="s">
        <v>35</v>
      </c>
      <c r="E152" s="14">
        <v>80</v>
      </c>
      <c r="F152" s="14">
        <v>95.74</v>
      </c>
      <c r="G152" s="15">
        <f>ROUND(E152*F152,2)</f>
        <v>7659.2</v>
      </c>
      <c r="H152" s="14">
        <v>80</v>
      </c>
      <c r="I152" s="41"/>
      <c r="J152" s="15">
        <f>ROUND(H152*I152,2)</f>
        <v>0</v>
      </c>
    </row>
    <row r="153" spans="1:10" ht="40.799999999999997" x14ac:dyDescent="0.3">
      <c r="A153" s="16"/>
      <c r="B153" s="16"/>
      <c r="C153" s="16"/>
      <c r="D153" s="21" t="s">
        <v>36</v>
      </c>
      <c r="E153" s="16"/>
      <c r="F153" s="16"/>
      <c r="G153" s="16"/>
      <c r="H153" s="16"/>
      <c r="I153" s="41"/>
      <c r="J153" s="16"/>
    </row>
    <row r="154" spans="1:10" x14ac:dyDescent="0.3">
      <c r="A154" s="12" t="s">
        <v>150</v>
      </c>
      <c r="B154" s="13" t="s">
        <v>18</v>
      </c>
      <c r="C154" s="13" t="s">
        <v>19</v>
      </c>
      <c r="D154" s="21" t="s">
        <v>151</v>
      </c>
      <c r="E154" s="14">
        <v>4</v>
      </c>
      <c r="F154" s="14">
        <v>476.94</v>
      </c>
      <c r="G154" s="15">
        <f>ROUND(E154*F154,2)</f>
        <v>1907.76</v>
      </c>
      <c r="H154" s="14">
        <v>4</v>
      </c>
      <c r="I154" s="41"/>
      <c r="J154" s="15">
        <f>ROUND(H154*I154,2)</f>
        <v>0</v>
      </c>
    </row>
    <row r="155" spans="1:10" ht="91.8" x14ac:dyDescent="0.3">
      <c r="A155" s="16"/>
      <c r="B155" s="16"/>
      <c r="C155" s="16"/>
      <c r="D155" s="21" t="s">
        <v>152</v>
      </c>
      <c r="E155" s="16"/>
      <c r="F155" s="16"/>
      <c r="G155" s="16"/>
      <c r="H155" s="16"/>
      <c r="I155" s="41"/>
      <c r="J155" s="16"/>
    </row>
    <row r="156" spans="1:10" x14ac:dyDescent="0.3">
      <c r="A156" s="12" t="s">
        <v>156</v>
      </c>
      <c r="B156" s="13" t="s">
        <v>18</v>
      </c>
      <c r="C156" s="13" t="s">
        <v>34</v>
      </c>
      <c r="D156" s="21" t="s">
        <v>157</v>
      </c>
      <c r="E156" s="14">
        <v>80</v>
      </c>
      <c r="F156" s="14">
        <v>232.43</v>
      </c>
      <c r="G156" s="15">
        <f>ROUND(E156*F156,2)</f>
        <v>18594.400000000001</v>
      </c>
      <c r="H156" s="14">
        <v>80</v>
      </c>
      <c r="I156" s="41"/>
      <c r="J156" s="15">
        <f>ROUND(H156*I156,2)</f>
        <v>0</v>
      </c>
    </row>
    <row r="157" spans="1:10" ht="61.2" x14ac:dyDescent="0.3">
      <c r="A157" s="16"/>
      <c r="B157" s="16"/>
      <c r="C157" s="16"/>
      <c r="D157" s="21" t="s">
        <v>158</v>
      </c>
      <c r="E157" s="16"/>
      <c r="F157" s="16"/>
      <c r="G157" s="16"/>
      <c r="H157" s="16"/>
      <c r="I157" s="41"/>
      <c r="J157" s="16"/>
    </row>
    <row r="158" spans="1:10" x14ac:dyDescent="0.3">
      <c r="A158" s="12" t="s">
        <v>84</v>
      </c>
      <c r="B158" s="13" t="s">
        <v>18</v>
      </c>
      <c r="C158" s="13" t="s">
        <v>56</v>
      </c>
      <c r="D158" s="21" t="s">
        <v>85</v>
      </c>
      <c r="E158" s="14">
        <v>120</v>
      </c>
      <c r="F158" s="14">
        <v>30.67</v>
      </c>
      <c r="G158" s="15">
        <f>ROUND(E158*F158,2)</f>
        <v>3680.4</v>
      </c>
      <c r="H158" s="14">
        <v>120</v>
      </c>
      <c r="I158" s="41"/>
      <c r="J158" s="15">
        <f>ROUND(H158*I158,2)</f>
        <v>0</v>
      </c>
    </row>
    <row r="159" spans="1:10" ht="71.400000000000006" x14ac:dyDescent="0.3">
      <c r="A159" s="16"/>
      <c r="B159" s="16"/>
      <c r="C159" s="16"/>
      <c r="D159" s="21" t="s">
        <v>86</v>
      </c>
      <c r="E159" s="16"/>
      <c r="F159" s="16"/>
      <c r="G159" s="16"/>
      <c r="H159" s="16"/>
      <c r="I159" s="41"/>
      <c r="J159" s="16"/>
    </row>
    <row r="160" spans="1:10" x14ac:dyDescent="0.3">
      <c r="A160" s="16"/>
      <c r="B160" s="16"/>
      <c r="C160" s="16"/>
      <c r="D160" s="36" t="s">
        <v>159</v>
      </c>
      <c r="E160" s="14">
        <v>1</v>
      </c>
      <c r="F160" s="17">
        <f>G146+G148+G150+G152+G154+G156+G158</f>
        <v>35006.01</v>
      </c>
      <c r="G160" s="17">
        <f>ROUND(E160*F160,2)</f>
        <v>35006.01</v>
      </c>
      <c r="H160" s="14">
        <v>1</v>
      </c>
      <c r="I160" s="41">
        <f>J146+J148+J150+J152+J154+J156+J158</f>
        <v>0</v>
      </c>
      <c r="J160" s="17">
        <f>ROUND(H160*I160,2)</f>
        <v>0</v>
      </c>
    </row>
    <row r="161" spans="1:10" ht="1.05" customHeight="1" x14ac:dyDescent="0.3">
      <c r="A161" s="18"/>
      <c r="B161" s="18"/>
      <c r="C161" s="18"/>
      <c r="D161" s="37"/>
      <c r="E161" s="18"/>
      <c r="F161" s="18"/>
      <c r="G161" s="18"/>
      <c r="H161" s="18"/>
      <c r="I161" s="41"/>
      <c r="J161" s="18"/>
    </row>
    <row r="162" spans="1:10" x14ac:dyDescent="0.3">
      <c r="A162" s="19" t="s">
        <v>160</v>
      </c>
      <c r="B162" s="19" t="s">
        <v>10</v>
      </c>
      <c r="C162" s="19" t="s">
        <v>11</v>
      </c>
      <c r="D162" s="38" t="s">
        <v>161</v>
      </c>
      <c r="E162" s="20">
        <f>E165</f>
        <v>1</v>
      </c>
      <c r="F162" s="20">
        <f>F165</f>
        <v>367500</v>
      </c>
      <c r="G162" s="20">
        <f>G165</f>
        <v>367500</v>
      </c>
      <c r="H162" s="20">
        <f>H165</f>
        <v>1</v>
      </c>
      <c r="I162" s="41">
        <f>I165</f>
        <v>0</v>
      </c>
      <c r="J162" s="20">
        <f>J165</f>
        <v>0</v>
      </c>
    </row>
    <row r="163" spans="1:10" x14ac:dyDescent="0.3">
      <c r="A163" s="12" t="s">
        <v>162</v>
      </c>
      <c r="B163" s="13" t="s">
        <v>18</v>
      </c>
      <c r="C163" s="13" t="s">
        <v>163</v>
      </c>
      <c r="D163" s="21" t="s">
        <v>164</v>
      </c>
      <c r="E163" s="14">
        <v>1</v>
      </c>
      <c r="F163" s="14">
        <v>367500</v>
      </c>
      <c r="G163" s="15">
        <f>ROUND(E163*F163,2)</f>
        <v>367500</v>
      </c>
      <c r="H163" s="14">
        <v>1</v>
      </c>
      <c r="I163" s="41"/>
      <c r="J163" s="15">
        <f>ROUND(H163*I163,2)</f>
        <v>0</v>
      </c>
    </row>
    <row r="164" spans="1:10" ht="20.399999999999999" x14ac:dyDescent="0.3">
      <c r="A164" s="16"/>
      <c r="B164" s="16"/>
      <c r="C164" s="16"/>
      <c r="D164" s="21" t="s">
        <v>165</v>
      </c>
      <c r="E164" s="16"/>
      <c r="F164" s="16"/>
      <c r="G164" s="16"/>
      <c r="H164" s="16"/>
      <c r="I164" s="41"/>
      <c r="J164" s="16"/>
    </row>
    <row r="165" spans="1:10" x14ac:dyDescent="0.3">
      <c r="A165" s="16"/>
      <c r="B165" s="16"/>
      <c r="C165" s="16"/>
      <c r="D165" s="36" t="s">
        <v>166</v>
      </c>
      <c r="E165" s="14">
        <v>1</v>
      </c>
      <c r="F165" s="17">
        <f>G163</f>
        <v>367500</v>
      </c>
      <c r="G165" s="17">
        <f>ROUND(E165*F165,2)</f>
        <v>367500</v>
      </c>
      <c r="H165" s="14">
        <v>1</v>
      </c>
      <c r="I165" s="41">
        <f>J163</f>
        <v>0</v>
      </c>
      <c r="J165" s="17">
        <f>ROUND(H165*I165,2)</f>
        <v>0</v>
      </c>
    </row>
    <row r="166" spans="1:10" ht="1.05" customHeight="1" x14ac:dyDescent="0.3">
      <c r="A166" s="18"/>
      <c r="B166" s="18"/>
      <c r="C166" s="18"/>
      <c r="D166" s="37"/>
      <c r="E166" s="18"/>
      <c r="F166" s="18"/>
      <c r="G166" s="18"/>
      <c r="H166" s="18"/>
      <c r="I166" s="41"/>
      <c r="J166" s="18"/>
    </row>
    <row r="167" spans="1:10" x14ac:dyDescent="0.3">
      <c r="A167" s="16"/>
      <c r="B167" s="16"/>
      <c r="C167" s="16"/>
      <c r="D167" s="36" t="s">
        <v>167</v>
      </c>
      <c r="E167" s="14">
        <v>1</v>
      </c>
      <c r="F167" s="17">
        <f>G14+G31+G48+G67+G86+G111+G126+G145+G162</f>
        <v>652749.13</v>
      </c>
      <c r="G167" s="17">
        <f>ROUND(E167*F167,2)</f>
        <v>652749.13</v>
      </c>
      <c r="H167" s="14">
        <v>1</v>
      </c>
      <c r="I167" s="41">
        <f>J14+J31+J48+J67+J86+J111+J126+J145+J162</f>
        <v>0</v>
      </c>
      <c r="J167" s="17">
        <f>ROUND(H167*I167,2)</f>
        <v>0</v>
      </c>
    </row>
    <row r="168" spans="1:10" ht="1.05" customHeight="1" x14ac:dyDescent="0.3">
      <c r="A168" s="18"/>
      <c r="B168" s="18"/>
      <c r="C168" s="18"/>
      <c r="D168" s="37"/>
      <c r="E168" s="18"/>
      <c r="F168" s="18"/>
      <c r="G168" s="18"/>
      <c r="H168" s="18"/>
      <c r="I168" s="41"/>
      <c r="J168" s="18"/>
    </row>
    <row r="169" spans="1:10" x14ac:dyDescent="0.3">
      <c r="A169" s="10" t="s">
        <v>168</v>
      </c>
      <c r="B169" s="10" t="s">
        <v>10</v>
      </c>
      <c r="C169" s="10" t="s">
        <v>11</v>
      </c>
      <c r="D169" s="35" t="s">
        <v>169</v>
      </c>
      <c r="E169" s="11">
        <f>E224</f>
        <v>1</v>
      </c>
      <c r="F169" s="11">
        <f>F224</f>
        <v>408620.19</v>
      </c>
      <c r="G169" s="11">
        <f>G224</f>
        <v>408620.19</v>
      </c>
      <c r="H169" s="11">
        <f>H224</f>
        <v>1</v>
      </c>
      <c r="I169" s="41">
        <f>I224</f>
        <v>0</v>
      </c>
      <c r="J169" s="11">
        <f>J224</f>
        <v>0</v>
      </c>
    </row>
    <row r="170" spans="1:10" x14ac:dyDescent="0.3">
      <c r="A170" s="12" t="s">
        <v>170</v>
      </c>
      <c r="B170" s="13" t="s">
        <v>18</v>
      </c>
      <c r="C170" s="13" t="s">
        <v>163</v>
      </c>
      <c r="D170" s="21" t="s">
        <v>171</v>
      </c>
      <c r="E170" s="14">
        <v>1</v>
      </c>
      <c r="F170" s="14">
        <v>157500</v>
      </c>
      <c r="G170" s="15">
        <f>ROUND(E170*F170,2)</f>
        <v>157500</v>
      </c>
      <c r="H170" s="14">
        <v>1</v>
      </c>
      <c r="I170" s="41"/>
      <c r="J170" s="15">
        <f>ROUND(H170*I170,2)</f>
        <v>0</v>
      </c>
    </row>
    <row r="171" spans="1:10" ht="20.399999999999999" x14ac:dyDescent="0.3">
      <c r="A171" s="16"/>
      <c r="B171" s="16"/>
      <c r="C171" s="16"/>
      <c r="D171" s="21" t="s">
        <v>172</v>
      </c>
      <c r="E171" s="16"/>
      <c r="F171" s="16"/>
      <c r="G171" s="16"/>
      <c r="H171" s="16"/>
      <c r="I171" s="41"/>
      <c r="J171" s="16"/>
    </row>
    <row r="172" spans="1:10" x14ac:dyDescent="0.3">
      <c r="A172" s="12" t="s">
        <v>173</v>
      </c>
      <c r="B172" s="13" t="s">
        <v>18</v>
      </c>
      <c r="C172" s="13" t="s">
        <v>163</v>
      </c>
      <c r="D172" s="21" t="s">
        <v>174</v>
      </c>
      <c r="E172" s="14">
        <v>1</v>
      </c>
      <c r="F172" s="14">
        <v>31500</v>
      </c>
      <c r="G172" s="15">
        <f>ROUND(E172*F172,2)</f>
        <v>31500</v>
      </c>
      <c r="H172" s="14">
        <v>1</v>
      </c>
      <c r="I172" s="41"/>
      <c r="J172" s="15">
        <f>ROUND(H172*I172,2)</f>
        <v>0</v>
      </c>
    </row>
    <row r="173" spans="1:10" ht="40.799999999999997" x14ac:dyDescent="0.3">
      <c r="A173" s="16"/>
      <c r="B173" s="16"/>
      <c r="C173" s="16"/>
      <c r="D173" s="21" t="s">
        <v>175</v>
      </c>
      <c r="E173" s="16"/>
      <c r="F173" s="16"/>
      <c r="G173" s="16"/>
      <c r="H173" s="16"/>
      <c r="I173" s="41"/>
      <c r="J173" s="16"/>
    </row>
    <row r="174" spans="1:10" x14ac:dyDescent="0.3">
      <c r="A174" s="12" t="s">
        <v>176</v>
      </c>
      <c r="B174" s="13" t="s">
        <v>18</v>
      </c>
      <c r="C174" s="13" t="s">
        <v>56</v>
      </c>
      <c r="D174" s="21" t="s">
        <v>177</v>
      </c>
      <c r="E174" s="14">
        <v>45</v>
      </c>
      <c r="F174" s="14">
        <v>27.81</v>
      </c>
      <c r="G174" s="15">
        <f>ROUND(E174*F174,2)</f>
        <v>1251.45</v>
      </c>
      <c r="H174" s="14">
        <v>45</v>
      </c>
      <c r="I174" s="41"/>
      <c r="J174" s="15">
        <f>ROUND(H174*I174,2)</f>
        <v>0</v>
      </c>
    </row>
    <row r="175" spans="1:10" ht="40.799999999999997" x14ac:dyDescent="0.3">
      <c r="A175" s="16"/>
      <c r="B175" s="16"/>
      <c r="C175" s="16"/>
      <c r="D175" s="21" t="s">
        <v>178</v>
      </c>
      <c r="E175" s="16"/>
      <c r="F175" s="16"/>
      <c r="G175" s="16"/>
      <c r="H175" s="16"/>
      <c r="I175" s="41"/>
      <c r="J175" s="16"/>
    </row>
    <row r="176" spans="1:10" x14ac:dyDescent="0.3">
      <c r="A176" s="12" t="s">
        <v>179</v>
      </c>
      <c r="B176" s="13" t="s">
        <v>18</v>
      </c>
      <c r="C176" s="13" t="s">
        <v>19</v>
      </c>
      <c r="D176" s="21" t="s">
        <v>180</v>
      </c>
      <c r="E176" s="14">
        <v>9</v>
      </c>
      <c r="F176" s="14">
        <v>189</v>
      </c>
      <c r="G176" s="15">
        <f>ROUND(E176*F176,2)</f>
        <v>1701</v>
      </c>
      <c r="H176" s="14">
        <v>9</v>
      </c>
      <c r="I176" s="41"/>
      <c r="J176" s="15">
        <f>ROUND(H176*I176,2)</f>
        <v>0</v>
      </c>
    </row>
    <row r="177" spans="1:10" x14ac:dyDescent="0.3">
      <c r="A177" s="16"/>
      <c r="B177" s="16"/>
      <c r="C177" s="16"/>
      <c r="D177" s="21" t="s">
        <v>181</v>
      </c>
      <c r="E177" s="16"/>
      <c r="F177" s="16"/>
      <c r="G177" s="16"/>
      <c r="H177" s="16"/>
      <c r="I177" s="41"/>
      <c r="J177" s="16"/>
    </row>
    <row r="178" spans="1:10" x14ac:dyDescent="0.3">
      <c r="A178" s="12" t="s">
        <v>182</v>
      </c>
      <c r="B178" s="13" t="s">
        <v>18</v>
      </c>
      <c r="C178" s="13" t="s">
        <v>19</v>
      </c>
      <c r="D178" s="21" t="s">
        <v>183</v>
      </c>
      <c r="E178" s="14">
        <v>10</v>
      </c>
      <c r="F178" s="14">
        <v>99.19</v>
      </c>
      <c r="G178" s="15">
        <f>ROUND(E178*F178,2)</f>
        <v>991.9</v>
      </c>
      <c r="H178" s="14">
        <v>10</v>
      </c>
      <c r="I178" s="41"/>
      <c r="J178" s="15">
        <f>ROUND(H178*I178,2)</f>
        <v>0</v>
      </c>
    </row>
    <row r="179" spans="1:10" ht="20.399999999999999" x14ac:dyDescent="0.3">
      <c r="A179" s="16"/>
      <c r="B179" s="16"/>
      <c r="C179" s="16"/>
      <c r="D179" s="21" t="s">
        <v>184</v>
      </c>
      <c r="E179" s="16"/>
      <c r="F179" s="16"/>
      <c r="G179" s="16"/>
      <c r="H179" s="16"/>
      <c r="I179" s="41"/>
      <c r="J179" s="16"/>
    </row>
    <row r="180" spans="1:10" x14ac:dyDescent="0.3">
      <c r="A180" s="12" t="s">
        <v>62</v>
      </c>
      <c r="B180" s="13" t="s">
        <v>18</v>
      </c>
      <c r="C180" s="13" t="s">
        <v>63</v>
      </c>
      <c r="D180" s="21" t="s">
        <v>64</v>
      </c>
      <c r="E180" s="14">
        <v>261.16000000000003</v>
      </c>
      <c r="F180" s="14">
        <v>21.5</v>
      </c>
      <c r="G180" s="15">
        <f>ROUND(E180*F180,2)</f>
        <v>5614.94</v>
      </c>
      <c r="H180" s="14">
        <v>261.16000000000003</v>
      </c>
      <c r="I180" s="41"/>
      <c r="J180" s="15">
        <f>ROUND(H180*I180,2)</f>
        <v>0</v>
      </c>
    </row>
    <row r="181" spans="1:10" ht="51" x14ac:dyDescent="0.3">
      <c r="A181" s="16"/>
      <c r="B181" s="16"/>
      <c r="C181" s="16"/>
      <c r="D181" s="21" t="s">
        <v>65</v>
      </c>
      <c r="E181" s="16"/>
      <c r="F181" s="16"/>
      <c r="G181" s="16"/>
      <c r="H181" s="16"/>
      <c r="I181" s="41"/>
      <c r="J181" s="16"/>
    </row>
    <row r="182" spans="1:10" ht="20.399999999999999" x14ac:dyDescent="0.3">
      <c r="A182" s="12" t="s">
        <v>55</v>
      </c>
      <c r="B182" s="13" t="s">
        <v>18</v>
      </c>
      <c r="C182" s="13" t="s">
        <v>56</v>
      </c>
      <c r="D182" s="21" t="s">
        <v>57</v>
      </c>
      <c r="E182" s="14">
        <v>398.2</v>
      </c>
      <c r="F182" s="14">
        <v>7.91</v>
      </c>
      <c r="G182" s="15">
        <f>ROUND(E182*F182,2)</f>
        <v>3149.76</v>
      </c>
      <c r="H182" s="14">
        <v>398.2</v>
      </c>
      <c r="I182" s="41"/>
      <c r="J182" s="15">
        <f>ROUND(H182*I182,2)</f>
        <v>0</v>
      </c>
    </row>
    <row r="183" spans="1:10" ht="81.599999999999994" x14ac:dyDescent="0.3">
      <c r="A183" s="16"/>
      <c r="B183" s="16"/>
      <c r="C183" s="16"/>
      <c r="D183" s="21" t="s">
        <v>58</v>
      </c>
      <c r="E183" s="16"/>
      <c r="F183" s="16"/>
      <c r="G183" s="16"/>
      <c r="H183" s="16"/>
      <c r="I183" s="41"/>
      <c r="J183" s="16"/>
    </row>
    <row r="184" spans="1:10" x14ac:dyDescent="0.3">
      <c r="A184" s="12" t="s">
        <v>185</v>
      </c>
      <c r="B184" s="13" t="s">
        <v>18</v>
      </c>
      <c r="C184" s="13" t="s">
        <v>19</v>
      </c>
      <c r="D184" s="21" t="s">
        <v>186</v>
      </c>
      <c r="E184" s="14">
        <v>2</v>
      </c>
      <c r="F184" s="14">
        <v>16.32</v>
      </c>
      <c r="G184" s="15">
        <f>ROUND(E184*F184,2)</f>
        <v>32.64</v>
      </c>
      <c r="H184" s="14">
        <v>2</v>
      </c>
      <c r="I184" s="41"/>
      <c r="J184" s="15">
        <f>ROUND(H184*I184,2)</f>
        <v>0</v>
      </c>
    </row>
    <row r="185" spans="1:10" ht="61.2" x14ac:dyDescent="0.3">
      <c r="A185" s="16"/>
      <c r="B185" s="16"/>
      <c r="C185" s="16"/>
      <c r="D185" s="21" t="s">
        <v>187</v>
      </c>
      <c r="E185" s="16"/>
      <c r="F185" s="16"/>
      <c r="G185" s="16"/>
      <c r="H185" s="16"/>
      <c r="I185" s="41"/>
      <c r="J185" s="16"/>
    </row>
    <row r="186" spans="1:10" ht="20.399999999999999" x14ac:dyDescent="0.3">
      <c r="A186" s="12" t="s">
        <v>188</v>
      </c>
      <c r="B186" s="13" t="s">
        <v>18</v>
      </c>
      <c r="C186" s="13" t="s">
        <v>163</v>
      </c>
      <c r="D186" s="21" t="s">
        <v>189</v>
      </c>
      <c r="E186" s="14">
        <v>1</v>
      </c>
      <c r="F186" s="14">
        <v>42000</v>
      </c>
      <c r="G186" s="15">
        <f>ROUND(E186*F186,2)</f>
        <v>42000</v>
      </c>
      <c r="H186" s="14">
        <v>1</v>
      </c>
      <c r="I186" s="41"/>
      <c r="J186" s="15">
        <f>ROUND(H186*I186,2)</f>
        <v>0</v>
      </c>
    </row>
    <row r="187" spans="1:10" ht="20.399999999999999" x14ac:dyDescent="0.3">
      <c r="A187" s="16"/>
      <c r="B187" s="16"/>
      <c r="C187" s="16"/>
      <c r="D187" s="21" t="s">
        <v>190</v>
      </c>
      <c r="E187" s="16"/>
      <c r="F187" s="16"/>
      <c r="G187" s="16"/>
      <c r="H187" s="16"/>
      <c r="I187" s="41"/>
      <c r="J187" s="16"/>
    </row>
    <row r="188" spans="1:10" x14ac:dyDescent="0.3">
      <c r="A188" s="12" t="s">
        <v>191</v>
      </c>
      <c r="B188" s="13" t="s">
        <v>18</v>
      </c>
      <c r="C188" s="13" t="s">
        <v>63</v>
      </c>
      <c r="D188" s="21" t="s">
        <v>192</v>
      </c>
      <c r="E188" s="14">
        <v>252</v>
      </c>
      <c r="F188" s="14">
        <v>39.479999999999997</v>
      </c>
      <c r="G188" s="15">
        <f>ROUND(E188*F188,2)</f>
        <v>9948.9599999999991</v>
      </c>
      <c r="H188" s="14">
        <v>252</v>
      </c>
      <c r="I188" s="41"/>
      <c r="J188" s="15">
        <f>ROUND(H188*I188,2)</f>
        <v>0</v>
      </c>
    </row>
    <row r="189" spans="1:10" ht="40.799999999999997" x14ac:dyDescent="0.3">
      <c r="A189" s="16"/>
      <c r="B189" s="16"/>
      <c r="C189" s="16"/>
      <c r="D189" s="21" t="s">
        <v>193</v>
      </c>
      <c r="E189" s="16"/>
      <c r="F189" s="16"/>
      <c r="G189" s="16"/>
      <c r="H189" s="16"/>
      <c r="I189" s="41"/>
      <c r="J189" s="16"/>
    </row>
    <row r="190" spans="1:10" x14ac:dyDescent="0.3">
      <c r="A190" s="12" t="s">
        <v>194</v>
      </c>
      <c r="B190" s="13" t="s">
        <v>18</v>
      </c>
      <c r="C190" s="13" t="s">
        <v>19</v>
      </c>
      <c r="D190" s="21" t="s">
        <v>195</v>
      </c>
      <c r="E190" s="14">
        <v>4</v>
      </c>
      <c r="F190" s="14">
        <v>341.25</v>
      </c>
      <c r="G190" s="15">
        <f>ROUND(E190*F190,2)</f>
        <v>1365</v>
      </c>
      <c r="H190" s="14">
        <v>4</v>
      </c>
      <c r="I190" s="41"/>
      <c r="J190" s="15">
        <f>ROUND(H190*I190,2)</f>
        <v>0</v>
      </c>
    </row>
    <row r="191" spans="1:10" ht="20.399999999999999" x14ac:dyDescent="0.3">
      <c r="A191" s="16"/>
      <c r="B191" s="16"/>
      <c r="C191" s="16"/>
      <c r="D191" s="21" t="s">
        <v>196</v>
      </c>
      <c r="E191" s="16"/>
      <c r="F191" s="16"/>
      <c r="G191" s="16"/>
      <c r="H191" s="16"/>
      <c r="I191" s="41"/>
      <c r="J191" s="16"/>
    </row>
    <row r="192" spans="1:10" x14ac:dyDescent="0.3">
      <c r="A192" s="12" t="s">
        <v>197</v>
      </c>
      <c r="B192" s="13" t="s">
        <v>18</v>
      </c>
      <c r="C192" s="13" t="s">
        <v>34</v>
      </c>
      <c r="D192" s="21" t="s">
        <v>198</v>
      </c>
      <c r="E192" s="14">
        <v>155</v>
      </c>
      <c r="F192" s="14">
        <v>2.98</v>
      </c>
      <c r="G192" s="15">
        <f>ROUND(E192*F192,2)</f>
        <v>461.9</v>
      </c>
      <c r="H192" s="14">
        <v>155</v>
      </c>
      <c r="I192" s="41"/>
      <c r="J192" s="15">
        <f>ROUND(H192*I192,2)</f>
        <v>0</v>
      </c>
    </row>
    <row r="193" spans="1:10" ht="20.399999999999999" x14ac:dyDescent="0.3">
      <c r="A193" s="16"/>
      <c r="B193" s="16"/>
      <c r="C193" s="16"/>
      <c r="D193" s="21" t="s">
        <v>199</v>
      </c>
      <c r="E193" s="16"/>
      <c r="F193" s="16"/>
      <c r="G193" s="16"/>
      <c r="H193" s="16"/>
      <c r="I193" s="41"/>
      <c r="J193" s="16"/>
    </row>
    <row r="194" spans="1:10" x14ac:dyDescent="0.3">
      <c r="A194" s="12" t="s">
        <v>200</v>
      </c>
      <c r="B194" s="13" t="s">
        <v>18</v>
      </c>
      <c r="C194" s="13" t="s">
        <v>56</v>
      </c>
      <c r="D194" s="21" t="s">
        <v>201</v>
      </c>
      <c r="E194" s="14">
        <v>80</v>
      </c>
      <c r="F194" s="14">
        <v>17.75</v>
      </c>
      <c r="G194" s="15">
        <f>ROUND(E194*F194,2)</f>
        <v>1420</v>
      </c>
      <c r="H194" s="14">
        <v>80</v>
      </c>
      <c r="I194" s="41"/>
      <c r="J194" s="15">
        <f>ROUND(H194*I194,2)</f>
        <v>0</v>
      </c>
    </row>
    <row r="195" spans="1:10" ht="40.799999999999997" x14ac:dyDescent="0.3">
      <c r="A195" s="16"/>
      <c r="B195" s="16"/>
      <c r="C195" s="16"/>
      <c r="D195" s="21" t="s">
        <v>202</v>
      </c>
      <c r="E195" s="16"/>
      <c r="F195" s="16"/>
      <c r="G195" s="16"/>
      <c r="H195" s="16"/>
      <c r="I195" s="41"/>
      <c r="J195" s="16"/>
    </row>
    <row r="196" spans="1:10" ht="20.399999999999999" x14ac:dyDescent="0.3">
      <c r="A196" s="12" t="s">
        <v>203</v>
      </c>
      <c r="B196" s="13" t="s">
        <v>18</v>
      </c>
      <c r="C196" s="13" t="s">
        <v>56</v>
      </c>
      <c r="D196" s="21" t="s">
        <v>204</v>
      </c>
      <c r="E196" s="14">
        <v>16</v>
      </c>
      <c r="F196" s="14">
        <v>17.75</v>
      </c>
      <c r="G196" s="15">
        <f>ROUND(E196*F196,2)</f>
        <v>284</v>
      </c>
      <c r="H196" s="14">
        <v>16</v>
      </c>
      <c r="I196" s="41"/>
      <c r="J196" s="15">
        <f>ROUND(H196*I196,2)</f>
        <v>0</v>
      </c>
    </row>
    <row r="197" spans="1:10" ht="51" x14ac:dyDescent="0.3">
      <c r="A197" s="16"/>
      <c r="B197" s="16"/>
      <c r="C197" s="16"/>
      <c r="D197" s="21" t="s">
        <v>205</v>
      </c>
      <c r="E197" s="16"/>
      <c r="F197" s="16"/>
      <c r="G197" s="16"/>
      <c r="H197" s="16"/>
      <c r="I197" s="41"/>
      <c r="J197" s="16"/>
    </row>
    <row r="198" spans="1:10" x14ac:dyDescent="0.3">
      <c r="A198" s="12" t="s">
        <v>206</v>
      </c>
      <c r="B198" s="13" t="s">
        <v>18</v>
      </c>
      <c r="C198" s="13" t="s">
        <v>19</v>
      </c>
      <c r="D198" s="21" t="s">
        <v>207</v>
      </c>
      <c r="E198" s="14">
        <v>10</v>
      </c>
      <c r="F198" s="14">
        <v>148.16</v>
      </c>
      <c r="G198" s="15">
        <f>ROUND(E198*F198,2)</f>
        <v>1481.6</v>
      </c>
      <c r="H198" s="14">
        <v>10</v>
      </c>
      <c r="I198" s="41"/>
      <c r="J198" s="15">
        <f>ROUND(H198*I198,2)</f>
        <v>0</v>
      </c>
    </row>
    <row r="199" spans="1:10" ht="61.2" x14ac:dyDescent="0.3">
      <c r="A199" s="16"/>
      <c r="B199" s="16"/>
      <c r="C199" s="16"/>
      <c r="D199" s="21" t="s">
        <v>208</v>
      </c>
      <c r="E199" s="16"/>
      <c r="F199" s="16"/>
      <c r="G199" s="16"/>
      <c r="H199" s="16"/>
      <c r="I199" s="41"/>
      <c r="J199" s="16"/>
    </row>
    <row r="200" spans="1:10" ht="20.399999999999999" x14ac:dyDescent="0.3">
      <c r="A200" s="12" t="s">
        <v>209</v>
      </c>
      <c r="B200" s="13" t="s">
        <v>18</v>
      </c>
      <c r="C200" s="13" t="s">
        <v>56</v>
      </c>
      <c r="D200" s="21" t="s">
        <v>210</v>
      </c>
      <c r="E200" s="14">
        <v>18</v>
      </c>
      <c r="F200" s="14">
        <v>180</v>
      </c>
      <c r="G200" s="15">
        <f>ROUND(E200*F200,2)</f>
        <v>3240</v>
      </c>
      <c r="H200" s="14">
        <v>18</v>
      </c>
      <c r="I200" s="41"/>
      <c r="J200" s="15">
        <f>ROUND(H200*I200,2)</f>
        <v>0</v>
      </c>
    </row>
    <row r="201" spans="1:10" ht="51" x14ac:dyDescent="0.3">
      <c r="A201" s="16"/>
      <c r="B201" s="16"/>
      <c r="C201" s="16"/>
      <c r="D201" s="21" t="s">
        <v>211</v>
      </c>
      <c r="E201" s="16"/>
      <c r="F201" s="16"/>
      <c r="G201" s="16"/>
      <c r="H201" s="16"/>
      <c r="I201" s="41"/>
      <c r="J201" s="16"/>
    </row>
    <row r="202" spans="1:10" x14ac:dyDescent="0.3">
      <c r="A202" s="12" t="s">
        <v>212</v>
      </c>
      <c r="B202" s="13" t="s">
        <v>18</v>
      </c>
      <c r="C202" s="13" t="s">
        <v>34</v>
      </c>
      <c r="D202" s="21" t="s">
        <v>213</v>
      </c>
      <c r="E202" s="14">
        <v>155</v>
      </c>
      <c r="F202" s="14">
        <v>18.78</v>
      </c>
      <c r="G202" s="15">
        <f>ROUND(E202*F202,2)</f>
        <v>2910.9</v>
      </c>
      <c r="H202" s="14">
        <v>155</v>
      </c>
      <c r="I202" s="41"/>
      <c r="J202" s="15">
        <f>ROUND(H202*I202,2)</f>
        <v>0</v>
      </c>
    </row>
    <row r="203" spans="1:10" ht="20.399999999999999" x14ac:dyDescent="0.3">
      <c r="A203" s="16"/>
      <c r="B203" s="16"/>
      <c r="C203" s="16"/>
      <c r="D203" s="21" t="s">
        <v>214</v>
      </c>
      <c r="E203" s="16"/>
      <c r="F203" s="16"/>
      <c r="G203" s="16"/>
      <c r="H203" s="16"/>
      <c r="I203" s="41"/>
      <c r="J203" s="16"/>
    </row>
    <row r="204" spans="1:10" x14ac:dyDescent="0.3">
      <c r="A204" s="12" t="s">
        <v>215</v>
      </c>
      <c r="B204" s="13" t="s">
        <v>18</v>
      </c>
      <c r="C204" s="13" t="s">
        <v>19</v>
      </c>
      <c r="D204" s="21" t="s">
        <v>216</v>
      </c>
      <c r="E204" s="14">
        <v>1</v>
      </c>
      <c r="F204" s="14">
        <v>114.62</v>
      </c>
      <c r="G204" s="15">
        <f>ROUND(E204*F204,2)</f>
        <v>114.62</v>
      </c>
      <c r="H204" s="14">
        <v>1</v>
      </c>
      <c r="I204" s="41"/>
      <c r="J204" s="15">
        <f>ROUND(H204*I204,2)</f>
        <v>0</v>
      </c>
    </row>
    <row r="205" spans="1:10" x14ac:dyDescent="0.3">
      <c r="A205" s="16"/>
      <c r="B205" s="16"/>
      <c r="C205" s="16"/>
      <c r="D205" s="21" t="s">
        <v>217</v>
      </c>
      <c r="E205" s="16"/>
      <c r="F205" s="16"/>
      <c r="G205" s="16"/>
      <c r="H205" s="16"/>
      <c r="I205" s="41"/>
      <c r="J205" s="16"/>
    </row>
    <row r="206" spans="1:10" x14ac:dyDescent="0.3">
      <c r="A206" s="12" t="s">
        <v>218</v>
      </c>
      <c r="B206" s="13" t="s">
        <v>18</v>
      </c>
      <c r="C206" s="13" t="s">
        <v>56</v>
      </c>
      <c r="D206" s="21" t="s">
        <v>219</v>
      </c>
      <c r="E206" s="14">
        <v>2620</v>
      </c>
      <c r="F206" s="14">
        <v>38.799999999999997</v>
      </c>
      <c r="G206" s="15">
        <f>ROUND(E206*F206,2)</f>
        <v>101656</v>
      </c>
      <c r="H206" s="14">
        <v>2620</v>
      </c>
      <c r="I206" s="41"/>
      <c r="J206" s="15">
        <f>ROUND(H206*I206,2)</f>
        <v>0</v>
      </c>
    </row>
    <row r="207" spans="1:10" ht="61.2" x14ac:dyDescent="0.3">
      <c r="A207" s="16"/>
      <c r="B207" s="16"/>
      <c r="C207" s="16"/>
      <c r="D207" s="21" t="s">
        <v>220</v>
      </c>
      <c r="E207" s="16"/>
      <c r="F207" s="16"/>
      <c r="G207" s="16"/>
      <c r="H207" s="16"/>
      <c r="I207" s="41"/>
      <c r="J207" s="16"/>
    </row>
    <row r="208" spans="1:10" ht="20.399999999999999" x14ac:dyDescent="0.3">
      <c r="A208" s="12" t="s">
        <v>221</v>
      </c>
      <c r="B208" s="13" t="s">
        <v>18</v>
      </c>
      <c r="C208" s="13" t="s">
        <v>56</v>
      </c>
      <c r="D208" s="21" t="s">
        <v>222</v>
      </c>
      <c r="E208" s="14">
        <v>470</v>
      </c>
      <c r="F208" s="14">
        <v>44.59</v>
      </c>
      <c r="G208" s="15">
        <f>ROUND(E208*F208,2)</f>
        <v>20957.3</v>
      </c>
      <c r="H208" s="14">
        <v>470</v>
      </c>
      <c r="I208" s="41"/>
      <c r="J208" s="15">
        <f>ROUND(H208*I208,2)</f>
        <v>0</v>
      </c>
    </row>
    <row r="209" spans="1:10" ht="30.6" x14ac:dyDescent="0.3">
      <c r="A209" s="16"/>
      <c r="B209" s="16"/>
      <c r="C209" s="16"/>
      <c r="D209" s="21" t="s">
        <v>223</v>
      </c>
      <c r="E209" s="16"/>
      <c r="F209" s="16"/>
      <c r="G209" s="16"/>
      <c r="H209" s="16"/>
      <c r="I209" s="41"/>
      <c r="J209" s="16"/>
    </row>
    <row r="210" spans="1:10" x14ac:dyDescent="0.3">
      <c r="A210" s="12" t="s">
        <v>224</v>
      </c>
      <c r="B210" s="13" t="s">
        <v>18</v>
      </c>
      <c r="C210" s="13" t="s">
        <v>34</v>
      </c>
      <c r="D210" s="21" t="s">
        <v>225</v>
      </c>
      <c r="E210" s="14">
        <v>11</v>
      </c>
      <c r="F210" s="14">
        <v>4.66</v>
      </c>
      <c r="G210" s="15">
        <f>ROUND(E210*F210,2)</f>
        <v>51.26</v>
      </c>
      <c r="H210" s="14">
        <v>11</v>
      </c>
      <c r="I210" s="41"/>
      <c r="J210" s="15">
        <f>ROUND(H210*I210,2)</f>
        <v>0</v>
      </c>
    </row>
    <row r="211" spans="1:10" ht="71.400000000000006" x14ac:dyDescent="0.3">
      <c r="A211" s="16"/>
      <c r="B211" s="16"/>
      <c r="C211" s="16"/>
      <c r="D211" s="21" t="s">
        <v>226</v>
      </c>
      <c r="E211" s="16"/>
      <c r="F211" s="16"/>
      <c r="G211" s="16"/>
      <c r="H211" s="16"/>
      <c r="I211" s="41"/>
      <c r="J211" s="16"/>
    </row>
    <row r="212" spans="1:10" x14ac:dyDescent="0.3">
      <c r="A212" s="12" t="s">
        <v>227</v>
      </c>
      <c r="B212" s="13" t="s">
        <v>18</v>
      </c>
      <c r="C212" s="13" t="s">
        <v>34</v>
      </c>
      <c r="D212" s="21" t="s">
        <v>228</v>
      </c>
      <c r="E212" s="14">
        <v>300</v>
      </c>
      <c r="F212" s="14">
        <v>13.74</v>
      </c>
      <c r="G212" s="15">
        <f>ROUND(E212*F212,2)</f>
        <v>4122</v>
      </c>
      <c r="H212" s="14">
        <v>300</v>
      </c>
      <c r="I212" s="41"/>
      <c r="J212" s="15">
        <f>ROUND(H212*I212,2)</f>
        <v>0</v>
      </c>
    </row>
    <row r="213" spans="1:10" ht="51" x14ac:dyDescent="0.3">
      <c r="A213" s="16"/>
      <c r="B213" s="16"/>
      <c r="C213" s="16"/>
      <c r="D213" s="21" t="s">
        <v>229</v>
      </c>
      <c r="E213" s="16"/>
      <c r="F213" s="16"/>
      <c r="G213" s="16"/>
      <c r="H213" s="16"/>
      <c r="I213" s="41"/>
      <c r="J213" s="16"/>
    </row>
    <row r="214" spans="1:10" x14ac:dyDescent="0.3">
      <c r="A214" s="12" t="s">
        <v>230</v>
      </c>
      <c r="B214" s="13" t="s">
        <v>18</v>
      </c>
      <c r="C214" s="13" t="s">
        <v>34</v>
      </c>
      <c r="D214" s="21" t="s">
        <v>231</v>
      </c>
      <c r="E214" s="14">
        <v>15</v>
      </c>
      <c r="F214" s="14">
        <v>2.58</v>
      </c>
      <c r="G214" s="15">
        <f>ROUND(E214*F214,2)</f>
        <v>38.700000000000003</v>
      </c>
      <c r="H214" s="14">
        <v>15</v>
      </c>
      <c r="I214" s="41"/>
      <c r="J214" s="15">
        <f>ROUND(H214*I214,2)</f>
        <v>0</v>
      </c>
    </row>
    <row r="215" spans="1:10" ht="20.399999999999999" x14ac:dyDescent="0.3">
      <c r="A215" s="16"/>
      <c r="B215" s="16"/>
      <c r="C215" s="16"/>
      <c r="D215" s="21" t="s">
        <v>232</v>
      </c>
      <c r="E215" s="16"/>
      <c r="F215" s="16"/>
      <c r="G215" s="16"/>
      <c r="H215" s="16"/>
      <c r="I215" s="41"/>
      <c r="J215" s="16"/>
    </row>
    <row r="216" spans="1:10" x14ac:dyDescent="0.3">
      <c r="A216" s="12" t="s">
        <v>233</v>
      </c>
      <c r="B216" s="13" t="s">
        <v>18</v>
      </c>
      <c r="C216" s="13" t="s">
        <v>19</v>
      </c>
      <c r="D216" s="21" t="s">
        <v>234</v>
      </c>
      <c r="E216" s="14">
        <v>5</v>
      </c>
      <c r="F216" s="14">
        <v>106.45</v>
      </c>
      <c r="G216" s="15">
        <f>ROUND(E216*F216,2)</f>
        <v>532.25</v>
      </c>
      <c r="H216" s="14">
        <v>5</v>
      </c>
      <c r="I216" s="41"/>
      <c r="J216" s="15">
        <f>ROUND(H216*I216,2)</f>
        <v>0</v>
      </c>
    </row>
    <row r="217" spans="1:10" ht="40.799999999999997" x14ac:dyDescent="0.3">
      <c r="A217" s="16"/>
      <c r="B217" s="16"/>
      <c r="C217" s="16"/>
      <c r="D217" s="21" t="s">
        <v>235</v>
      </c>
      <c r="E217" s="16"/>
      <c r="F217" s="16"/>
      <c r="G217" s="16"/>
      <c r="H217" s="16"/>
      <c r="I217" s="41"/>
      <c r="J217" s="16"/>
    </row>
    <row r="218" spans="1:10" x14ac:dyDescent="0.3">
      <c r="A218" s="12" t="s">
        <v>236</v>
      </c>
      <c r="B218" s="13" t="s">
        <v>18</v>
      </c>
      <c r="C218" s="13" t="s">
        <v>19</v>
      </c>
      <c r="D218" s="21" t="s">
        <v>237</v>
      </c>
      <c r="E218" s="14">
        <v>5</v>
      </c>
      <c r="F218" s="14">
        <v>1205.49</v>
      </c>
      <c r="G218" s="15">
        <f>ROUND(E218*F218,2)</f>
        <v>6027.45</v>
      </c>
      <c r="H218" s="14">
        <v>5</v>
      </c>
      <c r="I218" s="41"/>
      <c r="J218" s="15">
        <f>ROUND(H218*I218,2)</f>
        <v>0</v>
      </c>
    </row>
    <row r="219" spans="1:10" ht="30.6" x14ac:dyDescent="0.3">
      <c r="A219" s="16"/>
      <c r="B219" s="16"/>
      <c r="C219" s="16"/>
      <c r="D219" s="21" t="s">
        <v>238</v>
      </c>
      <c r="E219" s="16"/>
      <c r="F219" s="16"/>
      <c r="G219" s="16"/>
      <c r="H219" s="16"/>
      <c r="I219" s="41"/>
      <c r="J219" s="16"/>
    </row>
    <row r="220" spans="1:10" x14ac:dyDescent="0.3">
      <c r="A220" s="12" t="s">
        <v>239</v>
      </c>
      <c r="B220" s="13" t="s">
        <v>18</v>
      </c>
      <c r="C220" s="13" t="s">
        <v>19</v>
      </c>
      <c r="D220" s="21" t="s">
        <v>240</v>
      </c>
      <c r="E220" s="14">
        <v>2</v>
      </c>
      <c r="F220" s="14">
        <v>3362.49</v>
      </c>
      <c r="G220" s="15">
        <f>ROUND(E220*F220,2)</f>
        <v>6724.98</v>
      </c>
      <c r="H220" s="14">
        <v>2</v>
      </c>
      <c r="I220" s="41"/>
      <c r="J220" s="15">
        <f>ROUND(H220*I220,2)</f>
        <v>0</v>
      </c>
    </row>
    <row r="221" spans="1:10" ht="61.2" x14ac:dyDescent="0.3">
      <c r="A221" s="16"/>
      <c r="B221" s="16"/>
      <c r="C221" s="16"/>
      <c r="D221" s="21" t="s">
        <v>241</v>
      </c>
      <c r="E221" s="16"/>
      <c r="F221" s="16"/>
      <c r="G221" s="16"/>
      <c r="H221" s="16"/>
      <c r="I221" s="41"/>
      <c r="J221" s="16"/>
    </row>
    <row r="222" spans="1:10" x14ac:dyDescent="0.3">
      <c r="A222" s="12" t="s">
        <v>242</v>
      </c>
      <c r="B222" s="13" t="s">
        <v>18</v>
      </c>
      <c r="C222" s="13" t="s">
        <v>34</v>
      </c>
      <c r="D222" s="21" t="s">
        <v>243</v>
      </c>
      <c r="E222" s="14">
        <v>287</v>
      </c>
      <c r="F222" s="14">
        <v>12.34</v>
      </c>
      <c r="G222" s="15">
        <f>ROUND(E222*F222,2)</f>
        <v>3541.58</v>
      </c>
      <c r="H222" s="14">
        <v>287</v>
      </c>
      <c r="I222" s="41"/>
      <c r="J222" s="15">
        <f>ROUND(H222*I222,2)</f>
        <v>0</v>
      </c>
    </row>
    <row r="223" spans="1:10" ht="81.599999999999994" x14ac:dyDescent="0.3">
      <c r="A223" s="16"/>
      <c r="B223" s="16"/>
      <c r="C223" s="16"/>
      <c r="D223" s="21" t="s">
        <v>244</v>
      </c>
      <c r="E223" s="16"/>
      <c r="F223" s="16"/>
      <c r="G223" s="16"/>
      <c r="H223" s="16"/>
      <c r="I223" s="41"/>
      <c r="J223" s="16"/>
    </row>
    <row r="224" spans="1:10" x14ac:dyDescent="0.3">
      <c r="A224" s="16"/>
      <c r="B224" s="16"/>
      <c r="C224" s="16"/>
      <c r="D224" s="36" t="s">
        <v>245</v>
      </c>
      <c r="E224" s="14">
        <v>1</v>
      </c>
      <c r="F224" s="17">
        <f>G170+G172+G174+G176+G178+G180+G182+G184+G186+G188+G190+G192+G194+G196+G198+G200+G202+G204+G206+G208+G210+G212+G214+G216+G218+G220+G222</f>
        <v>408620.19</v>
      </c>
      <c r="G224" s="17">
        <f>ROUND(E224*F224,2)</f>
        <v>408620.19</v>
      </c>
      <c r="H224" s="14">
        <v>1</v>
      </c>
      <c r="I224" s="41">
        <f>J170+J172+J174+J176+J178+J180+J182+J184+J186+J188+J190+J192+J194+J196+J198+J200+J202+J204+J206+J208+J210+J212+J214+J216+J218+J220+J222</f>
        <v>0</v>
      </c>
      <c r="J224" s="17">
        <f>ROUND(H224*I224,2)</f>
        <v>0</v>
      </c>
    </row>
    <row r="225" spans="1:10" ht="1.05" customHeight="1" x14ac:dyDescent="0.3">
      <c r="A225" s="18"/>
      <c r="B225" s="18"/>
      <c r="C225" s="18"/>
      <c r="D225" s="37"/>
      <c r="E225" s="18"/>
      <c r="F225" s="18"/>
      <c r="G225" s="18"/>
      <c r="H225" s="18"/>
      <c r="I225" s="41"/>
      <c r="J225" s="18"/>
    </row>
    <row r="226" spans="1:10" x14ac:dyDescent="0.3">
      <c r="A226" s="10" t="s">
        <v>246</v>
      </c>
      <c r="B226" s="10" t="s">
        <v>10</v>
      </c>
      <c r="C226" s="10" t="s">
        <v>11</v>
      </c>
      <c r="D226" s="35" t="s">
        <v>247</v>
      </c>
      <c r="E226" s="11">
        <f>E245</f>
        <v>1</v>
      </c>
      <c r="F226" s="11">
        <f>F245</f>
        <v>60682.53</v>
      </c>
      <c r="G226" s="11">
        <f>G245</f>
        <v>60682.53</v>
      </c>
      <c r="H226" s="11">
        <f>H245</f>
        <v>1</v>
      </c>
      <c r="I226" s="41">
        <f>I245</f>
        <v>0</v>
      </c>
      <c r="J226" s="11">
        <f>J245</f>
        <v>0</v>
      </c>
    </row>
    <row r="227" spans="1:10" ht="20.399999999999999" x14ac:dyDescent="0.3">
      <c r="A227" s="12" t="s">
        <v>248</v>
      </c>
      <c r="B227" s="13" t="s">
        <v>18</v>
      </c>
      <c r="C227" s="13" t="s">
        <v>34</v>
      </c>
      <c r="D227" s="21" t="s">
        <v>249</v>
      </c>
      <c r="E227" s="14">
        <v>500</v>
      </c>
      <c r="F227" s="14">
        <v>72.48</v>
      </c>
      <c r="G227" s="15">
        <f>ROUND(E227*F227,2)</f>
        <v>36240</v>
      </c>
      <c r="H227" s="14">
        <v>500</v>
      </c>
      <c r="I227" s="41"/>
      <c r="J227" s="15">
        <f>ROUND(H227*I227,2)</f>
        <v>0</v>
      </c>
    </row>
    <row r="228" spans="1:10" ht="102" x14ac:dyDescent="0.3">
      <c r="A228" s="16"/>
      <c r="B228" s="16"/>
      <c r="C228" s="16"/>
      <c r="D228" s="21" t="s">
        <v>250</v>
      </c>
      <c r="E228" s="16"/>
      <c r="F228" s="16"/>
      <c r="G228" s="16"/>
      <c r="H228" s="16"/>
      <c r="I228" s="41"/>
      <c r="J228" s="16"/>
    </row>
    <row r="229" spans="1:10" ht="20.399999999999999" x14ac:dyDescent="0.3">
      <c r="A229" s="12" t="s">
        <v>251</v>
      </c>
      <c r="B229" s="13" t="s">
        <v>18</v>
      </c>
      <c r="C229" s="13" t="s">
        <v>19</v>
      </c>
      <c r="D229" s="21" t="s">
        <v>252</v>
      </c>
      <c r="E229" s="14">
        <v>2</v>
      </c>
      <c r="F229" s="14">
        <v>514.34</v>
      </c>
      <c r="G229" s="15">
        <f>ROUND(E229*F229,2)</f>
        <v>1028.68</v>
      </c>
      <c r="H229" s="14">
        <v>2</v>
      </c>
      <c r="I229" s="41"/>
      <c r="J229" s="15">
        <f>ROUND(H229*I229,2)</f>
        <v>0</v>
      </c>
    </row>
    <row r="230" spans="1:10" ht="91.8" x14ac:dyDescent="0.3">
      <c r="A230" s="16"/>
      <c r="B230" s="16"/>
      <c r="C230" s="16"/>
      <c r="D230" s="21" t="s">
        <v>253</v>
      </c>
      <c r="E230" s="16"/>
      <c r="F230" s="16"/>
      <c r="G230" s="16"/>
      <c r="H230" s="16"/>
      <c r="I230" s="41"/>
      <c r="J230" s="16"/>
    </row>
    <row r="231" spans="1:10" ht="20.399999999999999" x14ac:dyDescent="0.3">
      <c r="A231" s="12" t="s">
        <v>254</v>
      </c>
      <c r="B231" s="13" t="s">
        <v>18</v>
      </c>
      <c r="C231" s="13" t="s">
        <v>19</v>
      </c>
      <c r="D231" s="21" t="s">
        <v>255</v>
      </c>
      <c r="E231" s="14">
        <v>12</v>
      </c>
      <c r="F231" s="14">
        <v>94.85</v>
      </c>
      <c r="G231" s="15">
        <f>ROUND(E231*F231,2)</f>
        <v>1138.2</v>
      </c>
      <c r="H231" s="14">
        <v>12</v>
      </c>
      <c r="I231" s="41"/>
      <c r="J231" s="15">
        <f>ROUND(H231*I231,2)</f>
        <v>0</v>
      </c>
    </row>
    <row r="232" spans="1:10" ht="112.2" x14ac:dyDescent="0.3">
      <c r="A232" s="16"/>
      <c r="B232" s="16"/>
      <c r="C232" s="16"/>
      <c r="D232" s="21" t="s">
        <v>256</v>
      </c>
      <c r="E232" s="16"/>
      <c r="F232" s="16"/>
      <c r="G232" s="16"/>
      <c r="H232" s="16"/>
      <c r="I232" s="41"/>
      <c r="J232" s="16"/>
    </row>
    <row r="233" spans="1:10" x14ac:dyDescent="0.3">
      <c r="A233" s="12" t="s">
        <v>257</v>
      </c>
      <c r="B233" s="13" t="s">
        <v>18</v>
      </c>
      <c r="C233" s="13" t="s">
        <v>19</v>
      </c>
      <c r="D233" s="21" t="s">
        <v>258</v>
      </c>
      <c r="E233" s="14">
        <v>16</v>
      </c>
      <c r="F233" s="14">
        <v>52.63</v>
      </c>
      <c r="G233" s="15">
        <f>ROUND(E233*F233,2)</f>
        <v>842.08</v>
      </c>
      <c r="H233" s="14">
        <v>16</v>
      </c>
      <c r="I233" s="41"/>
      <c r="J233" s="15">
        <f>ROUND(H233*I233,2)</f>
        <v>0</v>
      </c>
    </row>
    <row r="234" spans="1:10" ht="51" x14ac:dyDescent="0.3">
      <c r="A234" s="16"/>
      <c r="B234" s="16"/>
      <c r="C234" s="16"/>
      <c r="D234" s="21" t="s">
        <v>259</v>
      </c>
      <c r="E234" s="16"/>
      <c r="F234" s="16"/>
      <c r="G234" s="16"/>
      <c r="H234" s="16"/>
      <c r="I234" s="41"/>
      <c r="J234" s="16"/>
    </row>
    <row r="235" spans="1:10" x14ac:dyDescent="0.3">
      <c r="A235" s="12" t="s">
        <v>260</v>
      </c>
      <c r="B235" s="13" t="s">
        <v>18</v>
      </c>
      <c r="C235" s="13" t="s">
        <v>19</v>
      </c>
      <c r="D235" s="21" t="s">
        <v>261</v>
      </c>
      <c r="E235" s="14">
        <v>40</v>
      </c>
      <c r="F235" s="14">
        <v>44.12</v>
      </c>
      <c r="G235" s="15">
        <f>ROUND(E235*F235,2)</f>
        <v>1764.8</v>
      </c>
      <c r="H235" s="14">
        <v>40</v>
      </c>
      <c r="I235" s="41"/>
      <c r="J235" s="15">
        <f>ROUND(H235*I235,2)</f>
        <v>0</v>
      </c>
    </row>
    <row r="236" spans="1:10" ht="71.400000000000006" x14ac:dyDescent="0.3">
      <c r="A236" s="16"/>
      <c r="B236" s="16"/>
      <c r="C236" s="16"/>
      <c r="D236" s="21" t="s">
        <v>262</v>
      </c>
      <c r="E236" s="16"/>
      <c r="F236" s="16"/>
      <c r="G236" s="16"/>
      <c r="H236" s="16"/>
      <c r="I236" s="41"/>
      <c r="J236" s="16"/>
    </row>
    <row r="237" spans="1:10" ht="20.399999999999999" x14ac:dyDescent="0.3">
      <c r="A237" s="12" t="s">
        <v>263</v>
      </c>
      <c r="B237" s="13" t="s">
        <v>18</v>
      </c>
      <c r="C237" s="13" t="s">
        <v>34</v>
      </c>
      <c r="D237" s="21" t="s">
        <v>264</v>
      </c>
      <c r="E237" s="14">
        <v>80</v>
      </c>
      <c r="F237" s="14">
        <v>10.29</v>
      </c>
      <c r="G237" s="15">
        <f>ROUND(E237*F237,2)</f>
        <v>823.2</v>
      </c>
      <c r="H237" s="14">
        <v>80</v>
      </c>
      <c r="I237" s="41"/>
      <c r="J237" s="15">
        <f>ROUND(H237*I237,2)</f>
        <v>0</v>
      </c>
    </row>
    <row r="238" spans="1:10" ht="71.400000000000006" x14ac:dyDescent="0.3">
      <c r="A238" s="16"/>
      <c r="B238" s="16"/>
      <c r="C238" s="16"/>
      <c r="D238" s="21" t="s">
        <v>265</v>
      </c>
      <c r="E238" s="16"/>
      <c r="F238" s="16"/>
      <c r="G238" s="16"/>
      <c r="H238" s="16"/>
      <c r="I238" s="41"/>
      <c r="J238" s="16"/>
    </row>
    <row r="239" spans="1:10" ht="20.399999999999999" x14ac:dyDescent="0.3">
      <c r="A239" s="12" t="s">
        <v>266</v>
      </c>
      <c r="B239" s="13" t="s">
        <v>18</v>
      </c>
      <c r="C239" s="13" t="s">
        <v>56</v>
      </c>
      <c r="D239" s="21" t="s">
        <v>267</v>
      </c>
      <c r="E239" s="14">
        <v>177</v>
      </c>
      <c r="F239" s="14">
        <v>42.71</v>
      </c>
      <c r="G239" s="15">
        <f>ROUND(E239*F239,2)</f>
        <v>7559.67</v>
      </c>
      <c r="H239" s="14">
        <v>177</v>
      </c>
      <c r="I239" s="41"/>
      <c r="J239" s="15">
        <f>ROUND(H239*I239,2)</f>
        <v>0</v>
      </c>
    </row>
    <row r="240" spans="1:10" ht="163.19999999999999" x14ac:dyDescent="0.3">
      <c r="A240" s="16"/>
      <c r="B240" s="16"/>
      <c r="C240" s="16"/>
      <c r="D240" s="21" t="s">
        <v>268</v>
      </c>
      <c r="E240" s="16"/>
      <c r="F240" s="16"/>
      <c r="G240" s="16"/>
      <c r="H240" s="16"/>
      <c r="I240" s="41"/>
      <c r="J240" s="16"/>
    </row>
    <row r="241" spans="1:10" x14ac:dyDescent="0.3">
      <c r="A241" s="12" t="s">
        <v>269</v>
      </c>
      <c r="B241" s="13" t="s">
        <v>18</v>
      </c>
      <c r="C241" s="13" t="s">
        <v>34</v>
      </c>
      <c r="D241" s="21" t="s">
        <v>270</v>
      </c>
      <c r="E241" s="14">
        <v>100</v>
      </c>
      <c r="F241" s="14">
        <v>29.72</v>
      </c>
      <c r="G241" s="15">
        <f>ROUND(E241*F241,2)</f>
        <v>2972</v>
      </c>
      <c r="H241" s="14">
        <v>100</v>
      </c>
      <c r="I241" s="41"/>
      <c r="J241" s="15">
        <f>ROUND(H241*I241,2)</f>
        <v>0</v>
      </c>
    </row>
    <row r="242" spans="1:10" ht="40.799999999999997" x14ac:dyDescent="0.3">
      <c r="A242" s="16"/>
      <c r="B242" s="16"/>
      <c r="C242" s="16"/>
      <c r="D242" s="21" t="s">
        <v>271</v>
      </c>
      <c r="E242" s="16"/>
      <c r="F242" s="16"/>
      <c r="G242" s="16"/>
      <c r="H242" s="16"/>
      <c r="I242" s="41"/>
      <c r="J242" s="16"/>
    </row>
    <row r="243" spans="1:10" ht="20.399999999999999" x14ac:dyDescent="0.3">
      <c r="A243" s="12" t="s">
        <v>272</v>
      </c>
      <c r="B243" s="13" t="s">
        <v>18</v>
      </c>
      <c r="C243" s="13" t="s">
        <v>34</v>
      </c>
      <c r="D243" s="21" t="s">
        <v>273</v>
      </c>
      <c r="E243" s="14">
        <v>222</v>
      </c>
      <c r="F243" s="14">
        <v>37.450000000000003</v>
      </c>
      <c r="G243" s="15">
        <f>ROUND(E243*F243,2)</f>
        <v>8313.9</v>
      </c>
      <c r="H243" s="14">
        <v>222</v>
      </c>
      <c r="I243" s="41"/>
      <c r="J243" s="15">
        <f>ROUND(H243*I243,2)</f>
        <v>0</v>
      </c>
    </row>
    <row r="244" spans="1:10" ht="81.599999999999994" x14ac:dyDescent="0.3">
      <c r="A244" s="16"/>
      <c r="B244" s="16"/>
      <c r="C244" s="16"/>
      <c r="D244" s="21" t="s">
        <v>274</v>
      </c>
      <c r="E244" s="16"/>
      <c r="F244" s="16"/>
      <c r="G244" s="16"/>
      <c r="H244" s="16"/>
      <c r="I244" s="41"/>
      <c r="J244" s="16"/>
    </row>
    <row r="245" spans="1:10" x14ac:dyDescent="0.3">
      <c r="A245" s="16"/>
      <c r="B245" s="16"/>
      <c r="C245" s="16"/>
      <c r="D245" s="36" t="s">
        <v>275</v>
      </c>
      <c r="E245" s="14">
        <v>1</v>
      </c>
      <c r="F245" s="17">
        <f>G227+G229+G231+G233+G235+G237+G239+G241+G243</f>
        <v>60682.53</v>
      </c>
      <c r="G245" s="17">
        <f>ROUND(E245*F245,2)</f>
        <v>60682.53</v>
      </c>
      <c r="H245" s="14">
        <v>1</v>
      </c>
      <c r="I245" s="41">
        <f>J227+J229+J231+J233+J235+J237+J239+J241+J243</f>
        <v>0</v>
      </c>
      <c r="J245" s="17">
        <f>ROUND(H245*I245,2)</f>
        <v>0</v>
      </c>
    </row>
    <row r="246" spans="1:10" ht="1.05" customHeight="1" x14ac:dyDescent="0.3">
      <c r="A246" s="18"/>
      <c r="B246" s="18"/>
      <c r="C246" s="18"/>
      <c r="D246" s="37"/>
      <c r="E246" s="18"/>
      <c r="F246" s="18"/>
      <c r="G246" s="18"/>
      <c r="H246" s="18"/>
      <c r="I246" s="41"/>
      <c r="J246" s="18"/>
    </row>
    <row r="247" spans="1:10" x14ac:dyDescent="0.3">
      <c r="A247" s="10" t="s">
        <v>276</v>
      </c>
      <c r="B247" s="10" t="s">
        <v>10</v>
      </c>
      <c r="C247" s="10" t="s">
        <v>11</v>
      </c>
      <c r="D247" s="35" t="s">
        <v>277</v>
      </c>
      <c r="E247" s="11">
        <f>E250</f>
        <v>1</v>
      </c>
      <c r="F247" s="11">
        <f>F250</f>
        <v>10500</v>
      </c>
      <c r="G247" s="11">
        <f>G250</f>
        <v>10500</v>
      </c>
      <c r="H247" s="11">
        <f>H250</f>
        <v>1</v>
      </c>
      <c r="I247" s="41">
        <f>I250</f>
        <v>0</v>
      </c>
      <c r="J247" s="11">
        <f>J250</f>
        <v>0</v>
      </c>
    </row>
    <row r="248" spans="1:10" x14ac:dyDescent="0.3">
      <c r="A248" s="12" t="s">
        <v>278</v>
      </c>
      <c r="B248" s="13" t="s">
        <v>18</v>
      </c>
      <c r="C248" s="13" t="s">
        <v>163</v>
      </c>
      <c r="D248" s="21" t="s">
        <v>277</v>
      </c>
      <c r="E248" s="14">
        <v>1</v>
      </c>
      <c r="F248" s="14">
        <v>10500</v>
      </c>
      <c r="G248" s="15">
        <f>ROUND(E248*F248,2)</f>
        <v>10500</v>
      </c>
      <c r="H248" s="14">
        <v>1</v>
      </c>
      <c r="I248" s="41"/>
      <c r="J248" s="15">
        <f>ROUND(H248*I248,2)</f>
        <v>0</v>
      </c>
    </row>
    <row r="249" spans="1:10" ht="30.6" x14ac:dyDescent="0.3">
      <c r="A249" s="16"/>
      <c r="B249" s="16"/>
      <c r="C249" s="16"/>
      <c r="D249" s="21" t="s">
        <v>279</v>
      </c>
      <c r="E249" s="16"/>
      <c r="F249" s="16"/>
      <c r="G249" s="16"/>
      <c r="H249" s="16"/>
      <c r="I249" s="41"/>
      <c r="J249" s="16"/>
    </row>
    <row r="250" spans="1:10" x14ac:dyDescent="0.3">
      <c r="A250" s="16"/>
      <c r="B250" s="16"/>
      <c r="C250" s="16"/>
      <c r="D250" s="36" t="s">
        <v>280</v>
      </c>
      <c r="E250" s="14">
        <v>1</v>
      </c>
      <c r="F250" s="17">
        <f>G248</f>
        <v>10500</v>
      </c>
      <c r="G250" s="17">
        <f>ROUND(E250*F250,2)</f>
        <v>10500</v>
      </c>
      <c r="H250" s="14">
        <v>1</v>
      </c>
      <c r="I250" s="41">
        <f>J248</f>
        <v>0</v>
      </c>
      <c r="J250" s="17">
        <f>ROUND(H250*I250,2)</f>
        <v>0</v>
      </c>
    </row>
    <row r="251" spans="1:10" ht="1.05" customHeight="1" x14ac:dyDescent="0.3">
      <c r="A251" s="18"/>
      <c r="B251" s="18"/>
      <c r="C251" s="18"/>
      <c r="D251" s="37"/>
      <c r="E251" s="18"/>
      <c r="F251" s="18"/>
      <c r="G251" s="18"/>
      <c r="H251" s="18"/>
      <c r="I251" s="41"/>
      <c r="J251" s="18"/>
    </row>
    <row r="252" spans="1:10" x14ac:dyDescent="0.3">
      <c r="A252" s="16"/>
      <c r="B252" s="16"/>
      <c r="C252" s="16"/>
      <c r="D252" s="36" t="s">
        <v>281</v>
      </c>
      <c r="E252" s="14">
        <v>1</v>
      </c>
      <c r="F252" s="17">
        <f>G6+G13+G169+G226+G247</f>
        <v>1147407.82</v>
      </c>
      <c r="G252" s="17">
        <f>ROUND(E252*F252,2)</f>
        <v>1147407.82</v>
      </c>
      <c r="H252" s="14">
        <v>1</v>
      </c>
      <c r="I252" s="41">
        <f>J6+J13+J169+J226+J247</f>
        <v>0</v>
      </c>
      <c r="J252" s="17">
        <f>ROUND(H252*I252,2)</f>
        <v>0</v>
      </c>
    </row>
    <row r="253" spans="1:10" ht="1.05" customHeight="1" x14ac:dyDescent="0.3">
      <c r="A253" s="18"/>
      <c r="B253" s="18"/>
      <c r="C253" s="18"/>
      <c r="D253" s="37"/>
      <c r="E253" s="18"/>
      <c r="F253" s="18"/>
      <c r="G253" s="18"/>
      <c r="H253" s="18"/>
      <c r="I253" s="41"/>
      <c r="J253" s="18"/>
    </row>
    <row r="254" spans="1:10" x14ac:dyDescent="0.3">
      <c r="A254" s="8" t="s">
        <v>282</v>
      </c>
      <c r="B254" s="8" t="s">
        <v>10</v>
      </c>
      <c r="C254" s="8" t="s">
        <v>11</v>
      </c>
      <c r="D254" s="34" t="s">
        <v>283</v>
      </c>
      <c r="E254" s="9">
        <f>E297</f>
        <v>1</v>
      </c>
      <c r="F254" s="9">
        <f>F297</f>
        <v>409249.89</v>
      </c>
      <c r="G254" s="9">
        <f>G297</f>
        <v>409249.89</v>
      </c>
      <c r="H254" s="9">
        <f>H297</f>
        <v>1</v>
      </c>
      <c r="I254" s="41">
        <f>I297</f>
        <v>0</v>
      </c>
      <c r="J254" s="9">
        <f>J297</f>
        <v>0</v>
      </c>
    </row>
    <row r="255" spans="1:10" x14ac:dyDescent="0.3">
      <c r="A255" s="10" t="s">
        <v>284</v>
      </c>
      <c r="B255" s="10" t="s">
        <v>10</v>
      </c>
      <c r="C255" s="10" t="s">
        <v>11</v>
      </c>
      <c r="D255" s="35" t="s">
        <v>285</v>
      </c>
      <c r="E255" s="11">
        <f>E274</f>
        <v>1</v>
      </c>
      <c r="F255" s="11">
        <f>F274</f>
        <v>123589.83</v>
      </c>
      <c r="G255" s="11">
        <f>G274</f>
        <v>123589.83</v>
      </c>
      <c r="H255" s="11">
        <f>H274</f>
        <v>1</v>
      </c>
      <c r="I255" s="41">
        <f>I274</f>
        <v>0</v>
      </c>
      <c r="J255" s="11">
        <f>J274</f>
        <v>0</v>
      </c>
    </row>
    <row r="256" spans="1:10" x14ac:dyDescent="0.3">
      <c r="A256" s="12" t="s">
        <v>286</v>
      </c>
      <c r="B256" s="13" t="s">
        <v>18</v>
      </c>
      <c r="C256" s="13" t="s">
        <v>19</v>
      </c>
      <c r="D256" s="21" t="s">
        <v>287</v>
      </c>
      <c r="E256" s="14">
        <v>36</v>
      </c>
      <c r="F256" s="14">
        <v>144.97</v>
      </c>
      <c r="G256" s="15">
        <f>ROUND(E256*F256,2)</f>
        <v>5218.92</v>
      </c>
      <c r="H256" s="14">
        <v>36</v>
      </c>
      <c r="I256" s="41"/>
      <c r="J256" s="15">
        <f>ROUND(H256*I256,2)</f>
        <v>0</v>
      </c>
    </row>
    <row r="257" spans="1:10" ht="71.400000000000006" x14ac:dyDescent="0.3">
      <c r="A257" s="16"/>
      <c r="B257" s="16"/>
      <c r="C257" s="16"/>
      <c r="D257" s="21" t="s">
        <v>288</v>
      </c>
      <c r="E257" s="16"/>
      <c r="F257" s="16"/>
      <c r="G257" s="16"/>
      <c r="H257" s="16"/>
      <c r="I257" s="41"/>
      <c r="J257" s="16"/>
    </row>
    <row r="258" spans="1:10" x14ac:dyDescent="0.3">
      <c r="A258" s="12" t="s">
        <v>289</v>
      </c>
      <c r="B258" s="13" t="s">
        <v>18</v>
      </c>
      <c r="C258" s="13" t="s">
        <v>19</v>
      </c>
      <c r="D258" s="21" t="s">
        <v>290</v>
      </c>
      <c r="E258" s="14">
        <v>31</v>
      </c>
      <c r="F258" s="14">
        <v>14.16</v>
      </c>
      <c r="G258" s="15">
        <f>ROUND(E258*F258,2)</f>
        <v>438.96</v>
      </c>
      <c r="H258" s="14">
        <v>31</v>
      </c>
      <c r="I258" s="41"/>
      <c r="J258" s="15">
        <f>ROUND(H258*I258,2)</f>
        <v>0</v>
      </c>
    </row>
    <row r="259" spans="1:10" ht="30.6" x14ac:dyDescent="0.3">
      <c r="A259" s="16"/>
      <c r="B259" s="16"/>
      <c r="C259" s="16"/>
      <c r="D259" s="21" t="s">
        <v>291</v>
      </c>
      <c r="E259" s="16"/>
      <c r="F259" s="16"/>
      <c r="G259" s="16"/>
      <c r="H259" s="16"/>
      <c r="I259" s="41"/>
      <c r="J259" s="16"/>
    </row>
    <row r="260" spans="1:10" x14ac:dyDescent="0.3">
      <c r="A260" s="12" t="s">
        <v>292</v>
      </c>
      <c r="B260" s="13" t="s">
        <v>18</v>
      </c>
      <c r="C260" s="13" t="s">
        <v>19</v>
      </c>
      <c r="D260" s="21" t="s">
        <v>293</v>
      </c>
      <c r="E260" s="14">
        <v>1</v>
      </c>
      <c r="F260" s="14">
        <v>1096.83</v>
      </c>
      <c r="G260" s="15">
        <f>ROUND(E260*F260,2)</f>
        <v>1096.83</v>
      </c>
      <c r="H260" s="14">
        <v>1</v>
      </c>
      <c r="I260" s="41"/>
      <c r="J260" s="15">
        <f>ROUND(H260*I260,2)</f>
        <v>0</v>
      </c>
    </row>
    <row r="261" spans="1:10" ht="20.399999999999999" x14ac:dyDescent="0.3">
      <c r="A261" s="16"/>
      <c r="B261" s="16"/>
      <c r="C261" s="16"/>
      <c r="D261" s="21" t="s">
        <v>294</v>
      </c>
      <c r="E261" s="16"/>
      <c r="F261" s="16"/>
      <c r="G261" s="16"/>
      <c r="H261" s="16"/>
      <c r="I261" s="41"/>
      <c r="J261" s="16"/>
    </row>
    <row r="262" spans="1:10" x14ac:dyDescent="0.3">
      <c r="A262" s="12" t="s">
        <v>295</v>
      </c>
      <c r="B262" s="13" t="s">
        <v>18</v>
      </c>
      <c r="C262" s="13" t="s">
        <v>19</v>
      </c>
      <c r="D262" s="21" t="s">
        <v>296</v>
      </c>
      <c r="E262" s="14">
        <v>44</v>
      </c>
      <c r="F262" s="14">
        <v>186.31</v>
      </c>
      <c r="G262" s="15">
        <f>ROUND(E262*F262,2)</f>
        <v>8197.64</v>
      </c>
      <c r="H262" s="14">
        <v>44</v>
      </c>
      <c r="I262" s="41"/>
      <c r="J262" s="15">
        <f>ROUND(H262*I262,2)</f>
        <v>0</v>
      </c>
    </row>
    <row r="263" spans="1:10" ht="30.6" x14ac:dyDescent="0.3">
      <c r="A263" s="16"/>
      <c r="B263" s="16"/>
      <c r="C263" s="16"/>
      <c r="D263" s="21" t="s">
        <v>297</v>
      </c>
      <c r="E263" s="16"/>
      <c r="F263" s="16"/>
      <c r="G263" s="16"/>
      <c r="H263" s="16"/>
      <c r="I263" s="41"/>
      <c r="J263" s="16"/>
    </row>
    <row r="264" spans="1:10" x14ac:dyDescent="0.3">
      <c r="A264" s="12" t="s">
        <v>298</v>
      </c>
      <c r="B264" s="13" t="s">
        <v>18</v>
      </c>
      <c r="C264" s="13" t="s">
        <v>34</v>
      </c>
      <c r="D264" s="21" t="s">
        <v>299</v>
      </c>
      <c r="E264" s="14">
        <v>660</v>
      </c>
      <c r="F264" s="14">
        <v>102.31</v>
      </c>
      <c r="G264" s="15">
        <f>ROUND(E264*F264,2)</f>
        <v>67524.600000000006</v>
      </c>
      <c r="H264" s="14">
        <v>660</v>
      </c>
      <c r="I264" s="41"/>
      <c r="J264" s="15">
        <f>ROUND(H264*I264,2)</f>
        <v>0</v>
      </c>
    </row>
    <row r="265" spans="1:10" ht="51" x14ac:dyDescent="0.3">
      <c r="A265" s="16"/>
      <c r="B265" s="16"/>
      <c r="C265" s="16"/>
      <c r="D265" s="21" t="s">
        <v>300</v>
      </c>
      <c r="E265" s="16"/>
      <c r="F265" s="16"/>
      <c r="G265" s="16"/>
      <c r="H265" s="16"/>
      <c r="I265" s="41"/>
      <c r="J265" s="16"/>
    </row>
    <row r="266" spans="1:10" x14ac:dyDescent="0.3">
      <c r="A266" s="12" t="s">
        <v>301</v>
      </c>
      <c r="B266" s="13" t="s">
        <v>18</v>
      </c>
      <c r="C266" s="13" t="s">
        <v>19</v>
      </c>
      <c r="D266" s="21" t="s">
        <v>302</v>
      </c>
      <c r="E266" s="14">
        <v>10</v>
      </c>
      <c r="F266" s="14">
        <v>37.82</v>
      </c>
      <c r="G266" s="15">
        <f>ROUND(E266*F266,2)</f>
        <v>378.2</v>
      </c>
      <c r="H266" s="14">
        <v>10</v>
      </c>
      <c r="I266" s="41"/>
      <c r="J266" s="15">
        <f>ROUND(H266*I266,2)</f>
        <v>0</v>
      </c>
    </row>
    <row r="267" spans="1:10" ht="81.599999999999994" x14ac:dyDescent="0.3">
      <c r="A267" s="16"/>
      <c r="B267" s="16"/>
      <c r="C267" s="16"/>
      <c r="D267" s="21" t="s">
        <v>303</v>
      </c>
      <c r="E267" s="16"/>
      <c r="F267" s="16"/>
      <c r="G267" s="16"/>
      <c r="H267" s="16"/>
      <c r="I267" s="41"/>
      <c r="J267" s="16"/>
    </row>
    <row r="268" spans="1:10" x14ac:dyDescent="0.3">
      <c r="A268" s="12" t="s">
        <v>304</v>
      </c>
      <c r="B268" s="13" t="s">
        <v>18</v>
      </c>
      <c r="C268" s="13" t="s">
        <v>34</v>
      </c>
      <c r="D268" s="21" t="s">
        <v>305</v>
      </c>
      <c r="E268" s="14">
        <v>465</v>
      </c>
      <c r="F268" s="14">
        <v>78.48</v>
      </c>
      <c r="G268" s="15">
        <f>ROUND(E268*F268,2)</f>
        <v>36493.199999999997</v>
      </c>
      <c r="H268" s="14">
        <v>465</v>
      </c>
      <c r="I268" s="41"/>
      <c r="J268" s="15">
        <f>ROUND(H268*I268,2)</f>
        <v>0</v>
      </c>
    </row>
    <row r="269" spans="1:10" x14ac:dyDescent="0.3">
      <c r="A269" s="16"/>
      <c r="B269" s="16"/>
      <c r="C269" s="16"/>
      <c r="D269" s="21" t="s">
        <v>306</v>
      </c>
      <c r="E269" s="16"/>
      <c r="F269" s="16"/>
      <c r="G269" s="16"/>
      <c r="H269" s="16"/>
      <c r="I269" s="41"/>
      <c r="J269" s="16"/>
    </row>
    <row r="270" spans="1:10" ht="20.399999999999999" x14ac:dyDescent="0.3">
      <c r="A270" s="12" t="s">
        <v>307</v>
      </c>
      <c r="B270" s="13" t="s">
        <v>18</v>
      </c>
      <c r="C270" s="13" t="s">
        <v>19</v>
      </c>
      <c r="D270" s="21" t="s">
        <v>308</v>
      </c>
      <c r="E270" s="14">
        <v>44</v>
      </c>
      <c r="F270" s="14">
        <v>60.61</v>
      </c>
      <c r="G270" s="15">
        <f>ROUND(E270*F270,2)</f>
        <v>2666.84</v>
      </c>
      <c r="H270" s="14">
        <v>44</v>
      </c>
      <c r="I270" s="41"/>
      <c r="J270" s="15">
        <f>ROUND(H270*I270,2)</f>
        <v>0</v>
      </c>
    </row>
    <row r="271" spans="1:10" ht="20.399999999999999" x14ac:dyDescent="0.3">
      <c r="A271" s="16"/>
      <c r="B271" s="16"/>
      <c r="C271" s="16"/>
      <c r="D271" s="21" t="s">
        <v>309</v>
      </c>
      <c r="E271" s="16"/>
      <c r="F271" s="16"/>
      <c r="G271" s="16"/>
      <c r="H271" s="16"/>
      <c r="I271" s="41"/>
      <c r="J271" s="16"/>
    </row>
    <row r="272" spans="1:10" ht="20.399999999999999" x14ac:dyDescent="0.3">
      <c r="A272" s="12" t="s">
        <v>310</v>
      </c>
      <c r="B272" s="13" t="s">
        <v>18</v>
      </c>
      <c r="C272" s="13" t="s">
        <v>19</v>
      </c>
      <c r="D272" s="21" t="s">
        <v>311</v>
      </c>
      <c r="E272" s="14">
        <v>54</v>
      </c>
      <c r="F272" s="14">
        <v>29.16</v>
      </c>
      <c r="G272" s="15">
        <f>ROUND(E272*F272,2)</f>
        <v>1574.64</v>
      </c>
      <c r="H272" s="14">
        <v>54</v>
      </c>
      <c r="I272" s="41"/>
      <c r="J272" s="15">
        <f>ROUND(H272*I272,2)</f>
        <v>0</v>
      </c>
    </row>
    <row r="273" spans="1:10" ht="40.799999999999997" x14ac:dyDescent="0.3">
      <c r="A273" s="16"/>
      <c r="B273" s="16"/>
      <c r="C273" s="16"/>
      <c r="D273" s="21" t="s">
        <v>312</v>
      </c>
      <c r="E273" s="16"/>
      <c r="F273" s="16"/>
      <c r="G273" s="16"/>
      <c r="H273" s="16"/>
      <c r="I273" s="41"/>
      <c r="J273" s="16"/>
    </row>
    <row r="274" spans="1:10" x14ac:dyDescent="0.3">
      <c r="A274" s="16"/>
      <c r="B274" s="16"/>
      <c r="C274" s="16"/>
      <c r="D274" s="36" t="s">
        <v>313</v>
      </c>
      <c r="E274" s="14">
        <v>1</v>
      </c>
      <c r="F274" s="17">
        <f>G256+G258+G260+G262+G264+G266+G268+G270+G272</f>
        <v>123589.83</v>
      </c>
      <c r="G274" s="17">
        <f>ROUND(E274*F274,2)</f>
        <v>123589.83</v>
      </c>
      <c r="H274" s="14">
        <v>1</v>
      </c>
      <c r="I274" s="41">
        <f>J256+J258+J260+J262+J264+J266+J268+J270+J272</f>
        <v>0</v>
      </c>
      <c r="J274" s="17">
        <f>ROUND(H274*I274,2)</f>
        <v>0</v>
      </c>
    </row>
    <row r="275" spans="1:10" ht="1.05" customHeight="1" x14ac:dyDescent="0.3">
      <c r="A275" s="18"/>
      <c r="B275" s="18"/>
      <c r="C275" s="18"/>
      <c r="D275" s="37"/>
      <c r="E275" s="18"/>
      <c r="F275" s="18"/>
      <c r="G275" s="18"/>
      <c r="H275" s="18"/>
      <c r="I275" s="41"/>
      <c r="J275" s="18"/>
    </row>
    <row r="276" spans="1:10" x14ac:dyDescent="0.3">
      <c r="A276" s="10" t="s">
        <v>314</v>
      </c>
      <c r="B276" s="10" t="s">
        <v>10</v>
      </c>
      <c r="C276" s="10" t="s">
        <v>11</v>
      </c>
      <c r="D276" s="35" t="s">
        <v>315</v>
      </c>
      <c r="E276" s="11">
        <f>E295</f>
        <v>1</v>
      </c>
      <c r="F276" s="11">
        <f>F295</f>
        <v>285660.06</v>
      </c>
      <c r="G276" s="11">
        <f>G295</f>
        <v>285660.06</v>
      </c>
      <c r="H276" s="11">
        <f>H295</f>
        <v>1</v>
      </c>
      <c r="I276" s="41">
        <f>I295</f>
        <v>0</v>
      </c>
      <c r="J276" s="11">
        <f>J295</f>
        <v>0</v>
      </c>
    </row>
    <row r="277" spans="1:10" x14ac:dyDescent="0.3">
      <c r="A277" s="12" t="s">
        <v>316</v>
      </c>
      <c r="B277" s="13" t="s">
        <v>18</v>
      </c>
      <c r="C277" s="13" t="s">
        <v>317</v>
      </c>
      <c r="D277" s="21" t="s">
        <v>318</v>
      </c>
      <c r="E277" s="14">
        <v>120</v>
      </c>
      <c r="F277" s="14">
        <v>283.42</v>
      </c>
      <c r="G277" s="15">
        <f>ROUND(E277*F277,2)</f>
        <v>34010.400000000001</v>
      </c>
      <c r="H277" s="14">
        <v>120</v>
      </c>
      <c r="I277" s="41"/>
      <c r="J277" s="15">
        <f>ROUND(H277*I277,2)</f>
        <v>0</v>
      </c>
    </row>
    <row r="278" spans="1:10" ht="71.400000000000006" x14ac:dyDescent="0.3">
      <c r="A278" s="16"/>
      <c r="B278" s="16"/>
      <c r="C278" s="16"/>
      <c r="D278" s="21" t="s">
        <v>319</v>
      </c>
      <c r="E278" s="16"/>
      <c r="F278" s="16"/>
      <c r="G278" s="16"/>
      <c r="H278" s="16"/>
      <c r="I278" s="41"/>
      <c r="J278" s="16"/>
    </row>
    <row r="279" spans="1:10" x14ac:dyDescent="0.3">
      <c r="A279" s="12" t="s">
        <v>320</v>
      </c>
      <c r="B279" s="13" t="s">
        <v>18</v>
      </c>
      <c r="C279" s="13" t="s">
        <v>317</v>
      </c>
      <c r="D279" s="21" t="s">
        <v>321</v>
      </c>
      <c r="E279" s="14">
        <v>132</v>
      </c>
      <c r="F279" s="14">
        <v>477.75</v>
      </c>
      <c r="G279" s="15">
        <f>ROUND(E279*F279,2)</f>
        <v>63063</v>
      </c>
      <c r="H279" s="14">
        <v>132</v>
      </c>
      <c r="I279" s="41"/>
      <c r="J279" s="15">
        <f>ROUND(H279*I279,2)</f>
        <v>0</v>
      </c>
    </row>
    <row r="280" spans="1:10" ht="112.2" x14ac:dyDescent="0.3">
      <c r="A280" s="16"/>
      <c r="B280" s="16"/>
      <c r="C280" s="16"/>
      <c r="D280" s="21" t="s">
        <v>322</v>
      </c>
      <c r="E280" s="16"/>
      <c r="F280" s="16"/>
      <c r="G280" s="16"/>
      <c r="H280" s="16"/>
      <c r="I280" s="41"/>
      <c r="J280" s="16"/>
    </row>
    <row r="281" spans="1:10" x14ac:dyDescent="0.3">
      <c r="A281" s="12" t="s">
        <v>323</v>
      </c>
      <c r="B281" s="13" t="s">
        <v>18</v>
      </c>
      <c r="C281" s="13" t="s">
        <v>317</v>
      </c>
      <c r="D281" s="21" t="s">
        <v>324</v>
      </c>
      <c r="E281" s="14">
        <v>132</v>
      </c>
      <c r="F281" s="14">
        <v>920.68</v>
      </c>
      <c r="G281" s="15">
        <f>ROUND(E281*F281,2)</f>
        <v>121529.76</v>
      </c>
      <c r="H281" s="14">
        <v>132</v>
      </c>
      <c r="I281" s="41"/>
      <c r="J281" s="15">
        <f>ROUND(H281*I281,2)</f>
        <v>0</v>
      </c>
    </row>
    <row r="282" spans="1:10" ht="112.2" x14ac:dyDescent="0.3">
      <c r="A282" s="16"/>
      <c r="B282" s="16"/>
      <c r="C282" s="16"/>
      <c r="D282" s="21" t="s">
        <v>325</v>
      </c>
      <c r="E282" s="16"/>
      <c r="F282" s="16"/>
      <c r="G282" s="16"/>
      <c r="H282" s="16"/>
      <c r="I282" s="41"/>
      <c r="J282" s="16"/>
    </row>
    <row r="283" spans="1:10" x14ac:dyDescent="0.3">
      <c r="A283" s="12" t="s">
        <v>326</v>
      </c>
      <c r="B283" s="13" t="s">
        <v>18</v>
      </c>
      <c r="C283" s="13" t="s">
        <v>317</v>
      </c>
      <c r="D283" s="21" t="s">
        <v>327</v>
      </c>
      <c r="E283" s="14">
        <v>132</v>
      </c>
      <c r="F283" s="14">
        <v>194.71</v>
      </c>
      <c r="G283" s="15">
        <f>ROUND(E283*F283,2)</f>
        <v>25701.72</v>
      </c>
      <c r="H283" s="14">
        <v>132</v>
      </c>
      <c r="I283" s="41"/>
      <c r="J283" s="15">
        <f>ROUND(H283*I283,2)</f>
        <v>0</v>
      </c>
    </row>
    <row r="284" spans="1:10" ht="40.799999999999997" x14ac:dyDescent="0.3">
      <c r="A284" s="16"/>
      <c r="B284" s="16"/>
      <c r="C284" s="16"/>
      <c r="D284" s="21" t="s">
        <v>328</v>
      </c>
      <c r="E284" s="16"/>
      <c r="F284" s="16"/>
      <c r="G284" s="16"/>
      <c r="H284" s="16"/>
      <c r="I284" s="41"/>
      <c r="J284" s="16"/>
    </row>
    <row r="285" spans="1:10" ht="20.399999999999999" x14ac:dyDescent="0.3">
      <c r="A285" s="12" t="s">
        <v>329</v>
      </c>
      <c r="B285" s="13" t="s">
        <v>18</v>
      </c>
      <c r="C285" s="13" t="s">
        <v>330</v>
      </c>
      <c r="D285" s="21" t="s">
        <v>331</v>
      </c>
      <c r="E285" s="14">
        <v>18</v>
      </c>
      <c r="F285" s="14">
        <v>169.08</v>
      </c>
      <c r="G285" s="15">
        <f>ROUND(E285*F285,2)</f>
        <v>3043.44</v>
      </c>
      <c r="H285" s="14">
        <v>18</v>
      </c>
      <c r="I285" s="41"/>
      <c r="J285" s="15">
        <f>ROUND(H285*I285,2)</f>
        <v>0</v>
      </c>
    </row>
    <row r="286" spans="1:10" ht="30.6" x14ac:dyDescent="0.3">
      <c r="A286" s="16"/>
      <c r="B286" s="16"/>
      <c r="C286" s="16"/>
      <c r="D286" s="21" t="s">
        <v>332</v>
      </c>
      <c r="E286" s="16"/>
      <c r="F286" s="16"/>
      <c r="G286" s="16"/>
      <c r="H286" s="16"/>
      <c r="I286" s="41"/>
      <c r="J286" s="16"/>
    </row>
    <row r="287" spans="1:10" ht="20.399999999999999" x14ac:dyDescent="0.3">
      <c r="A287" s="12" t="s">
        <v>333</v>
      </c>
      <c r="B287" s="13" t="s">
        <v>18</v>
      </c>
      <c r="C287" s="13" t="s">
        <v>330</v>
      </c>
      <c r="D287" s="21" t="s">
        <v>334</v>
      </c>
      <c r="E287" s="14">
        <v>18</v>
      </c>
      <c r="F287" s="14">
        <v>1165.5</v>
      </c>
      <c r="G287" s="15">
        <f>ROUND(E287*F287,2)</f>
        <v>20979</v>
      </c>
      <c r="H287" s="14">
        <v>18</v>
      </c>
      <c r="I287" s="41"/>
      <c r="J287" s="15">
        <f>ROUND(H287*I287,2)</f>
        <v>0</v>
      </c>
    </row>
    <row r="288" spans="1:10" ht="20.399999999999999" x14ac:dyDescent="0.3">
      <c r="A288" s="16"/>
      <c r="B288" s="16"/>
      <c r="C288" s="16"/>
      <c r="D288" s="21" t="s">
        <v>335</v>
      </c>
      <c r="E288" s="16"/>
      <c r="F288" s="16"/>
      <c r="G288" s="16"/>
      <c r="H288" s="16"/>
      <c r="I288" s="41"/>
      <c r="J288" s="16"/>
    </row>
    <row r="289" spans="1:10" ht="20.399999999999999" x14ac:dyDescent="0.3">
      <c r="A289" s="12" t="s">
        <v>336</v>
      </c>
      <c r="B289" s="13" t="s">
        <v>18</v>
      </c>
      <c r="C289" s="13" t="s">
        <v>330</v>
      </c>
      <c r="D289" s="21" t="s">
        <v>337</v>
      </c>
      <c r="E289" s="14">
        <v>18</v>
      </c>
      <c r="F289" s="14">
        <v>262.5</v>
      </c>
      <c r="G289" s="15">
        <f>ROUND(E289*F289,2)</f>
        <v>4725</v>
      </c>
      <c r="H289" s="14">
        <v>18</v>
      </c>
      <c r="I289" s="41"/>
      <c r="J289" s="15">
        <f>ROUND(H289*I289,2)</f>
        <v>0</v>
      </c>
    </row>
    <row r="290" spans="1:10" ht="30.6" x14ac:dyDescent="0.3">
      <c r="A290" s="16"/>
      <c r="B290" s="16"/>
      <c r="C290" s="16"/>
      <c r="D290" s="21" t="s">
        <v>338</v>
      </c>
      <c r="E290" s="16"/>
      <c r="F290" s="16"/>
      <c r="G290" s="16"/>
      <c r="H290" s="16"/>
      <c r="I290" s="41"/>
      <c r="J290" s="16"/>
    </row>
    <row r="291" spans="1:10" ht="20.399999999999999" x14ac:dyDescent="0.3">
      <c r="A291" s="12" t="s">
        <v>339</v>
      </c>
      <c r="B291" s="13" t="s">
        <v>18</v>
      </c>
      <c r="C291" s="13" t="s">
        <v>330</v>
      </c>
      <c r="D291" s="21" t="s">
        <v>340</v>
      </c>
      <c r="E291" s="14">
        <v>18</v>
      </c>
      <c r="F291" s="14">
        <v>656.25</v>
      </c>
      <c r="G291" s="15">
        <f>ROUND(E291*F291,2)</f>
        <v>11812.5</v>
      </c>
      <c r="H291" s="14">
        <v>18</v>
      </c>
      <c r="I291" s="41"/>
      <c r="J291" s="15">
        <f>ROUND(H291*I291,2)</f>
        <v>0</v>
      </c>
    </row>
    <row r="292" spans="1:10" ht="30.6" x14ac:dyDescent="0.3">
      <c r="A292" s="16"/>
      <c r="B292" s="16"/>
      <c r="C292" s="16"/>
      <c r="D292" s="21" t="s">
        <v>341</v>
      </c>
      <c r="E292" s="16"/>
      <c r="F292" s="16"/>
      <c r="G292" s="16"/>
      <c r="H292" s="16"/>
      <c r="I292" s="41"/>
      <c r="J292" s="16"/>
    </row>
    <row r="293" spans="1:10" ht="20.399999999999999" x14ac:dyDescent="0.3">
      <c r="A293" s="12" t="s">
        <v>342</v>
      </c>
      <c r="B293" s="13" t="s">
        <v>18</v>
      </c>
      <c r="C293" s="13" t="s">
        <v>330</v>
      </c>
      <c r="D293" s="21" t="s">
        <v>343</v>
      </c>
      <c r="E293" s="14">
        <v>18</v>
      </c>
      <c r="F293" s="14">
        <v>44.18</v>
      </c>
      <c r="G293" s="15">
        <f>ROUND(E293*F293,2)</f>
        <v>795.24</v>
      </c>
      <c r="H293" s="14">
        <v>18</v>
      </c>
      <c r="I293" s="41"/>
      <c r="J293" s="15">
        <f>ROUND(H293*I293,2)</f>
        <v>0</v>
      </c>
    </row>
    <row r="294" spans="1:10" ht="30.6" x14ac:dyDescent="0.3">
      <c r="A294" s="16"/>
      <c r="B294" s="16"/>
      <c r="C294" s="16"/>
      <c r="D294" s="21" t="s">
        <v>344</v>
      </c>
      <c r="E294" s="16"/>
      <c r="F294" s="16"/>
      <c r="G294" s="16"/>
      <c r="H294" s="16"/>
      <c r="I294" s="41"/>
      <c r="J294" s="16"/>
    </row>
    <row r="295" spans="1:10" x14ac:dyDescent="0.3">
      <c r="A295" s="16"/>
      <c r="B295" s="16"/>
      <c r="C295" s="16"/>
      <c r="D295" s="36" t="s">
        <v>345</v>
      </c>
      <c r="E295" s="14">
        <v>1</v>
      </c>
      <c r="F295" s="17">
        <f>G277+G279+G281+G283+G285+G287+G289+G291+G293</f>
        <v>285660.06</v>
      </c>
      <c r="G295" s="17">
        <f>ROUND(E295*F295,2)</f>
        <v>285660.06</v>
      </c>
      <c r="H295" s="14">
        <v>1</v>
      </c>
      <c r="I295" s="41">
        <f>J277+J279+J281+J283+J285+J287+J289+J291+J293</f>
        <v>0</v>
      </c>
      <c r="J295" s="17">
        <f>ROUND(H295*I295,2)</f>
        <v>0</v>
      </c>
    </row>
    <row r="296" spans="1:10" ht="1.05" customHeight="1" x14ac:dyDescent="0.3">
      <c r="A296" s="18"/>
      <c r="B296" s="18"/>
      <c r="C296" s="18"/>
      <c r="D296" s="37"/>
      <c r="E296" s="18"/>
      <c r="F296" s="18"/>
      <c r="G296" s="18"/>
      <c r="H296" s="18"/>
      <c r="I296" s="41"/>
      <c r="J296" s="18"/>
    </row>
    <row r="297" spans="1:10" x14ac:dyDescent="0.3">
      <c r="A297" s="16"/>
      <c r="B297" s="16"/>
      <c r="C297" s="16"/>
      <c r="D297" s="36" t="s">
        <v>346</v>
      </c>
      <c r="E297" s="14">
        <v>1</v>
      </c>
      <c r="F297" s="17">
        <f>G255+G276</f>
        <v>409249.89</v>
      </c>
      <c r="G297" s="17">
        <f>ROUND(E297*F297,2)</f>
        <v>409249.89</v>
      </c>
      <c r="H297" s="14">
        <v>1</v>
      </c>
      <c r="I297" s="41">
        <f>J255+J276</f>
        <v>0</v>
      </c>
      <c r="J297" s="17">
        <f>ROUND(H297*I297,2)</f>
        <v>0</v>
      </c>
    </row>
    <row r="298" spans="1:10" ht="1.05" customHeight="1" x14ac:dyDescent="0.3">
      <c r="A298" s="18"/>
      <c r="B298" s="18"/>
      <c r="C298" s="18"/>
      <c r="D298" s="37"/>
      <c r="E298" s="18"/>
      <c r="F298" s="18"/>
      <c r="G298" s="18"/>
      <c r="H298" s="18"/>
      <c r="I298" s="41"/>
      <c r="J298" s="18"/>
    </row>
    <row r="299" spans="1:10" x14ac:dyDescent="0.3">
      <c r="A299" s="8" t="s">
        <v>347</v>
      </c>
      <c r="B299" s="8" t="s">
        <v>10</v>
      </c>
      <c r="C299" s="8" t="s">
        <v>11</v>
      </c>
      <c r="D299" s="34" t="s">
        <v>348</v>
      </c>
      <c r="E299" s="9">
        <f>E500</f>
        <v>1</v>
      </c>
      <c r="F299" s="9">
        <f>F500</f>
        <v>6155592.9900000002</v>
      </c>
      <c r="G299" s="9">
        <f>G500</f>
        <v>6155592.9900000002</v>
      </c>
      <c r="H299" s="9">
        <f>H500</f>
        <v>1</v>
      </c>
      <c r="I299" s="41">
        <f>I500</f>
        <v>0</v>
      </c>
      <c r="J299" s="9">
        <f>J500</f>
        <v>0</v>
      </c>
    </row>
    <row r="300" spans="1:10" x14ac:dyDescent="0.3">
      <c r="A300" s="10" t="s">
        <v>349</v>
      </c>
      <c r="B300" s="10" t="s">
        <v>10</v>
      </c>
      <c r="C300" s="10" t="s">
        <v>11</v>
      </c>
      <c r="D300" s="35" t="s">
        <v>350</v>
      </c>
      <c r="E300" s="11">
        <f>E303</f>
        <v>1</v>
      </c>
      <c r="F300" s="11">
        <f>F303</f>
        <v>105000</v>
      </c>
      <c r="G300" s="11">
        <f>G303</f>
        <v>105000</v>
      </c>
      <c r="H300" s="11">
        <f>H303</f>
        <v>1</v>
      </c>
      <c r="I300" s="41">
        <f>I303</f>
        <v>0</v>
      </c>
      <c r="J300" s="11">
        <f>J303</f>
        <v>0</v>
      </c>
    </row>
    <row r="301" spans="1:10" x14ac:dyDescent="0.3">
      <c r="A301" s="12" t="s">
        <v>351</v>
      </c>
      <c r="B301" s="13" t="s">
        <v>18</v>
      </c>
      <c r="C301" s="13" t="s">
        <v>163</v>
      </c>
      <c r="D301" s="21" t="s">
        <v>352</v>
      </c>
      <c r="E301" s="14">
        <v>1</v>
      </c>
      <c r="F301" s="14">
        <v>105000</v>
      </c>
      <c r="G301" s="15">
        <f>ROUND(E301*F301,2)</f>
        <v>105000</v>
      </c>
      <c r="H301" s="14">
        <v>1</v>
      </c>
      <c r="I301" s="41"/>
      <c r="J301" s="15">
        <f>ROUND(H301*I301,2)</f>
        <v>0</v>
      </c>
    </row>
    <row r="302" spans="1:10" ht="20.399999999999999" x14ac:dyDescent="0.3">
      <c r="A302" s="16"/>
      <c r="B302" s="16"/>
      <c r="C302" s="16"/>
      <c r="D302" s="21" t="s">
        <v>353</v>
      </c>
      <c r="E302" s="16"/>
      <c r="F302" s="16"/>
      <c r="G302" s="16"/>
      <c r="H302" s="16"/>
      <c r="I302" s="41"/>
      <c r="J302" s="16"/>
    </row>
    <row r="303" spans="1:10" x14ac:dyDescent="0.3">
      <c r="A303" s="16"/>
      <c r="B303" s="16"/>
      <c r="C303" s="16"/>
      <c r="D303" s="36" t="s">
        <v>354</v>
      </c>
      <c r="E303" s="14">
        <v>1</v>
      </c>
      <c r="F303" s="17">
        <f>G301</f>
        <v>105000</v>
      </c>
      <c r="G303" s="17">
        <f>ROUND(E303*F303,2)</f>
        <v>105000</v>
      </c>
      <c r="H303" s="14">
        <v>1</v>
      </c>
      <c r="I303" s="41">
        <f>J301</f>
        <v>0</v>
      </c>
      <c r="J303" s="17">
        <f>ROUND(H303*I303,2)</f>
        <v>0</v>
      </c>
    </row>
    <row r="304" spans="1:10" ht="1.05" customHeight="1" x14ac:dyDescent="0.3">
      <c r="A304" s="18"/>
      <c r="B304" s="18"/>
      <c r="C304" s="18"/>
      <c r="D304" s="37"/>
      <c r="E304" s="18"/>
      <c r="F304" s="18"/>
      <c r="G304" s="18"/>
      <c r="H304" s="18"/>
      <c r="I304" s="41"/>
      <c r="J304" s="18"/>
    </row>
    <row r="305" spans="1:10" x14ac:dyDescent="0.3">
      <c r="A305" s="10" t="s">
        <v>355</v>
      </c>
      <c r="B305" s="10" t="s">
        <v>10</v>
      </c>
      <c r="C305" s="10" t="s">
        <v>11</v>
      </c>
      <c r="D305" s="35" t="s">
        <v>356</v>
      </c>
      <c r="E305" s="11">
        <f>E407</f>
        <v>1</v>
      </c>
      <c r="F305" s="11">
        <f>F407</f>
        <v>3140749.14</v>
      </c>
      <c r="G305" s="11">
        <f>G407</f>
        <v>3140749.14</v>
      </c>
      <c r="H305" s="11">
        <f>H407</f>
        <v>1</v>
      </c>
      <c r="I305" s="41">
        <f>I407</f>
        <v>0</v>
      </c>
      <c r="J305" s="11">
        <f>J407</f>
        <v>0</v>
      </c>
    </row>
    <row r="306" spans="1:10" ht="20.399999999999999" x14ac:dyDescent="0.3">
      <c r="A306" s="19" t="s">
        <v>357</v>
      </c>
      <c r="B306" s="19" t="s">
        <v>10</v>
      </c>
      <c r="C306" s="19" t="s">
        <v>11</v>
      </c>
      <c r="D306" s="38" t="s">
        <v>358</v>
      </c>
      <c r="E306" s="20">
        <f>E405</f>
        <v>1</v>
      </c>
      <c r="F306" s="20">
        <f>F405</f>
        <v>3140749.14</v>
      </c>
      <c r="G306" s="20">
        <f>G405</f>
        <v>3140749.14</v>
      </c>
      <c r="H306" s="20">
        <f>H405</f>
        <v>1</v>
      </c>
      <c r="I306" s="41">
        <f>I405</f>
        <v>0</v>
      </c>
      <c r="J306" s="20">
        <f>J405</f>
        <v>0</v>
      </c>
    </row>
    <row r="307" spans="1:10" x14ac:dyDescent="0.3">
      <c r="A307" s="22" t="s">
        <v>359</v>
      </c>
      <c r="B307" s="22" t="s">
        <v>10</v>
      </c>
      <c r="C307" s="22" t="s">
        <v>11</v>
      </c>
      <c r="D307" s="39" t="s">
        <v>360</v>
      </c>
      <c r="E307" s="23">
        <f>E312</f>
        <v>1</v>
      </c>
      <c r="F307" s="23">
        <f>F312</f>
        <v>79943.66</v>
      </c>
      <c r="G307" s="23">
        <f>G312</f>
        <v>79943.66</v>
      </c>
      <c r="H307" s="23">
        <f>H312</f>
        <v>1</v>
      </c>
      <c r="I307" s="41">
        <f>I312</f>
        <v>0</v>
      </c>
      <c r="J307" s="23">
        <f>J312</f>
        <v>0</v>
      </c>
    </row>
    <row r="308" spans="1:10" x14ac:dyDescent="0.3">
      <c r="A308" s="12" t="s">
        <v>361</v>
      </c>
      <c r="B308" s="13" t="s">
        <v>18</v>
      </c>
      <c r="C308" s="13" t="s">
        <v>63</v>
      </c>
      <c r="D308" s="21" t="s">
        <v>362</v>
      </c>
      <c r="E308" s="14">
        <v>4099.71</v>
      </c>
      <c r="F308" s="14">
        <v>8.2200000000000006</v>
      </c>
      <c r="G308" s="15">
        <f>ROUND(E308*F308,2)</f>
        <v>33699.620000000003</v>
      </c>
      <c r="H308" s="14">
        <v>4099.71</v>
      </c>
      <c r="I308" s="41"/>
      <c r="J308" s="15">
        <f>ROUND(H308*I308,2)</f>
        <v>0</v>
      </c>
    </row>
    <row r="309" spans="1:10" ht="30.6" x14ac:dyDescent="0.3">
      <c r="A309" s="16"/>
      <c r="B309" s="16"/>
      <c r="C309" s="16"/>
      <c r="D309" s="21" t="s">
        <v>363</v>
      </c>
      <c r="E309" s="16"/>
      <c r="F309" s="16"/>
      <c r="G309" s="16"/>
      <c r="H309" s="16"/>
      <c r="I309" s="41"/>
      <c r="J309" s="16"/>
    </row>
    <row r="310" spans="1:10" x14ac:dyDescent="0.3">
      <c r="A310" s="12" t="s">
        <v>364</v>
      </c>
      <c r="B310" s="13" t="s">
        <v>18</v>
      </c>
      <c r="C310" s="13" t="s">
        <v>63</v>
      </c>
      <c r="D310" s="21" t="s">
        <v>365</v>
      </c>
      <c r="E310" s="14">
        <v>400.52</v>
      </c>
      <c r="F310" s="14">
        <v>115.46</v>
      </c>
      <c r="G310" s="15">
        <f>ROUND(E310*F310,2)</f>
        <v>46244.04</v>
      </c>
      <c r="H310" s="14">
        <v>400.52</v>
      </c>
      <c r="I310" s="41"/>
      <c r="J310" s="15">
        <f>ROUND(H310*I310,2)</f>
        <v>0</v>
      </c>
    </row>
    <row r="311" spans="1:10" ht="40.799999999999997" x14ac:dyDescent="0.3">
      <c r="A311" s="16"/>
      <c r="B311" s="16"/>
      <c r="C311" s="16"/>
      <c r="D311" s="21" t="s">
        <v>366</v>
      </c>
      <c r="E311" s="16"/>
      <c r="F311" s="16"/>
      <c r="G311" s="16"/>
      <c r="H311" s="16"/>
      <c r="I311" s="41"/>
      <c r="J311" s="16"/>
    </row>
    <row r="312" spans="1:10" x14ac:dyDescent="0.3">
      <c r="A312" s="16"/>
      <c r="B312" s="16"/>
      <c r="C312" s="16"/>
      <c r="D312" s="36" t="s">
        <v>367</v>
      </c>
      <c r="E312" s="14">
        <v>1</v>
      </c>
      <c r="F312" s="17">
        <f>G308+G310</f>
        <v>79943.66</v>
      </c>
      <c r="G312" s="17">
        <f>ROUND(E312*F312,2)</f>
        <v>79943.66</v>
      </c>
      <c r="H312" s="14">
        <v>1</v>
      </c>
      <c r="I312" s="41">
        <f>J308+J310</f>
        <v>0</v>
      </c>
      <c r="J312" s="17">
        <f>ROUND(H312*I312,2)</f>
        <v>0</v>
      </c>
    </row>
    <row r="313" spans="1:10" ht="1.05" customHeight="1" x14ac:dyDescent="0.3">
      <c r="A313" s="18"/>
      <c r="B313" s="18"/>
      <c r="C313" s="18"/>
      <c r="D313" s="37"/>
      <c r="E313" s="18"/>
      <c r="F313" s="18"/>
      <c r="G313" s="18"/>
      <c r="H313" s="18"/>
      <c r="I313" s="41"/>
      <c r="J313" s="18"/>
    </row>
    <row r="314" spans="1:10" x14ac:dyDescent="0.3">
      <c r="A314" s="22" t="s">
        <v>368</v>
      </c>
      <c r="B314" s="22" t="s">
        <v>10</v>
      </c>
      <c r="C314" s="22" t="s">
        <v>11</v>
      </c>
      <c r="D314" s="39" t="s">
        <v>369</v>
      </c>
      <c r="E314" s="23">
        <f>E319</f>
        <v>1</v>
      </c>
      <c r="F314" s="23">
        <f>F319</f>
        <v>14106.07</v>
      </c>
      <c r="G314" s="23">
        <f>G319</f>
        <v>14106.07</v>
      </c>
      <c r="H314" s="23">
        <f>H319</f>
        <v>1</v>
      </c>
      <c r="I314" s="41">
        <f>I319</f>
        <v>0</v>
      </c>
      <c r="J314" s="23">
        <f>J319</f>
        <v>0</v>
      </c>
    </row>
    <row r="315" spans="1:10" ht="20.399999999999999" x14ac:dyDescent="0.3">
      <c r="A315" s="12" t="s">
        <v>370</v>
      </c>
      <c r="B315" s="13" t="s">
        <v>18</v>
      </c>
      <c r="C315" s="13" t="s">
        <v>34</v>
      </c>
      <c r="D315" s="21" t="s">
        <v>371</v>
      </c>
      <c r="E315" s="14">
        <v>125.54</v>
      </c>
      <c r="F315" s="14">
        <v>51.24</v>
      </c>
      <c r="G315" s="15">
        <f>ROUND(E315*F315,2)</f>
        <v>6432.67</v>
      </c>
      <c r="H315" s="14">
        <v>125.54</v>
      </c>
      <c r="I315" s="41"/>
      <c r="J315" s="15">
        <f>ROUND(H315*I315,2)</f>
        <v>0</v>
      </c>
    </row>
    <row r="316" spans="1:10" ht="153" x14ac:dyDescent="0.3">
      <c r="A316" s="16"/>
      <c r="B316" s="16"/>
      <c r="C316" s="16"/>
      <c r="D316" s="21" t="s">
        <v>372</v>
      </c>
      <c r="E316" s="16"/>
      <c r="F316" s="16"/>
      <c r="G316" s="16"/>
      <c r="H316" s="16"/>
      <c r="I316" s="41"/>
      <c r="J316" s="16"/>
    </row>
    <row r="317" spans="1:10" ht="20.399999999999999" x14ac:dyDescent="0.3">
      <c r="A317" s="12" t="s">
        <v>373</v>
      </c>
      <c r="B317" s="13" t="s">
        <v>18</v>
      </c>
      <c r="C317" s="13" t="s">
        <v>63</v>
      </c>
      <c r="D317" s="21" t="s">
        <v>374</v>
      </c>
      <c r="E317" s="14">
        <v>182.7</v>
      </c>
      <c r="F317" s="14">
        <v>42</v>
      </c>
      <c r="G317" s="15">
        <f>ROUND(E317*F317,2)</f>
        <v>7673.4</v>
      </c>
      <c r="H317" s="14">
        <v>182.7</v>
      </c>
      <c r="I317" s="41"/>
      <c r="J317" s="15">
        <f>ROUND(H317*I317,2)</f>
        <v>0</v>
      </c>
    </row>
    <row r="318" spans="1:10" ht="30.6" x14ac:dyDescent="0.3">
      <c r="A318" s="16"/>
      <c r="B318" s="16"/>
      <c r="C318" s="16"/>
      <c r="D318" s="21" t="s">
        <v>375</v>
      </c>
      <c r="E318" s="16"/>
      <c r="F318" s="16"/>
      <c r="G318" s="16"/>
      <c r="H318" s="16"/>
      <c r="I318" s="41"/>
      <c r="J318" s="16"/>
    </row>
    <row r="319" spans="1:10" x14ac:dyDescent="0.3">
      <c r="A319" s="16"/>
      <c r="B319" s="16"/>
      <c r="C319" s="16"/>
      <c r="D319" s="36" t="s">
        <v>376</v>
      </c>
      <c r="E319" s="14">
        <v>1</v>
      </c>
      <c r="F319" s="17">
        <f>G315+G317</f>
        <v>14106.07</v>
      </c>
      <c r="G319" s="17">
        <f>ROUND(E319*F319,2)</f>
        <v>14106.07</v>
      </c>
      <c r="H319" s="14">
        <v>1</v>
      </c>
      <c r="I319" s="41">
        <f>J315+J317</f>
        <v>0</v>
      </c>
      <c r="J319" s="17">
        <f>ROUND(H319*I319,2)</f>
        <v>0</v>
      </c>
    </row>
    <row r="320" spans="1:10" ht="1.05" customHeight="1" x14ac:dyDescent="0.3">
      <c r="A320" s="18"/>
      <c r="B320" s="18"/>
      <c r="C320" s="18"/>
      <c r="D320" s="37"/>
      <c r="E320" s="18"/>
      <c r="F320" s="18"/>
      <c r="G320" s="18"/>
      <c r="H320" s="18"/>
      <c r="I320" s="41"/>
      <c r="J320" s="18"/>
    </row>
    <row r="321" spans="1:10" x14ac:dyDescent="0.3">
      <c r="A321" s="22" t="s">
        <v>377</v>
      </c>
      <c r="B321" s="22" t="s">
        <v>10</v>
      </c>
      <c r="C321" s="22" t="s">
        <v>11</v>
      </c>
      <c r="D321" s="39" t="s">
        <v>378</v>
      </c>
      <c r="E321" s="23">
        <f>E328</f>
        <v>1</v>
      </c>
      <c r="F321" s="23">
        <f>F328</f>
        <v>1521253.34</v>
      </c>
      <c r="G321" s="23">
        <f>G328</f>
        <v>1521253.34</v>
      </c>
      <c r="H321" s="23">
        <f>H328</f>
        <v>1</v>
      </c>
      <c r="I321" s="41">
        <f>I328</f>
        <v>0</v>
      </c>
      <c r="J321" s="23">
        <f>J328</f>
        <v>0</v>
      </c>
    </row>
    <row r="322" spans="1:10" ht="20.399999999999999" x14ac:dyDescent="0.3">
      <c r="A322" s="12" t="s">
        <v>379</v>
      </c>
      <c r="B322" s="13" t="s">
        <v>18</v>
      </c>
      <c r="C322" s="13" t="s">
        <v>163</v>
      </c>
      <c r="D322" s="21" t="s">
        <v>380</v>
      </c>
      <c r="E322" s="14">
        <v>1</v>
      </c>
      <c r="F322" s="14">
        <v>4546.7</v>
      </c>
      <c r="G322" s="15">
        <f>ROUND(E322*F322,2)</f>
        <v>4546.7</v>
      </c>
      <c r="H322" s="14">
        <v>1</v>
      </c>
      <c r="I322" s="41"/>
      <c r="J322" s="15">
        <f>ROUND(H322*I322,2)</f>
        <v>0</v>
      </c>
    </row>
    <row r="323" spans="1:10" ht="40.799999999999997" x14ac:dyDescent="0.3">
      <c r="A323" s="16"/>
      <c r="B323" s="16"/>
      <c r="C323" s="16"/>
      <c r="D323" s="21" t="s">
        <v>381</v>
      </c>
      <c r="E323" s="16"/>
      <c r="F323" s="16"/>
      <c r="G323" s="16"/>
      <c r="H323" s="16"/>
      <c r="I323" s="41"/>
      <c r="J323" s="16"/>
    </row>
    <row r="324" spans="1:10" ht="20.399999999999999" x14ac:dyDescent="0.3">
      <c r="A324" s="12" t="s">
        <v>382</v>
      </c>
      <c r="B324" s="13" t="s">
        <v>18</v>
      </c>
      <c r="C324" s="13" t="s">
        <v>34</v>
      </c>
      <c r="D324" s="21" t="s">
        <v>383</v>
      </c>
      <c r="E324" s="14">
        <v>5810</v>
      </c>
      <c r="F324" s="14">
        <v>112.79</v>
      </c>
      <c r="G324" s="15">
        <f>ROUND(E324*F324,2)</f>
        <v>655309.9</v>
      </c>
      <c r="H324" s="14">
        <v>5810</v>
      </c>
      <c r="I324" s="41"/>
      <c r="J324" s="15">
        <f>ROUND(H324*I324,2)</f>
        <v>0</v>
      </c>
    </row>
    <row r="325" spans="1:10" ht="30.6" x14ac:dyDescent="0.3">
      <c r="A325" s="16"/>
      <c r="B325" s="16"/>
      <c r="C325" s="16"/>
      <c r="D325" s="21" t="s">
        <v>384</v>
      </c>
      <c r="E325" s="16"/>
      <c r="F325" s="16"/>
      <c r="G325" s="16"/>
      <c r="H325" s="16"/>
      <c r="I325" s="41"/>
      <c r="J325" s="16"/>
    </row>
    <row r="326" spans="1:10" x14ac:dyDescent="0.3">
      <c r="A326" s="12" t="s">
        <v>385</v>
      </c>
      <c r="B326" s="13" t="s">
        <v>18</v>
      </c>
      <c r="C326" s="13" t="s">
        <v>386</v>
      </c>
      <c r="D326" s="21" t="s">
        <v>387</v>
      </c>
      <c r="E326" s="14">
        <v>762298</v>
      </c>
      <c r="F326" s="14">
        <v>1.1299999999999999</v>
      </c>
      <c r="G326" s="15">
        <f>ROUND(E326*F326,2)</f>
        <v>861396.74</v>
      </c>
      <c r="H326" s="14">
        <v>762298</v>
      </c>
      <c r="I326" s="41"/>
      <c r="J326" s="15">
        <f>ROUND(H326*I326,2)</f>
        <v>0</v>
      </c>
    </row>
    <row r="327" spans="1:10" ht="20.399999999999999" x14ac:dyDescent="0.3">
      <c r="A327" s="16"/>
      <c r="B327" s="16"/>
      <c r="C327" s="16"/>
      <c r="D327" s="21" t="s">
        <v>388</v>
      </c>
      <c r="E327" s="16"/>
      <c r="F327" s="16"/>
      <c r="G327" s="16"/>
      <c r="H327" s="16"/>
      <c r="I327" s="41"/>
      <c r="J327" s="16"/>
    </row>
    <row r="328" spans="1:10" x14ac:dyDescent="0.3">
      <c r="A328" s="16"/>
      <c r="B328" s="16"/>
      <c r="C328" s="16"/>
      <c r="D328" s="36" t="s">
        <v>389</v>
      </c>
      <c r="E328" s="14">
        <v>1</v>
      </c>
      <c r="F328" s="17">
        <f>G322+G324+G326</f>
        <v>1521253.34</v>
      </c>
      <c r="G328" s="17">
        <f>ROUND(E328*F328,2)</f>
        <v>1521253.34</v>
      </c>
      <c r="H328" s="14">
        <v>1</v>
      </c>
      <c r="I328" s="41">
        <f>J322+J324+J326</f>
        <v>0</v>
      </c>
      <c r="J328" s="17">
        <f>ROUND(H328*I328,2)</f>
        <v>0</v>
      </c>
    </row>
    <row r="329" spans="1:10" ht="1.05" customHeight="1" x14ac:dyDescent="0.3">
      <c r="A329" s="18"/>
      <c r="B329" s="18"/>
      <c r="C329" s="18"/>
      <c r="D329" s="37"/>
      <c r="E329" s="18"/>
      <c r="F329" s="18"/>
      <c r="G329" s="18"/>
      <c r="H329" s="18"/>
      <c r="I329" s="41"/>
      <c r="J329" s="18"/>
    </row>
    <row r="330" spans="1:10" x14ac:dyDescent="0.3">
      <c r="A330" s="22" t="s">
        <v>390</v>
      </c>
      <c r="B330" s="22" t="s">
        <v>10</v>
      </c>
      <c r="C330" s="22" t="s">
        <v>11</v>
      </c>
      <c r="D330" s="39" t="s">
        <v>391</v>
      </c>
      <c r="E330" s="23">
        <f>E398</f>
        <v>1</v>
      </c>
      <c r="F330" s="23">
        <f>F398</f>
        <v>1523576.96</v>
      </c>
      <c r="G330" s="23">
        <f>G398</f>
        <v>1523576.96</v>
      </c>
      <c r="H330" s="23">
        <f>H398</f>
        <v>1</v>
      </c>
      <c r="I330" s="41">
        <f>I398</f>
        <v>0</v>
      </c>
      <c r="J330" s="23">
        <f>J398</f>
        <v>0</v>
      </c>
    </row>
    <row r="331" spans="1:10" x14ac:dyDescent="0.3">
      <c r="A331" s="24" t="s">
        <v>392</v>
      </c>
      <c r="B331" s="24" t="s">
        <v>10</v>
      </c>
      <c r="C331" s="24" t="s">
        <v>11</v>
      </c>
      <c r="D331" s="40" t="s">
        <v>348</v>
      </c>
      <c r="E331" s="25">
        <f>E387</f>
        <v>1</v>
      </c>
      <c r="F331" s="25">
        <f>F387</f>
        <v>1016300.47</v>
      </c>
      <c r="G331" s="25">
        <f>G387</f>
        <v>1016300.47</v>
      </c>
      <c r="H331" s="25">
        <f>H387</f>
        <v>1</v>
      </c>
      <c r="I331" s="41">
        <f>I387</f>
        <v>0</v>
      </c>
      <c r="J331" s="25">
        <f>J387</f>
        <v>0</v>
      </c>
    </row>
    <row r="332" spans="1:10" x14ac:dyDescent="0.3">
      <c r="A332" s="12" t="s">
        <v>393</v>
      </c>
      <c r="B332" s="13" t="s">
        <v>18</v>
      </c>
      <c r="C332" s="13" t="s">
        <v>34</v>
      </c>
      <c r="D332" s="21" t="s">
        <v>394</v>
      </c>
      <c r="E332" s="14">
        <v>26.01</v>
      </c>
      <c r="F332" s="14">
        <v>8406.51</v>
      </c>
      <c r="G332" s="15">
        <f>ROUND(E332*F332,2)</f>
        <v>218653.33</v>
      </c>
      <c r="H332" s="14">
        <v>26.01</v>
      </c>
      <c r="I332" s="41"/>
      <c r="J332" s="15">
        <f>ROUND(H332*I332,2)</f>
        <v>0</v>
      </c>
    </row>
    <row r="333" spans="1:10" ht="122.4" x14ac:dyDescent="0.3">
      <c r="A333" s="16"/>
      <c r="B333" s="16"/>
      <c r="C333" s="16"/>
      <c r="D333" s="21" t="s">
        <v>395</v>
      </c>
      <c r="E333" s="16"/>
      <c r="F333" s="16"/>
      <c r="G333" s="16"/>
      <c r="H333" s="16"/>
      <c r="I333" s="41"/>
      <c r="J333" s="16"/>
    </row>
    <row r="334" spans="1:10" x14ac:dyDescent="0.3">
      <c r="A334" s="12" t="s">
        <v>396</v>
      </c>
      <c r="B334" s="13" t="s">
        <v>18</v>
      </c>
      <c r="C334" s="13" t="s">
        <v>63</v>
      </c>
      <c r="D334" s="21" t="s">
        <v>397</v>
      </c>
      <c r="E334" s="14">
        <v>202.29</v>
      </c>
      <c r="F334" s="14">
        <v>7.68</v>
      </c>
      <c r="G334" s="15">
        <f>ROUND(E334*F334,2)</f>
        <v>1553.59</v>
      </c>
      <c r="H334" s="14">
        <v>202.29</v>
      </c>
      <c r="I334" s="41"/>
      <c r="J334" s="15">
        <f>ROUND(H334*I334,2)</f>
        <v>0</v>
      </c>
    </row>
    <row r="335" spans="1:10" ht="20.399999999999999" x14ac:dyDescent="0.3">
      <c r="A335" s="16"/>
      <c r="B335" s="16"/>
      <c r="C335" s="16"/>
      <c r="D335" s="21" t="s">
        <v>398</v>
      </c>
      <c r="E335" s="16"/>
      <c r="F335" s="16"/>
      <c r="G335" s="16"/>
      <c r="H335" s="16"/>
      <c r="I335" s="41"/>
      <c r="J335" s="16"/>
    </row>
    <row r="336" spans="1:10" x14ac:dyDescent="0.3">
      <c r="A336" s="12" t="s">
        <v>399</v>
      </c>
      <c r="B336" s="13" t="s">
        <v>18</v>
      </c>
      <c r="C336" s="13" t="s">
        <v>56</v>
      </c>
      <c r="D336" s="21" t="s">
        <v>400</v>
      </c>
      <c r="E336" s="14">
        <v>129.5</v>
      </c>
      <c r="F336" s="14">
        <v>31.68</v>
      </c>
      <c r="G336" s="15">
        <f>ROUND(E336*F336,2)</f>
        <v>4102.5600000000004</v>
      </c>
      <c r="H336" s="14">
        <v>129.5</v>
      </c>
      <c r="I336" s="41"/>
      <c r="J336" s="15">
        <f>ROUND(H336*I336,2)</f>
        <v>0</v>
      </c>
    </row>
    <row r="337" spans="1:10" ht="20.399999999999999" x14ac:dyDescent="0.3">
      <c r="A337" s="16"/>
      <c r="B337" s="16"/>
      <c r="C337" s="16"/>
      <c r="D337" s="21" t="s">
        <v>401</v>
      </c>
      <c r="E337" s="16"/>
      <c r="F337" s="16"/>
      <c r="G337" s="16"/>
      <c r="H337" s="16"/>
      <c r="I337" s="41"/>
      <c r="J337" s="16"/>
    </row>
    <row r="338" spans="1:10" x14ac:dyDescent="0.3">
      <c r="A338" s="12" t="s">
        <v>402</v>
      </c>
      <c r="B338" s="13" t="s">
        <v>18</v>
      </c>
      <c r="C338" s="13" t="s">
        <v>56</v>
      </c>
      <c r="D338" s="21" t="s">
        <v>403</v>
      </c>
      <c r="E338" s="14">
        <v>1368.66</v>
      </c>
      <c r="F338" s="14">
        <v>32.32</v>
      </c>
      <c r="G338" s="15">
        <f>ROUND(E338*F338,2)</f>
        <v>44235.09</v>
      </c>
      <c r="H338" s="14">
        <v>1368.66</v>
      </c>
      <c r="I338" s="41"/>
      <c r="J338" s="15">
        <f>ROUND(H338*I338,2)</f>
        <v>0</v>
      </c>
    </row>
    <row r="339" spans="1:10" ht="20.399999999999999" x14ac:dyDescent="0.3">
      <c r="A339" s="16"/>
      <c r="B339" s="16"/>
      <c r="C339" s="16"/>
      <c r="D339" s="21" t="s">
        <v>404</v>
      </c>
      <c r="E339" s="16"/>
      <c r="F339" s="16"/>
      <c r="G339" s="16"/>
      <c r="H339" s="16"/>
      <c r="I339" s="41"/>
      <c r="J339" s="16"/>
    </row>
    <row r="340" spans="1:10" x14ac:dyDescent="0.3">
      <c r="A340" s="12" t="s">
        <v>405</v>
      </c>
      <c r="B340" s="13" t="s">
        <v>18</v>
      </c>
      <c r="C340" s="13" t="s">
        <v>56</v>
      </c>
      <c r="D340" s="21" t="s">
        <v>406</v>
      </c>
      <c r="E340" s="14">
        <v>24</v>
      </c>
      <c r="F340" s="14">
        <v>30.07</v>
      </c>
      <c r="G340" s="15">
        <f>ROUND(E340*F340,2)</f>
        <v>721.68</v>
      </c>
      <c r="H340" s="14">
        <v>24</v>
      </c>
      <c r="I340" s="41"/>
      <c r="J340" s="15">
        <f>ROUND(H340*I340,2)</f>
        <v>0</v>
      </c>
    </row>
    <row r="341" spans="1:10" ht="20.399999999999999" x14ac:dyDescent="0.3">
      <c r="A341" s="16"/>
      <c r="B341" s="16"/>
      <c r="C341" s="16"/>
      <c r="D341" s="21" t="s">
        <v>404</v>
      </c>
      <c r="E341" s="16"/>
      <c r="F341" s="16"/>
      <c r="G341" s="16"/>
      <c r="H341" s="16"/>
      <c r="I341" s="41"/>
      <c r="J341" s="16"/>
    </row>
    <row r="342" spans="1:10" x14ac:dyDescent="0.3">
      <c r="A342" s="12" t="s">
        <v>407</v>
      </c>
      <c r="B342" s="13" t="s">
        <v>18</v>
      </c>
      <c r="C342" s="13" t="s">
        <v>56</v>
      </c>
      <c r="D342" s="21" t="s">
        <v>408</v>
      </c>
      <c r="E342" s="14">
        <v>39.44</v>
      </c>
      <c r="F342" s="14">
        <v>30.07</v>
      </c>
      <c r="G342" s="15">
        <f>ROUND(E342*F342,2)</f>
        <v>1185.96</v>
      </c>
      <c r="H342" s="14">
        <v>39.44</v>
      </c>
      <c r="I342" s="41"/>
      <c r="J342" s="15">
        <f>ROUND(H342*I342,2)</f>
        <v>0</v>
      </c>
    </row>
    <row r="343" spans="1:10" ht="20.399999999999999" x14ac:dyDescent="0.3">
      <c r="A343" s="16"/>
      <c r="B343" s="16"/>
      <c r="C343" s="16"/>
      <c r="D343" s="21" t="s">
        <v>409</v>
      </c>
      <c r="E343" s="16"/>
      <c r="F343" s="16"/>
      <c r="G343" s="16"/>
      <c r="H343" s="16"/>
      <c r="I343" s="41"/>
      <c r="J343" s="16"/>
    </row>
    <row r="344" spans="1:10" x14ac:dyDescent="0.3">
      <c r="A344" s="12" t="s">
        <v>410</v>
      </c>
      <c r="B344" s="13" t="s">
        <v>18</v>
      </c>
      <c r="C344" s="13" t="s">
        <v>56</v>
      </c>
      <c r="D344" s="21" t="s">
        <v>411</v>
      </c>
      <c r="E344" s="14">
        <v>61.2</v>
      </c>
      <c r="F344" s="14">
        <v>31.68</v>
      </c>
      <c r="G344" s="15">
        <f>ROUND(E344*F344,2)</f>
        <v>1938.82</v>
      </c>
      <c r="H344" s="14">
        <v>61.2</v>
      </c>
      <c r="I344" s="41"/>
      <c r="J344" s="15">
        <f>ROUND(H344*I344,2)</f>
        <v>0</v>
      </c>
    </row>
    <row r="345" spans="1:10" ht="20.399999999999999" x14ac:dyDescent="0.3">
      <c r="A345" s="16"/>
      <c r="B345" s="16"/>
      <c r="C345" s="16"/>
      <c r="D345" s="21" t="s">
        <v>401</v>
      </c>
      <c r="E345" s="16"/>
      <c r="F345" s="16"/>
      <c r="G345" s="16"/>
      <c r="H345" s="16"/>
      <c r="I345" s="41"/>
      <c r="J345" s="16"/>
    </row>
    <row r="346" spans="1:10" ht="20.399999999999999" x14ac:dyDescent="0.3">
      <c r="A346" s="12" t="s">
        <v>412</v>
      </c>
      <c r="B346" s="13" t="s">
        <v>18</v>
      </c>
      <c r="C346" s="13" t="s">
        <v>63</v>
      </c>
      <c r="D346" s="21" t="s">
        <v>413</v>
      </c>
      <c r="E346" s="14">
        <v>44.48</v>
      </c>
      <c r="F346" s="14">
        <v>263.83999999999997</v>
      </c>
      <c r="G346" s="15">
        <f>ROUND(E346*F346,2)</f>
        <v>11735.6</v>
      </c>
      <c r="H346" s="14">
        <v>44.48</v>
      </c>
      <c r="I346" s="41"/>
      <c r="J346" s="15">
        <f>ROUND(H346*I346,2)</f>
        <v>0</v>
      </c>
    </row>
    <row r="347" spans="1:10" ht="61.2" x14ac:dyDescent="0.3">
      <c r="A347" s="16"/>
      <c r="B347" s="16"/>
      <c r="C347" s="16"/>
      <c r="D347" s="21" t="s">
        <v>414</v>
      </c>
      <c r="E347" s="16"/>
      <c r="F347" s="16"/>
      <c r="G347" s="16"/>
      <c r="H347" s="16"/>
      <c r="I347" s="41"/>
      <c r="J347" s="16"/>
    </row>
    <row r="348" spans="1:10" x14ac:dyDescent="0.3">
      <c r="A348" s="12" t="s">
        <v>415</v>
      </c>
      <c r="B348" s="13" t="s">
        <v>18</v>
      </c>
      <c r="C348" s="13" t="s">
        <v>63</v>
      </c>
      <c r="D348" s="21" t="s">
        <v>416</v>
      </c>
      <c r="E348" s="14">
        <v>349.12</v>
      </c>
      <c r="F348" s="14">
        <v>105.78</v>
      </c>
      <c r="G348" s="15">
        <f>ROUND(E348*F348,2)</f>
        <v>36929.910000000003</v>
      </c>
      <c r="H348" s="14">
        <v>349.12</v>
      </c>
      <c r="I348" s="41"/>
      <c r="J348" s="15">
        <f>ROUND(H348*I348,2)</f>
        <v>0</v>
      </c>
    </row>
    <row r="349" spans="1:10" ht="20.399999999999999" x14ac:dyDescent="0.3">
      <c r="A349" s="16"/>
      <c r="B349" s="16"/>
      <c r="C349" s="16"/>
      <c r="D349" s="21" t="s">
        <v>417</v>
      </c>
      <c r="E349" s="16"/>
      <c r="F349" s="16"/>
      <c r="G349" s="16"/>
      <c r="H349" s="16"/>
      <c r="I349" s="41"/>
      <c r="J349" s="16"/>
    </row>
    <row r="350" spans="1:10" x14ac:dyDescent="0.3">
      <c r="A350" s="12" t="s">
        <v>418</v>
      </c>
      <c r="B350" s="13" t="s">
        <v>18</v>
      </c>
      <c r="C350" s="13" t="s">
        <v>63</v>
      </c>
      <c r="D350" s="21" t="s">
        <v>419</v>
      </c>
      <c r="E350" s="14">
        <v>41.72</v>
      </c>
      <c r="F350" s="14">
        <v>306</v>
      </c>
      <c r="G350" s="15">
        <f>ROUND(E350*F350,2)</f>
        <v>12766.32</v>
      </c>
      <c r="H350" s="14">
        <v>41.72</v>
      </c>
      <c r="I350" s="41"/>
      <c r="J350" s="15">
        <f>ROUND(H350*I350,2)</f>
        <v>0</v>
      </c>
    </row>
    <row r="351" spans="1:10" ht="61.2" x14ac:dyDescent="0.3">
      <c r="A351" s="16"/>
      <c r="B351" s="16"/>
      <c r="C351" s="16"/>
      <c r="D351" s="21" t="s">
        <v>420</v>
      </c>
      <c r="E351" s="16"/>
      <c r="F351" s="16"/>
      <c r="G351" s="16"/>
      <c r="H351" s="16"/>
      <c r="I351" s="41"/>
      <c r="J351" s="16"/>
    </row>
    <row r="352" spans="1:10" x14ac:dyDescent="0.3">
      <c r="A352" s="12" t="s">
        <v>421</v>
      </c>
      <c r="B352" s="13" t="s">
        <v>18</v>
      </c>
      <c r="C352" s="13" t="s">
        <v>63</v>
      </c>
      <c r="D352" s="21" t="s">
        <v>422</v>
      </c>
      <c r="E352" s="14">
        <v>0.24</v>
      </c>
      <c r="F352" s="14">
        <v>306</v>
      </c>
      <c r="G352" s="15">
        <f>ROUND(E352*F352,2)</f>
        <v>73.44</v>
      </c>
      <c r="H352" s="14">
        <v>0.24</v>
      </c>
      <c r="I352" s="41"/>
      <c r="J352" s="15">
        <f>ROUND(H352*I352,2)</f>
        <v>0</v>
      </c>
    </row>
    <row r="353" spans="1:10" ht="61.2" x14ac:dyDescent="0.3">
      <c r="A353" s="16"/>
      <c r="B353" s="16"/>
      <c r="C353" s="16"/>
      <c r="D353" s="21" t="s">
        <v>423</v>
      </c>
      <c r="E353" s="16"/>
      <c r="F353" s="16"/>
      <c r="G353" s="16"/>
      <c r="H353" s="16"/>
      <c r="I353" s="41"/>
      <c r="J353" s="16"/>
    </row>
    <row r="354" spans="1:10" ht="20.399999999999999" x14ac:dyDescent="0.3">
      <c r="A354" s="12" t="s">
        <v>424</v>
      </c>
      <c r="B354" s="13" t="s">
        <v>18</v>
      </c>
      <c r="C354" s="13" t="s">
        <v>63</v>
      </c>
      <c r="D354" s="21" t="s">
        <v>425</v>
      </c>
      <c r="E354" s="14">
        <v>7.24</v>
      </c>
      <c r="F354" s="14">
        <v>306</v>
      </c>
      <c r="G354" s="15">
        <f>ROUND(E354*F354,2)</f>
        <v>2215.44</v>
      </c>
      <c r="H354" s="14">
        <v>7.24</v>
      </c>
      <c r="I354" s="41"/>
      <c r="J354" s="15">
        <f>ROUND(H354*I354,2)</f>
        <v>0</v>
      </c>
    </row>
    <row r="355" spans="1:10" ht="61.2" x14ac:dyDescent="0.3">
      <c r="A355" s="16"/>
      <c r="B355" s="16"/>
      <c r="C355" s="16"/>
      <c r="D355" s="21" t="s">
        <v>426</v>
      </c>
      <c r="E355" s="16"/>
      <c r="F355" s="16"/>
      <c r="G355" s="16"/>
      <c r="H355" s="16"/>
      <c r="I355" s="41"/>
      <c r="J355" s="16"/>
    </row>
    <row r="356" spans="1:10" x14ac:dyDescent="0.3">
      <c r="A356" s="12" t="s">
        <v>427</v>
      </c>
      <c r="B356" s="13" t="s">
        <v>18</v>
      </c>
      <c r="C356" s="13" t="s">
        <v>56</v>
      </c>
      <c r="D356" s="21" t="s">
        <v>428</v>
      </c>
      <c r="E356" s="14">
        <v>307.2</v>
      </c>
      <c r="F356" s="14">
        <v>171.43</v>
      </c>
      <c r="G356" s="15">
        <f>ROUND(E356*F356,2)</f>
        <v>52663.3</v>
      </c>
      <c r="H356" s="14">
        <v>307.2</v>
      </c>
      <c r="I356" s="41"/>
      <c r="J356" s="15">
        <f>ROUND(H356*I356,2)</f>
        <v>0</v>
      </c>
    </row>
    <row r="357" spans="1:10" ht="71.400000000000006" x14ac:dyDescent="0.3">
      <c r="A357" s="16"/>
      <c r="B357" s="16"/>
      <c r="C357" s="16"/>
      <c r="D357" s="21" t="s">
        <v>429</v>
      </c>
      <c r="E357" s="16"/>
      <c r="F357" s="16"/>
      <c r="G357" s="16"/>
      <c r="H357" s="16"/>
      <c r="I357" s="41"/>
      <c r="J357" s="16"/>
    </row>
    <row r="358" spans="1:10" x14ac:dyDescent="0.3">
      <c r="A358" s="12" t="s">
        <v>430</v>
      </c>
      <c r="B358" s="13" t="s">
        <v>18</v>
      </c>
      <c r="C358" s="13" t="s">
        <v>56</v>
      </c>
      <c r="D358" s="21" t="s">
        <v>431</v>
      </c>
      <c r="E358" s="14">
        <v>54.76</v>
      </c>
      <c r="F358" s="14">
        <v>123.42</v>
      </c>
      <c r="G358" s="15">
        <f>ROUND(E358*F358,2)</f>
        <v>6758.48</v>
      </c>
      <c r="H358" s="14">
        <v>54.76</v>
      </c>
      <c r="I358" s="41"/>
      <c r="J358" s="15">
        <f>ROUND(H358*I358,2)</f>
        <v>0</v>
      </c>
    </row>
    <row r="359" spans="1:10" ht="71.400000000000006" x14ac:dyDescent="0.3">
      <c r="A359" s="16"/>
      <c r="B359" s="16"/>
      <c r="C359" s="16"/>
      <c r="D359" s="21" t="s">
        <v>432</v>
      </c>
      <c r="E359" s="16"/>
      <c r="F359" s="16"/>
      <c r="G359" s="16"/>
      <c r="H359" s="16"/>
      <c r="I359" s="41"/>
      <c r="J359" s="16"/>
    </row>
    <row r="360" spans="1:10" x14ac:dyDescent="0.3">
      <c r="A360" s="12" t="s">
        <v>433</v>
      </c>
      <c r="B360" s="13" t="s">
        <v>18</v>
      </c>
      <c r="C360" s="13" t="s">
        <v>56</v>
      </c>
      <c r="D360" s="21" t="s">
        <v>434</v>
      </c>
      <c r="E360" s="14">
        <v>100.56</v>
      </c>
      <c r="F360" s="14">
        <v>103.13</v>
      </c>
      <c r="G360" s="15">
        <f>ROUND(E360*F360,2)</f>
        <v>10370.75</v>
      </c>
      <c r="H360" s="14">
        <v>100.56</v>
      </c>
      <c r="I360" s="41"/>
      <c r="J360" s="15">
        <f>ROUND(H360*I360,2)</f>
        <v>0</v>
      </c>
    </row>
    <row r="361" spans="1:10" ht="71.400000000000006" x14ac:dyDescent="0.3">
      <c r="A361" s="16"/>
      <c r="B361" s="16"/>
      <c r="C361" s="16"/>
      <c r="D361" s="21" t="s">
        <v>435</v>
      </c>
      <c r="E361" s="16"/>
      <c r="F361" s="16"/>
      <c r="G361" s="16"/>
      <c r="H361" s="16"/>
      <c r="I361" s="41"/>
      <c r="J361" s="16"/>
    </row>
    <row r="362" spans="1:10" x14ac:dyDescent="0.3">
      <c r="A362" s="12" t="s">
        <v>436</v>
      </c>
      <c r="B362" s="13" t="s">
        <v>18</v>
      </c>
      <c r="C362" s="13" t="s">
        <v>56</v>
      </c>
      <c r="D362" s="21" t="s">
        <v>437</v>
      </c>
      <c r="E362" s="14">
        <v>494.2</v>
      </c>
      <c r="F362" s="14">
        <v>111.01</v>
      </c>
      <c r="G362" s="15">
        <f>ROUND(E362*F362,2)</f>
        <v>54861.14</v>
      </c>
      <c r="H362" s="14">
        <v>494.2</v>
      </c>
      <c r="I362" s="41"/>
      <c r="J362" s="15">
        <f>ROUND(H362*I362,2)</f>
        <v>0</v>
      </c>
    </row>
    <row r="363" spans="1:10" ht="71.400000000000006" x14ac:dyDescent="0.3">
      <c r="A363" s="16"/>
      <c r="B363" s="16"/>
      <c r="C363" s="16"/>
      <c r="D363" s="21" t="s">
        <v>438</v>
      </c>
      <c r="E363" s="16"/>
      <c r="F363" s="16"/>
      <c r="G363" s="16"/>
      <c r="H363" s="16"/>
      <c r="I363" s="41"/>
      <c r="J363" s="16"/>
    </row>
    <row r="364" spans="1:10" x14ac:dyDescent="0.3">
      <c r="A364" s="12" t="s">
        <v>439</v>
      </c>
      <c r="B364" s="13" t="s">
        <v>18</v>
      </c>
      <c r="C364" s="13" t="s">
        <v>56</v>
      </c>
      <c r="D364" s="21" t="s">
        <v>440</v>
      </c>
      <c r="E364" s="14">
        <v>206.92</v>
      </c>
      <c r="F364" s="14">
        <v>223.63</v>
      </c>
      <c r="G364" s="15">
        <f>ROUND(E364*F364,2)</f>
        <v>46273.52</v>
      </c>
      <c r="H364" s="14">
        <v>206.92</v>
      </c>
      <c r="I364" s="41"/>
      <c r="J364" s="15">
        <f>ROUND(H364*I364,2)</f>
        <v>0</v>
      </c>
    </row>
    <row r="365" spans="1:10" ht="71.400000000000006" x14ac:dyDescent="0.3">
      <c r="A365" s="16"/>
      <c r="B365" s="16"/>
      <c r="C365" s="16"/>
      <c r="D365" s="21" t="s">
        <v>441</v>
      </c>
      <c r="E365" s="16"/>
      <c r="F365" s="16"/>
      <c r="G365" s="16"/>
      <c r="H365" s="16"/>
      <c r="I365" s="41"/>
      <c r="J365" s="16"/>
    </row>
    <row r="366" spans="1:10" x14ac:dyDescent="0.3">
      <c r="A366" s="12" t="s">
        <v>442</v>
      </c>
      <c r="B366" s="13" t="s">
        <v>18</v>
      </c>
      <c r="C366" s="13" t="s">
        <v>19</v>
      </c>
      <c r="D366" s="21" t="s">
        <v>443</v>
      </c>
      <c r="E366" s="14">
        <v>1</v>
      </c>
      <c r="F366" s="14">
        <v>8400</v>
      </c>
      <c r="G366" s="15">
        <f>ROUND(E366*F366,2)</f>
        <v>8400</v>
      </c>
      <c r="H366" s="14">
        <v>1</v>
      </c>
      <c r="I366" s="41"/>
      <c r="J366" s="15">
        <f>ROUND(H366*I366,2)</f>
        <v>0</v>
      </c>
    </row>
    <row r="367" spans="1:10" ht="30.6" x14ac:dyDescent="0.3">
      <c r="A367" s="16"/>
      <c r="B367" s="16"/>
      <c r="C367" s="16"/>
      <c r="D367" s="21" t="s">
        <v>444</v>
      </c>
      <c r="E367" s="16"/>
      <c r="F367" s="16"/>
      <c r="G367" s="16"/>
      <c r="H367" s="16"/>
      <c r="I367" s="41"/>
      <c r="J367" s="16"/>
    </row>
    <row r="368" spans="1:10" ht="20.399999999999999" x14ac:dyDescent="0.3">
      <c r="A368" s="12" t="s">
        <v>445</v>
      </c>
      <c r="B368" s="13" t="s">
        <v>18</v>
      </c>
      <c r="C368" s="13" t="s">
        <v>63</v>
      </c>
      <c r="D368" s="21" t="s">
        <v>446</v>
      </c>
      <c r="E368" s="14">
        <v>432.78</v>
      </c>
      <c r="F368" s="14">
        <v>106.98</v>
      </c>
      <c r="G368" s="15">
        <f>ROUND(E368*F368,2)</f>
        <v>46298.8</v>
      </c>
      <c r="H368" s="14">
        <v>432.78</v>
      </c>
      <c r="I368" s="41"/>
      <c r="J368" s="15">
        <f>ROUND(H368*I368,2)</f>
        <v>0</v>
      </c>
    </row>
    <row r="369" spans="1:10" ht="122.4" x14ac:dyDescent="0.3">
      <c r="A369" s="16"/>
      <c r="B369" s="16"/>
      <c r="C369" s="16"/>
      <c r="D369" s="21" t="s">
        <v>447</v>
      </c>
      <c r="E369" s="16"/>
      <c r="F369" s="16"/>
      <c r="G369" s="16"/>
      <c r="H369" s="16"/>
      <c r="I369" s="41"/>
      <c r="J369" s="16"/>
    </row>
    <row r="370" spans="1:10" x14ac:dyDescent="0.3">
      <c r="A370" s="12" t="s">
        <v>448</v>
      </c>
      <c r="B370" s="13" t="s">
        <v>18</v>
      </c>
      <c r="C370" s="13" t="s">
        <v>56</v>
      </c>
      <c r="D370" s="21" t="s">
        <v>449</v>
      </c>
      <c r="E370" s="14">
        <v>92.4</v>
      </c>
      <c r="F370" s="14">
        <v>7.54</v>
      </c>
      <c r="G370" s="15">
        <f>ROUND(E370*F370,2)</f>
        <v>696.7</v>
      </c>
      <c r="H370" s="14">
        <v>92.4</v>
      </c>
      <c r="I370" s="41"/>
      <c r="J370" s="15">
        <f>ROUND(H370*I370,2)</f>
        <v>0</v>
      </c>
    </row>
    <row r="371" spans="1:10" ht="30.6" x14ac:dyDescent="0.3">
      <c r="A371" s="12" t="s">
        <v>450</v>
      </c>
      <c r="B371" s="13" t="s">
        <v>18</v>
      </c>
      <c r="C371" s="13" t="s">
        <v>56</v>
      </c>
      <c r="D371" s="21" t="s">
        <v>451</v>
      </c>
      <c r="E371" s="14">
        <v>1288.52</v>
      </c>
      <c r="F371" s="14">
        <v>16.260000000000002</v>
      </c>
      <c r="G371" s="15">
        <f>ROUND(E371*F371,2)</f>
        <v>20951.34</v>
      </c>
      <c r="H371" s="14">
        <v>1288.52</v>
      </c>
      <c r="I371" s="41"/>
      <c r="J371" s="15">
        <f>ROUND(H371*I371,2)</f>
        <v>0</v>
      </c>
    </row>
    <row r="372" spans="1:10" ht="51" x14ac:dyDescent="0.3">
      <c r="A372" s="16"/>
      <c r="B372" s="16"/>
      <c r="C372" s="16"/>
      <c r="D372" s="21" t="s">
        <v>452</v>
      </c>
      <c r="E372" s="16"/>
      <c r="F372" s="16"/>
      <c r="G372" s="16"/>
      <c r="H372" s="16"/>
      <c r="I372" s="41"/>
      <c r="J372" s="16"/>
    </row>
    <row r="373" spans="1:10" ht="20.399999999999999" x14ac:dyDescent="0.3">
      <c r="A373" s="12" t="s">
        <v>453</v>
      </c>
      <c r="B373" s="13" t="s">
        <v>18</v>
      </c>
      <c r="C373" s="13" t="s">
        <v>56</v>
      </c>
      <c r="D373" s="21" t="s">
        <v>454</v>
      </c>
      <c r="E373" s="14">
        <v>423.21</v>
      </c>
      <c r="F373" s="14">
        <v>78.88</v>
      </c>
      <c r="G373" s="15">
        <f>ROUND(E373*F373,2)</f>
        <v>33382.800000000003</v>
      </c>
      <c r="H373" s="14">
        <v>423.21</v>
      </c>
      <c r="I373" s="41"/>
      <c r="J373" s="15">
        <f>ROUND(H373*I373,2)</f>
        <v>0</v>
      </c>
    </row>
    <row r="374" spans="1:10" ht="244.8" x14ac:dyDescent="0.3">
      <c r="A374" s="16"/>
      <c r="B374" s="16"/>
      <c r="C374" s="16"/>
      <c r="D374" s="21" t="s">
        <v>455</v>
      </c>
      <c r="E374" s="16"/>
      <c r="F374" s="16"/>
      <c r="G374" s="16"/>
      <c r="H374" s="16"/>
      <c r="I374" s="41"/>
      <c r="J374" s="16"/>
    </row>
    <row r="375" spans="1:10" ht="30.6" x14ac:dyDescent="0.3">
      <c r="A375" s="12" t="s">
        <v>456</v>
      </c>
      <c r="B375" s="13" t="s">
        <v>18</v>
      </c>
      <c r="C375" s="13" t="s">
        <v>56</v>
      </c>
      <c r="D375" s="21" t="s">
        <v>457</v>
      </c>
      <c r="E375" s="14">
        <v>2109.75</v>
      </c>
      <c r="F375" s="14">
        <v>167.17</v>
      </c>
      <c r="G375" s="15">
        <f>ROUND(E375*F375,2)</f>
        <v>352686.91</v>
      </c>
      <c r="H375" s="14">
        <v>2109.75</v>
      </c>
      <c r="I375" s="41"/>
      <c r="J375" s="15">
        <f>ROUND(H375*I375,2)</f>
        <v>0</v>
      </c>
    </row>
    <row r="376" spans="1:10" ht="336.6" x14ac:dyDescent="0.3">
      <c r="A376" s="16"/>
      <c r="B376" s="16"/>
      <c r="C376" s="16"/>
      <c r="D376" s="21" t="s">
        <v>458</v>
      </c>
      <c r="E376" s="16"/>
      <c r="F376" s="16"/>
      <c r="G376" s="16"/>
      <c r="H376" s="16"/>
      <c r="I376" s="41"/>
      <c r="J376" s="16"/>
    </row>
    <row r="377" spans="1:10" ht="20.399999999999999" x14ac:dyDescent="0.3">
      <c r="A377" s="12" t="s">
        <v>459</v>
      </c>
      <c r="B377" s="13" t="s">
        <v>18</v>
      </c>
      <c r="C377" s="13" t="s">
        <v>63</v>
      </c>
      <c r="D377" s="21" t="s">
        <v>460</v>
      </c>
      <c r="E377" s="14">
        <v>37.08</v>
      </c>
      <c r="F377" s="14">
        <v>389.76</v>
      </c>
      <c r="G377" s="15">
        <f>ROUND(E377*F377,2)</f>
        <v>14452.3</v>
      </c>
      <c r="H377" s="14">
        <v>37.08</v>
      </c>
      <c r="I377" s="41"/>
      <c r="J377" s="15">
        <f>ROUND(H377*I377,2)</f>
        <v>0</v>
      </c>
    </row>
    <row r="378" spans="1:10" ht="71.400000000000006" x14ac:dyDescent="0.3">
      <c r="A378" s="16"/>
      <c r="B378" s="16"/>
      <c r="C378" s="16"/>
      <c r="D378" s="21" t="s">
        <v>461</v>
      </c>
      <c r="E378" s="16"/>
      <c r="F378" s="16"/>
      <c r="G378" s="16"/>
      <c r="H378" s="16"/>
      <c r="I378" s="41"/>
      <c r="J378" s="16"/>
    </row>
    <row r="379" spans="1:10" ht="20.399999999999999" x14ac:dyDescent="0.3">
      <c r="A379" s="12" t="s">
        <v>462</v>
      </c>
      <c r="B379" s="13" t="s">
        <v>18</v>
      </c>
      <c r="C379" s="13" t="s">
        <v>63</v>
      </c>
      <c r="D379" s="21" t="s">
        <v>463</v>
      </c>
      <c r="E379" s="14">
        <v>448.1</v>
      </c>
      <c r="F379" s="14">
        <v>39.770000000000003</v>
      </c>
      <c r="G379" s="15">
        <f>ROUND(E379*F379,2)</f>
        <v>17820.939999999999</v>
      </c>
      <c r="H379" s="14">
        <v>448.1</v>
      </c>
      <c r="I379" s="41"/>
      <c r="J379" s="15">
        <f>ROUND(H379*I379,2)</f>
        <v>0</v>
      </c>
    </row>
    <row r="380" spans="1:10" ht="30.6" x14ac:dyDescent="0.3">
      <c r="A380" s="16"/>
      <c r="B380" s="16"/>
      <c r="C380" s="16"/>
      <c r="D380" s="21" t="s">
        <v>464</v>
      </c>
      <c r="E380" s="16"/>
      <c r="F380" s="16"/>
      <c r="G380" s="16"/>
      <c r="H380" s="16"/>
      <c r="I380" s="41"/>
      <c r="J380" s="16"/>
    </row>
    <row r="381" spans="1:10" x14ac:dyDescent="0.3">
      <c r="A381" s="12" t="s">
        <v>465</v>
      </c>
      <c r="B381" s="13" t="s">
        <v>18</v>
      </c>
      <c r="C381" s="13" t="s">
        <v>19</v>
      </c>
      <c r="D381" s="21" t="s">
        <v>466</v>
      </c>
      <c r="E381" s="14">
        <v>582</v>
      </c>
      <c r="F381" s="14">
        <v>9.68</v>
      </c>
      <c r="G381" s="15">
        <f>ROUND(E381*F381,2)</f>
        <v>5633.76</v>
      </c>
      <c r="H381" s="14">
        <v>582</v>
      </c>
      <c r="I381" s="41"/>
      <c r="J381" s="15">
        <f>ROUND(H381*I381,2)</f>
        <v>0</v>
      </c>
    </row>
    <row r="382" spans="1:10" x14ac:dyDescent="0.3">
      <c r="A382" s="16"/>
      <c r="B382" s="16"/>
      <c r="C382" s="16"/>
      <c r="D382" s="21" t="s">
        <v>467</v>
      </c>
      <c r="E382" s="16"/>
      <c r="F382" s="16"/>
      <c r="G382" s="16"/>
      <c r="H382" s="16"/>
      <c r="I382" s="41"/>
      <c r="J382" s="16"/>
    </row>
    <row r="383" spans="1:10" ht="20.399999999999999" x14ac:dyDescent="0.3">
      <c r="A383" s="12" t="s">
        <v>468</v>
      </c>
      <c r="B383" s="13" t="s">
        <v>18</v>
      </c>
      <c r="C383" s="13" t="s">
        <v>19</v>
      </c>
      <c r="D383" s="21" t="s">
        <v>469</v>
      </c>
      <c r="E383" s="14">
        <v>1</v>
      </c>
      <c r="F383" s="14">
        <v>4925.59</v>
      </c>
      <c r="G383" s="15">
        <f>ROUND(E383*F383,2)</f>
        <v>4925.59</v>
      </c>
      <c r="H383" s="14">
        <v>1</v>
      </c>
      <c r="I383" s="41"/>
      <c r="J383" s="15">
        <f>ROUND(H383*I383,2)</f>
        <v>0</v>
      </c>
    </row>
    <row r="384" spans="1:10" ht="40.799999999999997" x14ac:dyDescent="0.3">
      <c r="A384" s="16"/>
      <c r="B384" s="16"/>
      <c r="C384" s="16"/>
      <c r="D384" s="21" t="s">
        <v>470</v>
      </c>
      <c r="E384" s="16"/>
      <c r="F384" s="16"/>
      <c r="G384" s="16"/>
      <c r="H384" s="16"/>
      <c r="I384" s="41"/>
      <c r="J384" s="16"/>
    </row>
    <row r="385" spans="1:10" x14ac:dyDescent="0.3">
      <c r="A385" s="12" t="s">
        <v>471</v>
      </c>
      <c r="B385" s="13" t="s">
        <v>18</v>
      </c>
      <c r="C385" s="13" t="s">
        <v>472</v>
      </c>
      <c r="D385" s="21" t="s">
        <v>473</v>
      </c>
      <c r="E385" s="14">
        <v>56</v>
      </c>
      <c r="F385" s="14">
        <v>71.650000000000006</v>
      </c>
      <c r="G385" s="15">
        <f>ROUND(E385*F385,2)</f>
        <v>4012.4</v>
      </c>
      <c r="H385" s="14">
        <v>56</v>
      </c>
      <c r="I385" s="41"/>
      <c r="J385" s="15">
        <f>ROUND(H385*I385,2)</f>
        <v>0</v>
      </c>
    </row>
    <row r="386" spans="1:10" ht="51" x14ac:dyDescent="0.3">
      <c r="A386" s="16"/>
      <c r="B386" s="16"/>
      <c r="C386" s="16"/>
      <c r="D386" s="21" t="s">
        <v>474</v>
      </c>
      <c r="E386" s="16"/>
      <c r="F386" s="16"/>
      <c r="G386" s="16"/>
      <c r="H386" s="16"/>
      <c r="I386" s="41"/>
      <c r="J386" s="16"/>
    </row>
    <row r="387" spans="1:10" x14ac:dyDescent="0.3">
      <c r="A387" s="16"/>
      <c r="B387" s="16"/>
      <c r="C387" s="16"/>
      <c r="D387" s="36" t="s">
        <v>475</v>
      </c>
      <c r="E387" s="14">
        <v>1</v>
      </c>
      <c r="F387" s="17">
        <f>G332+G334+G336+G338+G340+G342+G344+G346+G348+G350+G352+G354+G356+G358+G360+G362+G364+G366+G368+G370+G371+G373+G375+G377+G379+G381+G383+G385</f>
        <v>1016300.47</v>
      </c>
      <c r="G387" s="17">
        <f>ROUND(E387*F387,2)</f>
        <v>1016300.47</v>
      </c>
      <c r="H387" s="14">
        <v>1</v>
      </c>
      <c r="I387" s="41">
        <f>J332+J334+J336+J338+J340+J342+J344+J346+J348+J350+J352+J354+J356+J358+J360+J362+J364+J366+J368+J370+J371+J373+J375+J377+J379+J381+J383+J385</f>
        <v>0</v>
      </c>
      <c r="J387" s="17">
        <f>ROUND(H387*I387,2)</f>
        <v>0</v>
      </c>
    </row>
    <row r="388" spans="1:10" ht="1.05" customHeight="1" x14ac:dyDescent="0.3">
      <c r="A388" s="18"/>
      <c r="B388" s="18"/>
      <c r="C388" s="18"/>
      <c r="D388" s="37"/>
      <c r="E388" s="18"/>
      <c r="F388" s="18"/>
      <c r="G388" s="18"/>
      <c r="H388" s="18"/>
      <c r="I388" s="41"/>
      <c r="J388" s="18"/>
    </row>
    <row r="389" spans="1:10" x14ac:dyDescent="0.3">
      <c r="A389" s="24" t="s">
        <v>476</v>
      </c>
      <c r="B389" s="24" t="s">
        <v>10</v>
      </c>
      <c r="C389" s="24" t="s">
        <v>11</v>
      </c>
      <c r="D389" s="40" t="s">
        <v>477</v>
      </c>
      <c r="E389" s="25">
        <f>E396</f>
        <v>1</v>
      </c>
      <c r="F389" s="25">
        <f>F396</f>
        <v>507276.49</v>
      </c>
      <c r="G389" s="25">
        <f>G396</f>
        <v>507276.49</v>
      </c>
      <c r="H389" s="25">
        <f>H396</f>
        <v>1</v>
      </c>
      <c r="I389" s="41">
        <f>I396</f>
        <v>0</v>
      </c>
      <c r="J389" s="25">
        <f>J396</f>
        <v>0</v>
      </c>
    </row>
    <row r="390" spans="1:10" x14ac:dyDescent="0.3">
      <c r="A390" s="12" t="s">
        <v>478</v>
      </c>
      <c r="B390" s="13" t="s">
        <v>18</v>
      </c>
      <c r="C390" s="13" t="s">
        <v>479</v>
      </c>
      <c r="D390" s="21" t="s">
        <v>480</v>
      </c>
      <c r="E390" s="14">
        <v>186823.96</v>
      </c>
      <c r="F390" s="14">
        <v>1.77</v>
      </c>
      <c r="G390" s="15">
        <f>ROUND(E390*F390,2)</f>
        <v>330678.40999999997</v>
      </c>
      <c r="H390" s="14">
        <v>186823.96</v>
      </c>
      <c r="I390" s="41"/>
      <c r="J390" s="15">
        <f>ROUND(H390*I390,2)</f>
        <v>0</v>
      </c>
    </row>
    <row r="391" spans="1:10" ht="51" x14ac:dyDescent="0.3">
      <c r="A391" s="16"/>
      <c r="B391" s="16"/>
      <c r="C391" s="16"/>
      <c r="D391" s="21" t="s">
        <v>481</v>
      </c>
      <c r="E391" s="16"/>
      <c r="F391" s="16"/>
      <c r="G391" s="16"/>
      <c r="H391" s="16"/>
      <c r="I391" s="41"/>
      <c r="J391" s="16"/>
    </row>
    <row r="392" spans="1:10" x14ac:dyDescent="0.3">
      <c r="A392" s="12" t="s">
        <v>482</v>
      </c>
      <c r="B392" s="13" t="s">
        <v>18</v>
      </c>
      <c r="C392" s="13" t="s">
        <v>479</v>
      </c>
      <c r="D392" s="21" t="s">
        <v>483</v>
      </c>
      <c r="E392" s="14">
        <v>15679.11</v>
      </c>
      <c r="F392" s="14">
        <v>6.88</v>
      </c>
      <c r="G392" s="15">
        <f>ROUND(E392*F392,2)</f>
        <v>107872.28</v>
      </c>
      <c r="H392" s="14">
        <v>15679.11</v>
      </c>
      <c r="I392" s="41"/>
      <c r="J392" s="15">
        <f>ROUND(H392*I392,2)</f>
        <v>0</v>
      </c>
    </row>
    <row r="393" spans="1:10" ht="61.2" x14ac:dyDescent="0.3">
      <c r="A393" s="16"/>
      <c r="B393" s="16"/>
      <c r="C393" s="16"/>
      <c r="D393" s="21" t="s">
        <v>484</v>
      </c>
      <c r="E393" s="16"/>
      <c r="F393" s="16"/>
      <c r="G393" s="16"/>
      <c r="H393" s="16"/>
      <c r="I393" s="41"/>
      <c r="J393" s="16"/>
    </row>
    <row r="394" spans="1:10" x14ac:dyDescent="0.3">
      <c r="A394" s="12" t="s">
        <v>485</v>
      </c>
      <c r="B394" s="13" t="s">
        <v>18</v>
      </c>
      <c r="C394" s="13" t="s">
        <v>19</v>
      </c>
      <c r="D394" s="21" t="s">
        <v>486</v>
      </c>
      <c r="E394" s="14">
        <v>1468.5</v>
      </c>
      <c r="F394" s="14">
        <v>46.8</v>
      </c>
      <c r="G394" s="15">
        <f>ROUND(E394*F394,2)</f>
        <v>68725.8</v>
      </c>
      <c r="H394" s="14">
        <v>1468.5</v>
      </c>
      <c r="I394" s="41"/>
      <c r="J394" s="15">
        <f>ROUND(H394*I394,2)</f>
        <v>0</v>
      </c>
    </row>
    <row r="395" spans="1:10" ht="30.6" x14ac:dyDescent="0.3">
      <c r="A395" s="16"/>
      <c r="B395" s="16"/>
      <c r="C395" s="16"/>
      <c r="D395" s="21" t="s">
        <v>487</v>
      </c>
      <c r="E395" s="16"/>
      <c r="F395" s="16"/>
      <c r="G395" s="16"/>
      <c r="H395" s="16"/>
      <c r="I395" s="41"/>
      <c r="J395" s="16"/>
    </row>
    <row r="396" spans="1:10" x14ac:dyDescent="0.3">
      <c r="A396" s="16"/>
      <c r="B396" s="16"/>
      <c r="C396" s="16"/>
      <c r="D396" s="36" t="s">
        <v>488</v>
      </c>
      <c r="E396" s="14">
        <v>1</v>
      </c>
      <c r="F396" s="17">
        <f>G390+G392+G394</f>
        <v>507276.49</v>
      </c>
      <c r="G396" s="17">
        <f>ROUND(E396*F396,2)</f>
        <v>507276.49</v>
      </c>
      <c r="H396" s="14">
        <v>1</v>
      </c>
      <c r="I396" s="41">
        <f>J390+J392+J394</f>
        <v>0</v>
      </c>
      <c r="J396" s="17">
        <f>ROUND(H396*I396,2)</f>
        <v>0</v>
      </c>
    </row>
    <row r="397" spans="1:10" ht="1.05" customHeight="1" x14ac:dyDescent="0.3">
      <c r="A397" s="18"/>
      <c r="B397" s="18"/>
      <c r="C397" s="18"/>
      <c r="D397" s="37"/>
      <c r="E397" s="18"/>
      <c r="F397" s="18"/>
      <c r="G397" s="18"/>
      <c r="H397" s="18"/>
      <c r="I397" s="41"/>
      <c r="J397" s="18"/>
    </row>
    <row r="398" spans="1:10" x14ac:dyDescent="0.3">
      <c r="A398" s="16"/>
      <c r="B398" s="16"/>
      <c r="C398" s="16"/>
      <c r="D398" s="36" t="s">
        <v>489</v>
      </c>
      <c r="E398" s="14">
        <v>1</v>
      </c>
      <c r="F398" s="17">
        <f>G331+G389</f>
        <v>1523576.96</v>
      </c>
      <c r="G398" s="17">
        <f>ROUND(E398*F398,2)</f>
        <v>1523576.96</v>
      </c>
      <c r="H398" s="14">
        <v>1</v>
      </c>
      <c r="I398" s="41">
        <f>J331+J389</f>
        <v>0</v>
      </c>
      <c r="J398" s="17">
        <f>ROUND(H398*I398,2)</f>
        <v>0</v>
      </c>
    </row>
    <row r="399" spans="1:10" ht="1.05" customHeight="1" x14ac:dyDescent="0.3">
      <c r="A399" s="18"/>
      <c r="B399" s="18"/>
      <c r="C399" s="18"/>
      <c r="D399" s="37"/>
      <c r="E399" s="18"/>
      <c r="F399" s="18"/>
      <c r="G399" s="18"/>
      <c r="H399" s="18"/>
      <c r="I399" s="41"/>
      <c r="J399" s="18"/>
    </row>
    <row r="400" spans="1:10" x14ac:dyDescent="0.3">
      <c r="A400" s="22" t="s">
        <v>490</v>
      </c>
      <c r="B400" s="22" t="s">
        <v>10</v>
      </c>
      <c r="C400" s="22" t="s">
        <v>11</v>
      </c>
      <c r="D400" s="39" t="s">
        <v>491</v>
      </c>
      <c r="E400" s="23">
        <f>E403</f>
        <v>1</v>
      </c>
      <c r="F400" s="23">
        <f>F403</f>
        <v>1869.11</v>
      </c>
      <c r="G400" s="23">
        <f>G403</f>
        <v>1869.11</v>
      </c>
      <c r="H400" s="23">
        <f>H403</f>
        <v>1</v>
      </c>
      <c r="I400" s="41">
        <f>I403</f>
        <v>0</v>
      </c>
      <c r="J400" s="23">
        <f>J403</f>
        <v>0</v>
      </c>
    </row>
    <row r="401" spans="1:10" ht="20.399999999999999" x14ac:dyDescent="0.3">
      <c r="A401" s="12" t="s">
        <v>492</v>
      </c>
      <c r="B401" s="13" t="s">
        <v>18</v>
      </c>
      <c r="C401" s="13" t="s">
        <v>56</v>
      </c>
      <c r="D401" s="21" t="s">
        <v>493</v>
      </c>
      <c r="E401" s="14">
        <v>10.71</v>
      </c>
      <c r="F401" s="14">
        <v>174.52</v>
      </c>
      <c r="G401" s="15">
        <f>ROUND(E401*F401,2)</f>
        <v>1869.11</v>
      </c>
      <c r="H401" s="14">
        <v>10.71</v>
      </c>
      <c r="I401" s="41"/>
      <c r="J401" s="15">
        <f>ROUND(H401*I401,2)</f>
        <v>0</v>
      </c>
    </row>
    <row r="402" spans="1:10" ht="30.6" x14ac:dyDescent="0.3">
      <c r="A402" s="16"/>
      <c r="B402" s="16"/>
      <c r="C402" s="16"/>
      <c r="D402" s="21" t="s">
        <v>494</v>
      </c>
      <c r="E402" s="16"/>
      <c r="F402" s="16"/>
      <c r="G402" s="16"/>
      <c r="H402" s="16"/>
      <c r="I402" s="41"/>
      <c r="J402" s="16"/>
    </row>
    <row r="403" spans="1:10" x14ac:dyDescent="0.3">
      <c r="A403" s="16"/>
      <c r="B403" s="16"/>
      <c r="C403" s="16"/>
      <c r="D403" s="36" t="s">
        <v>495</v>
      </c>
      <c r="E403" s="14">
        <v>1</v>
      </c>
      <c r="F403" s="17">
        <f>G401</f>
        <v>1869.11</v>
      </c>
      <c r="G403" s="17">
        <f>ROUND(E403*F403,2)</f>
        <v>1869.11</v>
      </c>
      <c r="H403" s="14">
        <v>1</v>
      </c>
      <c r="I403" s="41">
        <f>J401</f>
        <v>0</v>
      </c>
      <c r="J403" s="17">
        <f>ROUND(H403*I403,2)</f>
        <v>0</v>
      </c>
    </row>
    <row r="404" spans="1:10" ht="1.05" customHeight="1" x14ac:dyDescent="0.3">
      <c r="A404" s="18"/>
      <c r="B404" s="18"/>
      <c r="C404" s="18"/>
      <c r="D404" s="37"/>
      <c r="E404" s="18"/>
      <c r="F404" s="18"/>
      <c r="G404" s="18"/>
      <c r="H404" s="18"/>
      <c r="I404" s="41"/>
      <c r="J404" s="18"/>
    </row>
    <row r="405" spans="1:10" x14ac:dyDescent="0.3">
      <c r="A405" s="16"/>
      <c r="B405" s="16"/>
      <c r="C405" s="16"/>
      <c r="D405" s="36" t="s">
        <v>496</v>
      </c>
      <c r="E405" s="14">
        <v>1</v>
      </c>
      <c r="F405" s="17">
        <f>G307+G314+G321+G330+G400</f>
        <v>3140749.14</v>
      </c>
      <c r="G405" s="17">
        <f>ROUND(E405*F405,2)</f>
        <v>3140749.14</v>
      </c>
      <c r="H405" s="14">
        <v>1</v>
      </c>
      <c r="I405" s="41">
        <f>J307+J314+J321+J330+J400</f>
        <v>0</v>
      </c>
      <c r="J405" s="17">
        <f>ROUND(H405*I405,2)</f>
        <v>0</v>
      </c>
    </row>
    <row r="406" spans="1:10" ht="1.05" customHeight="1" x14ac:dyDescent="0.3">
      <c r="A406" s="18"/>
      <c r="B406" s="18"/>
      <c r="C406" s="18"/>
      <c r="D406" s="37"/>
      <c r="E406" s="18"/>
      <c r="F406" s="18"/>
      <c r="G406" s="18"/>
      <c r="H406" s="18"/>
      <c r="I406" s="41"/>
      <c r="J406" s="18"/>
    </row>
    <row r="407" spans="1:10" x14ac:dyDescent="0.3">
      <c r="A407" s="16"/>
      <c r="B407" s="16"/>
      <c r="C407" s="16"/>
      <c r="D407" s="36" t="s">
        <v>497</v>
      </c>
      <c r="E407" s="14">
        <v>1</v>
      </c>
      <c r="F407" s="17">
        <f>G306</f>
        <v>3140749.14</v>
      </c>
      <c r="G407" s="17">
        <f>ROUND(E407*F407,2)</f>
        <v>3140749.14</v>
      </c>
      <c r="H407" s="14">
        <v>1</v>
      </c>
      <c r="I407" s="41">
        <f>J306</f>
        <v>0</v>
      </c>
      <c r="J407" s="17">
        <f>ROUND(H407*I407,2)</f>
        <v>0</v>
      </c>
    </row>
    <row r="408" spans="1:10" ht="1.05" customHeight="1" x14ac:dyDescent="0.3">
      <c r="A408" s="18"/>
      <c r="B408" s="18"/>
      <c r="C408" s="18"/>
      <c r="D408" s="37"/>
      <c r="E408" s="18"/>
      <c r="F408" s="18"/>
      <c r="G408" s="18"/>
      <c r="H408" s="18"/>
      <c r="I408" s="41"/>
      <c r="J408" s="18"/>
    </row>
    <row r="409" spans="1:10" x14ac:dyDescent="0.3">
      <c r="A409" s="10" t="s">
        <v>498</v>
      </c>
      <c r="B409" s="10" t="s">
        <v>10</v>
      </c>
      <c r="C409" s="10" t="s">
        <v>11</v>
      </c>
      <c r="D409" s="35" t="s">
        <v>499</v>
      </c>
      <c r="E409" s="11">
        <f>E498</f>
        <v>1</v>
      </c>
      <c r="F409" s="11">
        <f>F498</f>
        <v>2909843.85</v>
      </c>
      <c r="G409" s="11">
        <f>G498</f>
        <v>2909843.85</v>
      </c>
      <c r="H409" s="11">
        <f>H498</f>
        <v>1</v>
      </c>
      <c r="I409" s="41">
        <f>I498</f>
        <v>0</v>
      </c>
      <c r="J409" s="11">
        <f>J498</f>
        <v>0</v>
      </c>
    </row>
    <row r="410" spans="1:10" x14ac:dyDescent="0.3">
      <c r="A410" s="19" t="s">
        <v>500</v>
      </c>
      <c r="B410" s="19" t="s">
        <v>10</v>
      </c>
      <c r="C410" s="19" t="s">
        <v>11</v>
      </c>
      <c r="D410" s="38" t="s">
        <v>501</v>
      </c>
      <c r="E410" s="20">
        <f>E496</f>
        <v>1</v>
      </c>
      <c r="F410" s="20">
        <f>F496</f>
        <v>2909843.85</v>
      </c>
      <c r="G410" s="20">
        <f>G496</f>
        <v>2909843.85</v>
      </c>
      <c r="H410" s="20">
        <f>H496</f>
        <v>1</v>
      </c>
      <c r="I410" s="41">
        <f>I496</f>
        <v>0</v>
      </c>
      <c r="J410" s="20">
        <f>J496</f>
        <v>0</v>
      </c>
    </row>
    <row r="411" spans="1:10" x14ac:dyDescent="0.3">
      <c r="A411" s="22" t="s">
        <v>502</v>
      </c>
      <c r="B411" s="22" t="s">
        <v>10</v>
      </c>
      <c r="C411" s="22" t="s">
        <v>11</v>
      </c>
      <c r="D411" s="39" t="s">
        <v>360</v>
      </c>
      <c r="E411" s="23">
        <f>E416</f>
        <v>1</v>
      </c>
      <c r="F411" s="23">
        <f>F416</f>
        <v>122318.74</v>
      </c>
      <c r="G411" s="23">
        <f>G416</f>
        <v>122318.74</v>
      </c>
      <c r="H411" s="23">
        <f>H416</f>
        <v>1</v>
      </c>
      <c r="I411" s="41">
        <f>I416</f>
        <v>0</v>
      </c>
      <c r="J411" s="23">
        <f>J416</f>
        <v>0</v>
      </c>
    </row>
    <row r="412" spans="1:10" x14ac:dyDescent="0.3">
      <c r="A412" s="12" t="s">
        <v>361</v>
      </c>
      <c r="B412" s="13" t="s">
        <v>18</v>
      </c>
      <c r="C412" s="13" t="s">
        <v>63</v>
      </c>
      <c r="D412" s="21" t="s">
        <v>362</v>
      </c>
      <c r="E412" s="14">
        <v>2974.76</v>
      </c>
      <c r="F412" s="14">
        <v>8.2200000000000006</v>
      </c>
      <c r="G412" s="15">
        <f>ROUND(E412*F412,2)</f>
        <v>24452.53</v>
      </c>
      <c r="H412" s="14">
        <v>2974.76</v>
      </c>
      <c r="I412" s="41"/>
      <c r="J412" s="15">
        <f>ROUND(H412*I412,2)</f>
        <v>0</v>
      </c>
    </row>
    <row r="413" spans="1:10" ht="30.6" x14ac:dyDescent="0.3">
      <c r="A413" s="16"/>
      <c r="B413" s="16"/>
      <c r="C413" s="16"/>
      <c r="D413" s="21" t="s">
        <v>363</v>
      </c>
      <c r="E413" s="16"/>
      <c r="F413" s="16"/>
      <c r="G413" s="16"/>
      <c r="H413" s="16"/>
      <c r="I413" s="41"/>
      <c r="J413" s="16"/>
    </row>
    <row r="414" spans="1:10" x14ac:dyDescent="0.3">
      <c r="A414" s="12" t="s">
        <v>364</v>
      </c>
      <c r="B414" s="13" t="s">
        <v>18</v>
      </c>
      <c r="C414" s="13" t="s">
        <v>63</v>
      </c>
      <c r="D414" s="21" t="s">
        <v>365</v>
      </c>
      <c r="E414" s="14">
        <v>847.62</v>
      </c>
      <c r="F414" s="14">
        <v>115.46</v>
      </c>
      <c r="G414" s="15">
        <f>ROUND(E414*F414,2)</f>
        <v>97866.21</v>
      </c>
      <c r="H414" s="14">
        <v>847.62</v>
      </c>
      <c r="I414" s="41"/>
      <c r="J414" s="15">
        <f>ROUND(H414*I414,2)</f>
        <v>0</v>
      </c>
    </row>
    <row r="415" spans="1:10" ht="40.799999999999997" x14ac:dyDescent="0.3">
      <c r="A415" s="16"/>
      <c r="B415" s="16"/>
      <c r="C415" s="16"/>
      <c r="D415" s="21" t="s">
        <v>366</v>
      </c>
      <c r="E415" s="16"/>
      <c r="F415" s="16"/>
      <c r="G415" s="16"/>
      <c r="H415" s="16"/>
      <c r="I415" s="41"/>
      <c r="J415" s="16"/>
    </row>
    <row r="416" spans="1:10" x14ac:dyDescent="0.3">
      <c r="A416" s="16"/>
      <c r="B416" s="16"/>
      <c r="C416" s="16"/>
      <c r="D416" s="36" t="s">
        <v>503</v>
      </c>
      <c r="E416" s="14">
        <v>1</v>
      </c>
      <c r="F416" s="17">
        <f>G412+G414</f>
        <v>122318.74</v>
      </c>
      <c r="G416" s="17">
        <f>ROUND(E416*F416,2)</f>
        <v>122318.74</v>
      </c>
      <c r="H416" s="14">
        <v>1</v>
      </c>
      <c r="I416" s="41">
        <f>J412+J414</f>
        <v>0</v>
      </c>
      <c r="J416" s="17">
        <f>ROUND(H416*I416,2)</f>
        <v>0</v>
      </c>
    </row>
    <row r="417" spans="1:10" ht="1.05" customHeight="1" x14ac:dyDescent="0.3">
      <c r="A417" s="18"/>
      <c r="B417" s="18"/>
      <c r="C417" s="18"/>
      <c r="D417" s="37"/>
      <c r="E417" s="18"/>
      <c r="F417" s="18"/>
      <c r="G417" s="18"/>
      <c r="H417" s="18"/>
      <c r="I417" s="41"/>
      <c r="J417" s="18"/>
    </row>
    <row r="418" spans="1:10" x14ac:dyDescent="0.3">
      <c r="A418" s="22" t="s">
        <v>504</v>
      </c>
      <c r="B418" s="22" t="s">
        <v>10</v>
      </c>
      <c r="C418" s="22" t="s">
        <v>11</v>
      </c>
      <c r="D418" s="39" t="s">
        <v>369</v>
      </c>
      <c r="E418" s="23">
        <f>E423</f>
        <v>1</v>
      </c>
      <c r="F418" s="23">
        <f>F423</f>
        <v>8719.8700000000008</v>
      </c>
      <c r="G418" s="23">
        <f>G423</f>
        <v>8719.8700000000008</v>
      </c>
      <c r="H418" s="23">
        <f>H423</f>
        <v>1</v>
      </c>
      <c r="I418" s="41">
        <f>I423</f>
        <v>0</v>
      </c>
      <c r="J418" s="23">
        <f>J423</f>
        <v>0</v>
      </c>
    </row>
    <row r="419" spans="1:10" ht="20.399999999999999" x14ac:dyDescent="0.3">
      <c r="A419" s="12" t="s">
        <v>370</v>
      </c>
      <c r="B419" s="13" t="s">
        <v>18</v>
      </c>
      <c r="C419" s="13" t="s">
        <v>34</v>
      </c>
      <c r="D419" s="21" t="s">
        <v>371</v>
      </c>
      <c r="E419" s="14">
        <v>28.8</v>
      </c>
      <c r="F419" s="14">
        <v>51.24</v>
      </c>
      <c r="G419" s="15">
        <f>ROUND(E419*F419,2)</f>
        <v>1475.71</v>
      </c>
      <c r="H419" s="14">
        <v>28.8</v>
      </c>
      <c r="I419" s="41"/>
      <c r="J419" s="15">
        <f>ROUND(H419*I419,2)</f>
        <v>0</v>
      </c>
    </row>
    <row r="420" spans="1:10" ht="153" x14ac:dyDescent="0.3">
      <c r="A420" s="16"/>
      <c r="B420" s="16"/>
      <c r="C420" s="16"/>
      <c r="D420" s="21" t="s">
        <v>372</v>
      </c>
      <c r="E420" s="16"/>
      <c r="F420" s="16"/>
      <c r="G420" s="16"/>
      <c r="H420" s="16"/>
      <c r="I420" s="41"/>
      <c r="J420" s="16"/>
    </row>
    <row r="421" spans="1:10" ht="20.399999999999999" x14ac:dyDescent="0.3">
      <c r="A421" s="12" t="s">
        <v>373</v>
      </c>
      <c r="B421" s="13" t="s">
        <v>18</v>
      </c>
      <c r="C421" s="13" t="s">
        <v>63</v>
      </c>
      <c r="D421" s="21" t="s">
        <v>374</v>
      </c>
      <c r="E421" s="14">
        <v>172.48</v>
      </c>
      <c r="F421" s="14">
        <v>42</v>
      </c>
      <c r="G421" s="15">
        <f>ROUND(E421*F421,2)</f>
        <v>7244.16</v>
      </c>
      <c r="H421" s="14">
        <v>172.48</v>
      </c>
      <c r="I421" s="41"/>
      <c r="J421" s="15">
        <f>ROUND(H421*I421,2)</f>
        <v>0</v>
      </c>
    </row>
    <row r="422" spans="1:10" ht="30.6" x14ac:dyDescent="0.3">
      <c r="A422" s="16"/>
      <c r="B422" s="16"/>
      <c r="C422" s="16"/>
      <c r="D422" s="21" t="s">
        <v>375</v>
      </c>
      <c r="E422" s="16"/>
      <c r="F422" s="16"/>
      <c r="G422" s="16"/>
      <c r="H422" s="16"/>
      <c r="I422" s="41"/>
      <c r="J422" s="16"/>
    </row>
    <row r="423" spans="1:10" x14ac:dyDescent="0.3">
      <c r="A423" s="16"/>
      <c r="B423" s="16"/>
      <c r="C423" s="16"/>
      <c r="D423" s="36" t="s">
        <v>505</v>
      </c>
      <c r="E423" s="14">
        <v>1</v>
      </c>
      <c r="F423" s="17">
        <f>G419+G421</f>
        <v>8719.8700000000008</v>
      </c>
      <c r="G423" s="17">
        <f>ROUND(E423*F423,2)</f>
        <v>8719.8700000000008</v>
      </c>
      <c r="H423" s="14">
        <v>1</v>
      </c>
      <c r="I423" s="41">
        <f>J419+J421</f>
        <v>0</v>
      </c>
      <c r="J423" s="17">
        <f>ROUND(H423*I423,2)</f>
        <v>0</v>
      </c>
    </row>
    <row r="424" spans="1:10" ht="1.05" customHeight="1" x14ac:dyDescent="0.3">
      <c r="A424" s="18"/>
      <c r="B424" s="18"/>
      <c r="C424" s="18"/>
      <c r="D424" s="37"/>
      <c r="E424" s="18"/>
      <c r="F424" s="18"/>
      <c r="G424" s="18"/>
      <c r="H424" s="18"/>
      <c r="I424" s="41"/>
      <c r="J424" s="18"/>
    </row>
    <row r="425" spans="1:10" x14ac:dyDescent="0.3">
      <c r="A425" s="22" t="s">
        <v>506</v>
      </c>
      <c r="B425" s="22" t="s">
        <v>10</v>
      </c>
      <c r="C425" s="22" t="s">
        <v>11</v>
      </c>
      <c r="D425" s="39" t="s">
        <v>378</v>
      </c>
      <c r="E425" s="23">
        <f>E432</f>
        <v>1</v>
      </c>
      <c r="F425" s="23">
        <f>F432</f>
        <v>1256764.0900000001</v>
      </c>
      <c r="G425" s="23">
        <f>G432</f>
        <v>1256764.0900000001</v>
      </c>
      <c r="H425" s="23">
        <f>H432</f>
        <v>1</v>
      </c>
      <c r="I425" s="41">
        <f>I432</f>
        <v>0</v>
      </c>
      <c r="J425" s="23">
        <f>J432</f>
        <v>0</v>
      </c>
    </row>
    <row r="426" spans="1:10" ht="20.399999999999999" x14ac:dyDescent="0.3">
      <c r="A426" s="12" t="s">
        <v>379</v>
      </c>
      <c r="B426" s="13" t="s">
        <v>18</v>
      </c>
      <c r="C426" s="13" t="s">
        <v>163</v>
      </c>
      <c r="D426" s="21" t="s">
        <v>380</v>
      </c>
      <c r="E426" s="14">
        <v>1</v>
      </c>
      <c r="F426" s="14">
        <v>4546.7</v>
      </c>
      <c r="G426" s="15">
        <f>ROUND(E426*F426,2)</f>
        <v>4546.7</v>
      </c>
      <c r="H426" s="14">
        <v>1</v>
      </c>
      <c r="I426" s="41"/>
      <c r="J426" s="15">
        <f>ROUND(H426*I426,2)</f>
        <v>0</v>
      </c>
    </row>
    <row r="427" spans="1:10" ht="40.799999999999997" x14ac:dyDescent="0.3">
      <c r="A427" s="16"/>
      <c r="B427" s="16"/>
      <c r="C427" s="16"/>
      <c r="D427" s="21" t="s">
        <v>381</v>
      </c>
      <c r="E427" s="16"/>
      <c r="F427" s="16"/>
      <c r="G427" s="16"/>
      <c r="H427" s="16"/>
      <c r="I427" s="41"/>
      <c r="J427" s="16"/>
    </row>
    <row r="428" spans="1:10" ht="20.399999999999999" x14ac:dyDescent="0.3">
      <c r="A428" s="12" t="s">
        <v>382</v>
      </c>
      <c r="B428" s="13" t="s">
        <v>18</v>
      </c>
      <c r="C428" s="13" t="s">
        <v>34</v>
      </c>
      <c r="D428" s="21" t="s">
        <v>383</v>
      </c>
      <c r="E428" s="14">
        <v>5477.91</v>
      </c>
      <c r="F428" s="14">
        <v>112.79</v>
      </c>
      <c r="G428" s="15">
        <f>ROUND(E428*F428,2)</f>
        <v>617853.47</v>
      </c>
      <c r="H428" s="14">
        <v>5477.91</v>
      </c>
      <c r="I428" s="41"/>
      <c r="J428" s="15">
        <f>ROUND(H428*I428,2)</f>
        <v>0</v>
      </c>
    </row>
    <row r="429" spans="1:10" ht="30.6" x14ac:dyDescent="0.3">
      <c r="A429" s="16"/>
      <c r="B429" s="16"/>
      <c r="C429" s="16"/>
      <c r="D429" s="21" t="s">
        <v>384</v>
      </c>
      <c r="E429" s="16"/>
      <c r="F429" s="16"/>
      <c r="G429" s="16"/>
      <c r="H429" s="16"/>
      <c r="I429" s="41"/>
      <c r="J429" s="16"/>
    </row>
    <row r="430" spans="1:10" x14ac:dyDescent="0.3">
      <c r="A430" s="12" t="s">
        <v>385</v>
      </c>
      <c r="B430" s="13" t="s">
        <v>18</v>
      </c>
      <c r="C430" s="13" t="s">
        <v>386</v>
      </c>
      <c r="D430" s="21" t="s">
        <v>387</v>
      </c>
      <c r="E430" s="14">
        <v>561384</v>
      </c>
      <c r="F430" s="14">
        <v>1.1299999999999999</v>
      </c>
      <c r="G430" s="15">
        <f>ROUND(E430*F430,2)</f>
        <v>634363.92000000004</v>
      </c>
      <c r="H430" s="14">
        <v>561384</v>
      </c>
      <c r="I430" s="41"/>
      <c r="J430" s="15">
        <f>ROUND(H430*I430,2)</f>
        <v>0</v>
      </c>
    </row>
    <row r="431" spans="1:10" ht="20.399999999999999" x14ac:dyDescent="0.3">
      <c r="A431" s="16"/>
      <c r="B431" s="16"/>
      <c r="C431" s="16"/>
      <c r="D431" s="21" t="s">
        <v>388</v>
      </c>
      <c r="E431" s="16"/>
      <c r="F431" s="16"/>
      <c r="G431" s="16"/>
      <c r="H431" s="16"/>
      <c r="I431" s="41"/>
      <c r="J431" s="16"/>
    </row>
    <row r="432" spans="1:10" x14ac:dyDescent="0.3">
      <c r="A432" s="16"/>
      <c r="B432" s="16"/>
      <c r="C432" s="16"/>
      <c r="D432" s="36" t="s">
        <v>507</v>
      </c>
      <c r="E432" s="14">
        <v>1</v>
      </c>
      <c r="F432" s="17">
        <f>G426+G428+G430</f>
        <v>1256764.0900000001</v>
      </c>
      <c r="G432" s="17">
        <f>ROUND(E432*F432,2)</f>
        <v>1256764.0900000001</v>
      </c>
      <c r="H432" s="14">
        <v>1</v>
      </c>
      <c r="I432" s="41">
        <f>J426+J428+J430</f>
        <v>0</v>
      </c>
      <c r="J432" s="17">
        <f>ROUND(H432*I432,2)</f>
        <v>0</v>
      </c>
    </row>
    <row r="433" spans="1:10" ht="1.05" customHeight="1" x14ac:dyDescent="0.3">
      <c r="A433" s="18"/>
      <c r="B433" s="18"/>
      <c r="C433" s="18"/>
      <c r="D433" s="37"/>
      <c r="E433" s="18"/>
      <c r="F433" s="18"/>
      <c r="G433" s="18"/>
      <c r="H433" s="18"/>
      <c r="I433" s="41"/>
      <c r="J433" s="18"/>
    </row>
    <row r="434" spans="1:10" x14ac:dyDescent="0.3">
      <c r="A434" s="22" t="s">
        <v>508</v>
      </c>
      <c r="B434" s="22" t="s">
        <v>10</v>
      </c>
      <c r="C434" s="22" t="s">
        <v>11</v>
      </c>
      <c r="D434" s="39" t="s">
        <v>391</v>
      </c>
      <c r="E434" s="23">
        <f>E489</f>
        <v>1</v>
      </c>
      <c r="F434" s="23">
        <f>F489</f>
        <v>1518782.86</v>
      </c>
      <c r="G434" s="23">
        <f>G489</f>
        <v>1518782.86</v>
      </c>
      <c r="H434" s="23">
        <f>H489</f>
        <v>1</v>
      </c>
      <c r="I434" s="41">
        <f>I489</f>
        <v>0</v>
      </c>
      <c r="J434" s="23">
        <f>J489</f>
        <v>0</v>
      </c>
    </row>
    <row r="435" spans="1:10" x14ac:dyDescent="0.3">
      <c r="A435" s="24" t="s">
        <v>509</v>
      </c>
      <c r="B435" s="24" t="s">
        <v>10</v>
      </c>
      <c r="C435" s="24" t="s">
        <v>11</v>
      </c>
      <c r="D435" s="40" t="s">
        <v>348</v>
      </c>
      <c r="E435" s="25">
        <f>E478</f>
        <v>1</v>
      </c>
      <c r="F435" s="25">
        <f>F478</f>
        <v>959598.82</v>
      </c>
      <c r="G435" s="25">
        <f>G478</f>
        <v>959598.82</v>
      </c>
      <c r="H435" s="25">
        <f>H478</f>
        <v>1</v>
      </c>
      <c r="I435" s="41">
        <f>I478</f>
        <v>0</v>
      </c>
      <c r="J435" s="25">
        <f>J478</f>
        <v>0</v>
      </c>
    </row>
    <row r="436" spans="1:10" x14ac:dyDescent="0.3">
      <c r="A436" s="12" t="s">
        <v>510</v>
      </c>
      <c r="B436" s="13" t="s">
        <v>18</v>
      </c>
      <c r="C436" s="13" t="s">
        <v>34</v>
      </c>
      <c r="D436" s="21" t="s">
        <v>511</v>
      </c>
      <c r="E436" s="14">
        <v>68.040000000000006</v>
      </c>
      <c r="F436" s="14">
        <v>4664.58</v>
      </c>
      <c r="G436" s="15">
        <f>ROUND(E436*F436,2)</f>
        <v>317378.02</v>
      </c>
      <c r="H436" s="14">
        <v>68.040000000000006</v>
      </c>
      <c r="I436" s="41"/>
      <c r="J436" s="15">
        <f>ROUND(H436*I436,2)</f>
        <v>0</v>
      </c>
    </row>
    <row r="437" spans="1:10" ht="122.4" x14ac:dyDescent="0.3">
      <c r="A437" s="16"/>
      <c r="B437" s="16"/>
      <c r="C437" s="16"/>
      <c r="D437" s="21" t="s">
        <v>512</v>
      </c>
      <c r="E437" s="16"/>
      <c r="F437" s="16"/>
      <c r="G437" s="16"/>
      <c r="H437" s="16"/>
      <c r="I437" s="41"/>
      <c r="J437" s="16"/>
    </row>
    <row r="438" spans="1:10" x14ac:dyDescent="0.3">
      <c r="A438" s="12" t="s">
        <v>399</v>
      </c>
      <c r="B438" s="13" t="s">
        <v>18</v>
      </c>
      <c r="C438" s="13" t="s">
        <v>56</v>
      </c>
      <c r="D438" s="21" t="s">
        <v>400</v>
      </c>
      <c r="E438" s="14">
        <v>161.5</v>
      </c>
      <c r="F438" s="14">
        <v>31.68</v>
      </c>
      <c r="G438" s="15">
        <f>ROUND(E438*F438,2)</f>
        <v>5116.32</v>
      </c>
      <c r="H438" s="14">
        <v>161.5</v>
      </c>
      <c r="I438" s="41"/>
      <c r="J438" s="15">
        <f>ROUND(H438*I438,2)</f>
        <v>0</v>
      </c>
    </row>
    <row r="439" spans="1:10" ht="20.399999999999999" x14ac:dyDescent="0.3">
      <c r="A439" s="16"/>
      <c r="B439" s="16"/>
      <c r="C439" s="16"/>
      <c r="D439" s="21" t="s">
        <v>401</v>
      </c>
      <c r="E439" s="16"/>
      <c r="F439" s="16"/>
      <c r="G439" s="16"/>
      <c r="H439" s="16"/>
      <c r="I439" s="41"/>
      <c r="J439" s="16"/>
    </row>
    <row r="440" spans="1:10" x14ac:dyDescent="0.3">
      <c r="A440" s="12" t="s">
        <v>402</v>
      </c>
      <c r="B440" s="13" t="s">
        <v>18</v>
      </c>
      <c r="C440" s="13" t="s">
        <v>56</v>
      </c>
      <c r="D440" s="21" t="s">
        <v>403</v>
      </c>
      <c r="E440" s="14">
        <v>654.85</v>
      </c>
      <c r="F440" s="14">
        <v>32.32</v>
      </c>
      <c r="G440" s="15">
        <f>ROUND(E440*F440,2)</f>
        <v>21164.75</v>
      </c>
      <c r="H440" s="14">
        <v>654.85</v>
      </c>
      <c r="I440" s="41"/>
      <c r="J440" s="15">
        <f>ROUND(H440*I440,2)</f>
        <v>0</v>
      </c>
    </row>
    <row r="441" spans="1:10" ht="20.399999999999999" x14ac:dyDescent="0.3">
      <c r="A441" s="16"/>
      <c r="B441" s="16"/>
      <c r="C441" s="16"/>
      <c r="D441" s="21" t="s">
        <v>404</v>
      </c>
      <c r="E441" s="16"/>
      <c r="F441" s="16"/>
      <c r="G441" s="16"/>
      <c r="H441" s="16"/>
      <c r="I441" s="41"/>
      <c r="J441" s="16"/>
    </row>
    <row r="442" spans="1:10" x14ac:dyDescent="0.3">
      <c r="A442" s="12" t="s">
        <v>407</v>
      </c>
      <c r="B442" s="13" t="s">
        <v>18</v>
      </c>
      <c r="C442" s="13" t="s">
        <v>56</v>
      </c>
      <c r="D442" s="21" t="s">
        <v>408</v>
      </c>
      <c r="E442" s="14">
        <v>140.52000000000001</v>
      </c>
      <c r="F442" s="14">
        <v>30.07</v>
      </c>
      <c r="G442" s="15">
        <f>ROUND(E442*F442,2)</f>
        <v>4225.4399999999996</v>
      </c>
      <c r="H442" s="14">
        <v>140.52000000000001</v>
      </c>
      <c r="I442" s="41"/>
      <c r="J442" s="15">
        <f>ROUND(H442*I442,2)</f>
        <v>0</v>
      </c>
    </row>
    <row r="443" spans="1:10" ht="20.399999999999999" x14ac:dyDescent="0.3">
      <c r="A443" s="16"/>
      <c r="B443" s="16"/>
      <c r="C443" s="16"/>
      <c r="D443" s="21" t="s">
        <v>409</v>
      </c>
      <c r="E443" s="16"/>
      <c r="F443" s="16"/>
      <c r="G443" s="16"/>
      <c r="H443" s="16"/>
      <c r="I443" s="41"/>
      <c r="J443" s="16"/>
    </row>
    <row r="444" spans="1:10" x14ac:dyDescent="0.3">
      <c r="A444" s="12" t="s">
        <v>410</v>
      </c>
      <c r="B444" s="13" t="s">
        <v>18</v>
      </c>
      <c r="C444" s="13" t="s">
        <v>56</v>
      </c>
      <c r="D444" s="21" t="s">
        <v>411</v>
      </c>
      <c r="E444" s="14">
        <v>73.260000000000005</v>
      </c>
      <c r="F444" s="14">
        <v>31.68</v>
      </c>
      <c r="G444" s="15">
        <f>ROUND(E444*F444,2)</f>
        <v>2320.88</v>
      </c>
      <c r="H444" s="14">
        <v>73.260000000000005</v>
      </c>
      <c r="I444" s="41"/>
      <c r="J444" s="15">
        <f>ROUND(H444*I444,2)</f>
        <v>0</v>
      </c>
    </row>
    <row r="445" spans="1:10" ht="20.399999999999999" x14ac:dyDescent="0.3">
      <c r="A445" s="16"/>
      <c r="B445" s="16"/>
      <c r="C445" s="16"/>
      <c r="D445" s="21" t="s">
        <v>401</v>
      </c>
      <c r="E445" s="16"/>
      <c r="F445" s="16"/>
      <c r="G445" s="16"/>
      <c r="H445" s="16"/>
      <c r="I445" s="41"/>
      <c r="J445" s="16"/>
    </row>
    <row r="446" spans="1:10" ht="20.399999999999999" x14ac:dyDescent="0.3">
      <c r="A446" s="12" t="s">
        <v>412</v>
      </c>
      <c r="B446" s="13" t="s">
        <v>18</v>
      </c>
      <c r="C446" s="13" t="s">
        <v>63</v>
      </c>
      <c r="D446" s="21" t="s">
        <v>413</v>
      </c>
      <c r="E446" s="14">
        <v>72.03</v>
      </c>
      <c r="F446" s="14">
        <v>263.83999999999997</v>
      </c>
      <c r="G446" s="15">
        <f>ROUND(E446*F446,2)</f>
        <v>19004.400000000001</v>
      </c>
      <c r="H446" s="14">
        <v>72.03</v>
      </c>
      <c r="I446" s="41"/>
      <c r="J446" s="15">
        <f>ROUND(H446*I446,2)</f>
        <v>0</v>
      </c>
    </row>
    <row r="447" spans="1:10" ht="61.2" x14ac:dyDescent="0.3">
      <c r="A447" s="16"/>
      <c r="B447" s="16"/>
      <c r="C447" s="16"/>
      <c r="D447" s="21" t="s">
        <v>414</v>
      </c>
      <c r="E447" s="16"/>
      <c r="F447" s="16"/>
      <c r="G447" s="16"/>
      <c r="H447" s="16"/>
      <c r="I447" s="41"/>
      <c r="J447" s="16"/>
    </row>
    <row r="448" spans="1:10" x14ac:dyDescent="0.3">
      <c r="A448" s="12" t="s">
        <v>415</v>
      </c>
      <c r="B448" s="13" t="s">
        <v>18</v>
      </c>
      <c r="C448" s="13" t="s">
        <v>63</v>
      </c>
      <c r="D448" s="21" t="s">
        <v>416</v>
      </c>
      <c r="E448" s="14">
        <v>147.68</v>
      </c>
      <c r="F448" s="14">
        <v>105.78</v>
      </c>
      <c r="G448" s="15">
        <f>ROUND(E448*F448,2)</f>
        <v>15621.59</v>
      </c>
      <c r="H448" s="14">
        <v>147.68</v>
      </c>
      <c r="I448" s="41"/>
      <c r="J448" s="15">
        <f>ROUND(H448*I448,2)</f>
        <v>0</v>
      </c>
    </row>
    <row r="449" spans="1:10" ht="20.399999999999999" x14ac:dyDescent="0.3">
      <c r="A449" s="16"/>
      <c r="B449" s="16"/>
      <c r="C449" s="16"/>
      <c r="D449" s="21" t="s">
        <v>417</v>
      </c>
      <c r="E449" s="16"/>
      <c r="F449" s="16"/>
      <c r="G449" s="16"/>
      <c r="H449" s="16"/>
      <c r="I449" s="41"/>
      <c r="J449" s="16"/>
    </row>
    <row r="450" spans="1:10" x14ac:dyDescent="0.3">
      <c r="A450" s="12" t="s">
        <v>418</v>
      </c>
      <c r="B450" s="13" t="s">
        <v>18</v>
      </c>
      <c r="C450" s="13" t="s">
        <v>63</v>
      </c>
      <c r="D450" s="21" t="s">
        <v>419</v>
      </c>
      <c r="E450" s="14">
        <v>48.46</v>
      </c>
      <c r="F450" s="14">
        <v>306</v>
      </c>
      <c r="G450" s="15">
        <f>ROUND(E450*F450,2)</f>
        <v>14828.76</v>
      </c>
      <c r="H450" s="14">
        <v>48.46</v>
      </c>
      <c r="I450" s="41"/>
      <c r="J450" s="15">
        <f>ROUND(H450*I450,2)</f>
        <v>0</v>
      </c>
    </row>
    <row r="451" spans="1:10" ht="61.2" x14ac:dyDescent="0.3">
      <c r="A451" s="16"/>
      <c r="B451" s="16"/>
      <c r="C451" s="16"/>
      <c r="D451" s="21" t="s">
        <v>420</v>
      </c>
      <c r="E451" s="16"/>
      <c r="F451" s="16"/>
      <c r="G451" s="16"/>
      <c r="H451" s="16"/>
      <c r="I451" s="41"/>
      <c r="J451" s="16"/>
    </row>
    <row r="452" spans="1:10" ht="20.399999999999999" x14ac:dyDescent="0.3">
      <c r="A452" s="12" t="s">
        <v>424</v>
      </c>
      <c r="B452" s="13" t="s">
        <v>18</v>
      </c>
      <c r="C452" s="13" t="s">
        <v>63</v>
      </c>
      <c r="D452" s="21" t="s">
        <v>425</v>
      </c>
      <c r="E452" s="14">
        <v>8.99</v>
      </c>
      <c r="F452" s="14">
        <v>306</v>
      </c>
      <c r="G452" s="15">
        <f>ROUND(E452*F452,2)</f>
        <v>2750.94</v>
      </c>
      <c r="H452" s="14">
        <v>8.99</v>
      </c>
      <c r="I452" s="41"/>
      <c r="J452" s="15">
        <f>ROUND(H452*I452,2)</f>
        <v>0</v>
      </c>
    </row>
    <row r="453" spans="1:10" ht="61.2" x14ac:dyDescent="0.3">
      <c r="A453" s="16"/>
      <c r="B453" s="16"/>
      <c r="C453" s="16"/>
      <c r="D453" s="21" t="s">
        <v>426</v>
      </c>
      <c r="E453" s="16"/>
      <c r="F453" s="16"/>
      <c r="G453" s="16"/>
      <c r="H453" s="16"/>
      <c r="I453" s="41"/>
      <c r="J453" s="16"/>
    </row>
    <row r="454" spans="1:10" x14ac:dyDescent="0.3">
      <c r="A454" s="12" t="s">
        <v>439</v>
      </c>
      <c r="B454" s="13" t="s">
        <v>18</v>
      </c>
      <c r="C454" s="13" t="s">
        <v>56</v>
      </c>
      <c r="D454" s="21" t="s">
        <v>440</v>
      </c>
      <c r="E454" s="14">
        <v>325.27999999999997</v>
      </c>
      <c r="F454" s="14">
        <v>223.63</v>
      </c>
      <c r="G454" s="15">
        <f>ROUND(E454*F454,2)</f>
        <v>72742.37</v>
      </c>
      <c r="H454" s="14">
        <v>325.27999999999997</v>
      </c>
      <c r="I454" s="41"/>
      <c r="J454" s="15">
        <f>ROUND(H454*I454,2)</f>
        <v>0</v>
      </c>
    </row>
    <row r="455" spans="1:10" ht="71.400000000000006" x14ac:dyDescent="0.3">
      <c r="A455" s="16"/>
      <c r="B455" s="16"/>
      <c r="C455" s="16"/>
      <c r="D455" s="21" t="s">
        <v>441</v>
      </c>
      <c r="E455" s="16"/>
      <c r="F455" s="16"/>
      <c r="G455" s="16"/>
      <c r="H455" s="16"/>
      <c r="I455" s="41"/>
      <c r="J455" s="16"/>
    </row>
    <row r="456" spans="1:10" x14ac:dyDescent="0.3">
      <c r="A456" s="12" t="s">
        <v>433</v>
      </c>
      <c r="B456" s="13" t="s">
        <v>18</v>
      </c>
      <c r="C456" s="13" t="s">
        <v>56</v>
      </c>
      <c r="D456" s="21" t="s">
        <v>434</v>
      </c>
      <c r="E456" s="14">
        <v>577.86</v>
      </c>
      <c r="F456" s="14">
        <v>103.13</v>
      </c>
      <c r="G456" s="15">
        <f>ROUND(E456*F456,2)</f>
        <v>59594.7</v>
      </c>
      <c r="H456" s="14">
        <v>577.86</v>
      </c>
      <c r="I456" s="41"/>
      <c r="J456" s="15">
        <f>ROUND(H456*I456,2)</f>
        <v>0</v>
      </c>
    </row>
    <row r="457" spans="1:10" ht="71.400000000000006" x14ac:dyDescent="0.3">
      <c r="A457" s="16"/>
      <c r="B457" s="16"/>
      <c r="C457" s="16"/>
      <c r="D457" s="21" t="s">
        <v>435</v>
      </c>
      <c r="E457" s="16"/>
      <c r="F457" s="16"/>
      <c r="G457" s="16"/>
      <c r="H457" s="16"/>
      <c r="I457" s="41"/>
      <c r="J457" s="16"/>
    </row>
    <row r="458" spans="1:10" x14ac:dyDescent="0.3">
      <c r="A458" s="12" t="s">
        <v>436</v>
      </c>
      <c r="B458" s="13" t="s">
        <v>18</v>
      </c>
      <c r="C458" s="13" t="s">
        <v>56</v>
      </c>
      <c r="D458" s="21" t="s">
        <v>437</v>
      </c>
      <c r="E458" s="14">
        <v>182.2</v>
      </c>
      <c r="F458" s="14">
        <v>111.01</v>
      </c>
      <c r="G458" s="15">
        <f>ROUND(E458*F458,2)</f>
        <v>20226.02</v>
      </c>
      <c r="H458" s="14">
        <v>182.2</v>
      </c>
      <c r="I458" s="41"/>
      <c r="J458" s="15">
        <f>ROUND(H458*I458,2)</f>
        <v>0</v>
      </c>
    </row>
    <row r="459" spans="1:10" ht="71.400000000000006" x14ac:dyDescent="0.3">
      <c r="A459" s="16"/>
      <c r="B459" s="16"/>
      <c r="C459" s="16"/>
      <c r="D459" s="21" t="s">
        <v>438</v>
      </c>
      <c r="E459" s="16"/>
      <c r="F459" s="16"/>
      <c r="G459" s="16"/>
      <c r="H459" s="16"/>
      <c r="I459" s="41"/>
      <c r="J459" s="16"/>
    </row>
    <row r="460" spans="1:10" x14ac:dyDescent="0.3">
      <c r="A460" s="12" t="s">
        <v>513</v>
      </c>
      <c r="B460" s="13" t="s">
        <v>18</v>
      </c>
      <c r="C460" s="13" t="s">
        <v>56</v>
      </c>
      <c r="D460" s="21" t="s">
        <v>514</v>
      </c>
      <c r="E460" s="14">
        <v>61.36</v>
      </c>
      <c r="F460" s="14">
        <v>174.96</v>
      </c>
      <c r="G460" s="15">
        <f>ROUND(E460*F460,2)</f>
        <v>10735.55</v>
      </c>
      <c r="H460" s="14">
        <v>61.36</v>
      </c>
      <c r="I460" s="41"/>
      <c r="J460" s="15">
        <f>ROUND(H460*I460,2)</f>
        <v>0</v>
      </c>
    </row>
    <row r="461" spans="1:10" ht="71.400000000000006" x14ac:dyDescent="0.3">
      <c r="A461" s="16"/>
      <c r="B461" s="16"/>
      <c r="C461" s="16"/>
      <c r="D461" s="21" t="s">
        <v>515</v>
      </c>
      <c r="E461" s="16"/>
      <c r="F461" s="16"/>
      <c r="G461" s="16"/>
      <c r="H461" s="16"/>
      <c r="I461" s="41"/>
      <c r="J461" s="16"/>
    </row>
    <row r="462" spans="1:10" x14ac:dyDescent="0.3">
      <c r="A462" s="12" t="s">
        <v>516</v>
      </c>
      <c r="B462" s="13" t="s">
        <v>18</v>
      </c>
      <c r="C462" s="13" t="s">
        <v>56</v>
      </c>
      <c r="D462" s="21" t="s">
        <v>517</v>
      </c>
      <c r="E462" s="14">
        <v>64.55</v>
      </c>
      <c r="F462" s="14">
        <v>103.13</v>
      </c>
      <c r="G462" s="15">
        <f>ROUND(E462*F462,2)</f>
        <v>6657.04</v>
      </c>
      <c r="H462" s="14">
        <v>64.55</v>
      </c>
      <c r="I462" s="41"/>
      <c r="J462" s="15">
        <f>ROUND(H462*I462,2)</f>
        <v>0</v>
      </c>
    </row>
    <row r="463" spans="1:10" ht="71.400000000000006" x14ac:dyDescent="0.3">
      <c r="A463" s="16"/>
      <c r="B463" s="16"/>
      <c r="C463" s="16"/>
      <c r="D463" s="21" t="s">
        <v>518</v>
      </c>
      <c r="E463" s="16"/>
      <c r="F463" s="16"/>
      <c r="G463" s="16"/>
      <c r="H463" s="16"/>
      <c r="I463" s="41"/>
      <c r="J463" s="16"/>
    </row>
    <row r="464" spans="1:10" x14ac:dyDescent="0.3">
      <c r="A464" s="12" t="s">
        <v>442</v>
      </c>
      <c r="B464" s="13" t="s">
        <v>18</v>
      </c>
      <c r="C464" s="13" t="s">
        <v>19</v>
      </c>
      <c r="D464" s="21" t="s">
        <v>443</v>
      </c>
      <c r="E464" s="14">
        <v>1</v>
      </c>
      <c r="F464" s="14">
        <v>8400</v>
      </c>
      <c r="G464" s="15">
        <f>ROUND(E464*F464,2)</f>
        <v>8400</v>
      </c>
      <c r="H464" s="14">
        <v>1</v>
      </c>
      <c r="I464" s="41"/>
      <c r="J464" s="15">
        <f>ROUND(H464*I464,2)</f>
        <v>0</v>
      </c>
    </row>
    <row r="465" spans="1:10" ht="30.6" x14ac:dyDescent="0.3">
      <c r="A465" s="16"/>
      <c r="B465" s="16"/>
      <c r="C465" s="16"/>
      <c r="D465" s="21" t="s">
        <v>444</v>
      </c>
      <c r="E465" s="16"/>
      <c r="F465" s="16"/>
      <c r="G465" s="16"/>
      <c r="H465" s="16"/>
      <c r="I465" s="41"/>
      <c r="J465" s="16"/>
    </row>
    <row r="466" spans="1:10" ht="20.399999999999999" x14ac:dyDescent="0.3">
      <c r="A466" s="12" t="s">
        <v>445</v>
      </c>
      <c r="B466" s="13" t="s">
        <v>18</v>
      </c>
      <c r="C466" s="13" t="s">
        <v>63</v>
      </c>
      <c r="D466" s="21" t="s">
        <v>446</v>
      </c>
      <c r="E466" s="14">
        <v>573.33000000000004</v>
      </c>
      <c r="F466" s="14">
        <v>106.98</v>
      </c>
      <c r="G466" s="15">
        <f>ROUND(E466*F466,2)</f>
        <v>61334.84</v>
      </c>
      <c r="H466" s="14">
        <v>573.33000000000004</v>
      </c>
      <c r="I466" s="41"/>
      <c r="J466" s="15">
        <f>ROUND(H466*I466,2)</f>
        <v>0</v>
      </c>
    </row>
    <row r="467" spans="1:10" ht="122.4" x14ac:dyDescent="0.3">
      <c r="A467" s="16"/>
      <c r="B467" s="16"/>
      <c r="C467" s="16"/>
      <c r="D467" s="21" t="s">
        <v>447</v>
      </c>
      <c r="E467" s="16"/>
      <c r="F467" s="16"/>
      <c r="G467" s="16"/>
      <c r="H467" s="16"/>
      <c r="I467" s="41"/>
      <c r="J467" s="16"/>
    </row>
    <row r="468" spans="1:10" ht="30.6" x14ac:dyDescent="0.3">
      <c r="A468" s="12" t="s">
        <v>450</v>
      </c>
      <c r="B468" s="13" t="s">
        <v>18</v>
      </c>
      <c r="C468" s="13" t="s">
        <v>56</v>
      </c>
      <c r="D468" s="21" t="s">
        <v>451</v>
      </c>
      <c r="E468" s="14">
        <v>1733.4</v>
      </c>
      <c r="F468" s="14">
        <v>16.260000000000002</v>
      </c>
      <c r="G468" s="15">
        <f>ROUND(E468*F468,2)</f>
        <v>28185.08</v>
      </c>
      <c r="H468" s="14">
        <v>1733.4</v>
      </c>
      <c r="I468" s="41"/>
      <c r="J468" s="15">
        <f>ROUND(H468*I468,2)</f>
        <v>0</v>
      </c>
    </row>
    <row r="469" spans="1:10" ht="51" x14ac:dyDescent="0.3">
      <c r="A469" s="16"/>
      <c r="B469" s="16"/>
      <c r="C469" s="16"/>
      <c r="D469" s="21" t="s">
        <v>452</v>
      </c>
      <c r="E469" s="16"/>
      <c r="F469" s="16"/>
      <c r="G469" s="16"/>
      <c r="H469" s="16"/>
      <c r="I469" s="41"/>
      <c r="J469" s="16"/>
    </row>
    <row r="470" spans="1:10" ht="20.399999999999999" x14ac:dyDescent="0.3">
      <c r="A470" s="12" t="s">
        <v>453</v>
      </c>
      <c r="B470" s="13" t="s">
        <v>18</v>
      </c>
      <c r="C470" s="13" t="s">
        <v>56</v>
      </c>
      <c r="D470" s="21" t="s">
        <v>454</v>
      </c>
      <c r="E470" s="14">
        <v>325.27999999999997</v>
      </c>
      <c r="F470" s="14">
        <v>78.88</v>
      </c>
      <c r="G470" s="15">
        <f>ROUND(E470*F470,2)</f>
        <v>25658.09</v>
      </c>
      <c r="H470" s="14">
        <v>325.27999999999997</v>
      </c>
      <c r="I470" s="41"/>
      <c r="J470" s="15">
        <f>ROUND(H470*I470,2)</f>
        <v>0</v>
      </c>
    </row>
    <row r="471" spans="1:10" ht="244.8" x14ac:dyDescent="0.3">
      <c r="A471" s="16"/>
      <c r="B471" s="16"/>
      <c r="C471" s="16"/>
      <c r="D471" s="21" t="s">
        <v>455</v>
      </c>
      <c r="E471" s="16"/>
      <c r="F471" s="16"/>
      <c r="G471" s="16"/>
      <c r="H471" s="16"/>
      <c r="I471" s="41"/>
      <c r="J471" s="16"/>
    </row>
    <row r="472" spans="1:10" ht="30.6" x14ac:dyDescent="0.3">
      <c r="A472" s="12" t="s">
        <v>456</v>
      </c>
      <c r="B472" s="13" t="s">
        <v>18</v>
      </c>
      <c r="C472" s="13" t="s">
        <v>56</v>
      </c>
      <c r="D472" s="21" t="s">
        <v>457</v>
      </c>
      <c r="E472" s="14">
        <v>1408.12</v>
      </c>
      <c r="F472" s="14">
        <v>167.17</v>
      </c>
      <c r="G472" s="15">
        <f>ROUND(E472*F472,2)</f>
        <v>235395.42</v>
      </c>
      <c r="H472" s="14">
        <v>1408.12</v>
      </c>
      <c r="I472" s="41"/>
      <c r="J472" s="15">
        <f>ROUND(H472*I472,2)</f>
        <v>0</v>
      </c>
    </row>
    <row r="473" spans="1:10" ht="336.6" x14ac:dyDescent="0.3">
      <c r="A473" s="16"/>
      <c r="B473" s="16"/>
      <c r="C473" s="16"/>
      <c r="D473" s="21" t="s">
        <v>458</v>
      </c>
      <c r="E473" s="16"/>
      <c r="F473" s="16"/>
      <c r="G473" s="16"/>
      <c r="H473" s="16"/>
      <c r="I473" s="41"/>
      <c r="J473" s="16"/>
    </row>
    <row r="474" spans="1:10" ht="20.399999999999999" x14ac:dyDescent="0.3">
      <c r="A474" s="12" t="s">
        <v>459</v>
      </c>
      <c r="B474" s="13" t="s">
        <v>18</v>
      </c>
      <c r="C474" s="13" t="s">
        <v>63</v>
      </c>
      <c r="D474" s="21" t="s">
        <v>460</v>
      </c>
      <c r="E474" s="14">
        <v>31.3</v>
      </c>
      <c r="F474" s="14">
        <v>389.76</v>
      </c>
      <c r="G474" s="15">
        <f>ROUND(E474*F474,2)</f>
        <v>12199.49</v>
      </c>
      <c r="H474" s="14">
        <v>31.3</v>
      </c>
      <c r="I474" s="41"/>
      <c r="J474" s="15">
        <f>ROUND(H474*I474,2)</f>
        <v>0</v>
      </c>
    </row>
    <row r="475" spans="1:10" ht="71.400000000000006" x14ac:dyDescent="0.3">
      <c r="A475" s="16"/>
      <c r="B475" s="16"/>
      <c r="C475" s="16"/>
      <c r="D475" s="21" t="s">
        <v>461</v>
      </c>
      <c r="E475" s="16"/>
      <c r="F475" s="16"/>
      <c r="G475" s="16"/>
      <c r="H475" s="16"/>
      <c r="I475" s="41"/>
      <c r="J475" s="16"/>
    </row>
    <row r="476" spans="1:10" x14ac:dyDescent="0.3">
      <c r="A476" s="12" t="s">
        <v>465</v>
      </c>
      <c r="B476" s="13" t="s">
        <v>18</v>
      </c>
      <c r="C476" s="13" t="s">
        <v>19</v>
      </c>
      <c r="D476" s="21" t="s">
        <v>466</v>
      </c>
      <c r="E476" s="14">
        <v>1659</v>
      </c>
      <c r="F476" s="14">
        <v>9.68</v>
      </c>
      <c r="G476" s="15">
        <f>ROUND(E476*F476,2)</f>
        <v>16059.12</v>
      </c>
      <c r="H476" s="14">
        <v>1659</v>
      </c>
      <c r="I476" s="41"/>
      <c r="J476" s="15">
        <f>ROUND(H476*I476,2)</f>
        <v>0</v>
      </c>
    </row>
    <row r="477" spans="1:10" x14ac:dyDescent="0.3">
      <c r="A477" s="16"/>
      <c r="B477" s="16"/>
      <c r="C477" s="16"/>
      <c r="D477" s="21" t="s">
        <v>467</v>
      </c>
      <c r="E477" s="16"/>
      <c r="F477" s="16"/>
      <c r="G477" s="16"/>
      <c r="H477" s="16"/>
      <c r="I477" s="41"/>
      <c r="J477" s="16"/>
    </row>
    <row r="478" spans="1:10" x14ac:dyDescent="0.3">
      <c r="A478" s="16"/>
      <c r="B478" s="16"/>
      <c r="C478" s="16"/>
      <c r="D478" s="36" t="s">
        <v>519</v>
      </c>
      <c r="E478" s="14">
        <v>1</v>
      </c>
      <c r="F478" s="17">
        <f>G436+G438+G440+G442+G444+G446+G448+G450+G452+G454+G456+G458+G460+G462+G464+G466+G468+G470+G472+G474+G476</f>
        <v>959598.82</v>
      </c>
      <c r="G478" s="17">
        <f>ROUND(E478*F478,2)</f>
        <v>959598.82</v>
      </c>
      <c r="H478" s="14">
        <v>1</v>
      </c>
      <c r="I478" s="41">
        <f>J436+J438+J440+J442+J444+J446+J448+J450+J452+J454+J456+J458+J460+J462+J464+J466+J468+J470+J472+J474+J476</f>
        <v>0</v>
      </c>
      <c r="J478" s="17">
        <f>ROUND(H478*I478,2)</f>
        <v>0</v>
      </c>
    </row>
    <row r="479" spans="1:10" ht="1.05" customHeight="1" x14ac:dyDescent="0.3">
      <c r="A479" s="18"/>
      <c r="B479" s="18"/>
      <c r="C479" s="18"/>
      <c r="D479" s="37"/>
      <c r="E479" s="18"/>
      <c r="F479" s="18"/>
      <c r="G479" s="18"/>
      <c r="H479" s="18"/>
      <c r="I479" s="41"/>
      <c r="J479" s="18"/>
    </row>
    <row r="480" spans="1:10" x14ac:dyDescent="0.3">
      <c r="A480" s="24" t="s">
        <v>520</v>
      </c>
      <c r="B480" s="24" t="s">
        <v>10</v>
      </c>
      <c r="C480" s="24" t="s">
        <v>11</v>
      </c>
      <c r="D480" s="40" t="s">
        <v>477</v>
      </c>
      <c r="E480" s="25">
        <f>E487</f>
        <v>1</v>
      </c>
      <c r="F480" s="25">
        <f>F487</f>
        <v>559184.04</v>
      </c>
      <c r="G480" s="25">
        <f>G487</f>
        <v>559184.04</v>
      </c>
      <c r="H480" s="25">
        <f>H487</f>
        <v>1</v>
      </c>
      <c r="I480" s="41">
        <f>I487</f>
        <v>0</v>
      </c>
      <c r="J480" s="25">
        <f>J487</f>
        <v>0</v>
      </c>
    </row>
    <row r="481" spans="1:10" x14ac:dyDescent="0.3">
      <c r="A481" s="12" t="s">
        <v>478</v>
      </c>
      <c r="B481" s="13" t="s">
        <v>18</v>
      </c>
      <c r="C481" s="13" t="s">
        <v>479</v>
      </c>
      <c r="D481" s="21" t="s">
        <v>480</v>
      </c>
      <c r="E481" s="14">
        <v>280654.67</v>
      </c>
      <c r="F481" s="14">
        <v>1.77</v>
      </c>
      <c r="G481" s="15">
        <f>ROUND(E481*F481,2)</f>
        <v>496758.77</v>
      </c>
      <c r="H481" s="14">
        <v>280654.67</v>
      </c>
      <c r="I481" s="41"/>
      <c r="J481" s="15">
        <f>ROUND(H481*I481,2)</f>
        <v>0</v>
      </c>
    </row>
    <row r="482" spans="1:10" ht="51" x14ac:dyDescent="0.3">
      <c r="A482" s="16"/>
      <c r="B482" s="16"/>
      <c r="C482" s="16"/>
      <c r="D482" s="21" t="s">
        <v>481</v>
      </c>
      <c r="E482" s="16"/>
      <c r="F482" s="16"/>
      <c r="G482" s="16"/>
      <c r="H482" s="16"/>
      <c r="I482" s="41"/>
      <c r="J482" s="16"/>
    </row>
    <row r="483" spans="1:10" x14ac:dyDescent="0.3">
      <c r="A483" s="12" t="s">
        <v>482</v>
      </c>
      <c r="B483" s="13" t="s">
        <v>18</v>
      </c>
      <c r="C483" s="13" t="s">
        <v>479</v>
      </c>
      <c r="D483" s="21" t="s">
        <v>483</v>
      </c>
      <c r="E483" s="14">
        <v>1876.58</v>
      </c>
      <c r="F483" s="14">
        <v>6.88</v>
      </c>
      <c r="G483" s="15">
        <f>ROUND(E483*F483,2)</f>
        <v>12910.87</v>
      </c>
      <c r="H483" s="14">
        <v>1876.58</v>
      </c>
      <c r="I483" s="41"/>
      <c r="J483" s="15">
        <f>ROUND(H483*I483,2)</f>
        <v>0</v>
      </c>
    </row>
    <row r="484" spans="1:10" ht="61.2" x14ac:dyDescent="0.3">
      <c r="A484" s="16"/>
      <c r="B484" s="16"/>
      <c r="C484" s="16"/>
      <c r="D484" s="21" t="s">
        <v>484</v>
      </c>
      <c r="E484" s="16"/>
      <c r="F484" s="16"/>
      <c r="G484" s="16"/>
      <c r="H484" s="16"/>
      <c r="I484" s="41"/>
      <c r="J484" s="16"/>
    </row>
    <row r="485" spans="1:10" x14ac:dyDescent="0.3">
      <c r="A485" s="12" t="s">
        <v>485</v>
      </c>
      <c r="B485" s="13" t="s">
        <v>18</v>
      </c>
      <c r="C485" s="13" t="s">
        <v>19</v>
      </c>
      <c r="D485" s="21" t="s">
        <v>486</v>
      </c>
      <c r="E485" s="14">
        <v>1058</v>
      </c>
      <c r="F485" s="14">
        <v>46.8</v>
      </c>
      <c r="G485" s="15">
        <f>ROUND(E485*F485,2)</f>
        <v>49514.400000000001</v>
      </c>
      <c r="H485" s="14">
        <v>1058</v>
      </c>
      <c r="I485" s="41"/>
      <c r="J485" s="15">
        <f>ROUND(H485*I485,2)</f>
        <v>0</v>
      </c>
    </row>
    <row r="486" spans="1:10" ht="30.6" x14ac:dyDescent="0.3">
      <c r="A486" s="16"/>
      <c r="B486" s="16"/>
      <c r="C486" s="16"/>
      <c r="D486" s="21" t="s">
        <v>487</v>
      </c>
      <c r="E486" s="16"/>
      <c r="F486" s="16"/>
      <c r="G486" s="16"/>
      <c r="H486" s="16"/>
      <c r="I486" s="41"/>
      <c r="J486" s="16"/>
    </row>
    <row r="487" spans="1:10" x14ac:dyDescent="0.3">
      <c r="A487" s="16"/>
      <c r="B487" s="16"/>
      <c r="C487" s="16"/>
      <c r="D487" s="36" t="s">
        <v>521</v>
      </c>
      <c r="E487" s="14">
        <v>1</v>
      </c>
      <c r="F487" s="17">
        <f>G481+G483+G485</f>
        <v>559184.04</v>
      </c>
      <c r="G487" s="17">
        <f>ROUND(E487*F487,2)</f>
        <v>559184.04</v>
      </c>
      <c r="H487" s="14">
        <v>1</v>
      </c>
      <c r="I487" s="41">
        <f>J481+J483+J485</f>
        <v>0</v>
      </c>
      <c r="J487" s="17">
        <f>ROUND(H487*I487,2)</f>
        <v>0</v>
      </c>
    </row>
    <row r="488" spans="1:10" ht="1.05" customHeight="1" x14ac:dyDescent="0.3">
      <c r="A488" s="18"/>
      <c r="B488" s="18"/>
      <c r="C488" s="18"/>
      <c r="D488" s="37"/>
      <c r="E488" s="18"/>
      <c r="F488" s="18"/>
      <c r="G488" s="18"/>
      <c r="H488" s="18"/>
      <c r="I488" s="41"/>
      <c r="J488" s="18"/>
    </row>
    <row r="489" spans="1:10" x14ac:dyDescent="0.3">
      <c r="A489" s="16"/>
      <c r="B489" s="16"/>
      <c r="C489" s="16"/>
      <c r="D489" s="36" t="s">
        <v>522</v>
      </c>
      <c r="E489" s="14">
        <v>1</v>
      </c>
      <c r="F489" s="17">
        <f>G435+G480</f>
        <v>1518782.86</v>
      </c>
      <c r="G489" s="17">
        <f>ROUND(E489*F489,2)</f>
        <v>1518782.86</v>
      </c>
      <c r="H489" s="14">
        <v>1</v>
      </c>
      <c r="I489" s="41">
        <f>J435+J480</f>
        <v>0</v>
      </c>
      <c r="J489" s="17">
        <f>ROUND(H489*I489,2)</f>
        <v>0</v>
      </c>
    </row>
    <row r="490" spans="1:10" ht="1.05" customHeight="1" x14ac:dyDescent="0.3">
      <c r="A490" s="18"/>
      <c r="B490" s="18"/>
      <c r="C490" s="18"/>
      <c r="D490" s="37"/>
      <c r="E490" s="18"/>
      <c r="F490" s="18"/>
      <c r="G490" s="18"/>
      <c r="H490" s="18"/>
      <c r="I490" s="41"/>
      <c r="J490" s="18"/>
    </row>
    <row r="491" spans="1:10" x14ac:dyDescent="0.3">
      <c r="A491" s="22" t="s">
        <v>523</v>
      </c>
      <c r="B491" s="22" t="s">
        <v>10</v>
      </c>
      <c r="C491" s="22" t="s">
        <v>11</v>
      </c>
      <c r="D491" s="39" t="s">
        <v>491</v>
      </c>
      <c r="E491" s="23">
        <f>E494</f>
        <v>1</v>
      </c>
      <c r="F491" s="23">
        <f>F494</f>
        <v>3258.29</v>
      </c>
      <c r="G491" s="23">
        <f>G494</f>
        <v>3258.29</v>
      </c>
      <c r="H491" s="23">
        <f>H494</f>
        <v>1</v>
      </c>
      <c r="I491" s="41">
        <f>I494</f>
        <v>0</v>
      </c>
      <c r="J491" s="23">
        <f>J494</f>
        <v>0</v>
      </c>
    </row>
    <row r="492" spans="1:10" ht="20.399999999999999" x14ac:dyDescent="0.3">
      <c r="A492" s="12" t="s">
        <v>492</v>
      </c>
      <c r="B492" s="13" t="s">
        <v>18</v>
      </c>
      <c r="C492" s="13" t="s">
        <v>56</v>
      </c>
      <c r="D492" s="21" t="s">
        <v>493</v>
      </c>
      <c r="E492" s="14">
        <v>18.670000000000002</v>
      </c>
      <c r="F492" s="14">
        <v>174.52</v>
      </c>
      <c r="G492" s="15">
        <f>ROUND(E492*F492,2)</f>
        <v>3258.29</v>
      </c>
      <c r="H492" s="14">
        <v>18.670000000000002</v>
      </c>
      <c r="I492" s="41"/>
      <c r="J492" s="15">
        <f>ROUND(H492*I492,2)</f>
        <v>0</v>
      </c>
    </row>
    <row r="493" spans="1:10" ht="30.6" x14ac:dyDescent="0.3">
      <c r="A493" s="16"/>
      <c r="B493" s="16"/>
      <c r="C493" s="16"/>
      <c r="D493" s="21" t="s">
        <v>494</v>
      </c>
      <c r="E493" s="16"/>
      <c r="F493" s="16"/>
      <c r="G493" s="16"/>
      <c r="H493" s="16"/>
      <c r="I493" s="41"/>
      <c r="J493" s="16"/>
    </row>
    <row r="494" spans="1:10" x14ac:dyDescent="0.3">
      <c r="A494" s="16"/>
      <c r="B494" s="16"/>
      <c r="C494" s="16"/>
      <c r="D494" s="36" t="s">
        <v>524</v>
      </c>
      <c r="E494" s="14">
        <v>1</v>
      </c>
      <c r="F494" s="17">
        <f>G492</f>
        <v>3258.29</v>
      </c>
      <c r="G494" s="17">
        <f>ROUND(E494*F494,2)</f>
        <v>3258.29</v>
      </c>
      <c r="H494" s="14">
        <v>1</v>
      </c>
      <c r="I494" s="41">
        <f>J492</f>
        <v>0</v>
      </c>
      <c r="J494" s="17">
        <f>ROUND(H494*I494,2)</f>
        <v>0</v>
      </c>
    </row>
    <row r="495" spans="1:10" ht="1.05" customHeight="1" x14ac:dyDescent="0.3">
      <c r="A495" s="18"/>
      <c r="B495" s="18"/>
      <c r="C495" s="18"/>
      <c r="D495" s="37"/>
      <c r="E495" s="18"/>
      <c r="F495" s="18"/>
      <c r="G495" s="18"/>
      <c r="H495" s="18"/>
      <c r="I495" s="41"/>
      <c r="J495" s="18"/>
    </row>
    <row r="496" spans="1:10" x14ac:dyDescent="0.3">
      <c r="A496" s="16"/>
      <c r="B496" s="16"/>
      <c r="C496" s="16"/>
      <c r="D496" s="36" t="s">
        <v>525</v>
      </c>
      <c r="E496" s="14">
        <v>1</v>
      </c>
      <c r="F496" s="17">
        <f>G411+G418+G425+G434+G491</f>
        <v>2909843.85</v>
      </c>
      <c r="G496" s="17">
        <f>ROUND(E496*F496,2)</f>
        <v>2909843.85</v>
      </c>
      <c r="H496" s="14">
        <v>1</v>
      </c>
      <c r="I496" s="41">
        <f>J411+J418+J425+J434+J491</f>
        <v>0</v>
      </c>
      <c r="J496" s="17">
        <f>ROUND(H496*I496,2)</f>
        <v>0</v>
      </c>
    </row>
    <row r="497" spans="1:10" ht="1.05" customHeight="1" x14ac:dyDescent="0.3">
      <c r="A497" s="18"/>
      <c r="B497" s="18"/>
      <c r="C497" s="18"/>
      <c r="D497" s="37"/>
      <c r="E497" s="18"/>
      <c r="F497" s="18"/>
      <c r="G497" s="18"/>
      <c r="H497" s="18"/>
      <c r="I497" s="41"/>
      <c r="J497" s="18"/>
    </row>
    <row r="498" spans="1:10" x14ac:dyDescent="0.3">
      <c r="A498" s="16"/>
      <c r="B498" s="16"/>
      <c r="C498" s="16"/>
      <c r="D498" s="36" t="s">
        <v>526</v>
      </c>
      <c r="E498" s="14">
        <v>1</v>
      </c>
      <c r="F498" s="17">
        <f>G410</f>
        <v>2909843.85</v>
      </c>
      <c r="G498" s="17">
        <f>ROUND(E498*F498,2)</f>
        <v>2909843.85</v>
      </c>
      <c r="H498" s="14">
        <v>1</v>
      </c>
      <c r="I498" s="41">
        <f>J410</f>
        <v>0</v>
      </c>
      <c r="J498" s="17">
        <f>ROUND(H498*I498,2)</f>
        <v>0</v>
      </c>
    </row>
    <row r="499" spans="1:10" ht="1.05" customHeight="1" x14ac:dyDescent="0.3">
      <c r="A499" s="18"/>
      <c r="B499" s="18"/>
      <c r="C499" s="18"/>
      <c r="D499" s="37"/>
      <c r="E499" s="18"/>
      <c r="F499" s="18"/>
      <c r="G499" s="18"/>
      <c r="H499" s="18"/>
      <c r="I499" s="41"/>
      <c r="J499" s="18"/>
    </row>
    <row r="500" spans="1:10" x14ac:dyDescent="0.3">
      <c r="A500" s="16"/>
      <c r="B500" s="16"/>
      <c r="C500" s="16"/>
      <c r="D500" s="36" t="s">
        <v>527</v>
      </c>
      <c r="E500" s="14">
        <v>1</v>
      </c>
      <c r="F500" s="17">
        <f>G300+G305+G409</f>
        <v>6155592.9900000002</v>
      </c>
      <c r="G500" s="17">
        <f>ROUND(E500*F500,2)</f>
        <v>6155592.9900000002</v>
      </c>
      <c r="H500" s="14">
        <v>1</v>
      </c>
      <c r="I500" s="41">
        <f>J300+J305+J409</f>
        <v>0</v>
      </c>
      <c r="J500" s="17">
        <f>ROUND(H500*I500,2)</f>
        <v>0</v>
      </c>
    </row>
    <row r="501" spans="1:10" ht="1.05" customHeight="1" x14ac:dyDescent="0.3">
      <c r="A501" s="18"/>
      <c r="B501" s="18"/>
      <c r="C501" s="18"/>
      <c r="D501" s="37"/>
      <c r="E501" s="18"/>
      <c r="F501" s="18"/>
      <c r="G501" s="18"/>
      <c r="H501" s="18"/>
      <c r="I501" s="41"/>
      <c r="J501" s="18"/>
    </row>
    <row r="502" spans="1:10" x14ac:dyDescent="0.3">
      <c r="A502" s="8" t="s">
        <v>528</v>
      </c>
      <c r="B502" s="8" t="s">
        <v>10</v>
      </c>
      <c r="C502" s="8" t="s">
        <v>11</v>
      </c>
      <c r="D502" s="34" t="s">
        <v>529</v>
      </c>
      <c r="E502" s="9">
        <f>E916</f>
        <v>1</v>
      </c>
      <c r="F502" s="9">
        <f>F916</f>
        <v>1476003.23</v>
      </c>
      <c r="G502" s="9">
        <f>G916</f>
        <v>1476003.23</v>
      </c>
      <c r="H502" s="9">
        <f>H916</f>
        <v>1</v>
      </c>
      <c r="I502" s="41">
        <f>I916</f>
        <v>0</v>
      </c>
      <c r="J502" s="9">
        <f>J916</f>
        <v>0</v>
      </c>
    </row>
    <row r="503" spans="1:10" x14ac:dyDescent="0.3">
      <c r="A503" s="10" t="s">
        <v>530</v>
      </c>
      <c r="B503" s="10" t="s">
        <v>10</v>
      </c>
      <c r="C503" s="10" t="s">
        <v>11</v>
      </c>
      <c r="D503" s="35" t="s">
        <v>360</v>
      </c>
      <c r="E503" s="11">
        <f>E514</f>
        <v>1</v>
      </c>
      <c r="F503" s="11">
        <f>F514</f>
        <v>16205.83</v>
      </c>
      <c r="G503" s="11">
        <f>G514</f>
        <v>16205.83</v>
      </c>
      <c r="H503" s="11">
        <f>H514</f>
        <v>1</v>
      </c>
      <c r="I503" s="41">
        <f>I514</f>
        <v>0</v>
      </c>
      <c r="J503" s="11">
        <f>J514</f>
        <v>0</v>
      </c>
    </row>
    <row r="504" spans="1:10" ht="20.399999999999999" x14ac:dyDescent="0.3">
      <c r="A504" s="12" t="s">
        <v>531</v>
      </c>
      <c r="B504" s="13" t="s">
        <v>18</v>
      </c>
      <c r="C504" s="13" t="s">
        <v>63</v>
      </c>
      <c r="D504" s="21" t="s">
        <v>532</v>
      </c>
      <c r="E504" s="14">
        <v>38.75</v>
      </c>
      <c r="F504" s="14">
        <v>56.39</v>
      </c>
      <c r="G504" s="15">
        <f>ROUND(E504*F504,2)</f>
        <v>2185.11</v>
      </c>
      <c r="H504" s="14">
        <v>38.75</v>
      </c>
      <c r="I504" s="41"/>
      <c r="J504" s="15">
        <f>ROUND(H504*I504,2)</f>
        <v>0</v>
      </c>
    </row>
    <row r="505" spans="1:10" ht="61.2" x14ac:dyDescent="0.3">
      <c r="A505" s="16"/>
      <c r="B505" s="16"/>
      <c r="C505" s="16"/>
      <c r="D505" s="21" t="s">
        <v>533</v>
      </c>
      <c r="E505" s="16"/>
      <c r="F505" s="16"/>
      <c r="G505" s="16"/>
      <c r="H505" s="16"/>
      <c r="I505" s="41"/>
      <c r="J505" s="16"/>
    </row>
    <row r="506" spans="1:10" x14ac:dyDescent="0.3">
      <c r="A506" s="12" t="s">
        <v>534</v>
      </c>
      <c r="B506" s="13" t="s">
        <v>18</v>
      </c>
      <c r="C506" s="13" t="s">
        <v>63</v>
      </c>
      <c r="D506" s="21" t="s">
        <v>535</v>
      </c>
      <c r="E506" s="14">
        <v>27.38</v>
      </c>
      <c r="F506" s="14">
        <v>37.83</v>
      </c>
      <c r="G506" s="15">
        <f>ROUND(E506*F506,2)</f>
        <v>1035.79</v>
      </c>
      <c r="H506" s="14">
        <v>27.38</v>
      </c>
      <c r="I506" s="41"/>
      <c r="J506" s="15">
        <f>ROUND(H506*I506,2)</f>
        <v>0</v>
      </c>
    </row>
    <row r="507" spans="1:10" ht="40.799999999999997" x14ac:dyDescent="0.3">
      <c r="A507" s="16"/>
      <c r="B507" s="16"/>
      <c r="C507" s="16"/>
      <c r="D507" s="21" t="s">
        <v>536</v>
      </c>
      <c r="E507" s="16"/>
      <c r="F507" s="16"/>
      <c r="G507" s="16"/>
      <c r="H507" s="16"/>
      <c r="I507" s="41"/>
      <c r="J507" s="16"/>
    </row>
    <row r="508" spans="1:10" x14ac:dyDescent="0.3">
      <c r="A508" s="12" t="s">
        <v>537</v>
      </c>
      <c r="B508" s="13" t="s">
        <v>18</v>
      </c>
      <c r="C508" s="13" t="s">
        <v>63</v>
      </c>
      <c r="D508" s="21" t="s">
        <v>538</v>
      </c>
      <c r="E508" s="14">
        <v>60</v>
      </c>
      <c r="F508" s="14">
        <v>27.18</v>
      </c>
      <c r="G508" s="15">
        <f>ROUND(E508*F508,2)</f>
        <v>1630.8</v>
      </c>
      <c r="H508" s="14">
        <v>60</v>
      </c>
      <c r="I508" s="41"/>
      <c r="J508" s="15">
        <f>ROUND(H508*I508,2)</f>
        <v>0</v>
      </c>
    </row>
    <row r="509" spans="1:10" ht="61.2" x14ac:dyDescent="0.3">
      <c r="A509" s="16"/>
      <c r="B509" s="16"/>
      <c r="C509" s="16"/>
      <c r="D509" s="21" t="s">
        <v>539</v>
      </c>
      <c r="E509" s="16"/>
      <c r="F509" s="16"/>
      <c r="G509" s="16"/>
      <c r="H509" s="16"/>
      <c r="I509" s="41"/>
      <c r="J509" s="16"/>
    </row>
    <row r="510" spans="1:10" ht="20.399999999999999" x14ac:dyDescent="0.3">
      <c r="A510" s="12" t="s">
        <v>540</v>
      </c>
      <c r="B510" s="13" t="s">
        <v>18</v>
      </c>
      <c r="C510" s="13" t="s">
        <v>63</v>
      </c>
      <c r="D510" s="21" t="s">
        <v>541</v>
      </c>
      <c r="E510" s="14">
        <v>4.5</v>
      </c>
      <c r="F510" s="14">
        <v>353.54</v>
      </c>
      <c r="G510" s="15">
        <f>ROUND(E510*F510,2)</f>
        <v>1590.93</v>
      </c>
      <c r="H510" s="14">
        <v>4.5</v>
      </c>
      <c r="I510" s="41"/>
      <c r="J510" s="15">
        <f>ROUND(H510*I510,2)</f>
        <v>0</v>
      </c>
    </row>
    <row r="511" spans="1:10" ht="81.599999999999994" x14ac:dyDescent="0.3">
      <c r="A511" s="16"/>
      <c r="B511" s="16"/>
      <c r="C511" s="16"/>
      <c r="D511" s="21" t="s">
        <v>542</v>
      </c>
      <c r="E511" s="16"/>
      <c r="F511" s="16"/>
      <c r="G511" s="16"/>
      <c r="H511" s="16"/>
      <c r="I511" s="41"/>
      <c r="J511" s="16"/>
    </row>
    <row r="512" spans="1:10" x14ac:dyDescent="0.3">
      <c r="A512" s="12" t="s">
        <v>543</v>
      </c>
      <c r="B512" s="13" t="s">
        <v>18</v>
      </c>
      <c r="C512" s="13" t="s">
        <v>63</v>
      </c>
      <c r="D512" s="21" t="s">
        <v>544</v>
      </c>
      <c r="E512" s="14">
        <v>40</v>
      </c>
      <c r="F512" s="14">
        <v>244.08</v>
      </c>
      <c r="G512" s="15">
        <f>ROUND(E512*F512,2)</f>
        <v>9763.2000000000007</v>
      </c>
      <c r="H512" s="14">
        <v>40</v>
      </c>
      <c r="I512" s="41"/>
      <c r="J512" s="15">
        <f>ROUND(H512*I512,2)</f>
        <v>0</v>
      </c>
    </row>
    <row r="513" spans="1:10" ht="61.2" x14ac:dyDescent="0.3">
      <c r="A513" s="16"/>
      <c r="B513" s="16"/>
      <c r="C513" s="16"/>
      <c r="D513" s="21" t="s">
        <v>545</v>
      </c>
      <c r="E513" s="16"/>
      <c r="F513" s="16"/>
      <c r="G513" s="16"/>
      <c r="H513" s="16"/>
      <c r="I513" s="41"/>
      <c r="J513" s="16"/>
    </row>
    <row r="514" spans="1:10" x14ac:dyDescent="0.3">
      <c r="A514" s="16"/>
      <c r="B514" s="16"/>
      <c r="C514" s="16"/>
      <c r="D514" s="36" t="s">
        <v>546</v>
      </c>
      <c r="E514" s="14">
        <v>1</v>
      </c>
      <c r="F514" s="17">
        <f>G504+G506+G508+G510+G512</f>
        <v>16205.83</v>
      </c>
      <c r="G514" s="17">
        <f>ROUND(E514*F514,2)</f>
        <v>16205.83</v>
      </c>
      <c r="H514" s="14">
        <v>1</v>
      </c>
      <c r="I514" s="41">
        <f>J504+J506+J508+J510+J512</f>
        <v>0</v>
      </c>
      <c r="J514" s="17">
        <f>ROUND(H514*I514,2)</f>
        <v>0</v>
      </c>
    </row>
    <row r="515" spans="1:10" ht="1.05" customHeight="1" x14ac:dyDescent="0.3">
      <c r="A515" s="18"/>
      <c r="B515" s="18"/>
      <c r="C515" s="18"/>
      <c r="D515" s="37"/>
      <c r="E515" s="18"/>
      <c r="F515" s="18"/>
      <c r="G515" s="18"/>
      <c r="H515" s="18"/>
      <c r="I515" s="41"/>
      <c r="J515" s="18"/>
    </row>
    <row r="516" spans="1:10" x14ac:dyDescent="0.3">
      <c r="A516" s="10" t="s">
        <v>547</v>
      </c>
      <c r="B516" s="10" t="s">
        <v>10</v>
      </c>
      <c r="C516" s="10" t="s">
        <v>11</v>
      </c>
      <c r="D516" s="35" t="s">
        <v>548</v>
      </c>
      <c r="E516" s="11">
        <f>E595</f>
        <v>1</v>
      </c>
      <c r="F516" s="11">
        <f>F595</f>
        <v>53068.62</v>
      </c>
      <c r="G516" s="11">
        <f>G595</f>
        <v>53068.62</v>
      </c>
      <c r="H516" s="11">
        <f>H595</f>
        <v>1</v>
      </c>
      <c r="I516" s="41">
        <f>I595</f>
        <v>0</v>
      </c>
      <c r="J516" s="11">
        <f>J595</f>
        <v>0</v>
      </c>
    </row>
    <row r="517" spans="1:10" x14ac:dyDescent="0.3">
      <c r="A517" s="19" t="s">
        <v>549</v>
      </c>
      <c r="B517" s="19" t="s">
        <v>10</v>
      </c>
      <c r="C517" s="19" t="s">
        <v>11</v>
      </c>
      <c r="D517" s="38" t="s">
        <v>550</v>
      </c>
      <c r="E517" s="20">
        <f>E550</f>
        <v>1</v>
      </c>
      <c r="F517" s="20">
        <f>F550</f>
        <v>11535.73</v>
      </c>
      <c r="G517" s="20">
        <f>G550</f>
        <v>11535.73</v>
      </c>
      <c r="H517" s="20">
        <f>H550</f>
        <v>1</v>
      </c>
      <c r="I517" s="41">
        <f>I550</f>
        <v>0</v>
      </c>
      <c r="J517" s="20">
        <f>J550</f>
        <v>0</v>
      </c>
    </row>
    <row r="518" spans="1:10" ht="20.399999999999999" x14ac:dyDescent="0.3">
      <c r="A518" s="12" t="s">
        <v>551</v>
      </c>
      <c r="B518" s="13" t="s">
        <v>18</v>
      </c>
      <c r="C518" s="13" t="s">
        <v>19</v>
      </c>
      <c r="D518" s="21" t="s">
        <v>552</v>
      </c>
      <c r="E518" s="14">
        <v>1</v>
      </c>
      <c r="F518" s="14">
        <v>88.36</v>
      </c>
      <c r="G518" s="15">
        <f>ROUND(E518*F518,2)</f>
        <v>88.36</v>
      </c>
      <c r="H518" s="14">
        <v>1</v>
      </c>
      <c r="I518" s="41"/>
      <c r="J518" s="15">
        <f>ROUND(H518*I518,2)</f>
        <v>0</v>
      </c>
    </row>
    <row r="519" spans="1:10" ht="40.799999999999997" x14ac:dyDescent="0.3">
      <c r="A519" s="16"/>
      <c r="B519" s="16"/>
      <c r="C519" s="16"/>
      <c r="D519" s="21" t="s">
        <v>553</v>
      </c>
      <c r="E519" s="16"/>
      <c r="F519" s="16"/>
      <c r="G519" s="16"/>
      <c r="H519" s="16"/>
      <c r="I519" s="41"/>
      <c r="J519" s="16"/>
    </row>
    <row r="520" spans="1:10" ht="20.399999999999999" x14ac:dyDescent="0.3">
      <c r="A520" s="12" t="s">
        <v>554</v>
      </c>
      <c r="B520" s="13" t="s">
        <v>18</v>
      </c>
      <c r="C520" s="13" t="s">
        <v>34</v>
      </c>
      <c r="D520" s="21" t="s">
        <v>555</v>
      </c>
      <c r="E520" s="14">
        <v>16</v>
      </c>
      <c r="F520" s="14">
        <v>47.01</v>
      </c>
      <c r="G520" s="15">
        <f>ROUND(E520*F520,2)</f>
        <v>752.16</v>
      </c>
      <c r="H520" s="14">
        <v>16</v>
      </c>
      <c r="I520" s="41"/>
      <c r="J520" s="15">
        <f>ROUND(H520*I520,2)</f>
        <v>0</v>
      </c>
    </row>
    <row r="521" spans="1:10" ht="30.6" x14ac:dyDescent="0.3">
      <c r="A521" s="16"/>
      <c r="B521" s="16"/>
      <c r="C521" s="16"/>
      <c r="D521" s="21" t="s">
        <v>556</v>
      </c>
      <c r="E521" s="16"/>
      <c r="F521" s="16"/>
      <c r="G521" s="16"/>
      <c r="H521" s="16"/>
      <c r="I521" s="41"/>
      <c r="J521" s="16"/>
    </row>
    <row r="522" spans="1:10" x14ac:dyDescent="0.3">
      <c r="A522" s="12" t="s">
        <v>557</v>
      </c>
      <c r="B522" s="13" t="s">
        <v>18</v>
      </c>
      <c r="C522" s="13" t="s">
        <v>19</v>
      </c>
      <c r="D522" s="21" t="s">
        <v>558</v>
      </c>
      <c r="E522" s="14">
        <v>2</v>
      </c>
      <c r="F522" s="14">
        <v>255.66</v>
      </c>
      <c r="G522" s="15">
        <f>ROUND(E522*F522,2)</f>
        <v>511.32</v>
      </c>
      <c r="H522" s="14">
        <v>2</v>
      </c>
      <c r="I522" s="41"/>
      <c r="J522" s="15">
        <f>ROUND(H522*I522,2)</f>
        <v>0</v>
      </c>
    </row>
    <row r="523" spans="1:10" ht="30.6" x14ac:dyDescent="0.3">
      <c r="A523" s="16"/>
      <c r="B523" s="16"/>
      <c r="C523" s="16"/>
      <c r="D523" s="21" t="s">
        <v>559</v>
      </c>
      <c r="E523" s="16"/>
      <c r="F523" s="16"/>
      <c r="G523" s="16"/>
      <c r="H523" s="16"/>
      <c r="I523" s="41"/>
      <c r="J523" s="16"/>
    </row>
    <row r="524" spans="1:10" x14ac:dyDescent="0.3">
      <c r="A524" s="12" t="s">
        <v>560</v>
      </c>
      <c r="B524" s="13" t="s">
        <v>18</v>
      </c>
      <c r="C524" s="13" t="s">
        <v>19</v>
      </c>
      <c r="D524" s="21" t="s">
        <v>561</v>
      </c>
      <c r="E524" s="14">
        <v>3</v>
      </c>
      <c r="F524" s="14">
        <v>62.35</v>
      </c>
      <c r="G524" s="15">
        <f>ROUND(E524*F524,2)</f>
        <v>187.05</v>
      </c>
      <c r="H524" s="14">
        <v>3</v>
      </c>
      <c r="I524" s="41"/>
      <c r="J524" s="15">
        <f>ROUND(H524*I524,2)</f>
        <v>0</v>
      </c>
    </row>
    <row r="525" spans="1:10" ht="30.6" x14ac:dyDescent="0.3">
      <c r="A525" s="16"/>
      <c r="B525" s="16"/>
      <c r="C525" s="16"/>
      <c r="D525" s="21" t="s">
        <v>562</v>
      </c>
      <c r="E525" s="16"/>
      <c r="F525" s="16"/>
      <c r="G525" s="16"/>
      <c r="H525" s="16"/>
      <c r="I525" s="41"/>
      <c r="J525" s="16"/>
    </row>
    <row r="526" spans="1:10" ht="20.399999999999999" x14ac:dyDescent="0.3">
      <c r="A526" s="12" t="s">
        <v>563</v>
      </c>
      <c r="B526" s="13" t="s">
        <v>18</v>
      </c>
      <c r="C526" s="13" t="s">
        <v>19</v>
      </c>
      <c r="D526" s="21" t="s">
        <v>564</v>
      </c>
      <c r="E526" s="14">
        <v>2</v>
      </c>
      <c r="F526" s="14">
        <v>231.88</v>
      </c>
      <c r="G526" s="15">
        <f>ROUND(E526*F526,2)</f>
        <v>463.76</v>
      </c>
      <c r="H526" s="14">
        <v>2</v>
      </c>
      <c r="I526" s="41"/>
      <c r="J526" s="15">
        <f>ROUND(H526*I526,2)</f>
        <v>0</v>
      </c>
    </row>
    <row r="527" spans="1:10" ht="30.6" x14ac:dyDescent="0.3">
      <c r="A527" s="16"/>
      <c r="B527" s="16"/>
      <c r="C527" s="16"/>
      <c r="D527" s="21" t="s">
        <v>565</v>
      </c>
      <c r="E527" s="16"/>
      <c r="F527" s="16"/>
      <c r="G527" s="16"/>
      <c r="H527" s="16"/>
      <c r="I527" s="41"/>
      <c r="J527" s="16"/>
    </row>
    <row r="528" spans="1:10" x14ac:dyDescent="0.3">
      <c r="A528" s="12" t="s">
        <v>566</v>
      </c>
      <c r="B528" s="13" t="s">
        <v>18</v>
      </c>
      <c r="C528" s="13" t="s">
        <v>19</v>
      </c>
      <c r="D528" s="21" t="s">
        <v>567</v>
      </c>
      <c r="E528" s="14">
        <v>1</v>
      </c>
      <c r="F528" s="14">
        <v>67.12</v>
      </c>
      <c r="G528" s="15">
        <f>ROUND(E528*F528,2)</f>
        <v>67.12</v>
      </c>
      <c r="H528" s="14">
        <v>1</v>
      </c>
      <c r="I528" s="41"/>
      <c r="J528" s="15">
        <f>ROUND(H528*I528,2)</f>
        <v>0</v>
      </c>
    </row>
    <row r="529" spans="1:10" ht="30.6" x14ac:dyDescent="0.3">
      <c r="A529" s="16"/>
      <c r="B529" s="16"/>
      <c r="C529" s="16"/>
      <c r="D529" s="21" t="s">
        <v>568</v>
      </c>
      <c r="E529" s="16"/>
      <c r="F529" s="16"/>
      <c r="G529" s="16"/>
      <c r="H529" s="16"/>
      <c r="I529" s="41"/>
      <c r="J529" s="16"/>
    </row>
    <row r="530" spans="1:10" x14ac:dyDescent="0.3">
      <c r="A530" s="12" t="s">
        <v>569</v>
      </c>
      <c r="B530" s="13" t="s">
        <v>18</v>
      </c>
      <c r="C530" s="13" t="s">
        <v>34</v>
      </c>
      <c r="D530" s="21" t="s">
        <v>570</v>
      </c>
      <c r="E530" s="14">
        <v>40</v>
      </c>
      <c r="F530" s="14">
        <v>10.66</v>
      </c>
      <c r="G530" s="15">
        <f>ROUND(E530*F530,2)</f>
        <v>426.4</v>
      </c>
      <c r="H530" s="14">
        <v>40</v>
      </c>
      <c r="I530" s="41"/>
      <c r="J530" s="15">
        <f>ROUND(H530*I530,2)</f>
        <v>0</v>
      </c>
    </row>
    <row r="531" spans="1:10" ht="30.6" x14ac:dyDescent="0.3">
      <c r="A531" s="16"/>
      <c r="B531" s="16"/>
      <c r="C531" s="16"/>
      <c r="D531" s="21" t="s">
        <v>571</v>
      </c>
      <c r="E531" s="16"/>
      <c r="F531" s="16"/>
      <c r="G531" s="16"/>
      <c r="H531" s="16"/>
      <c r="I531" s="41"/>
      <c r="J531" s="16"/>
    </row>
    <row r="532" spans="1:10" ht="20.399999999999999" x14ac:dyDescent="0.3">
      <c r="A532" s="12" t="s">
        <v>572</v>
      </c>
      <c r="B532" s="13" t="s">
        <v>18</v>
      </c>
      <c r="C532" s="13" t="s">
        <v>56</v>
      </c>
      <c r="D532" s="21" t="s">
        <v>573</v>
      </c>
      <c r="E532" s="14">
        <v>186.2</v>
      </c>
      <c r="F532" s="14">
        <v>20.09</v>
      </c>
      <c r="G532" s="15">
        <f>ROUND(E532*F532,2)</f>
        <v>3740.76</v>
      </c>
      <c r="H532" s="14">
        <v>186.2</v>
      </c>
      <c r="I532" s="41"/>
      <c r="J532" s="15">
        <f>ROUND(H532*I532,2)</f>
        <v>0</v>
      </c>
    </row>
    <row r="533" spans="1:10" ht="40.799999999999997" x14ac:dyDescent="0.3">
      <c r="A533" s="16"/>
      <c r="B533" s="16"/>
      <c r="C533" s="16"/>
      <c r="D533" s="21" t="s">
        <v>574</v>
      </c>
      <c r="E533" s="16"/>
      <c r="F533" s="16"/>
      <c r="G533" s="16"/>
      <c r="H533" s="16"/>
      <c r="I533" s="41"/>
      <c r="J533" s="16"/>
    </row>
    <row r="534" spans="1:10" ht="20.399999999999999" x14ac:dyDescent="0.3">
      <c r="A534" s="12" t="s">
        <v>575</v>
      </c>
      <c r="B534" s="13" t="s">
        <v>18</v>
      </c>
      <c r="C534" s="13" t="s">
        <v>56</v>
      </c>
      <c r="D534" s="21" t="s">
        <v>576</v>
      </c>
      <c r="E534" s="14">
        <v>200</v>
      </c>
      <c r="F534" s="14">
        <v>20.440000000000001</v>
      </c>
      <c r="G534" s="15">
        <f>ROUND(E534*F534,2)</f>
        <v>4088</v>
      </c>
      <c r="H534" s="14">
        <v>200</v>
      </c>
      <c r="I534" s="41"/>
      <c r="J534" s="15">
        <f>ROUND(H534*I534,2)</f>
        <v>0</v>
      </c>
    </row>
    <row r="535" spans="1:10" ht="40.799999999999997" x14ac:dyDescent="0.3">
      <c r="A535" s="16"/>
      <c r="B535" s="16"/>
      <c r="C535" s="16"/>
      <c r="D535" s="21" t="s">
        <v>577</v>
      </c>
      <c r="E535" s="16"/>
      <c r="F535" s="16"/>
      <c r="G535" s="16"/>
      <c r="H535" s="16"/>
      <c r="I535" s="41"/>
      <c r="J535" s="16"/>
    </row>
    <row r="536" spans="1:10" x14ac:dyDescent="0.3">
      <c r="A536" s="12" t="s">
        <v>578</v>
      </c>
      <c r="B536" s="13" t="s">
        <v>18</v>
      </c>
      <c r="C536" s="13" t="s">
        <v>19</v>
      </c>
      <c r="D536" s="21" t="s">
        <v>579</v>
      </c>
      <c r="E536" s="14">
        <v>4</v>
      </c>
      <c r="F536" s="14">
        <v>149.88999999999999</v>
      </c>
      <c r="G536" s="15">
        <f>ROUND(E536*F536,2)</f>
        <v>599.55999999999995</v>
      </c>
      <c r="H536" s="14">
        <v>4</v>
      </c>
      <c r="I536" s="41"/>
      <c r="J536" s="15">
        <f>ROUND(H536*I536,2)</f>
        <v>0</v>
      </c>
    </row>
    <row r="537" spans="1:10" ht="40.799999999999997" x14ac:dyDescent="0.3">
      <c r="A537" s="16"/>
      <c r="B537" s="16"/>
      <c r="C537" s="16"/>
      <c r="D537" s="21" t="s">
        <v>580</v>
      </c>
      <c r="E537" s="16"/>
      <c r="F537" s="16"/>
      <c r="G537" s="16"/>
      <c r="H537" s="16"/>
      <c r="I537" s="41"/>
      <c r="J537" s="16"/>
    </row>
    <row r="538" spans="1:10" x14ac:dyDescent="0.3">
      <c r="A538" s="12" t="s">
        <v>581</v>
      </c>
      <c r="B538" s="13" t="s">
        <v>18</v>
      </c>
      <c r="C538" s="13" t="s">
        <v>19</v>
      </c>
      <c r="D538" s="21" t="s">
        <v>582</v>
      </c>
      <c r="E538" s="14">
        <v>3</v>
      </c>
      <c r="F538" s="14">
        <v>23.88</v>
      </c>
      <c r="G538" s="15">
        <f>ROUND(E538*F538,2)</f>
        <v>71.64</v>
      </c>
      <c r="H538" s="14">
        <v>3</v>
      </c>
      <c r="I538" s="41"/>
      <c r="J538" s="15">
        <f>ROUND(H538*I538,2)</f>
        <v>0</v>
      </c>
    </row>
    <row r="539" spans="1:10" ht="40.799999999999997" x14ac:dyDescent="0.3">
      <c r="A539" s="16"/>
      <c r="B539" s="16"/>
      <c r="C539" s="16"/>
      <c r="D539" s="21" t="s">
        <v>583</v>
      </c>
      <c r="E539" s="16"/>
      <c r="F539" s="16"/>
      <c r="G539" s="16"/>
      <c r="H539" s="16"/>
      <c r="I539" s="41"/>
      <c r="J539" s="16"/>
    </row>
    <row r="540" spans="1:10" x14ac:dyDescent="0.3">
      <c r="A540" s="12" t="s">
        <v>584</v>
      </c>
      <c r="B540" s="13" t="s">
        <v>18</v>
      </c>
      <c r="C540" s="13" t="s">
        <v>19</v>
      </c>
      <c r="D540" s="21" t="s">
        <v>585</v>
      </c>
      <c r="E540" s="14">
        <v>4</v>
      </c>
      <c r="F540" s="14">
        <v>22.91</v>
      </c>
      <c r="G540" s="15">
        <f>ROUND(E540*F540,2)</f>
        <v>91.64</v>
      </c>
      <c r="H540" s="14">
        <v>4</v>
      </c>
      <c r="I540" s="41"/>
      <c r="J540" s="15">
        <f>ROUND(H540*I540,2)</f>
        <v>0</v>
      </c>
    </row>
    <row r="541" spans="1:10" ht="40.799999999999997" x14ac:dyDescent="0.3">
      <c r="A541" s="16"/>
      <c r="B541" s="16"/>
      <c r="C541" s="16"/>
      <c r="D541" s="21" t="s">
        <v>586</v>
      </c>
      <c r="E541" s="16"/>
      <c r="F541" s="16"/>
      <c r="G541" s="16"/>
      <c r="H541" s="16"/>
      <c r="I541" s="41"/>
      <c r="J541" s="16"/>
    </row>
    <row r="542" spans="1:10" x14ac:dyDescent="0.3">
      <c r="A542" s="12" t="s">
        <v>587</v>
      </c>
      <c r="B542" s="13" t="s">
        <v>18</v>
      </c>
      <c r="C542" s="13" t="s">
        <v>19</v>
      </c>
      <c r="D542" s="21" t="s">
        <v>588</v>
      </c>
      <c r="E542" s="14">
        <v>2</v>
      </c>
      <c r="F542" s="14">
        <v>22.49</v>
      </c>
      <c r="G542" s="15">
        <f>ROUND(E542*F542,2)</f>
        <v>44.98</v>
      </c>
      <c r="H542" s="14">
        <v>2</v>
      </c>
      <c r="I542" s="41"/>
      <c r="J542" s="15">
        <f>ROUND(H542*I542,2)</f>
        <v>0</v>
      </c>
    </row>
    <row r="543" spans="1:10" ht="40.799999999999997" x14ac:dyDescent="0.3">
      <c r="A543" s="16"/>
      <c r="B543" s="16"/>
      <c r="C543" s="16"/>
      <c r="D543" s="21" t="s">
        <v>589</v>
      </c>
      <c r="E543" s="16"/>
      <c r="F543" s="16"/>
      <c r="G543" s="16"/>
      <c r="H543" s="16"/>
      <c r="I543" s="41"/>
      <c r="J543" s="16"/>
    </row>
    <row r="544" spans="1:10" x14ac:dyDescent="0.3">
      <c r="A544" s="12" t="s">
        <v>590</v>
      </c>
      <c r="B544" s="13" t="s">
        <v>18</v>
      </c>
      <c r="C544" s="13" t="s">
        <v>19</v>
      </c>
      <c r="D544" s="21" t="s">
        <v>591</v>
      </c>
      <c r="E544" s="14">
        <v>1</v>
      </c>
      <c r="F544" s="14">
        <v>20.239999999999998</v>
      </c>
      <c r="G544" s="15">
        <f>ROUND(E544*F544,2)</f>
        <v>20.239999999999998</v>
      </c>
      <c r="H544" s="14">
        <v>1</v>
      </c>
      <c r="I544" s="41"/>
      <c r="J544" s="15">
        <f>ROUND(H544*I544,2)</f>
        <v>0</v>
      </c>
    </row>
    <row r="545" spans="1:10" ht="40.799999999999997" x14ac:dyDescent="0.3">
      <c r="A545" s="16"/>
      <c r="B545" s="16"/>
      <c r="C545" s="16"/>
      <c r="D545" s="21" t="s">
        <v>592</v>
      </c>
      <c r="E545" s="16"/>
      <c r="F545" s="16"/>
      <c r="G545" s="16"/>
      <c r="H545" s="16"/>
      <c r="I545" s="41"/>
      <c r="J545" s="16"/>
    </row>
    <row r="546" spans="1:10" ht="20.399999999999999" x14ac:dyDescent="0.3">
      <c r="A546" s="12" t="s">
        <v>593</v>
      </c>
      <c r="B546" s="13" t="s">
        <v>18</v>
      </c>
      <c r="C546" s="13" t="s">
        <v>19</v>
      </c>
      <c r="D546" s="21" t="s">
        <v>594</v>
      </c>
      <c r="E546" s="14">
        <v>2</v>
      </c>
      <c r="F546" s="14">
        <v>32.130000000000003</v>
      </c>
      <c r="G546" s="15">
        <f>ROUND(E546*F546,2)</f>
        <v>64.260000000000005</v>
      </c>
      <c r="H546" s="14">
        <v>2</v>
      </c>
      <c r="I546" s="41"/>
      <c r="J546" s="15">
        <f>ROUND(H546*I546,2)</f>
        <v>0</v>
      </c>
    </row>
    <row r="547" spans="1:10" ht="30.6" x14ac:dyDescent="0.3">
      <c r="A547" s="16"/>
      <c r="B547" s="16"/>
      <c r="C547" s="16"/>
      <c r="D547" s="21" t="s">
        <v>595</v>
      </c>
      <c r="E547" s="16"/>
      <c r="F547" s="16"/>
      <c r="G547" s="16"/>
      <c r="H547" s="16"/>
      <c r="I547" s="41"/>
      <c r="J547" s="16"/>
    </row>
    <row r="548" spans="1:10" x14ac:dyDescent="0.3">
      <c r="A548" s="12" t="s">
        <v>596</v>
      </c>
      <c r="B548" s="13" t="s">
        <v>18</v>
      </c>
      <c r="C548" s="13" t="s">
        <v>19</v>
      </c>
      <c r="D548" s="21" t="s">
        <v>597</v>
      </c>
      <c r="E548" s="14">
        <v>2</v>
      </c>
      <c r="F548" s="14">
        <v>159.24</v>
      </c>
      <c r="G548" s="15">
        <f>ROUND(E548*F548,2)</f>
        <v>318.48</v>
      </c>
      <c r="H548" s="14">
        <v>2</v>
      </c>
      <c r="I548" s="41"/>
      <c r="J548" s="15">
        <f>ROUND(H548*I548,2)</f>
        <v>0</v>
      </c>
    </row>
    <row r="549" spans="1:10" ht="51" x14ac:dyDescent="0.3">
      <c r="A549" s="16"/>
      <c r="B549" s="16"/>
      <c r="C549" s="16"/>
      <c r="D549" s="21" t="s">
        <v>598</v>
      </c>
      <c r="E549" s="16"/>
      <c r="F549" s="16"/>
      <c r="G549" s="16"/>
      <c r="H549" s="16"/>
      <c r="I549" s="41"/>
      <c r="J549" s="16"/>
    </row>
    <row r="550" spans="1:10" x14ac:dyDescent="0.3">
      <c r="A550" s="16"/>
      <c r="B550" s="16"/>
      <c r="C550" s="16"/>
      <c r="D550" s="36" t="s">
        <v>599</v>
      </c>
      <c r="E550" s="14">
        <v>1</v>
      </c>
      <c r="F550" s="17">
        <f>G518+G520+G522+G524+G526+G528+G530+G532+G534+G536+G538+G540+G542+G544+G546+G548</f>
        <v>11535.73</v>
      </c>
      <c r="G550" s="17">
        <f>ROUND(E550*F550,2)</f>
        <v>11535.73</v>
      </c>
      <c r="H550" s="14">
        <v>1</v>
      </c>
      <c r="I550" s="41">
        <f>J518+J520+J522+J524+J526+J528+J530+J532+J534+J536+J538+J540+J542+J544+J546+J548</f>
        <v>0</v>
      </c>
      <c r="J550" s="17">
        <f>ROUND(H550*I550,2)</f>
        <v>0</v>
      </c>
    </row>
    <row r="551" spans="1:10" ht="1.05" customHeight="1" x14ac:dyDescent="0.3">
      <c r="A551" s="18"/>
      <c r="B551" s="18"/>
      <c r="C551" s="18"/>
      <c r="D551" s="37"/>
      <c r="E551" s="18"/>
      <c r="F551" s="18"/>
      <c r="G551" s="18"/>
      <c r="H551" s="18"/>
      <c r="I551" s="41"/>
      <c r="J551" s="18"/>
    </row>
    <row r="552" spans="1:10" x14ac:dyDescent="0.3">
      <c r="A552" s="19" t="s">
        <v>600</v>
      </c>
      <c r="B552" s="19" t="s">
        <v>10</v>
      </c>
      <c r="C552" s="19" t="s">
        <v>11</v>
      </c>
      <c r="D552" s="38" t="s">
        <v>601</v>
      </c>
      <c r="E552" s="20">
        <f>E593</f>
        <v>1</v>
      </c>
      <c r="F552" s="20">
        <f>F593</f>
        <v>41532.89</v>
      </c>
      <c r="G552" s="20">
        <f>G593</f>
        <v>41532.89</v>
      </c>
      <c r="H552" s="20">
        <f>H593</f>
        <v>1</v>
      </c>
      <c r="I552" s="41">
        <f>I593</f>
        <v>0</v>
      </c>
      <c r="J552" s="20">
        <f>J593</f>
        <v>0</v>
      </c>
    </row>
    <row r="553" spans="1:10" ht="20.399999999999999" x14ac:dyDescent="0.3">
      <c r="A553" s="12" t="s">
        <v>602</v>
      </c>
      <c r="B553" s="13" t="s">
        <v>18</v>
      </c>
      <c r="C553" s="13" t="s">
        <v>34</v>
      </c>
      <c r="D553" s="21" t="s">
        <v>603</v>
      </c>
      <c r="E553" s="14">
        <v>0</v>
      </c>
      <c r="F553" s="14">
        <v>6.94</v>
      </c>
      <c r="G553" s="15">
        <f>ROUND(E553*F553,2)</f>
        <v>0</v>
      </c>
      <c r="H553" s="14">
        <v>0</v>
      </c>
      <c r="I553" s="41"/>
      <c r="J553" s="15">
        <f>ROUND(H553*I553,2)</f>
        <v>0</v>
      </c>
    </row>
    <row r="554" spans="1:10" ht="71.400000000000006" x14ac:dyDescent="0.3">
      <c r="A554" s="16"/>
      <c r="B554" s="16"/>
      <c r="C554" s="16"/>
      <c r="D554" s="21" t="s">
        <v>604</v>
      </c>
      <c r="E554" s="16"/>
      <c r="F554" s="16"/>
      <c r="G554" s="16"/>
      <c r="H554" s="16"/>
      <c r="I554" s="41"/>
      <c r="J554" s="16"/>
    </row>
    <row r="555" spans="1:10" x14ac:dyDescent="0.3">
      <c r="A555" s="12" t="s">
        <v>605</v>
      </c>
      <c r="B555" s="13" t="s">
        <v>18</v>
      </c>
      <c r="C555" s="13" t="s">
        <v>34</v>
      </c>
      <c r="D555" s="21" t="s">
        <v>606</v>
      </c>
      <c r="E555" s="14">
        <v>0</v>
      </c>
      <c r="F555" s="14">
        <v>100.76</v>
      </c>
      <c r="G555" s="15">
        <f>ROUND(E555*F555,2)</f>
        <v>0</v>
      </c>
      <c r="H555" s="14">
        <v>0</v>
      </c>
      <c r="I555" s="41"/>
      <c r="J555" s="15">
        <f>ROUND(H555*I555,2)</f>
        <v>0</v>
      </c>
    </row>
    <row r="556" spans="1:10" ht="20.399999999999999" x14ac:dyDescent="0.3">
      <c r="A556" s="16"/>
      <c r="B556" s="16"/>
      <c r="C556" s="16"/>
      <c r="D556" s="21" t="s">
        <v>607</v>
      </c>
      <c r="E556" s="16"/>
      <c r="F556" s="16"/>
      <c r="G556" s="16"/>
      <c r="H556" s="16"/>
      <c r="I556" s="41"/>
      <c r="J556" s="16"/>
    </row>
    <row r="557" spans="1:10" x14ac:dyDescent="0.3">
      <c r="A557" s="12" t="s">
        <v>608</v>
      </c>
      <c r="B557" s="13" t="s">
        <v>18</v>
      </c>
      <c r="C557" s="13" t="s">
        <v>34</v>
      </c>
      <c r="D557" s="21" t="s">
        <v>609</v>
      </c>
      <c r="E557" s="14">
        <v>0</v>
      </c>
      <c r="F557" s="14">
        <v>100.76</v>
      </c>
      <c r="G557" s="15">
        <f>ROUND(E557*F557,2)</f>
        <v>0</v>
      </c>
      <c r="H557" s="14">
        <v>0</v>
      </c>
      <c r="I557" s="41"/>
      <c r="J557" s="15">
        <f>ROUND(H557*I557,2)</f>
        <v>0</v>
      </c>
    </row>
    <row r="558" spans="1:10" ht="20.399999999999999" x14ac:dyDescent="0.3">
      <c r="A558" s="16"/>
      <c r="B558" s="16"/>
      <c r="C558" s="16"/>
      <c r="D558" s="21" t="s">
        <v>610</v>
      </c>
      <c r="E558" s="16"/>
      <c r="F558" s="16"/>
      <c r="G558" s="16"/>
      <c r="H558" s="16"/>
      <c r="I558" s="41"/>
      <c r="J558" s="16"/>
    </row>
    <row r="559" spans="1:10" x14ac:dyDescent="0.3">
      <c r="A559" s="12" t="s">
        <v>611</v>
      </c>
      <c r="B559" s="13" t="s">
        <v>18</v>
      </c>
      <c r="C559" s="13" t="s">
        <v>56</v>
      </c>
      <c r="D559" s="21" t="s">
        <v>612</v>
      </c>
      <c r="E559" s="14">
        <v>30</v>
      </c>
      <c r="F559" s="14">
        <v>17.79</v>
      </c>
      <c r="G559" s="15">
        <f>ROUND(E559*F559,2)</f>
        <v>533.70000000000005</v>
      </c>
      <c r="H559" s="14">
        <v>30</v>
      </c>
      <c r="I559" s="41"/>
      <c r="J559" s="15">
        <f>ROUND(H559*I559,2)</f>
        <v>0</v>
      </c>
    </row>
    <row r="560" spans="1:10" ht="71.400000000000006" x14ac:dyDescent="0.3">
      <c r="A560" s="16"/>
      <c r="B560" s="16"/>
      <c r="C560" s="16"/>
      <c r="D560" s="21" t="s">
        <v>613</v>
      </c>
      <c r="E560" s="16"/>
      <c r="F560" s="16"/>
      <c r="G560" s="16"/>
      <c r="H560" s="16"/>
      <c r="I560" s="41"/>
      <c r="J560" s="16"/>
    </row>
    <row r="561" spans="1:10" x14ac:dyDescent="0.3">
      <c r="A561" s="12" t="s">
        <v>614</v>
      </c>
      <c r="B561" s="13" t="s">
        <v>18</v>
      </c>
      <c r="C561" s="13" t="s">
        <v>56</v>
      </c>
      <c r="D561" s="21" t="s">
        <v>615</v>
      </c>
      <c r="E561" s="14">
        <v>8</v>
      </c>
      <c r="F561" s="14">
        <v>16.73</v>
      </c>
      <c r="G561" s="15">
        <f>ROUND(E561*F561,2)</f>
        <v>133.84</v>
      </c>
      <c r="H561" s="14">
        <v>8</v>
      </c>
      <c r="I561" s="41"/>
      <c r="J561" s="15">
        <f>ROUND(H561*I561,2)</f>
        <v>0</v>
      </c>
    </row>
    <row r="562" spans="1:10" ht="40.799999999999997" x14ac:dyDescent="0.3">
      <c r="A562" s="16"/>
      <c r="B562" s="16"/>
      <c r="C562" s="16"/>
      <c r="D562" s="21" t="s">
        <v>616</v>
      </c>
      <c r="E562" s="16"/>
      <c r="F562" s="16"/>
      <c r="G562" s="16"/>
      <c r="H562" s="16"/>
      <c r="I562" s="41"/>
      <c r="J562" s="16"/>
    </row>
    <row r="563" spans="1:10" x14ac:dyDescent="0.3">
      <c r="A563" s="12" t="s">
        <v>617</v>
      </c>
      <c r="B563" s="13" t="s">
        <v>18</v>
      </c>
      <c r="C563" s="13" t="s">
        <v>56</v>
      </c>
      <c r="D563" s="21" t="s">
        <v>618</v>
      </c>
      <c r="E563" s="14">
        <v>410</v>
      </c>
      <c r="F563" s="14">
        <v>14.77</v>
      </c>
      <c r="G563" s="15">
        <f>ROUND(E563*F563,2)</f>
        <v>6055.7</v>
      </c>
      <c r="H563" s="14">
        <v>410</v>
      </c>
      <c r="I563" s="41"/>
      <c r="J563" s="15">
        <f>ROUND(H563*I563,2)</f>
        <v>0</v>
      </c>
    </row>
    <row r="564" spans="1:10" ht="71.400000000000006" x14ac:dyDescent="0.3">
      <c r="A564" s="16"/>
      <c r="B564" s="16"/>
      <c r="C564" s="16"/>
      <c r="D564" s="21" t="s">
        <v>619</v>
      </c>
      <c r="E564" s="16"/>
      <c r="F564" s="16"/>
      <c r="G564" s="16"/>
      <c r="H564" s="16"/>
      <c r="I564" s="41"/>
      <c r="J564" s="16"/>
    </row>
    <row r="565" spans="1:10" x14ac:dyDescent="0.3">
      <c r="A565" s="12" t="s">
        <v>620</v>
      </c>
      <c r="B565" s="13" t="s">
        <v>18</v>
      </c>
      <c r="C565" s="13" t="s">
        <v>34</v>
      </c>
      <c r="D565" s="21" t="s">
        <v>621</v>
      </c>
      <c r="E565" s="14">
        <v>30</v>
      </c>
      <c r="F565" s="14">
        <v>10.76</v>
      </c>
      <c r="G565" s="15">
        <f>ROUND(E565*F565,2)</f>
        <v>322.8</v>
      </c>
      <c r="H565" s="14">
        <v>30</v>
      </c>
      <c r="I565" s="41"/>
      <c r="J565" s="15">
        <f>ROUND(H565*I565,2)</f>
        <v>0</v>
      </c>
    </row>
    <row r="566" spans="1:10" ht="40.799999999999997" x14ac:dyDescent="0.3">
      <c r="A566" s="16"/>
      <c r="B566" s="16"/>
      <c r="C566" s="16"/>
      <c r="D566" s="21" t="s">
        <v>622</v>
      </c>
      <c r="E566" s="16"/>
      <c r="F566" s="16"/>
      <c r="G566" s="16"/>
      <c r="H566" s="16"/>
      <c r="I566" s="41"/>
      <c r="J566" s="16"/>
    </row>
    <row r="567" spans="1:10" ht="20.399999999999999" x14ac:dyDescent="0.3">
      <c r="A567" s="12" t="s">
        <v>623</v>
      </c>
      <c r="B567" s="13" t="s">
        <v>18</v>
      </c>
      <c r="C567" s="13" t="s">
        <v>34</v>
      </c>
      <c r="D567" s="21" t="s">
        <v>624</v>
      </c>
      <c r="E567" s="14">
        <v>0</v>
      </c>
      <c r="F567" s="14">
        <v>15.81</v>
      </c>
      <c r="G567" s="15">
        <f>ROUND(E567*F567,2)</f>
        <v>0</v>
      </c>
      <c r="H567" s="14">
        <v>0</v>
      </c>
      <c r="I567" s="41"/>
      <c r="J567" s="15">
        <f>ROUND(H567*I567,2)</f>
        <v>0</v>
      </c>
    </row>
    <row r="568" spans="1:10" ht="51" x14ac:dyDescent="0.3">
      <c r="A568" s="16"/>
      <c r="B568" s="16"/>
      <c r="C568" s="16"/>
      <c r="D568" s="21" t="s">
        <v>625</v>
      </c>
      <c r="E568" s="16"/>
      <c r="F568" s="16"/>
      <c r="G568" s="16"/>
      <c r="H568" s="16"/>
      <c r="I568" s="41"/>
      <c r="J568" s="16"/>
    </row>
    <row r="569" spans="1:10" x14ac:dyDescent="0.3">
      <c r="A569" s="12" t="s">
        <v>626</v>
      </c>
      <c r="B569" s="13" t="s">
        <v>18</v>
      </c>
      <c r="C569" s="13" t="s">
        <v>56</v>
      </c>
      <c r="D569" s="21" t="s">
        <v>627</v>
      </c>
      <c r="E569" s="14">
        <v>145</v>
      </c>
      <c r="F569" s="14">
        <v>16.59</v>
      </c>
      <c r="G569" s="15">
        <f>ROUND(E569*F569,2)</f>
        <v>2405.5500000000002</v>
      </c>
      <c r="H569" s="14">
        <v>145</v>
      </c>
      <c r="I569" s="41"/>
      <c r="J569" s="15">
        <f>ROUND(H569*I569,2)</f>
        <v>0</v>
      </c>
    </row>
    <row r="570" spans="1:10" ht="40.799999999999997" x14ac:dyDescent="0.3">
      <c r="A570" s="16"/>
      <c r="B570" s="16"/>
      <c r="C570" s="16"/>
      <c r="D570" s="21" t="s">
        <v>628</v>
      </c>
      <c r="E570" s="16"/>
      <c r="F570" s="16"/>
      <c r="G570" s="16"/>
      <c r="H570" s="16"/>
      <c r="I570" s="41"/>
      <c r="J570" s="16"/>
    </row>
    <row r="571" spans="1:10" ht="20.399999999999999" x14ac:dyDescent="0.3">
      <c r="A571" s="12" t="s">
        <v>629</v>
      </c>
      <c r="B571" s="13" t="s">
        <v>18</v>
      </c>
      <c r="C571" s="13" t="s">
        <v>34</v>
      </c>
      <c r="D571" s="21" t="s">
        <v>630</v>
      </c>
      <c r="E571" s="14">
        <v>140</v>
      </c>
      <c r="F571" s="14">
        <v>4.37</v>
      </c>
      <c r="G571" s="15">
        <f>ROUND(E571*F571,2)</f>
        <v>611.79999999999995</v>
      </c>
      <c r="H571" s="14">
        <v>140</v>
      </c>
      <c r="I571" s="41"/>
      <c r="J571" s="15">
        <f>ROUND(H571*I571,2)</f>
        <v>0</v>
      </c>
    </row>
    <row r="572" spans="1:10" ht="30.6" x14ac:dyDescent="0.3">
      <c r="A572" s="16"/>
      <c r="B572" s="16"/>
      <c r="C572" s="16"/>
      <c r="D572" s="21" t="s">
        <v>631</v>
      </c>
      <c r="E572" s="16"/>
      <c r="F572" s="16"/>
      <c r="G572" s="16"/>
      <c r="H572" s="16"/>
      <c r="I572" s="41"/>
      <c r="J572" s="16"/>
    </row>
    <row r="573" spans="1:10" x14ac:dyDescent="0.3">
      <c r="A573" s="12" t="s">
        <v>632</v>
      </c>
      <c r="B573" s="13" t="s">
        <v>18</v>
      </c>
      <c r="C573" s="13" t="s">
        <v>56</v>
      </c>
      <c r="D573" s="21" t="s">
        <v>633</v>
      </c>
      <c r="E573" s="14">
        <v>186.2</v>
      </c>
      <c r="F573" s="14">
        <v>27.66</v>
      </c>
      <c r="G573" s="15">
        <f>ROUND(E573*F573,2)</f>
        <v>5150.29</v>
      </c>
      <c r="H573" s="14">
        <v>186.2</v>
      </c>
      <c r="I573" s="41"/>
      <c r="J573" s="15">
        <f>ROUND(H573*I573,2)</f>
        <v>0</v>
      </c>
    </row>
    <row r="574" spans="1:10" ht="91.8" x14ac:dyDescent="0.3">
      <c r="A574" s="16"/>
      <c r="B574" s="16"/>
      <c r="C574" s="16"/>
      <c r="D574" s="21" t="s">
        <v>634</v>
      </c>
      <c r="E574" s="16"/>
      <c r="F574" s="16"/>
      <c r="G574" s="16"/>
      <c r="H574" s="16"/>
      <c r="I574" s="41"/>
      <c r="J574" s="16"/>
    </row>
    <row r="575" spans="1:10" x14ac:dyDescent="0.3">
      <c r="A575" s="12" t="s">
        <v>635</v>
      </c>
      <c r="B575" s="13" t="s">
        <v>18</v>
      </c>
      <c r="C575" s="13" t="s">
        <v>56</v>
      </c>
      <c r="D575" s="21" t="s">
        <v>636</v>
      </c>
      <c r="E575" s="14">
        <v>85</v>
      </c>
      <c r="F575" s="14">
        <v>33.75</v>
      </c>
      <c r="G575" s="15">
        <f>ROUND(E575*F575,2)</f>
        <v>2868.75</v>
      </c>
      <c r="H575" s="14">
        <v>85</v>
      </c>
      <c r="I575" s="41"/>
      <c r="J575" s="15">
        <f>ROUND(H575*I575,2)</f>
        <v>0</v>
      </c>
    </row>
    <row r="576" spans="1:10" ht="40.799999999999997" x14ac:dyDescent="0.3">
      <c r="A576" s="16"/>
      <c r="B576" s="16"/>
      <c r="C576" s="16"/>
      <c r="D576" s="21" t="s">
        <v>637</v>
      </c>
      <c r="E576" s="16"/>
      <c r="F576" s="16"/>
      <c r="G576" s="16"/>
      <c r="H576" s="16"/>
      <c r="I576" s="41"/>
      <c r="J576" s="16"/>
    </row>
    <row r="577" spans="1:10" ht="20.399999999999999" x14ac:dyDescent="0.3">
      <c r="A577" s="12" t="s">
        <v>638</v>
      </c>
      <c r="B577" s="13" t="s">
        <v>18</v>
      </c>
      <c r="C577" s="13" t="s">
        <v>34</v>
      </c>
      <c r="D577" s="21" t="s">
        <v>639</v>
      </c>
      <c r="E577" s="14">
        <v>333.5</v>
      </c>
      <c r="F577" s="14">
        <v>24.8</v>
      </c>
      <c r="G577" s="15">
        <f>ROUND(E577*F577,2)</f>
        <v>8270.7999999999993</v>
      </c>
      <c r="H577" s="14">
        <v>333.5</v>
      </c>
      <c r="I577" s="41"/>
      <c r="J577" s="15">
        <f>ROUND(H577*I577,2)</f>
        <v>0</v>
      </c>
    </row>
    <row r="578" spans="1:10" ht="61.2" x14ac:dyDescent="0.3">
      <c r="A578" s="16"/>
      <c r="B578" s="16"/>
      <c r="C578" s="16"/>
      <c r="D578" s="21" t="s">
        <v>640</v>
      </c>
      <c r="E578" s="16"/>
      <c r="F578" s="16"/>
      <c r="G578" s="16"/>
      <c r="H578" s="16"/>
      <c r="I578" s="41"/>
      <c r="J578" s="16"/>
    </row>
    <row r="579" spans="1:10" ht="20.399999999999999" x14ac:dyDescent="0.3">
      <c r="A579" s="12" t="s">
        <v>641</v>
      </c>
      <c r="B579" s="13" t="s">
        <v>18</v>
      </c>
      <c r="C579" s="13" t="s">
        <v>56</v>
      </c>
      <c r="D579" s="21" t="s">
        <v>642</v>
      </c>
      <c r="E579" s="14">
        <v>6.37</v>
      </c>
      <c r="F579" s="14">
        <v>46.99</v>
      </c>
      <c r="G579" s="15">
        <f>ROUND(E579*F579,2)</f>
        <v>299.33</v>
      </c>
      <c r="H579" s="14">
        <v>6.37</v>
      </c>
      <c r="I579" s="41"/>
      <c r="J579" s="15">
        <f>ROUND(H579*I579,2)</f>
        <v>0</v>
      </c>
    </row>
    <row r="580" spans="1:10" ht="40.799999999999997" x14ac:dyDescent="0.3">
      <c r="A580" s="16"/>
      <c r="B580" s="16"/>
      <c r="C580" s="16"/>
      <c r="D580" s="21" t="s">
        <v>643</v>
      </c>
      <c r="E580" s="16"/>
      <c r="F580" s="16"/>
      <c r="G580" s="16"/>
      <c r="H580" s="16"/>
      <c r="I580" s="41"/>
      <c r="J580" s="16"/>
    </row>
    <row r="581" spans="1:10" ht="20.399999999999999" x14ac:dyDescent="0.3">
      <c r="A581" s="12" t="s">
        <v>644</v>
      </c>
      <c r="B581" s="13" t="s">
        <v>18</v>
      </c>
      <c r="C581" s="13" t="s">
        <v>56</v>
      </c>
      <c r="D581" s="21" t="s">
        <v>645</v>
      </c>
      <c r="E581" s="14">
        <v>3.77</v>
      </c>
      <c r="F581" s="14">
        <v>65.790000000000006</v>
      </c>
      <c r="G581" s="15">
        <f>ROUND(E581*F581,2)</f>
        <v>248.03</v>
      </c>
      <c r="H581" s="14">
        <v>3.77</v>
      </c>
      <c r="I581" s="41"/>
      <c r="J581" s="15">
        <f>ROUND(H581*I581,2)</f>
        <v>0</v>
      </c>
    </row>
    <row r="582" spans="1:10" ht="51" x14ac:dyDescent="0.3">
      <c r="A582" s="16"/>
      <c r="B582" s="16"/>
      <c r="C582" s="16"/>
      <c r="D582" s="21" t="s">
        <v>646</v>
      </c>
      <c r="E582" s="16"/>
      <c r="F582" s="16"/>
      <c r="G582" s="16"/>
      <c r="H582" s="16"/>
      <c r="I582" s="41"/>
      <c r="J582" s="16"/>
    </row>
    <row r="583" spans="1:10" ht="20.399999999999999" x14ac:dyDescent="0.3">
      <c r="A583" s="12" t="s">
        <v>647</v>
      </c>
      <c r="B583" s="13" t="s">
        <v>18</v>
      </c>
      <c r="C583" s="13" t="s">
        <v>19</v>
      </c>
      <c r="D583" s="21" t="s">
        <v>648</v>
      </c>
      <c r="E583" s="14">
        <v>5</v>
      </c>
      <c r="F583" s="14">
        <v>45.24</v>
      </c>
      <c r="G583" s="15">
        <f>ROUND(E583*F583,2)</f>
        <v>226.2</v>
      </c>
      <c r="H583" s="14">
        <v>5</v>
      </c>
      <c r="I583" s="41"/>
      <c r="J583" s="15">
        <f>ROUND(H583*I583,2)</f>
        <v>0</v>
      </c>
    </row>
    <row r="584" spans="1:10" ht="51" x14ac:dyDescent="0.3">
      <c r="A584" s="16"/>
      <c r="B584" s="16"/>
      <c r="C584" s="16"/>
      <c r="D584" s="21" t="s">
        <v>649</v>
      </c>
      <c r="E584" s="16"/>
      <c r="F584" s="16"/>
      <c r="G584" s="16"/>
      <c r="H584" s="16"/>
      <c r="I584" s="41"/>
      <c r="J584" s="16"/>
    </row>
    <row r="585" spans="1:10" x14ac:dyDescent="0.3">
      <c r="A585" s="12" t="s">
        <v>650</v>
      </c>
      <c r="B585" s="13" t="s">
        <v>18</v>
      </c>
      <c r="C585" s="13" t="s">
        <v>34</v>
      </c>
      <c r="D585" s="21" t="s">
        <v>651</v>
      </c>
      <c r="E585" s="14">
        <v>30</v>
      </c>
      <c r="F585" s="14">
        <v>3.76</v>
      </c>
      <c r="G585" s="15">
        <f>ROUND(E585*F585,2)</f>
        <v>112.8</v>
      </c>
      <c r="H585" s="14">
        <v>30</v>
      </c>
      <c r="I585" s="41"/>
      <c r="J585" s="15">
        <f>ROUND(H585*I585,2)</f>
        <v>0</v>
      </c>
    </row>
    <row r="586" spans="1:10" ht="40.799999999999997" x14ac:dyDescent="0.3">
      <c r="A586" s="16"/>
      <c r="B586" s="16"/>
      <c r="C586" s="16"/>
      <c r="D586" s="21" t="s">
        <v>652</v>
      </c>
      <c r="E586" s="16"/>
      <c r="F586" s="16"/>
      <c r="G586" s="16"/>
      <c r="H586" s="16"/>
      <c r="I586" s="41"/>
      <c r="J586" s="16"/>
    </row>
    <row r="587" spans="1:10" x14ac:dyDescent="0.3">
      <c r="A587" s="12" t="s">
        <v>653</v>
      </c>
      <c r="B587" s="13" t="s">
        <v>18</v>
      </c>
      <c r="C587" s="13" t="s">
        <v>19</v>
      </c>
      <c r="D587" s="21" t="s">
        <v>654</v>
      </c>
      <c r="E587" s="14">
        <v>10</v>
      </c>
      <c r="F587" s="14">
        <v>28.3</v>
      </c>
      <c r="G587" s="15">
        <f>ROUND(E587*F587,2)</f>
        <v>283</v>
      </c>
      <c r="H587" s="14">
        <v>10</v>
      </c>
      <c r="I587" s="41"/>
      <c r="J587" s="15">
        <f>ROUND(H587*I587,2)</f>
        <v>0</v>
      </c>
    </row>
    <row r="588" spans="1:10" ht="91.8" x14ac:dyDescent="0.3">
      <c r="A588" s="16"/>
      <c r="B588" s="16"/>
      <c r="C588" s="16"/>
      <c r="D588" s="21" t="s">
        <v>655</v>
      </c>
      <c r="E588" s="16"/>
      <c r="F588" s="16"/>
      <c r="G588" s="16"/>
      <c r="H588" s="16"/>
      <c r="I588" s="41"/>
      <c r="J588" s="16"/>
    </row>
    <row r="589" spans="1:10" x14ac:dyDescent="0.3">
      <c r="A589" s="12" t="s">
        <v>656</v>
      </c>
      <c r="B589" s="13" t="s">
        <v>18</v>
      </c>
      <c r="C589" s="13" t="s">
        <v>19</v>
      </c>
      <c r="D589" s="21" t="s">
        <v>657</v>
      </c>
      <c r="E589" s="14">
        <v>30</v>
      </c>
      <c r="F589" s="14">
        <v>32.4</v>
      </c>
      <c r="G589" s="15">
        <f>ROUND(E589*F589,2)</f>
        <v>972</v>
      </c>
      <c r="H589" s="14">
        <v>30</v>
      </c>
      <c r="I589" s="41"/>
      <c r="J589" s="15">
        <f>ROUND(H589*I589,2)</f>
        <v>0</v>
      </c>
    </row>
    <row r="590" spans="1:10" ht="91.8" x14ac:dyDescent="0.3">
      <c r="A590" s="16"/>
      <c r="B590" s="16"/>
      <c r="C590" s="16"/>
      <c r="D590" s="21" t="s">
        <v>658</v>
      </c>
      <c r="E590" s="16"/>
      <c r="F590" s="16"/>
      <c r="G590" s="16"/>
      <c r="H590" s="16"/>
      <c r="I590" s="41"/>
      <c r="J590" s="16"/>
    </row>
    <row r="591" spans="1:10" x14ac:dyDescent="0.3">
      <c r="A591" s="12" t="s">
        <v>659</v>
      </c>
      <c r="B591" s="13" t="s">
        <v>18</v>
      </c>
      <c r="C591" s="13" t="s">
        <v>63</v>
      </c>
      <c r="D591" s="21" t="s">
        <v>660</v>
      </c>
      <c r="E591" s="14">
        <v>30</v>
      </c>
      <c r="F591" s="14">
        <v>434.61</v>
      </c>
      <c r="G591" s="15">
        <f>ROUND(E591*F591,2)</f>
        <v>13038.3</v>
      </c>
      <c r="H591" s="14">
        <v>30</v>
      </c>
      <c r="I591" s="41"/>
      <c r="J591" s="15">
        <f>ROUND(H591*I591,2)</f>
        <v>0</v>
      </c>
    </row>
    <row r="592" spans="1:10" ht="51" x14ac:dyDescent="0.3">
      <c r="A592" s="16"/>
      <c r="B592" s="16"/>
      <c r="C592" s="16"/>
      <c r="D592" s="21" t="s">
        <v>661</v>
      </c>
      <c r="E592" s="16"/>
      <c r="F592" s="16"/>
      <c r="G592" s="16"/>
      <c r="H592" s="16"/>
      <c r="I592" s="41"/>
      <c r="J592" s="16"/>
    </row>
    <row r="593" spans="1:10" x14ac:dyDescent="0.3">
      <c r="A593" s="16"/>
      <c r="B593" s="16"/>
      <c r="C593" s="16"/>
      <c r="D593" s="36" t="s">
        <v>662</v>
      </c>
      <c r="E593" s="14">
        <v>1</v>
      </c>
      <c r="F593" s="17">
        <f>G553+G555+G557+G559+G561+G563+G565+G567+G569+G571+G573+G575+G577+G579+G581+G583+G585+G587+G589+G591</f>
        <v>41532.89</v>
      </c>
      <c r="G593" s="17">
        <f>ROUND(E593*F593,2)</f>
        <v>41532.89</v>
      </c>
      <c r="H593" s="14">
        <v>1</v>
      </c>
      <c r="I593" s="41">
        <f>J553+J555+J557+J559+J561+J563+J565+J567+J569+J571+J573+J575+J577+J579+J581+J583+J585+J587+J589+J591</f>
        <v>0</v>
      </c>
      <c r="J593" s="17">
        <f>ROUND(H593*I593,2)</f>
        <v>0</v>
      </c>
    </row>
    <row r="594" spans="1:10" ht="1.05" customHeight="1" x14ac:dyDescent="0.3">
      <c r="A594" s="18"/>
      <c r="B594" s="18"/>
      <c r="C594" s="18"/>
      <c r="D594" s="37"/>
      <c r="E594" s="18"/>
      <c r="F594" s="18"/>
      <c r="G594" s="18"/>
      <c r="H594" s="18"/>
      <c r="I594" s="41"/>
      <c r="J594" s="18"/>
    </row>
    <row r="595" spans="1:10" x14ac:dyDescent="0.3">
      <c r="A595" s="16"/>
      <c r="B595" s="16"/>
      <c r="C595" s="16"/>
      <c r="D595" s="36" t="s">
        <v>663</v>
      </c>
      <c r="E595" s="14">
        <v>1</v>
      </c>
      <c r="F595" s="17">
        <f>G517+G552</f>
        <v>53068.62</v>
      </c>
      <c r="G595" s="17">
        <f>ROUND(E595*F595,2)</f>
        <v>53068.62</v>
      </c>
      <c r="H595" s="14">
        <v>1</v>
      </c>
      <c r="I595" s="41">
        <f>J517+J552</f>
        <v>0</v>
      </c>
      <c r="J595" s="17">
        <f>ROUND(H595*I595,2)</f>
        <v>0</v>
      </c>
    </row>
    <row r="596" spans="1:10" ht="1.05" customHeight="1" x14ac:dyDescent="0.3">
      <c r="A596" s="18"/>
      <c r="B596" s="18"/>
      <c r="C596" s="18"/>
      <c r="D596" s="37"/>
      <c r="E596" s="18"/>
      <c r="F596" s="18"/>
      <c r="G596" s="18"/>
      <c r="H596" s="18"/>
      <c r="I596" s="41"/>
      <c r="J596" s="18"/>
    </row>
    <row r="597" spans="1:10" x14ac:dyDescent="0.3">
      <c r="A597" s="10" t="s">
        <v>664</v>
      </c>
      <c r="B597" s="10" t="s">
        <v>10</v>
      </c>
      <c r="C597" s="10" t="s">
        <v>11</v>
      </c>
      <c r="D597" s="35" t="s">
        <v>665</v>
      </c>
      <c r="E597" s="11">
        <f>E677</f>
        <v>1</v>
      </c>
      <c r="F597" s="11">
        <f>F677</f>
        <v>55630.77</v>
      </c>
      <c r="G597" s="11">
        <f>G677</f>
        <v>55630.77</v>
      </c>
      <c r="H597" s="11">
        <f>H677</f>
        <v>1</v>
      </c>
      <c r="I597" s="41">
        <f>I677</f>
        <v>0</v>
      </c>
      <c r="J597" s="11">
        <f>J677</f>
        <v>0</v>
      </c>
    </row>
    <row r="598" spans="1:10" x14ac:dyDescent="0.3">
      <c r="A598" s="12" t="s">
        <v>666</v>
      </c>
      <c r="B598" s="13" t="s">
        <v>18</v>
      </c>
      <c r="C598" s="13" t="s">
        <v>19</v>
      </c>
      <c r="D598" s="21" t="s">
        <v>667</v>
      </c>
      <c r="E598" s="14">
        <v>2</v>
      </c>
      <c r="F598" s="14">
        <v>340.28</v>
      </c>
      <c r="G598" s="15">
        <f>ROUND(E598*F598,2)</f>
        <v>680.56</v>
      </c>
      <c r="H598" s="14">
        <v>2</v>
      </c>
      <c r="I598" s="41"/>
      <c r="J598" s="15">
        <f>ROUND(H598*I598,2)</f>
        <v>0</v>
      </c>
    </row>
    <row r="599" spans="1:10" x14ac:dyDescent="0.3">
      <c r="A599" s="12" t="s">
        <v>668</v>
      </c>
      <c r="B599" s="13" t="s">
        <v>18</v>
      </c>
      <c r="C599" s="13" t="s">
        <v>19</v>
      </c>
      <c r="D599" s="21" t="s">
        <v>669</v>
      </c>
      <c r="E599" s="14">
        <v>3</v>
      </c>
      <c r="F599" s="14">
        <v>112.42</v>
      </c>
      <c r="G599" s="15">
        <f>ROUND(E599*F599,2)</f>
        <v>337.26</v>
      </c>
      <c r="H599" s="14">
        <v>3</v>
      </c>
      <c r="I599" s="41"/>
      <c r="J599" s="15">
        <f>ROUND(H599*I599,2)</f>
        <v>0</v>
      </c>
    </row>
    <row r="600" spans="1:10" ht="71.400000000000006" x14ac:dyDescent="0.3">
      <c r="A600" s="16"/>
      <c r="B600" s="16"/>
      <c r="C600" s="16"/>
      <c r="D600" s="21" t="s">
        <v>670</v>
      </c>
      <c r="E600" s="16"/>
      <c r="F600" s="16"/>
      <c r="G600" s="16"/>
      <c r="H600" s="16"/>
      <c r="I600" s="41"/>
      <c r="J600" s="16"/>
    </row>
    <row r="601" spans="1:10" x14ac:dyDescent="0.3">
      <c r="A601" s="12" t="s">
        <v>671</v>
      </c>
      <c r="B601" s="13" t="s">
        <v>18</v>
      </c>
      <c r="C601" s="13" t="s">
        <v>19</v>
      </c>
      <c r="D601" s="21" t="s">
        <v>672</v>
      </c>
      <c r="E601" s="14">
        <v>3</v>
      </c>
      <c r="F601" s="14">
        <v>152.88</v>
      </c>
      <c r="G601" s="15">
        <f>ROUND(E601*F601,2)</f>
        <v>458.64</v>
      </c>
      <c r="H601" s="14">
        <v>3</v>
      </c>
      <c r="I601" s="41"/>
      <c r="J601" s="15">
        <f>ROUND(H601*I601,2)</f>
        <v>0</v>
      </c>
    </row>
    <row r="602" spans="1:10" ht="81.599999999999994" x14ac:dyDescent="0.3">
      <c r="A602" s="16"/>
      <c r="B602" s="16"/>
      <c r="C602" s="16"/>
      <c r="D602" s="21" t="s">
        <v>673</v>
      </c>
      <c r="E602" s="16"/>
      <c r="F602" s="16"/>
      <c r="G602" s="16"/>
      <c r="H602" s="16"/>
      <c r="I602" s="41"/>
      <c r="J602" s="16"/>
    </row>
    <row r="603" spans="1:10" x14ac:dyDescent="0.3">
      <c r="A603" s="12" t="s">
        <v>674</v>
      </c>
      <c r="B603" s="13" t="s">
        <v>18</v>
      </c>
      <c r="C603" s="13" t="s">
        <v>19</v>
      </c>
      <c r="D603" s="21" t="s">
        <v>675</v>
      </c>
      <c r="E603" s="14">
        <v>1</v>
      </c>
      <c r="F603" s="14">
        <v>232.18</v>
      </c>
      <c r="G603" s="15">
        <f>ROUND(E603*F603,2)</f>
        <v>232.18</v>
      </c>
      <c r="H603" s="14">
        <v>1</v>
      </c>
      <c r="I603" s="41"/>
      <c r="J603" s="15">
        <f>ROUND(H603*I603,2)</f>
        <v>0</v>
      </c>
    </row>
    <row r="604" spans="1:10" ht="61.2" x14ac:dyDescent="0.3">
      <c r="A604" s="16"/>
      <c r="B604" s="16"/>
      <c r="C604" s="16"/>
      <c r="D604" s="21" t="s">
        <v>676</v>
      </c>
      <c r="E604" s="16"/>
      <c r="F604" s="16"/>
      <c r="G604" s="16"/>
      <c r="H604" s="16"/>
      <c r="I604" s="41"/>
      <c r="J604" s="16"/>
    </row>
    <row r="605" spans="1:10" x14ac:dyDescent="0.3">
      <c r="A605" s="12" t="s">
        <v>677</v>
      </c>
      <c r="B605" s="13" t="s">
        <v>18</v>
      </c>
      <c r="C605" s="13" t="s">
        <v>19</v>
      </c>
      <c r="D605" s="21" t="s">
        <v>678</v>
      </c>
      <c r="E605" s="14">
        <v>1</v>
      </c>
      <c r="F605" s="14">
        <v>205.41</v>
      </c>
      <c r="G605" s="15">
        <f>ROUND(E605*F605,2)</f>
        <v>205.41</v>
      </c>
      <c r="H605" s="14">
        <v>1</v>
      </c>
      <c r="I605" s="41"/>
      <c r="J605" s="15">
        <f>ROUND(H605*I605,2)</f>
        <v>0</v>
      </c>
    </row>
    <row r="606" spans="1:10" ht="71.400000000000006" x14ac:dyDescent="0.3">
      <c r="A606" s="16"/>
      <c r="B606" s="16"/>
      <c r="C606" s="16"/>
      <c r="D606" s="21" t="s">
        <v>679</v>
      </c>
      <c r="E606" s="16"/>
      <c r="F606" s="16"/>
      <c r="G606" s="16"/>
      <c r="H606" s="16"/>
      <c r="I606" s="41"/>
      <c r="J606" s="16"/>
    </row>
    <row r="607" spans="1:10" x14ac:dyDescent="0.3">
      <c r="A607" s="12" t="s">
        <v>680</v>
      </c>
      <c r="B607" s="13" t="s">
        <v>18</v>
      </c>
      <c r="C607" s="13" t="s">
        <v>19</v>
      </c>
      <c r="D607" s="21" t="s">
        <v>681</v>
      </c>
      <c r="E607" s="14">
        <v>4</v>
      </c>
      <c r="F607" s="14">
        <v>28.22</v>
      </c>
      <c r="G607" s="15">
        <f>ROUND(E607*F607,2)</f>
        <v>112.88</v>
      </c>
      <c r="H607" s="14">
        <v>4</v>
      </c>
      <c r="I607" s="41"/>
      <c r="J607" s="15">
        <f>ROUND(H607*I607,2)</f>
        <v>0</v>
      </c>
    </row>
    <row r="608" spans="1:10" ht="30.6" x14ac:dyDescent="0.3">
      <c r="A608" s="16"/>
      <c r="B608" s="16"/>
      <c r="C608" s="16"/>
      <c r="D608" s="21" t="s">
        <v>682</v>
      </c>
      <c r="E608" s="16"/>
      <c r="F608" s="16"/>
      <c r="G608" s="16"/>
      <c r="H608" s="16"/>
      <c r="I608" s="41"/>
      <c r="J608" s="16"/>
    </row>
    <row r="609" spans="1:10" x14ac:dyDescent="0.3">
      <c r="A609" s="12" t="s">
        <v>683</v>
      </c>
      <c r="B609" s="13" t="s">
        <v>18</v>
      </c>
      <c r="C609" s="13" t="s">
        <v>19</v>
      </c>
      <c r="D609" s="21" t="s">
        <v>684</v>
      </c>
      <c r="E609" s="14">
        <v>4</v>
      </c>
      <c r="F609" s="14">
        <v>22.85</v>
      </c>
      <c r="G609" s="15">
        <f>ROUND(E609*F609,2)</f>
        <v>91.4</v>
      </c>
      <c r="H609" s="14">
        <v>4</v>
      </c>
      <c r="I609" s="41"/>
      <c r="J609" s="15">
        <f>ROUND(H609*I609,2)</f>
        <v>0</v>
      </c>
    </row>
    <row r="610" spans="1:10" ht="40.799999999999997" x14ac:dyDescent="0.3">
      <c r="A610" s="16"/>
      <c r="B610" s="16"/>
      <c r="C610" s="16"/>
      <c r="D610" s="21" t="s">
        <v>685</v>
      </c>
      <c r="E610" s="16"/>
      <c r="F610" s="16"/>
      <c r="G610" s="16"/>
      <c r="H610" s="16"/>
      <c r="I610" s="41"/>
      <c r="J610" s="16"/>
    </row>
    <row r="611" spans="1:10" x14ac:dyDescent="0.3">
      <c r="A611" s="12" t="s">
        <v>686</v>
      </c>
      <c r="B611" s="13" t="s">
        <v>18</v>
      </c>
      <c r="C611" s="13" t="s">
        <v>19</v>
      </c>
      <c r="D611" s="21" t="s">
        <v>687</v>
      </c>
      <c r="E611" s="14">
        <v>4</v>
      </c>
      <c r="F611" s="14">
        <v>24.08</v>
      </c>
      <c r="G611" s="15">
        <f>ROUND(E611*F611,2)</f>
        <v>96.32</v>
      </c>
      <c r="H611" s="14">
        <v>4</v>
      </c>
      <c r="I611" s="41"/>
      <c r="J611" s="15">
        <f>ROUND(H611*I611,2)</f>
        <v>0</v>
      </c>
    </row>
    <row r="612" spans="1:10" ht="30.6" x14ac:dyDescent="0.3">
      <c r="A612" s="16"/>
      <c r="B612" s="16"/>
      <c r="C612" s="16"/>
      <c r="D612" s="21" t="s">
        <v>688</v>
      </c>
      <c r="E612" s="16"/>
      <c r="F612" s="16"/>
      <c r="G612" s="16"/>
      <c r="H612" s="16"/>
      <c r="I612" s="41"/>
      <c r="J612" s="16"/>
    </row>
    <row r="613" spans="1:10" x14ac:dyDescent="0.3">
      <c r="A613" s="12" t="s">
        <v>689</v>
      </c>
      <c r="B613" s="13" t="s">
        <v>18</v>
      </c>
      <c r="C613" s="13" t="s">
        <v>19</v>
      </c>
      <c r="D613" s="21" t="s">
        <v>690</v>
      </c>
      <c r="E613" s="14">
        <v>4</v>
      </c>
      <c r="F613" s="14">
        <v>40.880000000000003</v>
      </c>
      <c r="G613" s="15">
        <f>ROUND(E613*F613,2)</f>
        <v>163.52000000000001</v>
      </c>
      <c r="H613" s="14">
        <v>4</v>
      </c>
      <c r="I613" s="41"/>
      <c r="J613" s="15">
        <f>ROUND(H613*I613,2)</f>
        <v>0</v>
      </c>
    </row>
    <row r="614" spans="1:10" ht="30.6" x14ac:dyDescent="0.3">
      <c r="A614" s="16"/>
      <c r="B614" s="16"/>
      <c r="C614" s="16"/>
      <c r="D614" s="21" t="s">
        <v>691</v>
      </c>
      <c r="E614" s="16"/>
      <c r="F614" s="16"/>
      <c r="G614" s="16"/>
      <c r="H614" s="16"/>
      <c r="I614" s="41"/>
      <c r="J614" s="16"/>
    </row>
    <row r="615" spans="1:10" x14ac:dyDescent="0.3">
      <c r="A615" s="12" t="s">
        <v>692</v>
      </c>
      <c r="B615" s="13" t="s">
        <v>18</v>
      </c>
      <c r="C615" s="13" t="s">
        <v>19</v>
      </c>
      <c r="D615" s="21" t="s">
        <v>693</v>
      </c>
      <c r="E615" s="14">
        <v>16</v>
      </c>
      <c r="F615" s="14">
        <v>22.32</v>
      </c>
      <c r="G615" s="15">
        <f>ROUND(E615*F615,2)</f>
        <v>357.12</v>
      </c>
      <c r="H615" s="14">
        <v>16</v>
      </c>
      <c r="I615" s="41"/>
      <c r="J615" s="15">
        <f>ROUND(H615*I615,2)</f>
        <v>0</v>
      </c>
    </row>
    <row r="616" spans="1:10" ht="20.399999999999999" x14ac:dyDescent="0.3">
      <c r="A616" s="16"/>
      <c r="B616" s="16"/>
      <c r="C616" s="16"/>
      <c r="D616" s="21" t="s">
        <v>694</v>
      </c>
      <c r="E616" s="16"/>
      <c r="F616" s="16"/>
      <c r="G616" s="16"/>
      <c r="H616" s="16"/>
      <c r="I616" s="41"/>
      <c r="J616" s="16"/>
    </row>
    <row r="617" spans="1:10" x14ac:dyDescent="0.3">
      <c r="A617" s="12" t="s">
        <v>695</v>
      </c>
      <c r="B617" s="13" t="s">
        <v>18</v>
      </c>
      <c r="C617" s="13" t="s">
        <v>19</v>
      </c>
      <c r="D617" s="21" t="s">
        <v>696</v>
      </c>
      <c r="E617" s="14">
        <v>16</v>
      </c>
      <c r="F617" s="14">
        <v>92.8</v>
      </c>
      <c r="G617" s="15">
        <f>ROUND(E617*F617,2)</f>
        <v>1484.8</v>
      </c>
      <c r="H617" s="14">
        <v>16</v>
      </c>
      <c r="I617" s="41"/>
      <c r="J617" s="15">
        <f>ROUND(H617*I617,2)</f>
        <v>0</v>
      </c>
    </row>
    <row r="618" spans="1:10" ht="30.6" x14ac:dyDescent="0.3">
      <c r="A618" s="16"/>
      <c r="B618" s="16"/>
      <c r="C618" s="16"/>
      <c r="D618" s="21" t="s">
        <v>697</v>
      </c>
      <c r="E618" s="16"/>
      <c r="F618" s="16"/>
      <c r="G618" s="16"/>
      <c r="H618" s="16"/>
      <c r="I618" s="41"/>
      <c r="J618" s="16"/>
    </row>
    <row r="619" spans="1:10" x14ac:dyDescent="0.3">
      <c r="A619" s="12" t="s">
        <v>698</v>
      </c>
      <c r="B619" s="13" t="s">
        <v>18</v>
      </c>
      <c r="C619" s="13" t="s">
        <v>19</v>
      </c>
      <c r="D619" s="21" t="s">
        <v>699</v>
      </c>
      <c r="E619" s="14">
        <v>4</v>
      </c>
      <c r="F619" s="14">
        <v>21.06</v>
      </c>
      <c r="G619" s="15">
        <f>ROUND(E619*F619,2)</f>
        <v>84.24</v>
      </c>
      <c r="H619" s="14">
        <v>4</v>
      </c>
      <c r="I619" s="41"/>
      <c r="J619" s="15">
        <f>ROUND(H619*I619,2)</f>
        <v>0</v>
      </c>
    </row>
    <row r="620" spans="1:10" ht="81.599999999999994" x14ac:dyDescent="0.3">
      <c r="A620" s="16"/>
      <c r="B620" s="16"/>
      <c r="C620" s="16"/>
      <c r="D620" s="21" t="s">
        <v>700</v>
      </c>
      <c r="E620" s="16"/>
      <c r="F620" s="16"/>
      <c r="G620" s="16"/>
      <c r="H620" s="16"/>
      <c r="I620" s="41"/>
      <c r="J620" s="16"/>
    </row>
    <row r="621" spans="1:10" x14ac:dyDescent="0.3">
      <c r="A621" s="12" t="s">
        <v>701</v>
      </c>
      <c r="B621" s="13" t="s">
        <v>18</v>
      </c>
      <c r="C621" s="13" t="s">
        <v>19</v>
      </c>
      <c r="D621" s="21" t="s">
        <v>702</v>
      </c>
      <c r="E621" s="14">
        <v>3</v>
      </c>
      <c r="F621" s="14">
        <v>537.26</v>
      </c>
      <c r="G621" s="15">
        <f>ROUND(E621*F621,2)</f>
        <v>1611.78</v>
      </c>
      <c r="H621" s="14">
        <v>3</v>
      </c>
      <c r="I621" s="41"/>
      <c r="J621" s="15">
        <f>ROUND(H621*I621,2)</f>
        <v>0</v>
      </c>
    </row>
    <row r="622" spans="1:10" ht="81.599999999999994" x14ac:dyDescent="0.3">
      <c r="A622" s="16"/>
      <c r="B622" s="16"/>
      <c r="C622" s="16"/>
      <c r="D622" s="21" t="s">
        <v>703</v>
      </c>
      <c r="E622" s="16"/>
      <c r="F622" s="16"/>
      <c r="G622" s="16"/>
      <c r="H622" s="16"/>
      <c r="I622" s="41"/>
      <c r="J622" s="16"/>
    </row>
    <row r="623" spans="1:10" x14ac:dyDescent="0.3">
      <c r="A623" s="12" t="s">
        <v>704</v>
      </c>
      <c r="B623" s="13" t="s">
        <v>18</v>
      </c>
      <c r="C623" s="13" t="s">
        <v>34</v>
      </c>
      <c r="D623" s="21" t="s">
        <v>705</v>
      </c>
      <c r="E623" s="14">
        <v>30</v>
      </c>
      <c r="F623" s="14">
        <v>16.22</v>
      </c>
      <c r="G623" s="15">
        <f>ROUND(E623*F623,2)</f>
        <v>486.6</v>
      </c>
      <c r="H623" s="14">
        <v>30</v>
      </c>
      <c r="I623" s="41"/>
      <c r="J623" s="15">
        <f>ROUND(H623*I623,2)</f>
        <v>0</v>
      </c>
    </row>
    <row r="624" spans="1:10" ht="81.599999999999994" x14ac:dyDescent="0.3">
      <c r="A624" s="16"/>
      <c r="B624" s="16"/>
      <c r="C624" s="16"/>
      <c r="D624" s="21" t="s">
        <v>706</v>
      </c>
      <c r="E624" s="16"/>
      <c r="F624" s="16"/>
      <c r="G624" s="16"/>
      <c r="H624" s="16"/>
      <c r="I624" s="41"/>
      <c r="J624" s="16"/>
    </row>
    <row r="625" spans="1:10" x14ac:dyDescent="0.3">
      <c r="A625" s="12" t="s">
        <v>707</v>
      </c>
      <c r="B625" s="13" t="s">
        <v>18</v>
      </c>
      <c r="C625" s="13" t="s">
        <v>19</v>
      </c>
      <c r="D625" s="21" t="s">
        <v>708</v>
      </c>
      <c r="E625" s="14">
        <v>3</v>
      </c>
      <c r="F625" s="14">
        <v>384.96</v>
      </c>
      <c r="G625" s="15">
        <f>ROUND(E625*F625,2)</f>
        <v>1154.8800000000001</v>
      </c>
      <c r="H625" s="14">
        <v>3</v>
      </c>
      <c r="I625" s="41"/>
      <c r="J625" s="15">
        <f>ROUND(H625*I625,2)</f>
        <v>0</v>
      </c>
    </row>
    <row r="626" spans="1:10" ht="30.6" x14ac:dyDescent="0.3">
      <c r="A626" s="16"/>
      <c r="B626" s="16"/>
      <c r="C626" s="16"/>
      <c r="D626" s="21" t="s">
        <v>709</v>
      </c>
      <c r="E626" s="16"/>
      <c r="F626" s="16"/>
      <c r="G626" s="16"/>
      <c r="H626" s="16"/>
      <c r="I626" s="41"/>
      <c r="J626" s="16"/>
    </row>
    <row r="627" spans="1:10" x14ac:dyDescent="0.3">
      <c r="A627" s="12" t="s">
        <v>710</v>
      </c>
      <c r="B627" s="13" t="s">
        <v>18</v>
      </c>
      <c r="C627" s="13" t="s">
        <v>19</v>
      </c>
      <c r="D627" s="21" t="s">
        <v>711</v>
      </c>
      <c r="E627" s="14">
        <v>5</v>
      </c>
      <c r="F627" s="14">
        <v>12.45</v>
      </c>
      <c r="G627" s="15">
        <f>ROUND(E627*F627,2)</f>
        <v>62.25</v>
      </c>
      <c r="H627" s="14">
        <v>5</v>
      </c>
      <c r="I627" s="41"/>
      <c r="J627" s="15">
        <f>ROUND(H627*I627,2)</f>
        <v>0</v>
      </c>
    </row>
    <row r="628" spans="1:10" ht="40.799999999999997" x14ac:dyDescent="0.3">
      <c r="A628" s="16"/>
      <c r="B628" s="16"/>
      <c r="C628" s="16"/>
      <c r="D628" s="21" t="s">
        <v>712</v>
      </c>
      <c r="E628" s="16"/>
      <c r="F628" s="16"/>
      <c r="G628" s="16"/>
      <c r="H628" s="16"/>
      <c r="I628" s="41"/>
      <c r="J628" s="16"/>
    </row>
    <row r="629" spans="1:10" x14ac:dyDescent="0.3">
      <c r="A629" s="12" t="s">
        <v>713</v>
      </c>
      <c r="B629" s="13" t="s">
        <v>18</v>
      </c>
      <c r="C629" s="13" t="s">
        <v>19</v>
      </c>
      <c r="D629" s="21" t="s">
        <v>714</v>
      </c>
      <c r="E629" s="14">
        <v>2</v>
      </c>
      <c r="F629" s="14">
        <v>36.36</v>
      </c>
      <c r="G629" s="15">
        <f>ROUND(E629*F629,2)</f>
        <v>72.72</v>
      </c>
      <c r="H629" s="14">
        <v>2</v>
      </c>
      <c r="I629" s="41"/>
      <c r="J629" s="15">
        <f>ROUND(H629*I629,2)</f>
        <v>0</v>
      </c>
    </row>
    <row r="630" spans="1:10" ht="30.6" x14ac:dyDescent="0.3">
      <c r="A630" s="16"/>
      <c r="B630" s="16"/>
      <c r="C630" s="16"/>
      <c r="D630" s="21" t="s">
        <v>715</v>
      </c>
      <c r="E630" s="16"/>
      <c r="F630" s="16"/>
      <c r="G630" s="16"/>
      <c r="H630" s="16"/>
      <c r="I630" s="41"/>
      <c r="J630" s="16"/>
    </row>
    <row r="631" spans="1:10" x14ac:dyDescent="0.3">
      <c r="A631" s="12" t="s">
        <v>716</v>
      </c>
      <c r="B631" s="13" t="s">
        <v>18</v>
      </c>
      <c r="C631" s="13" t="s">
        <v>19</v>
      </c>
      <c r="D631" s="21" t="s">
        <v>717</v>
      </c>
      <c r="E631" s="14">
        <v>1</v>
      </c>
      <c r="F631" s="14">
        <v>488.34</v>
      </c>
      <c r="G631" s="15">
        <f>ROUND(E631*F631,2)</f>
        <v>488.34</v>
      </c>
      <c r="H631" s="14">
        <v>1</v>
      </c>
      <c r="I631" s="41"/>
      <c r="J631" s="15">
        <f>ROUND(H631*I631,2)</f>
        <v>0</v>
      </c>
    </row>
    <row r="632" spans="1:10" ht="91.8" x14ac:dyDescent="0.3">
      <c r="A632" s="16"/>
      <c r="B632" s="16"/>
      <c r="C632" s="16"/>
      <c r="D632" s="21" t="s">
        <v>718</v>
      </c>
      <c r="E632" s="16"/>
      <c r="F632" s="16"/>
      <c r="G632" s="16"/>
      <c r="H632" s="16"/>
      <c r="I632" s="41"/>
      <c r="J632" s="16"/>
    </row>
    <row r="633" spans="1:10" x14ac:dyDescent="0.3">
      <c r="A633" s="12" t="s">
        <v>719</v>
      </c>
      <c r="B633" s="13" t="s">
        <v>18</v>
      </c>
      <c r="C633" s="13" t="s">
        <v>19</v>
      </c>
      <c r="D633" s="21" t="s">
        <v>720</v>
      </c>
      <c r="E633" s="14">
        <v>1</v>
      </c>
      <c r="F633" s="14">
        <v>1453.57</v>
      </c>
      <c r="G633" s="15">
        <f>ROUND(E633*F633,2)</f>
        <v>1453.57</v>
      </c>
      <c r="H633" s="14">
        <v>1</v>
      </c>
      <c r="I633" s="41"/>
      <c r="J633" s="15">
        <f>ROUND(H633*I633,2)</f>
        <v>0</v>
      </c>
    </row>
    <row r="634" spans="1:10" ht="81.599999999999994" x14ac:dyDescent="0.3">
      <c r="A634" s="16"/>
      <c r="B634" s="16"/>
      <c r="C634" s="16"/>
      <c r="D634" s="21" t="s">
        <v>721</v>
      </c>
      <c r="E634" s="16"/>
      <c r="F634" s="16"/>
      <c r="G634" s="16"/>
      <c r="H634" s="16"/>
      <c r="I634" s="41"/>
      <c r="J634" s="16"/>
    </row>
    <row r="635" spans="1:10" x14ac:dyDescent="0.3">
      <c r="A635" s="12" t="s">
        <v>722</v>
      </c>
      <c r="B635" s="13" t="s">
        <v>18</v>
      </c>
      <c r="C635" s="13" t="s">
        <v>34</v>
      </c>
      <c r="D635" s="21" t="s">
        <v>723</v>
      </c>
      <c r="E635" s="14">
        <v>15</v>
      </c>
      <c r="F635" s="14">
        <v>91.51</v>
      </c>
      <c r="G635" s="15">
        <f>ROUND(E635*F635,2)</f>
        <v>1372.65</v>
      </c>
      <c r="H635" s="14">
        <v>15</v>
      </c>
      <c r="I635" s="41"/>
      <c r="J635" s="15">
        <f>ROUND(H635*I635,2)</f>
        <v>0</v>
      </c>
    </row>
    <row r="636" spans="1:10" ht="51" x14ac:dyDescent="0.3">
      <c r="A636" s="16"/>
      <c r="B636" s="16"/>
      <c r="C636" s="16"/>
      <c r="D636" s="21" t="s">
        <v>724</v>
      </c>
      <c r="E636" s="16"/>
      <c r="F636" s="16"/>
      <c r="G636" s="16"/>
      <c r="H636" s="16"/>
      <c r="I636" s="41"/>
      <c r="J636" s="16"/>
    </row>
    <row r="637" spans="1:10" ht="20.399999999999999" x14ac:dyDescent="0.3">
      <c r="A637" s="12" t="s">
        <v>725</v>
      </c>
      <c r="B637" s="13" t="s">
        <v>18</v>
      </c>
      <c r="C637" s="13" t="s">
        <v>34</v>
      </c>
      <c r="D637" s="21" t="s">
        <v>726</v>
      </c>
      <c r="E637" s="14">
        <v>7</v>
      </c>
      <c r="F637" s="14">
        <v>27.08</v>
      </c>
      <c r="G637" s="15">
        <f>ROUND(E637*F637,2)</f>
        <v>189.56</v>
      </c>
      <c r="H637" s="14">
        <v>7</v>
      </c>
      <c r="I637" s="41"/>
      <c r="J637" s="15">
        <f>ROUND(H637*I637,2)</f>
        <v>0</v>
      </c>
    </row>
    <row r="638" spans="1:10" ht="61.2" x14ac:dyDescent="0.3">
      <c r="A638" s="16"/>
      <c r="B638" s="16"/>
      <c r="C638" s="16"/>
      <c r="D638" s="21" t="s">
        <v>727</v>
      </c>
      <c r="E638" s="16"/>
      <c r="F638" s="16"/>
      <c r="G638" s="16"/>
      <c r="H638" s="16"/>
      <c r="I638" s="41"/>
      <c r="J638" s="16"/>
    </row>
    <row r="639" spans="1:10" x14ac:dyDescent="0.3">
      <c r="A639" s="12" t="s">
        <v>728</v>
      </c>
      <c r="B639" s="13" t="s">
        <v>18</v>
      </c>
      <c r="C639" s="13" t="s">
        <v>19</v>
      </c>
      <c r="D639" s="21" t="s">
        <v>729</v>
      </c>
      <c r="E639" s="14">
        <v>2</v>
      </c>
      <c r="F639" s="14">
        <v>658</v>
      </c>
      <c r="G639" s="15">
        <f>ROUND(E639*F639,2)</f>
        <v>1316</v>
      </c>
      <c r="H639" s="14">
        <v>2</v>
      </c>
      <c r="I639" s="41"/>
      <c r="J639" s="15">
        <f>ROUND(H639*I639,2)</f>
        <v>0</v>
      </c>
    </row>
    <row r="640" spans="1:10" ht="122.4" x14ac:dyDescent="0.3">
      <c r="A640" s="16"/>
      <c r="B640" s="16"/>
      <c r="C640" s="16"/>
      <c r="D640" s="21" t="s">
        <v>730</v>
      </c>
      <c r="E640" s="16"/>
      <c r="F640" s="16"/>
      <c r="G640" s="16"/>
      <c r="H640" s="16"/>
      <c r="I640" s="41"/>
      <c r="J640" s="16"/>
    </row>
    <row r="641" spans="1:10" x14ac:dyDescent="0.3">
      <c r="A641" s="12" t="s">
        <v>731</v>
      </c>
      <c r="B641" s="13" t="s">
        <v>18</v>
      </c>
      <c r="C641" s="13" t="s">
        <v>34</v>
      </c>
      <c r="D641" s="21" t="s">
        <v>732</v>
      </c>
      <c r="E641" s="14">
        <v>5.5</v>
      </c>
      <c r="F641" s="14">
        <v>177.17</v>
      </c>
      <c r="G641" s="15">
        <f>ROUND(E641*F641,2)</f>
        <v>974.44</v>
      </c>
      <c r="H641" s="14">
        <v>5.5</v>
      </c>
      <c r="I641" s="41"/>
      <c r="J641" s="15">
        <f>ROUND(H641*I641,2)</f>
        <v>0</v>
      </c>
    </row>
    <row r="642" spans="1:10" ht="81.599999999999994" x14ac:dyDescent="0.3">
      <c r="A642" s="16"/>
      <c r="B642" s="16"/>
      <c r="C642" s="16"/>
      <c r="D642" s="21" t="s">
        <v>733</v>
      </c>
      <c r="E642" s="16"/>
      <c r="F642" s="16"/>
      <c r="G642" s="16"/>
      <c r="H642" s="16"/>
      <c r="I642" s="41"/>
      <c r="J642" s="16"/>
    </row>
    <row r="643" spans="1:10" x14ac:dyDescent="0.3">
      <c r="A643" s="12" t="s">
        <v>734</v>
      </c>
      <c r="B643" s="13" t="s">
        <v>18</v>
      </c>
      <c r="C643" s="13" t="s">
        <v>19</v>
      </c>
      <c r="D643" s="21" t="s">
        <v>735</v>
      </c>
      <c r="E643" s="14">
        <v>2</v>
      </c>
      <c r="F643" s="14">
        <v>1457.12</v>
      </c>
      <c r="G643" s="15">
        <f>ROUND(E643*F643,2)</f>
        <v>2914.24</v>
      </c>
      <c r="H643" s="14">
        <v>2</v>
      </c>
      <c r="I643" s="41"/>
      <c r="J643" s="15">
        <f>ROUND(H643*I643,2)</f>
        <v>0</v>
      </c>
    </row>
    <row r="644" spans="1:10" ht="81.599999999999994" x14ac:dyDescent="0.3">
      <c r="A644" s="16"/>
      <c r="B644" s="16"/>
      <c r="C644" s="16"/>
      <c r="D644" s="21" t="s">
        <v>736</v>
      </c>
      <c r="E644" s="16"/>
      <c r="F644" s="16"/>
      <c r="G644" s="16"/>
      <c r="H644" s="16"/>
      <c r="I644" s="41"/>
      <c r="J644" s="16"/>
    </row>
    <row r="645" spans="1:10" ht="20.399999999999999" x14ac:dyDescent="0.3">
      <c r="A645" s="12" t="s">
        <v>737</v>
      </c>
      <c r="B645" s="13" t="s">
        <v>18</v>
      </c>
      <c r="C645" s="13" t="s">
        <v>34</v>
      </c>
      <c r="D645" s="21" t="s">
        <v>738</v>
      </c>
      <c r="E645" s="14">
        <v>6</v>
      </c>
      <c r="F645" s="14">
        <v>149.79</v>
      </c>
      <c r="G645" s="15">
        <f>ROUND(E645*F645,2)</f>
        <v>898.74</v>
      </c>
      <c r="H645" s="14">
        <v>6</v>
      </c>
      <c r="I645" s="41"/>
      <c r="J645" s="15">
        <f>ROUND(H645*I645,2)</f>
        <v>0</v>
      </c>
    </row>
    <row r="646" spans="1:10" ht="61.2" x14ac:dyDescent="0.3">
      <c r="A646" s="16"/>
      <c r="B646" s="16"/>
      <c r="C646" s="16"/>
      <c r="D646" s="21" t="s">
        <v>739</v>
      </c>
      <c r="E646" s="16"/>
      <c r="F646" s="16"/>
      <c r="G646" s="16"/>
      <c r="H646" s="16"/>
      <c r="I646" s="41"/>
      <c r="J646" s="16"/>
    </row>
    <row r="647" spans="1:10" x14ac:dyDescent="0.3">
      <c r="A647" s="12" t="s">
        <v>740</v>
      </c>
      <c r="B647" s="13" t="s">
        <v>18</v>
      </c>
      <c r="C647" s="13" t="s">
        <v>19</v>
      </c>
      <c r="D647" s="21" t="s">
        <v>741</v>
      </c>
      <c r="E647" s="14">
        <v>6</v>
      </c>
      <c r="F647" s="14">
        <v>204.16</v>
      </c>
      <c r="G647" s="15">
        <f>ROUND(E647*F647,2)</f>
        <v>1224.96</v>
      </c>
      <c r="H647" s="14">
        <v>6</v>
      </c>
      <c r="I647" s="41"/>
      <c r="J647" s="15">
        <f>ROUND(H647*I647,2)</f>
        <v>0</v>
      </c>
    </row>
    <row r="648" spans="1:10" ht="51" x14ac:dyDescent="0.3">
      <c r="A648" s="16"/>
      <c r="B648" s="16"/>
      <c r="C648" s="16"/>
      <c r="D648" s="21" t="s">
        <v>742</v>
      </c>
      <c r="E648" s="16"/>
      <c r="F648" s="16"/>
      <c r="G648" s="16"/>
      <c r="H648" s="16"/>
      <c r="I648" s="41"/>
      <c r="J648" s="16"/>
    </row>
    <row r="649" spans="1:10" ht="20.399999999999999" x14ac:dyDescent="0.3">
      <c r="A649" s="12" t="s">
        <v>743</v>
      </c>
      <c r="B649" s="13" t="s">
        <v>18</v>
      </c>
      <c r="C649" s="13" t="s">
        <v>19</v>
      </c>
      <c r="D649" s="21" t="s">
        <v>744</v>
      </c>
      <c r="E649" s="14">
        <v>8</v>
      </c>
      <c r="F649" s="14">
        <v>124.01</v>
      </c>
      <c r="G649" s="15">
        <f>ROUND(E649*F649,2)</f>
        <v>992.08</v>
      </c>
      <c r="H649" s="14">
        <v>8</v>
      </c>
      <c r="I649" s="41"/>
      <c r="J649" s="15">
        <f>ROUND(H649*I649,2)</f>
        <v>0</v>
      </c>
    </row>
    <row r="650" spans="1:10" ht="102" x14ac:dyDescent="0.3">
      <c r="A650" s="16"/>
      <c r="B650" s="16"/>
      <c r="C650" s="16"/>
      <c r="D650" s="21" t="s">
        <v>745</v>
      </c>
      <c r="E650" s="16"/>
      <c r="F650" s="16"/>
      <c r="G650" s="16"/>
      <c r="H650" s="16"/>
      <c r="I650" s="41"/>
      <c r="J650" s="16"/>
    </row>
    <row r="651" spans="1:10" x14ac:dyDescent="0.3">
      <c r="A651" s="12" t="s">
        <v>746</v>
      </c>
      <c r="B651" s="13" t="s">
        <v>18</v>
      </c>
      <c r="C651" s="13" t="s">
        <v>19</v>
      </c>
      <c r="D651" s="21" t="s">
        <v>747</v>
      </c>
      <c r="E651" s="14">
        <v>2</v>
      </c>
      <c r="F651" s="14">
        <v>2323.1999999999998</v>
      </c>
      <c r="G651" s="15">
        <f>ROUND(E651*F651,2)</f>
        <v>4646.3999999999996</v>
      </c>
      <c r="H651" s="14">
        <v>2</v>
      </c>
      <c r="I651" s="41"/>
      <c r="J651" s="15">
        <f>ROUND(H651*I651,2)</f>
        <v>0</v>
      </c>
    </row>
    <row r="652" spans="1:10" ht="142.80000000000001" x14ac:dyDescent="0.3">
      <c r="A652" s="16"/>
      <c r="B652" s="16"/>
      <c r="C652" s="16"/>
      <c r="D652" s="21" t="s">
        <v>748</v>
      </c>
      <c r="E652" s="16"/>
      <c r="F652" s="16"/>
      <c r="G652" s="16"/>
      <c r="H652" s="16"/>
      <c r="I652" s="41"/>
      <c r="J652" s="16"/>
    </row>
    <row r="653" spans="1:10" x14ac:dyDescent="0.3">
      <c r="A653" s="12" t="s">
        <v>749</v>
      </c>
      <c r="B653" s="13" t="s">
        <v>18</v>
      </c>
      <c r="C653" s="13" t="s">
        <v>19</v>
      </c>
      <c r="D653" s="21" t="s">
        <v>750</v>
      </c>
      <c r="E653" s="14">
        <v>16</v>
      </c>
      <c r="F653" s="14">
        <v>117.92</v>
      </c>
      <c r="G653" s="15">
        <f>ROUND(E653*F653,2)</f>
        <v>1886.72</v>
      </c>
      <c r="H653" s="14">
        <v>16</v>
      </c>
      <c r="I653" s="41"/>
      <c r="J653" s="15">
        <f>ROUND(H653*I653,2)</f>
        <v>0</v>
      </c>
    </row>
    <row r="654" spans="1:10" ht="112.2" x14ac:dyDescent="0.3">
      <c r="A654" s="16"/>
      <c r="B654" s="16"/>
      <c r="C654" s="16"/>
      <c r="D654" s="21" t="s">
        <v>751</v>
      </c>
      <c r="E654" s="16"/>
      <c r="F654" s="16"/>
      <c r="G654" s="16"/>
      <c r="H654" s="16"/>
      <c r="I654" s="41"/>
      <c r="J654" s="16"/>
    </row>
    <row r="655" spans="1:10" x14ac:dyDescent="0.3">
      <c r="A655" s="12" t="s">
        <v>752</v>
      </c>
      <c r="B655" s="13" t="s">
        <v>18</v>
      </c>
      <c r="C655" s="13" t="s">
        <v>19</v>
      </c>
      <c r="D655" s="21" t="s">
        <v>753</v>
      </c>
      <c r="E655" s="14">
        <v>1</v>
      </c>
      <c r="F655" s="14">
        <v>384.23</v>
      </c>
      <c r="G655" s="15">
        <f>ROUND(E655*F655,2)</f>
        <v>384.23</v>
      </c>
      <c r="H655" s="14">
        <v>1</v>
      </c>
      <c r="I655" s="41"/>
      <c r="J655" s="15">
        <f>ROUND(H655*I655,2)</f>
        <v>0</v>
      </c>
    </row>
    <row r="656" spans="1:10" ht="132.6" x14ac:dyDescent="0.3">
      <c r="A656" s="16"/>
      <c r="B656" s="16"/>
      <c r="C656" s="16"/>
      <c r="D656" s="21" t="s">
        <v>754</v>
      </c>
      <c r="E656" s="16"/>
      <c r="F656" s="16"/>
      <c r="G656" s="16"/>
      <c r="H656" s="16"/>
      <c r="I656" s="41"/>
      <c r="J656" s="16"/>
    </row>
    <row r="657" spans="1:10" ht="20.399999999999999" x14ac:dyDescent="0.3">
      <c r="A657" s="12" t="s">
        <v>755</v>
      </c>
      <c r="B657" s="13" t="s">
        <v>18</v>
      </c>
      <c r="C657" s="13" t="s">
        <v>34</v>
      </c>
      <c r="D657" s="21" t="s">
        <v>756</v>
      </c>
      <c r="E657" s="14">
        <v>33</v>
      </c>
      <c r="F657" s="14">
        <v>19.190000000000001</v>
      </c>
      <c r="G657" s="15">
        <f>ROUND(E657*F657,2)</f>
        <v>633.27</v>
      </c>
      <c r="H657" s="14">
        <v>33</v>
      </c>
      <c r="I657" s="41"/>
      <c r="J657" s="15">
        <f>ROUND(H657*I657,2)</f>
        <v>0</v>
      </c>
    </row>
    <row r="658" spans="1:10" ht="30.6" x14ac:dyDescent="0.3">
      <c r="A658" s="16"/>
      <c r="B658" s="16"/>
      <c r="C658" s="16"/>
      <c r="D658" s="21" t="s">
        <v>757</v>
      </c>
      <c r="E658" s="16"/>
      <c r="F658" s="16"/>
      <c r="G658" s="16"/>
      <c r="H658" s="16"/>
      <c r="I658" s="41"/>
      <c r="J658" s="16"/>
    </row>
    <row r="659" spans="1:10" x14ac:dyDescent="0.3">
      <c r="A659" s="12" t="s">
        <v>758</v>
      </c>
      <c r="B659" s="13" t="s">
        <v>18</v>
      </c>
      <c r="C659" s="13" t="s">
        <v>34</v>
      </c>
      <c r="D659" s="21" t="s">
        <v>759</v>
      </c>
      <c r="E659" s="14">
        <v>50</v>
      </c>
      <c r="F659" s="14">
        <v>29.26</v>
      </c>
      <c r="G659" s="15">
        <f>ROUND(E659*F659,2)</f>
        <v>1463</v>
      </c>
      <c r="H659" s="14">
        <v>50</v>
      </c>
      <c r="I659" s="41"/>
      <c r="J659" s="15">
        <f>ROUND(H659*I659,2)</f>
        <v>0</v>
      </c>
    </row>
    <row r="660" spans="1:10" ht="122.4" x14ac:dyDescent="0.3">
      <c r="A660" s="16"/>
      <c r="B660" s="16"/>
      <c r="C660" s="16"/>
      <c r="D660" s="21" t="s">
        <v>760</v>
      </c>
      <c r="E660" s="16"/>
      <c r="F660" s="16"/>
      <c r="G660" s="16"/>
      <c r="H660" s="16"/>
      <c r="I660" s="41"/>
      <c r="J660" s="16"/>
    </row>
    <row r="661" spans="1:10" ht="20.399999999999999" x14ac:dyDescent="0.3">
      <c r="A661" s="12" t="s">
        <v>761</v>
      </c>
      <c r="B661" s="13" t="s">
        <v>18</v>
      </c>
      <c r="C661" s="13" t="s">
        <v>34</v>
      </c>
      <c r="D661" s="21" t="s">
        <v>762</v>
      </c>
      <c r="E661" s="14">
        <v>5</v>
      </c>
      <c r="F661" s="14">
        <v>49.31</v>
      </c>
      <c r="G661" s="15">
        <f>ROUND(E661*F661,2)</f>
        <v>246.55</v>
      </c>
      <c r="H661" s="14">
        <v>5</v>
      </c>
      <c r="I661" s="41"/>
      <c r="J661" s="15">
        <f>ROUND(H661*I661,2)</f>
        <v>0</v>
      </c>
    </row>
    <row r="662" spans="1:10" ht="91.8" x14ac:dyDescent="0.3">
      <c r="A662" s="16"/>
      <c r="B662" s="16"/>
      <c r="C662" s="16"/>
      <c r="D662" s="21" t="s">
        <v>763</v>
      </c>
      <c r="E662" s="16"/>
      <c r="F662" s="16"/>
      <c r="G662" s="16"/>
      <c r="H662" s="16"/>
      <c r="I662" s="41"/>
      <c r="J662" s="16"/>
    </row>
    <row r="663" spans="1:10" x14ac:dyDescent="0.3">
      <c r="A663" s="12" t="s">
        <v>764</v>
      </c>
      <c r="B663" s="13" t="s">
        <v>18</v>
      </c>
      <c r="C663" s="13" t="s">
        <v>34</v>
      </c>
      <c r="D663" s="21" t="s">
        <v>765</v>
      </c>
      <c r="E663" s="14">
        <v>50</v>
      </c>
      <c r="F663" s="14">
        <v>52.96</v>
      </c>
      <c r="G663" s="15">
        <f>ROUND(E663*F663,2)</f>
        <v>2648</v>
      </c>
      <c r="H663" s="14">
        <v>50</v>
      </c>
      <c r="I663" s="41"/>
      <c r="J663" s="15">
        <f>ROUND(H663*I663,2)</f>
        <v>0</v>
      </c>
    </row>
    <row r="664" spans="1:10" ht="51" x14ac:dyDescent="0.3">
      <c r="A664" s="16"/>
      <c r="B664" s="16"/>
      <c r="C664" s="16"/>
      <c r="D664" s="21" t="s">
        <v>766</v>
      </c>
      <c r="E664" s="16"/>
      <c r="F664" s="16"/>
      <c r="G664" s="16"/>
      <c r="H664" s="16"/>
      <c r="I664" s="41"/>
      <c r="J664" s="16"/>
    </row>
    <row r="665" spans="1:10" ht="20.399999999999999" x14ac:dyDescent="0.3">
      <c r="A665" s="12" t="s">
        <v>767</v>
      </c>
      <c r="B665" s="13" t="s">
        <v>18</v>
      </c>
      <c r="C665" s="13" t="s">
        <v>34</v>
      </c>
      <c r="D665" s="21" t="s">
        <v>768</v>
      </c>
      <c r="E665" s="14">
        <v>42</v>
      </c>
      <c r="F665" s="14">
        <v>281.64999999999998</v>
      </c>
      <c r="G665" s="15">
        <f>ROUND(E665*F665,2)</f>
        <v>11829.3</v>
      </c>
      <c r="H665" s="14">
        <v>42</v>
      </c>
      <c r="I665" s="41"/>
      <c r="J665" s="15">
        <f>ROUND(H665*I665,2)</f>
        <v>0</v>
      </c>
    </row>
    <row r="666" spans="1:10" ht="61.2" x14ac:dyDescent="0.3">
      <c r="A666" s="16"/>
      <c r="B666" s="16"/>
      <c r="C666" s="16"/>
      <c r="D666" s="21" t="s">
        <v>769</v>
      </c>
      <c r="E666" s="16"/>
      <c r="F666" s="16"/>
      <c r="G666" s="16"/>
      <c r="H666" s="16"/>
      <c r="I666" s="41"/>
      <c r="J666" s="16"/>
    </row>
    <row r="667" spans="1:10" ht="20.399999999999999" x14ac:dyDescent="0.3">
      <c r="A667" s="12" t="s">
        <v>770</v>
      </c>
      <c r="B667" s="13" t="s">
        <v>18</v>
      </c>
      <c r="C667" s="13" t="s">
        <v>34</v>
      </c>
      <c r="D667" s="21" t="s">
        <v>771</v>
      </c>
      <c r="E667" s="14">
        <v>20</v>
      </c>
      <c r="F667" s="14">
        <v>56.03</v>
      </c>
      <c r="G667" s="15">
        <f>ROUND(E667*F667,2)</f>
        <v>1120.5999999999999</v>
      </c>
      <c r="H667" s="14">
        <v>20</v>
      </c>
      <c r="I667" s="41"/>
      <c r="J667" s="15">
        <f>ROUND(H667*I667,2)</f>
        <v>0</v>
      </c>
    </row>
    <row r="668" spans="1:10" ht="51" x14ac:dyDescent="0.3">
      <c r="A668" s="16"/>
      <c r="B668" s="16"/>
      <c r="C668" s="16"/>
      <c r="D668" s="21" t="s">
        <v>772</v>
      </c>
      <c r="E668" s="16"/>
      <c r="F668" s="16"/>
      <c r="G668" s="16"/>
      <c r="H668" s="16"/>
      <c r="I668" s="41"/>
      <c r="J668" s="16"/>
    </row>
    <row r="669" spans="1:10" x14ac:dyDescent="0.3">
      <c r="A669" s="12" t="s">
        <v>773</v>
      </c>
      <c r="B669" s="13" t="s">
        <v>18</v>
      </c>
      <c r="C669" s="13" t="s">
        <v>19</v>
      </c>
      <c r="D669" s="21" t="s">
        <v>774</v>
      </c>
      <c r="E669" s="14">
        <v>4</v>
      </c>
      <c r="F669" s="14">
        <v>1785</v>
      </c>
      <c r="G669" s="15">
        <f>ROUND(E669*F669,2)</f>
        <v>7140</v>
      </c>
      <c r="H669" s="14">
        <v>4</v>
      </c>
      <c r="I669" s="41"/>
      <c r="J669" s="15">
        <f>ROUND(H669*I669,2)</f>
        <v>0</v>
      </c>
    </row>
    <row r="670" spans="1:10" ht="61.2" x14ac:dyDescent="0.3">
      <c r="A670" s="16"/>
      <c r="B670" s="16"/>
      <c r="C670" s="16"/>
      <c r="D670" s="21" t="s">
        <v>775</v>
      </c>
      <c r="E670" s="16"/>
      <c r="F670" s="16"/>
      <c r="G670" s="16"/>
      <c r="H670" s="16"/>
      <c r="I670" s="41"/>
      <c r="J670" s="16"/>
    </row>
    <row r="671" spans="1:10" x14ac:dyDescent="0.3">
      <c r="A671" s="12" t="s">
        <v>776</v>
      </c>
      <c r="B671" s="13" t="s">
        <v>18</v>
      </c>
      <c r="C671" s="13" t="s">
        <v>19</v>
      </c>
      <c r="D671" s="21" t="s">
        <v>777</v>
      </c>
      <c r="E671" s="14">
        <v>25</v>
      </c>
      <c r="F671" s="14">
        <v>109.16</v>
      </c>
      <c r="G671" s="15">
        <f>ROUND(E671*F671,2)</f>
        <v>2729</v>
      </c>
      <c r="H671" s="14">
        <v>25</v>
      </c>
      <c r="I671" s="41"/>
      <c r="J671" s="15">
        <f>ROUND(H671*I671,2)</f>
        <v>0</v>
      </c>
    </row>
    <row r="672" spans="1:10" ht="51" x14ac:dyDescent="0.3">
      <c r="A672" s="16"/>
      <c r="B672" s="16"/>
      <c r="C672" s="16"/>
      <c r="D672" s="21" t="s">
        <v>778</v>
      </c>
      <c r="E672" s="16"/>
      <c r="F672" s="16"/>
      <c r="G672" s="16"/>
      <c r="H672" s="16"/>
      <c r="I672" s="41"/>
      <c r="J672" s="16"/>
    </row>
    <row r="673" spans="1:10" ht="20.399999999999999" x14ac:dyDescent="0.3">
      <c r="A673" s="12" t="s">
        <v>779</v>
      </c>
      <c r="B673" s="13" t="s">
        <v>18</v>
      </c>
      <c r="C673" s="13" t="s">
        <v>34</v>
      </c>
      <c r="D673" s="21" t="s">
        <v>780</v>
      </c>
      <c r="E673" s="14">
        <v>20</v>
      </c>
      <c r="F673" s="14">
        <v>18.46</v>
      </c>
      <c r="G673" s="15">
        <f>ROUND(E673*F673,2)</f>
        <v>369.2</v>
      </c>
      <c r="H673" s="14">
        <v>20</v>
      </c>
      <c r="I673" s="41"/>
      <c r="J673" s="15">
        <f>ROUND(H673*I673,2)</f>
        <v>0</v>
      </c>
    </row>
    <row r="674" spans="1:10" ht="51" x14ac:dyDescent="0.3">
      <c r="A674" s="16"/>
      <c r="B674" s="16"/>
      <c r="C674" s="16"/>
      <c r="D674" s="21" t="s">
        <v>781</v>
      </c>
      <c r="E674" s="16"/>
      <c r="F674" s="16"/>
      <c r="G674" s="16"/>
      <c r="H674" s="16"/>
      <c r="I674" s="41"/>
      <c r="J674" s="16"/>
    </row>
    <row r="675" spans="1:10" x14ac:dyDescent="0.3">
      <c r="A675" s="12" t="s">
        <v>782</v>
      </c>
      <c r="B675" s="13" t="s">
        <v>18</v>
      </c>
      <c r="C675" s="13" t="s">
        <v>783</v>
      </c>
      <c r="D675" s="21" t="s">
        <v>784</v>
      </c>
      <c r="E675" s="14">
        <v>8</v>
      </c>
      <c r="F675" s="14">
        <v>127.17</v>
      </c>
      <c r="G675" s="15">
        <f>ROUND(E675*F675,2)</f>
        <v>1017.36</v>
      </c>
      <c r="H675" s="14">
        <v>8</v>
      </c>
      <c r="I675" s="41"/>
      <c r="J675" s="15">
        <f>ROUND(H675*I675,2)</f>
        <v>0</v>
      </c>
    </row>
    <row r="676" spans="1:10" ht="102" x14ac:dyDescent="0.3">
      <c r="A676" s="16"/>
      <c r="B676" s="16"/>
      <c r="C676" s="16"/>
      <c r="D676" s="21" t="s">
        <v>785</v>
      </c>
      <c r="E676" s="16"/>
      <c r="F676" s="16"/>
      <c r="G676" s="16"/>
      <c r="H676" s="16"/>
      <c r="I676" s="41"/>
      <c r="J676" s="16"/>
    </row>
    <row r="677" spans="1:10" x14ac:dyDescent="0.3">
      <c r="A677" s="16"/>
      <c r="B677" s="16"/>
      <c r="C677" s="16"/>
      <c r="D677" s="36" t="s">
        <v>786</v>
      </c>
      <c r="E677" s="14">
        <v>1</v>
      </c>
      <c r="F677" s="17">
        <f>G598+G599+G601+G603+G605+G607+G609+G611+G613+G615+G617+G619+G621+G623+G625+G627+G629+G631+G633+G635+G637+G639+G641+G643+G645+G647+G649+G651+G653+G655+G657+G659+G661+G663+G665+G667+G669+G671+G673+G675</f>
        <v>55630.77</v>
      </c>
      <c r="G677" s="17">
        <f>ROUND(E677*F677,2)</f>
        <v>55630.77</v>
      </c>
      <c r="H677" s="14">
        <v>1</v>
      </c>
      <c r="I677" s="41">
        <f>J598+J599+J601+J603+J605+J607+J609+J611+J613+J615+J617+J619+J621+J623+J625+J627+J629+J631+J633+J635+J637+J639+J641+J643+J645+J647+J649+J651+J653+J655+J657+J659+J661+J663+J665+J667+J669+J671+J673+J675</f>
        <v>0</v>
      </c>
      <c r="J677" s="17">
        <f>ROUND(H677*I677,2)</f>
        <v>0</v>
      </c>
    </row>
    <row r="678" spans="1:10" ht="1.05" customHeight="1" x14ac:dyDescent="0.3">
      <c r="A678" s="18"/>
      <c r="B678" s="18"/>
      <c r="C678" s="18"/>
      <c r="D678" s="37"/>
      <c r="E678" s="18"/>
      <c r="F678" s="18"/>
      <c r="G678" s="18"/>
      <c r="H678" s="18"/>
      <c r="I678" s="41"/>
      <c r="J678" s="18"/>
    </row>
    <row r="679" spans="1:10" x14ac:dyDescent="0.3">
      <c r="A679" s="10" t="s">
        <v>787</v>
      </c>
      <c r="B679" s="10" t="s">
        <v>10</v>
      </c>
      <c r="C679" s="10" t="s">
        <v>11</v>
      </c>
      <c r="D679" s="35" t="s">
        <v>788</v>
      </c>
      <c r="E679" s="11">
        <f>E706</f>
        <v>1</v>
      </c>
      <c r="F679" s="11">
        <f>F706</f>
        <v>248182.57</v>
      </c>
      <c r="G679" s="11">
        <f>G706</f>
        <v>248182.57</v>
      </c>
      <c r="H679" s="11">
        <f>H706</f>
        <v>1</v>
      </c>
      <c r="I679" s="41">
        <f>I706</f>
        <v>0</v>
      </c>
      <c r="J679" s="11">
        <f>J706</f>
        <v>0</v>
      </c>
    </row>
    <row r="680" spans="1:10" ht="20.399999999999999" x14ac:dyDescent="0.3">
      <c r="A680" s="12" t="s">
        <v>789</v>
      </c>
      <c r="B680" s="13" t="s">
        <v>18</v>
      </c>
      <c r="C680" s="13" t="s">
        <v>56</v>
      </c>
      <c r="D680" s="21" t="s">
        <v>790</v>
      </c>
      <c r="E680" s="14">
        <v>451.4</v>
      </c>
      <c r="F680" s="14">
        <v>113.76</v>
      </c>
      <c r="G680" s="15">
        <f>ROUND(E680*F680,2)</f>
        <v>51351.26</v>
      </c>
      <c r="H680" s="14">
        <v>451.4</v>
      </c>
      <c r="I680" s="41"/>
      <c r="J680" s="15">
        <f>ROUND(H680*I680,2)</f>
        <v>0</v>
      </c>
    </row>
    <row r="681" spans="1:10" ht="173.4" x14ac:dyDescent="0.3">
      <c r="A681" s="16"/>
      <c r="B681" s="16"/>
      <c r="C681" s="16"/>
      <c r="D681" s="21" t="s">
        <v>791</v>
      </c>
      <c r="E681" s="16"/>
      <c r="F681" s="16"/>
      <c r="G681" s="16"/>
      <c r="H681" s="16"/>
      <c r="I681" s="41"/>
      <c r="J681" s="16"/>
    </row>
    <row r="682" spans="1:10" ht="20.399999999999999" x14ac:dyDescent="0.3">
      <c r="A682" s="12" t="s">
        <v>792</v>
      </c>
      <c r="B682" s="13" t="s">
        <v>18</v>
      </c>
      <c r="C682" s="13" t="s">
        <v>56</v>
      </c>
      <c r="D682" s="21" t="s">
        <v>793</v>
      </c>
      <c r="E682" s="14">
        <v>753.9</v>
      </c>
      <c r="F682" s="14">
        <v>75.55</v>
      </c>
      <c r="G682" s="15">
        <f>ROUND(E682*F682,2)</f>
        <v>56957.15</v>
      </c>
      <c r="H682" s="14">
        <v>753.9</v>
      </c>
      <c r="I682" s="41"/>
      <c r="J682" s="15">
        <f>ROUND(H682*I682,2)</f>
        <v>0</v>
      </c>
    </row>
    <row r="683" spans="1:10" ht="122.4" x14ac:dyDescent="0.3">
      <c r="A683" s="16"/>
      <c r="B683" s="16"/>
      <c r="C683" s="16"/>
      <c r="D683" s="21" t="s">
        <v>794</v>
      </c>
      <c r="E683" s="16"/>
      <c r="F683" s="16"/>
      <c r="G683" s="16"/>
      <c r="H683" s="16"/>
      <c r="I683" s="41"/>
      <c r="J683" s="16"/>
    </row>
    <row r="684" spans="1:10" ht="30.6" x14ac:dyDescent="0.3">
      <c r="A684" s="12" t="s">
        <v>795</v>
      </c>
      <c r="B684" s="13" t="s">
        <v>18</v>
      </c>
      <c r="C684" s="13" t="s">
        <v>56</v>
      </c>
      <c r="D684" s="21" t="s">
        <v>457</v>
      </c>
      <c r="E684" s="14">
        <v>541.77</v>
      </c>
      <c r="F684" s="14">
        <v>161.03</v>
      </c>
      <c r="G684" s="15">
        <f>ROUND(E684*F684,2)</f>
        <v>87241.22</v>
      </c>
      <c r="H684" s="14">
        <v>541.77</v>
      </c>
      <c r="I684" s="41"/>
      <c r="J684" s="15">
        <f>ROUND(H684*I684,2)</f>
        <v>0</v>
      </c>
    </row>
    <row r="685" spans="1:10" ht="409.6" x14ac:dyDescent="0.3">
      <c r="A685" s="16"/>
      <c r="B685" s="16"/>
      <c r="C685" s="16"/>
      <c r="D685" s="21" t="s">
        <v>796</v>
      </c>
      <c r="E685" s="16"/>
      <c r="F685" s="16"/>
      <c r="G685" s="16"/>
      <c r="H685" s="16"/>
      <c r="I685" s="41"/>
      <c r="J685" s="16"/>
    </row>
    <row r="686" spans="1:10" ht="20.399999999999999" x14ac:dyDescent="0.3">
      <c r="A686" s="12" t="s">
        <v>797</v>
      </c>
      <c r="B686" s="13" t="s">
        <v>18</v>
      </c>
      <c r="C686" s="13" t="s">
        <v>56</v>
      </c>
      <c r="D686" s="21" t="s">
        <v>798</v>
      </c>
      <c r="E686" s="14">
        <v>128</v>
      </c>
      <c r="F686" s="14">
        <v>4.7699999999999996</v>
      </c>
      <c r="G686" s="15">
        <f>ROUND(E686*F686,2)</f>
        <v>610.55999999999995</v>
      </c>
      <c r="H686" s="14">
        <v>128</v>
      </c>
      <c r="I686" s="41"/>
      <c r="J686" s="15">
        <f>ROUND(H686*I686,2)</f>
        <v>0</v>
      </c>
    </row>
    <row r="687" spans="1:10" ht="71.400000000000006" x14ac:dyDescent="0.3">
      <c r="A687" s="16"/>
      <c r="B687" s="16"/>
      <c r="C687" s="16"/>
      <c r="D687" s="21" t="s">
        <v>799</v>
      </c>
      <c r="E687" s="16"/>
      <c r="F687" s="16"/>
      <c r="G687" s="16"/>
      <c r="H687" s="16"/>
      <c r="I687" s="41"/>
      <c r="J687" s="16"/>
    </row>
    <row r="688" spans="1:10" ht="20.399999999999999" x14ac:dyDescent="0.3">
      <c r="A688" s="12" t="s">
        <v>800</v>
      </c>
      <c r="B688" s="13" t="s">
        <v>18</v>
      </c>
      <c r="C688" s="13" t="s">
        <v>56</v>
      </c>
      <c r="D688" s="21" t="s">
        <v>801</v>
      </c>
      <c r="E688" s="14">
        <v>831.9</v>
      </c>
      <c r="F688" s="14">
        <v>25.92</v>
      </c>
      <c r="G688" s="15">
        <f>ROUND(E688*F688,2)</f>
        <v>21562.85</v>
      </c>
      <c r="H688" s="14">
        <v>831.9</v>
      </c>
      <c r="I688" s="41"/>
      <c r="J688" s="15">
        <f>ROUND(H688*I688,2)</f>
        <v>0</v>
      </c>
    </row>
    <row r="689" spans="1:10" ht="193.8" x14ac:dyDescent="0.3">
      <c r="A689" s="16"/>
      <c r="B689" s="16"/>
      <c r="C689" s="16"/>
      <c r="D689" s="21" t="s">
        <v>802</v>
      </c>
      <c r="E689" s="16"/>
      <c r="F689" s="16"/>
      <c r="G689" s="16"/>
      <c r="H689" s="16"/>
      <c r="I689" s="41"/>
      <c r="J689" s="16"/>
    </row>
    <row r="690" spans="1:10" ht="20.399999999999999" x14ac:dyDescent="0.3">
      <c r="A690" s="12" t="s">
        <v>803</v>
      </c>
      <c r="B690" s="13" t="s">
        <v>18</v>
      </c>
      <c r="C690" s="13" t="s">
        <v>34</v>
      </c>
      <c r="D690" s="21" t="s">
        <v>804</v>
      </c>
      <c r="E690" s="14">
        <v>45</v>
      </c>
      <c r="F690" s="14">
        <v>22.11</v>
      </c>
      <c r="G690" s="15">
        <f>ROUND(E690*F690,2)</f>
        <v>994.95</v>
      </c>
      <c r="H690" s="14">
        <v>45</v>
      </c>
      <c r="I690" s="41"/>
      <c r="J690" s="15">
        <f>ROUND(H690*I690,2)</f>
        <v>0</v>
      </c>
    </row>
    <row r="691" spans="1:10" ht="51" x14ac:dyDescent="0.3">
      <c r="A691" s="16"/>
      <c r="B691" s="16"/>
      <c r="C691" s="16"/>
      <c r="D691" s="21" t="s">
        <v>805</v>
      </c>
      <c r="E691" s="16"/>
      <c r="F691" s="16"/>
      <c r="G691" s="16"/>
      <c r="H691" s="16"/>
      <c r="I691" s="41"/>
      <c r="J691" s="16"/>
    </row>
    <row r="692" spans="1:10" ht="30.6" x14ac:dyDescent="0.3">
      <c r="A692" s="12" t="s">
        <v>450</v>
      </c>
      <c r="B692" s="13" t="s">
        <v>18</v>
      </c>
      <c r="C692" s="13" t="s">
        <v>56</v>
      </c>
      <c r="D692" s="21" t="s">
        <v>451</v>
      </c>
      <c r="E692" s="14">
        <v>541.77</v>
      </c>
      <c r="F692" s="14">
        <v>16.260000000000002</v>
      </c>
      <c r="G692" s="15">
        <f>ROUND(E692*F692,2)</f>
        <v>8809.18</v>
      </c>
      <c r="H692" s="14">
        <v>541.77</v>
      </c>
      <c r="I692" s="41"/>
      <c r="J692" s="15">
        <f>ROUND(H692*I692,2)</f>
        <v>0</v>
      </c>
    </row>
    <row r="693" spans="1:10" ht="51" x14ac:dyDescent="0.3">
      <c r="A693" s="16"/>
      <c r="B693" s="16"/>
      <c r="C693" s="16"/>
      <c r="D693" s="21" t="s">
        <v>452</v>
      </c>
      <c r="E693" s="16"/>
      <c r="F693" s="16"/>
      <c r="G693" s="16"/>
      <c r="H693" s="16"/>
      <c r="I693" s="41"/>
      <c r="J693" s="16"/>
    </row>
    <row r="694" spans="1:10" x14ac:dyDescent="0.3">
      <c r="A694" s="12" t="s">
        <v>806</v>
      </c>
      <c r="B694" s="13" t="s">
        <v>18</v>
      </c>
      <c r="C694" s="13" t="s">
        <v>34</v>
      </c>
      <c r="D694" s="21" t="s">
        <v>807</v>
      </c>
      <c r="E694" s="14">
        <v>124.5</v>
      </c>
      <c r="F694" s="14">
        <v>11.16</v>
      </c>
      <c r="G694" s="15">
        <f>ROUND(E694*F694,2)</f>
        <v>1389.42</v>
      </c>
      <c r="H694" s="14">
        <v>124.5</v>
      </c>
      <c r="I694" s="41"/>
      <c r="J694" s="15">
        <f>ROUND(H694*I694,2)</f>
        <v>0</v>
      </c>
    </row>
    <row r="695" spans="1:10" ht="81.599999999999994" x14ac:dyDescent="0.3">
      <c r="A695" s="16"/>
      <c r="B695" s="16"/>
      <c r="C695" s="16"/>
      <c r="D695" s="21" t="s">
        <v>808</v>
      </c>
      <c r="E695" s="16"/>
      <c r="F695" s="16"/>
      <c r="G695" s="16"/>
      <c r="H695" s="16"/>
      <c r="I695" s="41"/>
      <c r="J695" s="16"/>
    </row>
    <row r="696" spans="1:10" ht="20.399999999999999" x14ac:dyDescent="0.3">
      <c r="A696" s="12" t="s">
        <v>809</v>
      </c>
      <c r="B696" s="13" t="s">
        <v>18</v>
      </c>
      <c r="C696" s="13" t="s">
        <v>34</v>
      </c>
      <c r="D696" s="21" t="s">
        <v>810</v>
      </c>
      <c r="E696" s="14">
        <v>60</v>
      </c>
      <c r="F696" s="14">
        <v>15.33</v>
      </c>
      <c r="G696" s="15">
        <f>ROUND(E696*F696,2)</f>
        <v>919.8</v>
      </c>
      <c r="H696" s="14">
        <v>60</v>
      </c>
      <c r="I696" s="41"/>
      <c r="J696" s="15">
        <f>ROUND(H696*I696,2)</f>
        <v>0</v>
      </c>
    </row>
    <row r="697" spans="1:10" ht="71.400000000000006" x14ac:dyDescent="0.3">
      <c r="A697" s="16"/>
      <c r="B697" s="16"/>
      <c r="C697" s="16"/>
      <c r="D697" s="21" t="s">
        <v>811</v>
      </c>
      <c r="E697" s="16"/>
      <c r="F697" s="16"/>
      <c r="G697" s="16"/>
      <c r="H697" s="16"/>
      <c r="I697" s="41"/>
      <c r="J697" s="16"/>
    </row>
    <row r="698" spans="1:10" x14ac:dyDescent="0.3">
      <c r="A698" s="12" t="s">
        <v>812</v>
      </c>
      <c r="B698" s="13" t="s">
        <v>18</v>
      </c>
      <c r="C698" s="13" t="s">
        <v>19</v>
      </c>
      <c r="D698" s="21" t="s">
        <v>813</v>
      </c>
      <c r="E698" s="14">
        <v>15</v>
      </c>
      <c r="F698" s="14">
        <v>6.13</v>
      </c>
      <c r="G698" s="15">
        <f>ROUND(E698*F698,2)</f>
        <v>91.95</v>
      </c>
      <c r="H698" s="14">
        <v>15</v>
      </c>
      <c r="I698" s="41"/>
      <c r="J698" s="15">
        <f>ROUND(H698*I698,2)</f>
        <v>0</v>
      </c>
    </row>
    <row r="699" spans="1:10" ht="30.6" x14ac:dyDescent="0.3">
      <c r="A699" s="16"/>
      <c r="B699" s="16"/>
      <c r="C699" s="16"/>
      <c r="D699" s="21" t="s">
        <v>814</v>
      </c>
      <c r="E699" s="16"/>
      <c r="F699" s="16"/>
      <c r="G699" s="16"/>
      <c r="H699" s="16"/>
      <c r="I699" s="41"/>
      <c r="J699" s="16"/>
    </row>
    <row r="700" spans="1:10" ht="20.399999999999999" x14ac:dyDescent="0.3">
      <c r="A700" s="12" t="s">
        <v>815</v>
      </c>
      <c r="B700" s="13" t="s">
        <v>18</v>
      </c>
      <c r="C700" s="13" t="s">
        <v>56</v>
      </c>
      <c r="D700" s="21" t="s">
        <v>816</v>
      </c>
      <c r="E700" s="14">
        <v>104.25</v>
      </c>
      <c r="F700" s="14">
        <v>108.36</v>
      </c>
      <c r="G700" s="15">
        <f>ROUND(E700*F700,2)</f>
        <v>11296.53</v>
      </c>
      <c r="H700" s="14">
        <v>104.25</v>
      </c>
      <c r="I700" s="41"/>
      <c r="J700" s="15">
        <f>ROUND(H700*I700,2)</f>
        <v>0</v>
      </c>
    </row>
    <row r="701" spans="1:10" ht="102" x14ac:dyDescent="0.3">
      <c r="A701" s="16"/>
      <c r="B701" s="16"/>
      <c r="C701" s="16"/>
      <c r="D701" s="21" t="s">
        <v>817</v>
      </c>
      <c r="E701" s="16"/>
      <c r="F701" s="16"/>
      <c r="G701" s="16"/>
      <c r="H701" s="16"/>
      <c r="I701" s="41"/>
      <c r="J701" s="16"/>
    </row>
    <row r="702" spans="1:10" x14ac:dyDescent="0.3">
      <c r="A702" s="12" t="s">
        <v>818</v>
      </c>
      <c r="B702" s="13" t="s">
        <v>18</v>
      </c>
      <c r="C702" s="13" t="s">
        <v>56</v>
      </c>
      <c r="D702" s="21" t="s">
        <v>819</v>
      </c>
      <c r="E702" s="14">
        <v>81</v>
      </c>
      <c r="F702" s="14">
        <v>23.9</v>
      </c>
      <c r="G702" s="15">
        <f>ROUND(E702*F702,2)</f>
        <v>1935.9</v>
      </c>
      <c r="H702" s="14">
        <v>81</v>
      </c>
      <c r="I702" s="41"/>
      <c r="J702" s="15">
        <f>ROUND(H702*I702,2)</f>
        <v>0</v>
      </c>
    </row>
    <row r="703" spans="1:10" ht="122.4" x14ac:dyDescent="0.3">
      <c r="A703" s="16"/>
      <c r="B703" s="16"/>
      <c r="C703" s="16"/>
      <c r="D703" s="21" t="s">
        <v>820</v>
      </c>
      <c r="E703" s="16"/>
      <c r="F703" s="16"/>
      <c r="G703" s="16"/>
      <c r="H703" s="16"/>
      <c r="I703" s="41"/>
      <c r="J703" s="16"/>
    </row>
    <row r="704" spans="1:10" ht="20.399999999999999" x14ac:dyDescent="0.3">
      <c r="A704" s="12" t="s">
        <v>821</v>
      </c>
      <c r="B704" s="13" t="s">
        <v>18</v>
      </c>
      <c r="C704" s="13" t="s">
        <v>56</v>
      </c>
      <c r="D704" s="21" t="s">
        <v>822</v>
      </c>
      <c r="E704" s="14">
        <v>140</v>
      </c>
      <c r="F704" s="14">
        <v>35.869999999999997</v>
      </c>
      <c r="G704" s="15">
        <f>ROUND(E704*F704,2)</f>
        <v>5021.8</v>
      </c>
      <c r="H704" s="14">
        <v>140</v>
      </c>
      <c r="I704" s="41"/>
      <c r="J704" s="15">
        <f>ROUND(H704*I704,2)</f>
        <v>0</v>
      </c>
    </row>
    <row r="705" spans="1:10" ht="51" x14ac:dyDescent="0.3">
      <c r="A705" s="16"/>
      <c r="B705" s="16"/>
      <c r="C705" s="16"/>
      <c r="D705" s="21" t="s">
        <v>823</v>
      </c>
      <c r="E705" s="16"/>
      <c r="F705" s="16"/>
      <c r="G705" s="16"/>
      <c r="H705" s="16"/>
      <c r="I705" s="41"/>
      <c r="J705" s="16"/>
    </row>
    <row r="706" spans="1:10" x14ac:dyDescent="0.3">
      <c r="A706" s="16"/>
      <c r="B706" s="16"/>
      <c r="C706" s="16"/>
      <c r="D706" s="36" t="s">
        <v>824</v>
      </c>
      <c r="E706" s="14">
        <v>1</v>
      </c>
      <c r="F706" s="17">
        <f>G680+G682+G684+G686+G688+G690+G692+G694+G696+G698+G700+G702+G704</f>
        <v>248182.57</v>
      </c>
      <c r="G706" s="17">
        <f>ROUND(E706*F706,2)</f>
        <v>248182.57</v>
      </c>
      <c r="H706" s="14">
        <v>1</v>
      </c>
      <c r="I706" s="41">
        <f>J680+J682+J684+J686+J688+J690+J692+J694+J696+J698+J700+J702+J704</f>
        <v>0</v>
      </c>
      <c r="J706" s="17">
        <f>ROUND(H706*I706,2)</f>
        <v>0</v>
      </c>
    </row>
    <row r="707" spans="1:10" ht="1.05" customHeight="1" x14ac:dyDescent="0.3">
      <c r="A707" s="18"/>
      <c r="B707" s="18"/>
      <c r="C707" s="18"/>
      <c r="D707" s="37"/>
      <c r="E707" s="18"/>
      <c r="F707" s="18"/>
      <c r="G707" s="18"/>
      <c r="H707" s="18"/>
      <c r="I707" s="41"/>
      <c r="J707" s="18"/>
    </row>
    <row r="708" spans="1:10" x14ac:dyDescent="0.3">
      <c r="A708" s="10" t="s">
        <v>825</v>
      </c>
      <c r="B708" s="10" t="s">
        <v>10</v>
      </c>
      <c r="C708" s="10" t="s">
        <v>11</v>
      </c>
      <c r="D708" s="35" t="s">
        <v>826</v>
      </c>
      <c r="E708" s="11">
        <f>E790</f>
        <v>1</v>
      </c>
      <c r="F708" s="11">
        <f>F790</f>
        <v>411451.83</v>
      </c>
      <c r="G708" s="11">
        <f>G790</f>
        <v>411451.83</v>
      </c>
      <c r="H708" s="11">
        <f>H790</f>
        <v>1</v>
      </c>
      <c r="I708" s="41">
        <f>I790</f>
        <v>0</v>
      </c>
      <c r="J708" s="11">
        <f>J790</f>
        <v>0</v>
      </c>
    </row>
    <row r="709" spans="1:10" x14ac:dyDescent="0.3">
      <c r="A709" s="19" t="s">
        <v>827</v>
      </c>
      <c r="B709" s="19" t="s">
        <v>10</v>
      </c>
      <c r="C709" s="19" t="s">
        <v>11</v>
      </c>
      <c r="D709" s="38" t="s">
        <v>828</v>
      </c>
      <c r="E709" s="20">
        <f>E742</f>
        <v>1</v>
      </c>
      <c r="F709" s="20">
        <f>F742</f>
        <v>118072.23</v>
      </c>
      <c r="G709" s="20">
        <f>G742</f>
        <v>118072.23</v>
      </c>
      <c r="H709" s="20">
        <f>H742</f>
        <v>1</v>
      </c>
      <c r="I709" s="41">
        <f>I742</f>
        <v>0</v>
      </c>
      <c r="J709" s="20">
        <f>J742</f>
        <v>0</v>
      </c>
    </row>
    <row r="710" spans="1:10" ht="20.399999999999999" x14ac:dyDescent="0.3">
      <c r="A710" s="12" t="s">
        <v>829</v>
      </c>
      <c r="B710" s="13" t="s">
        <v>18</v>
      </c>
      <c r="C710" s="13" t="s">
        <v>56</v>
      </c>
      <c r="D710" s="21" t="s">
        <v>830</v>
      </c>
      <c r="E710" s="14">
        <v>2332.89</v>
      </c>
      <c r="F710" s="14">
        <v>18.54</v>
      </c>
      <c r="G710" s="15">
        <f>ROUND(E710*F710,2)</f>
        <v>43251.78</v>
      </c>
      <c r="H710" s="14">
        <v>2332.89</v>
      </c>
      <c r="I710" s="41"/>
      <c r="J710" s="15">
        <f>ROUND(H710*I710,2)</f>
        <v>0</v>
      </c>
    </row>
    <row r="711" spans="1:10" ht="132.6" x14ac:dyDescent="0.3">
      <c r="A711" s="16"/>
      <c r="B711" s="16"/>
      <c r="C711" s="16"/>
      <c r="D711" s="21" t="s">
        <v>831</v>
      </c>
      <c r="E711" s="16"/>
      <c r="F711" s="16"/>
      <c r="G711" s="16"/>
      <c r="H711" s="16"/>
      <c r="I711" s="41"/>
      <c r="J711" s="16"/>
    </row>
    <row r="712" spans="1:10" x14ac:dyDescent="0.3">
      <c r="A712" s="12" t="s">
        <v>832</v>
      </c>
      <c r="B712" s="13" t="s">
        <v>18</v>
      </c>
      <c r="C712" s="13" t="s">
        <v>56</v>
      </c>
      <c r="D712" s="21" t="s">
        <v>833</v>
      </c>
      <c r="E712" s="14">
        <v>0.5</v>
      </c>
      <c r="F712" s="14">
        <v>16.34</v>
      </c>
      <c r="G712" s="15">
        <f>ROUND(E712*F712,2)</f>
        <v>8.17</v>
      </c>
      <c r="H712" s="14">
        <v>0.5</v>
      </c>
      <c r="I712" s="41"/>
      <c r="J712" s="15">
        <f>ROUND(H712*I712,2)</f>
        <v>0</v>
      </c>
    </row>
    <row r="713" spans="1:10" ht="51" x14ac:dyDescent="0.3">
      <c r="A713" s="16"/>
      <c r="B713" s="16"/>
      <c r="C713" s="16"/>
      <c r="D713" s="21" t="s">
        <v>834</v>
      </c>
      <c r="E713" s="16"/>
      <c r="F713" s="16"/>
      <c r="G713" s="16"/>
      <c r="H713" s="16"/>
      <c r="I713" s="41"/>
      <c r="J713" s="16"/>
    </row>
    <row r="714" spans="1:10" ht="20.399999999999999" x14ac:dyDescent="0.3">
      <c r="A714" s="12" t="s">
        <v>835</v>
      </c>
      <c r="B714" s="13" t="s">
        <v>18</v>
      </c>
      <c r="C714" s="13" t="s">
        <v>56</v>
      </c>
      <c r="D714" s="21" t="s">
        <v>836</v>
      </c>
      <c r="E714" s="14">
        <v>681.85</v>
      </c>
      <c r="F714" s="14">
        <v>22.65</v>
      </c>
      <c r="G714" s="15">
        <f>ROUND(E714*F714,2)</f>
        <v>15443.9</v>
      </c>
      <c r="H714" s="14">
        <v>681.85</v>
      </c>
      <c r="I714" s="41"/>
      <c r="J714" s="15">
        <f>ROUND(H714*I714,2)</f>
        <v>0</v>
      </c>
    </row>
    <row r="715" spans="1:10" ht="71.400000000000006" x14ac:dyDescent="0.3">
      <c r="A715" s="16"/>
      <c r="B715" s="16"/>
      <c r="C715" s="16"/>
      <c r="D715" s="21" t="s">
        <v>837</v>
      </c>
      <c r="E715" s="16"/>
      <c r="F715" s="16"/>
      <c r="G715" s="16"/>
      <c r="H715" s="16"/>
      <c r="I715" s="41"/>
      <c r="J715" s="16"/>
    </row>
    <row r="716" spans="1:10" x14ac:dyDescent="0.3">
      <c r="A716" s="12" t="s">
        <v>838</v>
      </c>
      <c r="B716" s="13" t="s">
        <v>18</v>
      </c>
      <c r="C716" s="13" t="s">
        <v>56</v>
      </c>
      <c r="D716" s="21" t="s">
        <v>839</v>
      </c>
      <c r="E716" s="14">
        <v>2332.89</v>
      </c>
      <c r="F716" s="14">
        <v>12.98</v>
      </c>
      <c r="G716" s="15">
        <f>ROUND(E716*F716,2)</f>
        <v>30280.91</v>
      </c>
      <c r="H716" s="14">
        <v>2332.89</v>
      </c>
      <c r="I716" s="41"/>
      <c r="J716" s="15">
        <f>ROUND(H716*I716,2)</f>
        <v>0</v>
      </c>
    </row>
    <row r="717" spans="1:10" ht="81.599999999999994" x14ac:dyDescent="0.3">
      <c r="A717" s="16"/>
      <c r="B717" s="16"/>
      <c r="C717" s="16"/>
      <c r="D717" s="21" t="s">
        <v>840</v>
      </c>
      <c r="E717" s="16"/>
      <c r="F717" s="16"/>
      <c r="G717" s="16"/>
      <c r="H717" s="16"/>
      <c r="I717" s="41"/>
      <c r="J717" s="16"/>
    </row>
    <row r="718" spans="1:10" x14ac:dyDescent="0.3">
      <c r="A718" s="12" t="s">
        <v>841</v>
      </c>
      <c r="B718" s="13" t="s">
        <v>18</v>
      </c>
      <c r="C718" s="13" t="s">
        <v>34</v>
      </c>
      <c r="D718" s="21" t="s">
        <v>842</v>
      </c>
      <c r="E718" s="14">
        <v>541.4</v>
      </c>
      <c r="F718" s="14">
        <v>18.36</v>
      </c>
      <c r="G718" s="15">
        <f>ROUND(E718*F718,2)</f>
        <v>9940.1</v>
      </c>
      <c r="H718" s="14">
        <v>541.4</v>
      </c>
      <c r="I718" s="41"/>
      <c r="J718" s="15">
        <f>ROUND(H718*I718,2)</f>
        <v>0</v>
      </c>
    </row>
    <row r="719" spans="1:10" ht="40.799999999999997" x14ac:dyDescent="0.3">
      <c r="A719" s="16"/>
      <c r="B719" s="16"/>
      <c r="C719" s="16"/>
      <c r="D719" s="21" t="s">
        <v>843</v>
      </c>
      <c r="E719" s="16"/>
      <c r="F719" s="16"/>
      <c r="G719" s="16"/>
      <c r="H719" s="16"/>
      <c r="I719" s="41"/>
      <c r="J719" s="16"/>
    </row>
    <row r="720" spans="1:10" ht="20.399999999999999" x14ac:dyDescent="0.3">
      <c r="A720" s="12" t="s">
        <v>844</v>
      </c>
      <c r="B720" s="13" t="s">
        <v>18</v>
      </c>
      <c r="C720" s="13" t="s">
        <v>56</v>
      </c>
      <c r="D720" s="21" t="s">
        <v>845</v>
      </c>
      <c r="E720" s="14">
        <v>72</v>
      </c>
      <c r="F720" s="14">
        <v>76.53</v>
      </c>
      <c r="G720" s="15">
        <f>ROUND(E720*F720,2)</f>
        <v>5510.16</v>
      </c>
      <c r="H720" s="14">
        <v>72</v>
      </c>
      <c r="I720" s="41"/>
      <c r="J720" s="15">
        <f>ROUND(H720*I720,2)</f>
        <v>0</v>
      </c>
    </row>
    <row r="721" spans="1:10" ht="61.2" x14ac:dyDescent="0.3">
      <c r="A721" s="16"/>
      <c r="B721" s="16"/>
      <c r="C721" s="16"/>
      <c r="D721" s="21" t="s">
        <v>846</v>
      </c>
      <c r="E721" s="16"/>
      <c r="F721" s="16"/>
      <c r="G721" s="16"/>
      <c r="H721" s="16"/>
      <c r="I721" s="41"/>
      <c r="J721" s="16"/>
    </row>
    <row r="722" spans="1:10" x14ac:dyDescent="0.3">
      <c r="A722" s="12" t="s">
        <v>847</v>
      </c>
      <c r="B722" s="13" t="s">
        <v>18</v>
      </c>
      <c r="C722" s="13" t="s">
        <v>56</v>
      </c>
      <c r="D722" s="21" t="s">
        <v>848</v>
      </c>
      <c r="E722" s="14">
        <v>58.97</v>
      </c>
      <c r="F722" s="14">
        <v>25.17</v>
      </c>
      <c r="G722" s="15">
        <f>ROUND(E722*F722,2)</f>
        <v>1484.27</v>
      </c>
      <c r="H722" s="14">
        <v>58.97</v>
      </c>
      <c r="I722" s="41"/>
      <c r="J722" s="15">
        <f>ROUND(H722*I722,2)</f>
        <v>0</v>
      </c>
    </row>
    <row r="723" spans="1:10" ht="40.799999999999997" x14ac:dyDescent="0.3">
      <c r="A723" s="16"/>
      <c r="B723" s="16"/>
      <c r="C723" s="16"/>
      <c r="D723" s="21" t="s">
        <v>849</v>
      </c>
      <c r="E723" s="16"/>
      <c r="F723" s="16"/>
      <c r="G723" s="16"/>
      <c r="H723" s="16"/>
      <c r="I723" s="41"/>
      <c r="J723" s="16"/>
    </row>
    <row r="724" spans="1:10" x14ac:dyDescent="0.3">
      <c r="A724" s="12" t="s">
        <v>850</v>
      </c>
      <c r="B724" s="13" t="s">
        <v>18</v>
      </c>
      <c r="C724" s="13" t="s">
        <v>19</v>
      </c>
      <c r="D724" s="21" t="s">
        <v>851</v>
      </c>
      <c r="E724" s="14">
        <v>31</v>
      </c>
      <c r="F724" s="14">
        <v>10.84</v>
      </c>
      <c r="G724" s="15">
        <f>ROUND(E724*F724,2)</f>
        <v>336.04</v>
      </c>
      <c r="H724" s="14">
        <v>31</v>
      </c>
      <c r="I724" s="41"/>
      <c r="J724" s="15">
        <f>ROUND(H724*I724,2)</f>
        <v>0</v>
      </c>
    </row>
    <row r="725" spans="1:10" ht="61.2" x14ac:dyDescent="0.3">
      <c r="A725" s="16"/>
      <c r="B725" s="16"/>
      <c r="C725" s="16"/>
      <c r="D725" s="21" t="s">
        <v>852</v>
      </c>
      <c r="E725" s="16"/>
      <c r="F725" s="16"/>
      <c r="G725" s="16"/>
      <c r="H725" s="16"/>
      <c r="I725" s="41"/>
      <c r="J725" s="16"/>
    </row>
    <row r="726" spans="1:10" x14ac:dyDescent="0.3">
      <c r="A726" s="12" t="s">
        <v>853</v>
      </c>
      <c r="B726" s="13" t="s">
        <v>18</v>
      </c>
      <c r="C726" s="13" t="s">
        <v>34</v>
      </c>
      <c r="D726" s="21" t="s">
        <v>854</v>
      </c>
      <c r="E726" s="14">
        <v>30</v>
      </c>
      <c r="F726" s="14">
        <v>18.23</v>
      </c>
      <c r="G726" s="15">
        <f>ROUND(E726*F726,2)</f>
        <v>546.9</v>
      </c>
      <c r="H726" s="14">
        <v>30</v>
      </c>
      <c r="I726" s="41"/>
      <c r="J726" s="15">
        <f>ROUND(H726*I726,2)</f>
        <v>0</v>
      </c>
    </row>
    <row r="727" spans="1:10" ht="71.400000000000006" x14ac:dyDescent="0.3">
      <c r="A727" s="16"/>
      <c r="B727" s="16"/>
      <c r="C727" s="16"/>
      <c r="D727" s="21" t="s">
        <v>855</v>
      </c>
      <c r="E727" s="16"/>
      <c r="F727" s="16"/>
      <c r="G727" s="16"/>
      <c r="H727" s="16"/>
      <c r="I727" s="41"/>
      <c r="J727" s="16"/>
    </row>
    <row r="728" spans="1:10" x14ac:dyDescent="0.3">
      <c r="A728" s="12" t="s">
        <v>856</v>
      </c>
      <c r="B728" s="13" t="s">
        <v>18</v>
      </c>
      <c r="C728" s="13" t="s">
        <v>34</v>
      </c>
      <c r="D728" s="21" t="s">
        <v>857</v>
      </c>
      <c r="E728" s="14">
        <v>50</v>
      </c>
      <c r="F728" s="14">
        <v>11.48</v>
      </c>
      <c r="G728" s="15">
        <f>ROUND(E728*F728,2)</f>
        <v>574</v>
      </c>
      <c r="H728" s="14">
        <v>50</v>
      </c>
      <c r="I728" s="41"/>
      <c r="J728" s="15">
        <f>ROUND(H728*I728,2)</f>
        <v>0</v>
      </c>
    </row>
    <row r="729" spans="1:10" ht="61.2" x14ac:dyDescent="0.3">
      <c r="A729" s="16"/>
      <c r="B729" s="16"/>
      <c r="C729" s="16"/>
      <c r="D729" s="21" t="s">
        <v>858</v>
      </c>
      <c r="E729" s="16"/>
      <c r="F729" s="16"/>
      <c r="G729" s="16"/>
      <c r="H729" s="16"/>
      <c r="I729" s="41"/>
      <c r="J729" s="16"/>
    </row>
    <row r="730" spans="1:10" ht="20.399999999999999" x14ac:dyDescent="0.3">
      <c r="A730" s="12" t="s">
        <v>859</v>
      </c>
      <c r="B730" s="13" t="s">
        <v>18</v>
      </c>
      <c r="C730" s="13" t="s">
        <v>56</v>
      </c>
      <c r="D730" s="21" t="s">
        <v>860</v>
      </c>
      <c r="E730" s="14">
        <v>79.650000000000006</v>
      </c>
      <c r="F730" s="14">
        <v>17.22</v>
      </c>
      <c r="G730" s="15">
        <f>ROUND(E730*F730,2)</f>
        <v>1371.57</v>
      </c>
      <c r="H730" s="14">
        <v>79.650000000000006</v>
      </c>
      <c r="I730" s="41"/>
      <c r="J730" s="15">
        <f>ROUND(H730*I730,2)</f>
        <v>0</v>
      </c>
    </row>
    <row r="731" spans="1:10" ht="71.400000000000006" x14ac:dyDescent="0.3">
      <c r="A731" s="16"/>
      <c r="B731" s="16"/>
      <c r="C731" s="16"/>
      <c r="D731" s="21" t="s">
        <v>861</v>
      </c>
      <c r="E731" s="16"/>
      <c r="F731" s="16"/>
      <c r="G731" s="16"/>
      <c r="H731" s="16"/>
      <c r="I731" s="41"/>
      <c r="J731" s="16"/>
    </row>
    <row r="732" spans="1:10" ht="20.399999999999999" x14ac:dyDescent="0.3">
      <c r="A732" s="12" t="s">
        <v>862</v>
      </c>
      <c r="B732" s="13" t="s">
        <v>18</v>
      </c>
      <c r="C732" s="13" t="s">
        <v>34</v>
      </c>
      <c r="D732" s="21" t="s">
        <v>863</v>
      </c>
      <c r="E732" s="14">
        <v>0</v>
      </c>
      <c r="F732" s="14">
        <v>49.83</v>
      </c>
      <c r="G732" s="15">
        <f>ROUND(E732*F732,2)</f>
        <v>0</v>
      </c>
      <c r="H732" s="14">
        <v>0</v>
      </c>
      <c r="I732" s="41"/>
      <c r="J732" s="15">
        <f>ROUND(H732*I732,2)</f>
        <v>0</v>
      </c>
    </row>
    <row r="733" spans="1:10" ht="255" x14ac:dyDescent="0.3">
      <c r="A733" s="16"/>
      <c r="B733" s="16"/>
      <c r="C733" s="16"/>
      <c r="D733" s="21" t="s">
        <v>864</v>
      </c>
      <c r="E733" s="16"/>
      <c r="F733" s="16"/>
      <c r="G733" s="16"/>
      <c r="H733" s="16"/>
      <c r="I733" s="41"/>
      <c r="J733" s="16"/>
    </row>
    <row r="734" spans="1:10" x14ac:dyDescent="0.3">
      <c r="A734" s="12" t="s">
        <v>865</v>
      </c>
      <c r="B734" s="13" t="s">
        <v>18</v>
      </c>
      <c r="C734" s="13" t="s">
        <v>19</v>
      </c>
      <c r="D734" s="21" t="s">
        <v>866</v>
      </c>
      <c r="E734" s="14">
        <v>1</v>
      </c>
      <c r="F734" s="14">
        <v>2285.0100000000002</v>
      </c>
      <c r="G734" s="15">
        <f>ROUND(E734*F734,2)</f>
        <v>2285.0100000000002</v>
      </c>
      <c r="H734" s="14">
        <v>1</v>
      </c>
      <c r="I734" s="41"/>
      <c r="J734" s="15">
        <f>ROUND(H734*I734,2)</f>
        <v>0</v>
      </c>
    </row>
    <row r="735" spans="1:10" ht="51" x14ac:dyDescent="0.3">
      <c r="A735" s="16"/>
      <c r="B735" s="16"/>
      <c r="C735" s="16"/>
      <c r="D735" s="21" t="s">
        <v>867</v>
      </c>
      <c r="E735" s="16"/>
      <c r="F735" s="16"/>
      <c r="G735" s="16"/>
      <c r="H735" s="16"/>
      <c r="I735" s="41"/>
      <c r="J735" s="16"/>
    </row>
    <row r="736" spans="1:10" x14ac:dyDescent="0.3">
      <c r="A736" s="12" t="s">
        <v>868</v>
      </c>
      <c r="B736" s="13" t="s">
        <v>18</v>
      </c>
      <c r="C736" s="13" t="s">
        <v>56</v>
      </c>
      <c r="D736" s="21" t="s">
        <v>869</v>
      </c>
      <c r="E736" s="14">
        <v>240</v>
      </c>
      <c r="F736" s="14">
        <v>16.63</v>
      </c>
      <c r="G736" s="15">
        <f>ROUND(E736*F736,2)</f>
        <v>3991.2</v>
      </c>
      <c r="H736" s="14">
        <v>240</v>
      </c>
      <c r="I736" s="41"/>
      <c r="J736" s="15">
        <f>ROUND(H736*I736,2)</f>
        <v>0</v>
      </c>
    </row>
    <row r="737" spans="1:10" ht="51" x14ac:dyDescent="0.3">
      <c r="A737" s="16"/>
      <c r="B737" s="16"/>
      <c r="C737" s="16"/>
      <c r="D737" s="21" t="s">
        <v>870</v>
      </c>
      <c r="E737" s="16"/>
      <c r="F737" s="16"/>
      <c r="G737" s="16"/>
      <c r="H737" s="16"/>
      <c r="I737" s="41"/>
      <c r="J737" s="16"/>
    </row>
    <row r="738" spans="1:10" x14ac:dyDescent="0.3">
      <c r="A738" s="12" t="s">
        <v>871</v>
      </c>
      <c r="B738" s="13" t="s">
        <v>18</v>
      </c>
      <c r="C738" s="13" t="s">
        <v>56</v>
      </c>
      <c r="D738" s="21" t="s">
        <v>872</v>
      </c>
      <c r="E738" s="14">
        <v>217.53</v>
      </c>
      <c r="F738" s="14">
        <v>7.2</v>
      </c>
      <c r="G738" s="15">
        <f>ROUND(E738*F738,2)</f>
        <v>1566.22</v>
      </c>
      <c r="H738" s="14">
        <v>217.53</v>
      </c>
      <c r="I738" s="41"/>
      <c r="J738" s="15">
        <f>ROUND(H738*I738,2)</f>
        <v>0</v>
      </c>
    </row>
    <row r="739" spans="1:10" ht="71.400000000000006" x14ac:dyDescent="0.3">
      <c r="A739" s="16"/>
      <c r="B739" s="16"/>
      <c r="C739" s="16"/>
      <c r="D739" s="21" t="s">
        <v>873</v>
      </c>
      <c r="E739" s="16"/>
      <c r="F739" s="16"/>
      <c r="G739" s="16"/>
      <c r="H739" s="16"/>
      <c r="I739" s="41"/>
      <c r="J739" s="16"/>
    </row>
    <row r="740" spans="1:10" ht="20.399999999999999" x14ac:dyDescent="0.3">
      <c r="A740" s="12" t="s">
        <v>874</v>
      </c>
      <c r="B740" s="13" t="s">
        <v>18</v>
      </c>
      <c r="C740" s="13" t="s">
        <v>19</v>
      </c>
      <c r="D740" s="21" t="s">
        <v>875</v>
      </c>
      <c r="E740" s="14">
        <v>1</v>
      </c>
      <c r="F740" s="14">
        <v>1482</v>
      </c>
      <c r="G740" s="15">
        <f>ROUND(E740*F740,2)</f>
        <v>1482</v>
      </c>
      <c r="H740" s="14">
        <v>1</v>
      </c>
      <c r="I740" s="41"/>
      <c r="J740" s="15">
        <f>ROUND(H740*I740,2)</f>
        <v>0</v>
      </c>
    </row>
    <row r="741" spans="1:10" ht="81.599999999999994" x14ac:dyDescent="0.3">
      <c r="A741" s="16"/>
      <c r="B741" s="16"/>
      <c r="C741" s="16"/>
      <c r="D741" s="21" t="s">
        <v>876</v>
      </c>
      <c r="E741" s="16"/>
      <c r="F741" s="16"/>
      <c r="G741" s="16"/>
      <c r="H741" s="16"/>
      <c r="I741" s="41"/>
      <c r="J741" s="16"/>
    </row>
    <row r="742" spans="1:10" x14ac:dyDescent="0.3">
      <c r="A742" s="16"/>
      <c r="B742" s="16"/>
      <c r="C742" s="16"/>
      <c r="D742" s="36" t="s">
        <v>877</v>
      </c>
      <c r="E742" s="14">
        <v>1</v>
      </c>
      <c r="F742" s="17">
        <f>G710+G712+G714+G716+G718+G720+G722+G724+G726+G728+G730+G732+G734+G736+G738+G740</f>
        <v>118072.23</v>
      </c>
      <c r="G742" s="17">
        <f>ROUND(E742*F742,2)</f>
        <v>118072.23</v>
      </c>
      <c r="H742" s="14">
        <v>1</v>
      </c>
      <c r="I742" s="41">
        <f>J710+J712+J714+J716+J718+J720+J722+J724+J726+J728+J730+J732+J734+J736+J738+J740</f>
        <v>0</v>
      </c>
      <c r="J742" s="17">
        <f>ROUND(H742*I742,2)</f>
        <v>0</v>
      </c>
    </row>
    <row r="743" spans="1:10" ht="1.05" customHeight="1" x14ac:dyDescent="0.3">
      <c r="A743" s="18"/>
      <c r="B743" s="18"/>
      <c r="C743" s="18"/>
      <c r="D743" s="37"/>
      <c r="E743" s="18"/>
      <c r="F743" s="18"/>
      <c r="G743" s="18"/>
      <c r="H743" s="18"/>
      <c r="I743" s="41"/>
      <c r="J743" s="18"/>
    </row>
    <row r="744" spans="1:10" x14ac:dyDescent="0.3">
      <c r="A744" s="19" t="s">
        <v>878</v>
      </c>
      <c r="B744" s="19" t="s">
        <v>10</v>
      </c>
      <c r="C744" s="19" t="s">
        <v>11</v>
      </c>
      <c r="D744" s="38" t="s">
        <v>879</v>
      </c>
      <c r="E744" s="20">
        <f>E775</f>
        <v>1</v>
      </c>
      <c r="F744" s="20">
        <f>F775</f>
        <v>117838.99</v>
      </c>
      <c r="G744" s="20">
        <f>G775</f>
        <v>117838.99</v>
      </c>
      <c r="H744" s="20">
        <f>H775</f>
        <v>1</v>
      </c>
      <c r="I744" s="41">
        <f>I775</f>
        <v>0</v>
      </c>
      <c r="J744" s="20">
        <f>J775</f>
        <v>0</v>
      </c>
    </row>
    <row r="745" spans="1:10" x14ac:dyDescent="0.3">
      <c r="A745" s="12" t="s">
        <v>880</v>
      </c>
      <c r="B745" s="13" t="s">
        <v>18</v>
      </c>
      <c r="C745" s="13" t="s">
        <v>56</v>
      </c>
      <c r="D745" s="21" t="s">
        <v>881</v>
      </c>
      <c r="E745" s="14">
        <v>258.8</v>
      </c>
      <c r="F745" s="14">
        <v>11.84</v>
      </c>
      <c r="G745" s="15">
        <f>ROUND(E745*F745,2)</f>
        <v>3064.19</v>
      </c>
      <c r="H745" s="14">
        <v>258.8</v>
      </c>
      <c r="I745" s="41"/>
      <c r="J745" s="15">
        <f>ROUND(H745*I745,2)</f>
        <v>0</v>
      </c>
    </row>
    <row r="746" spans="1:10" ht="61.2" x14ac:dyDescent="0.3">
      <c r="A746" s="16"/>
      <c r="B746" s="16"/>
      <c r="C746" s="16"/>
      <c r="D746" s="21" t="s">
        <v>882</v>
      </c>
      <c r="E746" s="16"/>
      <c r="F746" s="16"/>
      <c r="G746" s="16"/>
      <c r="H746" s="16"/>
      <c r="I746" s="41"/>
      <c r="J746" s="16"/>
    </row>
    <row r="747" spans="1:10" x14ac:dyDescent="0.3">
      <c r="A747" s="12" t="s">
        <v>883</v>
      </c>
      <c r="B747" s="13" t="s">
        <v>18</v>
      </c>
      <c r="C747" s="13" t="s">
        <v>56</v>
      </c>
      <c r="D747" s="21" t="s">
        <v>884</v>
      </c>
      <c r="E747" s="14">
        <v>612.4</v>
      </c>
      <c r="F747" s="14">
        <v>60.45</v>
      </c>
      <c r="G747" s="15">
        <f>ROUND(E747*F747,2)</f>
        <v>37019.58</v>
      </c>
      <c r="H747" s="14">
        <v>612.4</v>
      </c>
      <c r="I747" s="41"/>
      <c r="J747" s="15">
        <f>ROUND(H747*I747,2)</f>
        <v>0</v>
      </c>
    </row>
    <row r="748" spans="1:10" ht="244.8" x14ac:dyDescent="0.3">
      <c r="A748" s="16"/>
      <c r="B748" s="16"/>
      <c r="C748" s="16"/>
      <c r="D748" s="21" t="s">
        <v>885</v>
      </c>
      <c r="E748" s="16"/>
      <c r="F748" s="16"/>
      <c r="G748" s="16"/>
      <c r="H748" s="16"/>
      <c r="I748" s="41"/>
      <c r="J748" s="16"/>
    </row>
    <row r="749" spans="1:10" x14ac:dyDescent="0.3">
      <c r="A749" s="12" t="s">
        <v>886</v>
      </c>
      <c r="B749" s="13" t="s">
        <v>18</v>
      </c>
      <c r="C749" s="13" t="s">
        <v>56</v>
      </c>
      <c r="D749" s="21" t="s">
        <v>887</v>
      </c>
      <c r="E749" s="14">
        <v>81</v>
      </c>
      <c r="F749" s="14">
        <v>31.57</v>
      </c>
      <c r="G749" s="15">
        <f>ROUND(E749*F749,2)</f>
        <v>2557.17</v>
      </c>
      <c r="H749" s="14">
        <v>81</v>
      </c>
      <c r="I749" s="41"/>
      <c r="J749" s="15">
        <f>ROUND(H749*I749,2)</f>
        <v>0</v>
      </c>
    </row>
    <row r="750" spans="1:10" ht="71.400000000000006" x14ac:dyDescent="0.3">
      <c r="A750" s="16"/>
      <c r="B750" s="16"/>
      <c r="C750" s="16"/>
      <c r="D750" s="21" t="s">
        <v>888</v>
      </c>
      <c r="E750" s="16"/>
      <c r="F750" s="16"/>
      <c r="G750" s="16"/>
      <c r="H750" s="16"/>
      <c r="I750" s="41"/>
      <c r="J750" s="16"/>
    </row>
    <row r="751" spans="1:10" ht="20.399999999999999" x14ac:dyDescent="0.3">
      <c r="A751" s="12" t="s">
        <v>889</v>
      </c>
      <c r="B751" s="13" t="s">
        <v>18</v>
      </c>
      <c r="C751" s="13" t="s">
        <v>56</v>
      </c>
      <c r="D751" s="21" t="s">
        <v>890</v>
      </c>
      <c r="E751" s="14">
        <v>695.82</v>
      </c>
      <c r="F751" s="14">
        <v>31.51</v>
      </c>
      <c r="G751" s="15">
        <f>ROUND(E751*F751,2)</f>
        <v>21925.29</v>
      </c>
      <c r="H751" s="14">
        <v>695.82</v>
      </c>
      <c r="I751" s="41"/>
      <c r="J751" s="15">
        <f>ROUND(H751*I751,2)</f>
        <v>0</v>
      </c>
    </row>
    <row r="752" spans="1:10" ht="112.2" x14ac:dyDescent="0.3">
      <c r="A752" s="16"/>
      <c r="B752" s="16"/>
      <c r="C752" s="16"/>
      <c r="D752" s="21" t="s">
        <v>891</v>
      </c>
      <c r="E752" s="16"/>
      <c r="F752" s="16"/>
      <c r="G752" s="16"/>
      <c r="H752" s="16"/>
      <c r="I752" s="41"/>
      <c r="J752" s="16"/>
    </row>
    <row r="753" spans="1:10" ht="20.399999999999999" x14ac:dyDescent="0.3">
      <c r="A753" s="12" t="s">
        <v>892</v>
      </c>
      <c r="B753" s="13" t="s">
        <v>18</v>
      </c>
      <c r="C753" s="13" t="s">
        <v>56</v>
      </c>
      <c r="D753" s="21" t="s">
        <v>893</v>
      </c>
      <c r="E753" s="14">
        <v>13.5</v>
      </c>
      <c r="F753" s="14">
        <v>57.37</v>
      </c>
      <c r="G753" s="15">
        <f>ROUND(E753*F753,2)</f>
        <v>774.5</v>
      </c>
      <c r="H753" s="14">
        <v>13.5</v>
      </c>
      <c r="I753" s="41"/>
      <c r="J753" s="15">
        <f>ROUND(H753*I753,2)</f>
        <v>0</v>
      </c>
    </row>
    <row r="754" spans="1:10" ht="71.400000000000006" x14ac:dyDescent="0.3">
      <c r="A754" s="16"/>
      <c r="B754" s="16"/>
      <c r="C754" s="16"/>
      <c r="D754" s="21" t="s">
        <v>894</v>
      </c>
      <c r="E754" s="16"/>
      <c r="F754" s="16"/>
      <c r="G754" s="16"/>
      <c r="H754" s="16"/>
      <c r="I754" s="41"/>
      <c r="J754" s="16"/>
    </row>
    <row r="755" spans="1:10" x14ac:dyDescent="0.3">
      <c r="A755" s="12" t="s">
        <v>895</v>
      </c>
      <c r="B755" s="13" t="s">
        <v>18</v>
      </c>
      <c r="C755" s="13" t="s">
        <v>34</v>
      </c>
      <c r="D755" s="21" t="s">
        <v>896</v>
      </c>
      <c r="E755" s="14">
        <v>469.57</v>
      </c>
      <c r="F755" s="14">
        <v>5.23</v>
      </c>
      <c r="G755" s="15">
        <f>ROUND(E755*F755,2)</f>
        <v>2455.85</v>
      </c>
      <c r="H755" s="14">
        <v>469.57</v>
      </c>
      <c r="I755" s="41"/>
      <c r="J755" s="15">
        <f>ROUND(H755*I755,2)</f>
        <v>0</v>
      </c>
    </row>
    <row r="756" spans="1:10" ht="61.2" x14ac:dyDescent="0.3">
      <c r="A756" s="16"/>
      <c r="B756" s="16"/>
      <c r="C756" s="16"/>
      <c r="D756" s="21" t="s">
        <v>897</v>
      </c>
      <c r="E756" s="16"/>
      <c r="F756" s="16"/>
      <c r="G756" s="16"/>
      <c r="H756" s="16"/>
      <c r="I756" s="41"/>
      <c r="J756" s="16"/>
    </row>
    <row r="757" spans="1:10" x14ac:dyDescent="0.3">
      <c r="A757" s="12" t="s">
        <v>898</v>
      </c>
      <c r="B757" s="13" t="s">
        <v>18</v>
      </c>
      <c r="C757" s="13" t="s">
        <v>34</v>
      </c>
      <c r="D757" s="21" t="s">
        <v>899</v>
      </c>
      <c r="E757" s="14">
        <v>128</v>
      </c>
      <c r="F757" s="14">
        <v>29.58</v>
      </c>
      <c r="G757" s="15">
        <f>ROUND(E757*F757,2)</f>
        <v>3786.24</v>
      </c>
      <c r="H757" s="14">
        <v>128</v>
      </c>
      <c r="I757" s="41"/>
      <c r="J757" s="15">
        <f>ROUND(H757*I757,2)</f>
        <v>0</v>
      </c>
    </row>
    <row r="758" spans="1:10" ht="81.599999999999994" x14ac:dyDescent="0.3">
      <c r="A758" s="16"/>
      <c r="B758" s="16"/>
      <c r="C758" s="16"/>
      <c r="D758" s="21" t="s">
        <v>900</v>
      </c>
      <c r="E758" s="16"/>
      <c r="F758" s="16"/>
      <c r="G758" s="16"/>
      <c r="H758" s="16"/>
      <c r="I758" s="41"/>
      <c r="J758" s="16"/>
    </row>
    <row r="759" spans="1:10" x14ac:dyDescent="0.3">
      <c r="A759" s="12" t="s">
        <v>901</v>
      </c>
      <c r="B759" s="13" t="s">
        <v>18</v>
      </c>
      <c r="C759" s="13" t="s">
        <v>34</v>
      </c>
      <c r="D759" s="21" t="s">
        <v>902</v>
      </c>
      <c r="E759" s="14">
        <v>78</v>
      </c>
      <c r="F759" s="14">
        <v>106.7</v>
      </c>
      <c r="G759" s="15">
        <f>ROUND(E759*F759,2)</f>
        <v>8322.6</v>
      </c>
      <c r="H759" s="14">
        <v>78</v>
      </c>
      <c r="I759" s="41"/>
      <c r="J759" s="15">
        <f>ROUND(H759*I759,2)</f>
        <v>0</v>
      </c>
    </row>
    <row r="760" spans="1:10" ht="51" x14ac:dyDescent="0.3">
      <c r="A760" s="16"/>
      <c r="B760" s="16"/>
      <c r="C760" s="16"/>
      <c r="D760" s="21" t="s">
        <v>903</v>
      </c>
      <c r="E760" s="16"/>
      <c r="F760" s="16"/>
      <c r="G760" s="16"/>
      <c r="H760" s="16"/>
      <c r="I760" s="41"/>
      <c r="J760" s="16"/>
    </row>
    <row r="761" spans="1:10" x14ac:dyDescent="0.3">
      <c r="A761" s="12" t="s">
        <v>904</v>
      </c>
      <c r="B761" s="13" t="s">
        <v>18</v>
      </c>
      <c r="C761" s="13" t="s">
        <v>34</v>
      </c>
      <c r="D761" s="21" t="s">
        <v>905</v>
      </c>
      <c r="E761" s="14">
        <v>454.7</v>
      </c>
      <c r="F761" s="14">
        <v>41.49</v>
      </c>
      <c r="G761" s="15">
        <f>ROUND(E761*F761,2)</f>
        <v>18865.5</v>
      </c>
      <c r="H761" s="14">
        <v>454.7</v>
      </c>
      <c r="I761" s="41"/>
      <c r="J761" s="15">
        <f>ROUND(H761*I761,2)</f>
        <v>0</v>
      </c>
    </row>
    <row r="762" spans="1:10" ht="61.2" x14ac:dyDescent="0.3">
      <c r="A762" s="16"/>
      <c r="B762" s="16"/>
      <c r="C762" s="16"/>
      <c r="D762" s="21" t="s">
        <v>906</v>
      </c>
      <c r="E762" s="16"/>
      <c r="F762" s="16"/>
      <c r="G762" s="16"/>
      <c r="H762" s="16"/>
      <c r="I762" s="41"/>
      <c r="J762" s="16"/>
    </row>
    <row r="763" spans="1:10" x14ac:dyDescent="0.3">
      <c r="A763" s="12" t="s">
        <v>907</v>
      </c>
      <c r="B763" s="13" t="s">
        <v>18</v>
      </c>
      <c r="C763" s="13" t="s">
        <v>34</v>
      </c>
      <c r="D763" s="21" t="s">
        <v>908</v>
      </c>
      <c r="E763" s="14">
        <v>30</v>
      </c>
      <c r="F763" s="14">
        <v>85.39</v>
      </c>
      <c r="G763" s="15">
        <f>ROUND(E763*F763,2)</f>
        <v>2561.6999999999998</v>
      </c>
      <c r="H763" s="14">
        <v>30</v>
      </c>
      <c r="I763" s="41"/>
      <c r="J763" s="15">
        <f>ROUND(H763*I763,2)</f>
        <v>0</v>
      </c>
    </row>
    <row r="764" spans="1:10" ht="71.400000000000006" x14ac:dyDescent="0.3">
      <c r="A764" s="16"/>
      <c r="B764" s="16"/>
      <c r="C764" s="16"/>
      <c r="D764" s="21" t="s">
        <v>909</v>
      </c>
      <c r="E764" s="16"/>
      <c r="F764" s="16"/>
      <c r="G764" s="16"/>
      <c r="H764" s="16"/>
      <c r="I764" s="41"/>
      <c r="J764" s="16"/>
    </row>
    <row r="765" spans="1:10" x14ac:dyDescent="0.3">
      <c r="A765" s="12" t="s">
        <v>910</v>
      </c>
      <c r="B765" s="13" t="s">
        <v>18</v>
      </c>
      <c r="C765" s="13" t="s">
        <v>34</v>
      </c>
      <c r="D765" s="21" t="s">
        <v>911</v>
      </c>
      <c r="E765" s="14">
        <v>218.9</v>
      </c>
      <c r="F765" s="14">
        <v>20.100000000000001</v>
      </c>
      <c r="G765" s="15">
        <f>ROUND(E765*F765,2)</f>
        <v>4399.8900000000003</v>
      </c>
      <c r="H765" s="14">
        <v>218.9</v>
      </c>
      <c r="I765" s="41"/>
      <c r="J765" s="15">
        <f>ROUND(H765*I765,2)</f>
        <v>0</v>
      </c>
    </row>
    <row r="766" spans="1:10" ht="51" x14ac:dyDescent="0.3">
      <c r="A766" s="16"/>
      <c r="B766" s="16"/>
      <c r="C766" s="16"/>
      <c r="D766" s="21" t="s">
        <v>912</v>
      </c>
      <c r="E766" s="16"/>
      <c r="F766" s="16"/>
      <c r="G766" s="16"/>
      <c r="H766" s="16"/>
      <c r="I766" s="41"/>
      <c r="J766" s="16"/>
    </row>
    <row r="767" spans="1:10" x14ac:dyDescent="0.3">
      <c r="A767" s="12" t="s">
        <v>913</v>
      </c>
      <c r="B767" s="13" t="s">
        <v>18</v>
      </c>
      <c r="C767" s="13" t="s">
        <v>56</v>
      </c>
      <c r="D767" s="21" t="s">
        <v>914</v>
      </c>
      <c r="E767" s="14">
        <v>695.82</v>
      </c>
      <c r="F767" s="14">
        <v>6.05</v>
      </c>
      <c r="G767" s="15">
        <f>ROUND(E767*F767,2)</f>
        <v>4209.71</v>
      </c>
      <c r="H767" s="14">
        <v>695.82</v>
      </c>
      <c r="I767" s="41"/>
      <c r="J767" s="15">
        <f>ROUND(H767*I767,2)</f>
        <v>0</v>
      </c>
    </row>
    <row r="768" spans="1:10" ht="30.6" x14ac:dyDescent="0.3">
      <c r="A768" s="16"/>
      <c r="B768" s="16"/>
      <c r="C768" s="16"/>
      <c r="D768" s="21" t="s">
        <v>915</v>
      </c>
      <c r="E768" s="16"/>
      <c r="F768" s="16"/>
      <c r="G768" s="16"/>
      <c r="H768" s="16"/>
      <c r="I768" s="41"/>
      <c r="J768" s="16"/>
    </row>
    <row r="769" spans="1:10" x14ac:dyDescent="0.3">
      <c r="A769" s="12" t="s">
        <v>916</v>
      </c>
      <c r="B769" s="13" t="s">
        <v>18</v>
      </c>
      <c r="C769" s="13" t="s">
        <v>34</v>
      </c>
      <c r="D769" s="21" t="s">
        <v>917</v>
      </c>
      <c r="E769" s="14">
        <v>22</v>
      </c>
      <c r="F769" s="14">
        <v>157.26</v>
      </c>
      <c r="G769" s="15">
        <f>ROUND(E769*F769,2)</f>
        <v>3459.72</v>
      </c>
      <c r="H769" s="14">
        <v>22</v>
      </c>
      <c r="I769" s="41"/>
      <c r="J769" s="15">
        <f>ROUND(H769*I769,2)</f>
        <v>0</v>
      </c>
    </row>
    <row r="770" spans="1:10" ht="20.399999999999999" x14ac:dyDescent="0.3">
      <c r="A770" s="16"/>
      <c r="B770" s="16"/>
      <c r="C770" s="16"/>
      <c r="D770" s="21" t="s">
        <v>918</v>
      </c>
      <c r="E770" s="16"/>
      <c r="F770" s="16"/>
      <c r="G770" s="16"/>
      <c r="H770" s="16"/>
      <c r="I770" s="41"/>
      <c r="J770" s="16"/>
    </row>
    <row r="771" spans="1:10" x14ac:dyDescent="0.3">
      <c r="A771" s="12" t="s">
        <v>919</v>
      </c>
      <c r="B771" s="13" t="s">
        <v>18</v>
      </c>
      <c r="C771" s="13" t="s">
        <v>34</v>
      </c>
      <c r="D771" s="21" t="s">
        <v>920</v>
      </c>
      <c r="E771" s="14">
        <v>22</v>
      </c>
      <c r="F771" s="14">
        <v>157.26</v>
      </c>
      <c r="G771" s="15">
        <f>ROUND(E771*F771,2)</f>
        <v>3459.72</v>
      </c>
      <c r="H771" s="14">
        <v>22</v>
      </c>
      <c r="I771" s="41"/>
      <c r="J771" s="15">
        <f>ROUND(H771*I771,2)</f>
        <v>0</v>
      </c>
    </row>
    <row r="772" spans="1:10" ht="20.399999999999999" x14ac:dyDescent="0.3">
      <c r="A772" s="16"/>
      <c r="B772" s="16"/>
      <c r="C772" s="16"/>
      <c r="D772" s="21" t="s">
        <v>921</v>
      </c>
      <c r="E772" s="16"/>
      <c r="F772" s="16"/>
      <c r="G772" s="16"/>
      <c r="H772" s="16"/>
      <c r="I772" s="41"/>
      <c r="J772" s="16"/>
    </row>
    <row r="773" spans="1:10" x14ac:dyDescent="0.3">
      <c r="A773" s="12" t="s">
        <v>922</v>
      </c>
      <c r="B773" s="13" t="s">
        <v>18</v>
      </c>
      <c r="C773" s="13" t="s">
        <v>34</v>
      </c>
      <c r="D773" s="21" t="s">
        <v>923</v>
      </c>
      <c r="E773" s="14">
        <v>7.5</v>
      </c>
      <c r="F773" s="14">
        <v>130.31</v>
      </c>
      <c r="G773" s="15">
        <f>ROUND(E773*F773,2)</f>
        <v>977.33</v>
      </c>
      <c r="H773" s="14">
        <v>7.5</v>
      </c>
      <c r="I773" s="41"/>
      <c r="J773" s="15">
        <f>ROUND(H773*I773,2)</f>
        <v>0</v>
      </c>
    </row>
    <row r="774" spans="1:10" ht="30.6" x14ac:dyDescent="0.3">
      <c r="A774" s="16"/>
      <c r="B774" s="16"/>
      <c r="C774" s="16"/>
      <c r="D774" s="21" t="s">
        <v>924</v>
      </c>
      <c r="E774" s="16"/>
      <c r="F774" s="16"/>
      <c r="G774" s="16"/>
      <c r="H774" s="16"/>
      <c r="I774" s="41"/>
      <c r="J774" s="16"/>
    </row>
    <row r="775" spans="1:10" x14ac:dyDescent="0.3">
      <c r="A775" s="16"/>
      <c r="B775" s="16"/>
      <c r="C775" s="16"/>
      <c r="D775" s="36" t="s">
        <v>925</v>
      </c>
      <c r="E775" s="14">
        <v>1</v>
      </c>
      <c r="F775" s="17">
        <f>G745+G747+G749+G751+G753+G755+G757+G759+G761+G763+G765+G767+G769+G771+G773</f>
        <v>117838.99</v>
      </c>
      <c r="G775" s="17">
        <f>ROUND(E775*F775,2)</f>
        <v>117838.99</v>
      </c>
      <c r="H775" s="14">
        <v>1</v>
      </c>
      <c r="I775" s="41">
        <f>J745+J747+J749+J751+J753+J755+J757+J759+J761+J763+J765+J767+J769+J771+J773</f>
        <v>0</v>
      </c>
      <c r="J775" s="17">
        <f>ROUND(H775*I775,2)</f>
        <v>0</v>
      </c>
    </row>
    <row r="776" spans="1:10" ht="1.05" customHeight="1" x14ac:dyDescent="0.3">
      <c r="A776" s="18"/>
      <c r="B776" s="18"/>
      <c r="C776" s="18"/>
      <c r="D776" s="37"/>
      <c r="E776" s="18"/>
      <c r="F776" s="18"/>
      <c r="G776" s="18"/>
      <c r="H776" s="18"/>
      <c r="I776" s="41"/>
      <c r="J776" s="18"/>
    </row>
    <row r="777" spans="1:10" x14ac:dyDescent="0.3">
      <c r="A777" s="19" t="s">
        <v>926</v>
      </c>
      <c r="B777" s="19" t="s">
        <v>10</v>
      </c>
      <c r="C777" s="19" t="s">
        <v>11</v>
      </c>
      <c r="D777" s="38" t="s">
        <v>927</v>
      </c>
      <c r="E777" s="20">
        <f>E788</f>
        <v>1</v>
      </c>
      <c r="F777" s="20">
        <f>F788</f>
        <v>175540.61</v>
      </c>
      <c r="G777" s="20">
        <f>G788</f>
        <v>175540.61</v>
      </c>
      <c r="H777" s="20">
        <f>H788</f>
        <v>1</v>
      </c>
      <c r="I777" s="41">
        <f>I788</f>
        <v>0</v>
      </c>
      <c r="J777" s="20">
        <f>J788</f>
        <v>0</v>
      </c>
    </row>
    <row r="778" spans="1:10" x14ac:dyDescent="0.3">
      <c r="A778" s="12" t="s">
        <v>928</v>
      </c>
      <c r="B778" s="13" t="s">
        <v>18</v>
      </c>
      <c r="C778" s="13" t="s">
        <v>56</v>
      </c>
      <c r="D778" s="21" t="s">
        <v>929</v>
      </c>
      <c r="E778" s="14">
        <v>473.2</v>
      </c>
      <c r="F778" s="14">
        <v>192.74</v>
      </c>
      <c r="G778" s="15">
        <f>ROUND(E778*F778,2)</f>
        <v>91204.57</v>
      </c>
      <c r="H778" s="14">
        <v>473.2</v>
      </c>
      <c r="I778" s="41"/>
      <c r="J778" s="15">
        <f>ROUND(H778*I778,2)</f>
        <v>0</v>
      </c>
    </row>
    <row r="779" spans="1:10" ht="193.8" x14ac:dyDescent="0.3">
      <c r="A779" s="16"/>
      <c r="B779" s="16"/>
      <c r="C779" s="16"/>
      <c r="D779" s="21" t="s">
        <v>930</v>
      </c>
      <c r="E779" s="16"/>
      <c r="F779" s="16"/>
      <c r="G779" s="16"/>
      <c r="H779" s="16"/>
      <c r="I779" s="41"/>
      <c r="J779" s="16"/>
    </row>
    <row r="780" spans="1:10" ht="20.399999999999999" x14ac:dyDescent="0.3">
      <c r="A780" s="12" t="s">
        <v>931</v>
      </c>
      <c r="B780" s="13" t="s">
        <v>18</v>
      </c>
      <c r="C780" s="13" t="s">
        <v>56</v>
      </c>
      <c r="D780" s="21" t="s">
        <v>932</v>
      </c>
      <c r="E780" s="14">
        <v>4</v>
      </c>
      <c r="F780" s="14">
        <v>219.24</v>
      </c>
      <c r="G780" s="15">
        <f>ROUND(E780*F780,2)</f>
        <v>876.96</v>
      </c>
      <c r="H780" s="14">
        <v>4</v>
      </c>
      <c r="I780" s="41"/>
      <c r="J780" s="15">
        <f>ROUND(H780*I780,2)</f>
        <v>0</v>
      </c>
    </row>
    <row r="781" spans="1:10" ht="244.8" x14ac:dyDescent="0.3">
      <c r="A781" s="16"/>
      <c r="B781" s="16"/>
      <c r="C781" s="16"/>
      <c r="D781" s="21" t="s">
        <v>933</v>
      </c>
      <c r="E781" s="16"/>
      <c r="F781" s="16"/>
      <c r="G781" s="16"/>
      <c r="H781" s="16"/>
      <c r="I781" s="41"/>
      <c r="J781" s="16"/>
    </row>
    <row r="782" spans="1:10" ht="20.399999999999999" x14ac:dyDescent="0.3">
      <c r="A782" s="12" t="s">
        <v>934</v>
      </c>
      <c r="B782" s="13" t="s">
        <v>18</v>
      </c>
      <c r="C782" s="13" t="s">
        <v>19</v>
      </c>
      <c r="D782" s="21" t="s">
        <v>935</v>
      </c>
      <c r="E782" s="14">
        <v>8</v>
      </c>
      <c r="F782" s="14">
        <v>213.99</v>
      </c>
      <c r="G782" s="15">
        <f>ROUND(E782*F782,2)</f>
        <v>1711.92</v>
      </c>
      <c r="H782" s="14">
        <v>8</v>
      </c>
      <c r="I782" s="41"/>
      <c r="J782" s="15">
        <f>ROUND(H782*I782,2)</f>
        <v>0</v>
      </c>
    </row>
    <row r="783" spans="1:10" ht="61.2" x14ac:dyDescent="0.3">
      <c r="A783" s="16"/>
      <c r="B783" s="16"/>
      <c r="C783" s="16"/>
      <c r="D783" s="21" t="s">
        <v>936</v>
      </c>
      <c r="E783" s="16"/>
      <c r="F783" s="16"/>
      <c r="G783" s="16"/>
      <c r="H783" s="16"/>
      <c r="I783" s="41"/>
      <c r="J783" s="16"/>
    </row>
    <row r="784" spans="1:10" x14ac:dyDescent="0.3">
      <c r="A784" s="12" t="s">
        <v>937</v>
      </c>
      <c r="B784" s="13" t="s">
        <v>18</v>
      </c>
      <c r="C784" s="13" t="s">
        <v>19</v>
      </c>
      <c r="D784" s="21" t="s">
        <v>938</v>
      </c>
      <c r="E784" s="14">
        <v>473.2</v>
      </c>
      <c r="F784" s="14">
        <v>171.18</v>
      </c>
      <c r="G784" s="15">
        <f>ROUND(E784*F784,2)</f>
        <v>81002.38</v>
      </c>
      <c r="H784" s="14">
        <v>473.2</v>
      </c>
      <c r="I784" s="41"/>
      <c r="J784" s="15">
        <f>ROUND(H784*I784,2)</f>
        <v>0</v>
      </c>
    </row>
    <row r="785" spans="1:10" ht="122.4" x14ac:dyDescent="0.3">
      <c r="A785" s="16"/>
      <c r="B785" s="16"/>
      <c r="C785" s="16"/>
      <c r="D785" s="21" t="s">
        <v>939</v>
      </c>
      <c r="E785" s="16"/>
      <c r="F785" s="16"/>
      <c r="G785" s="16"/>
      <c r="H785" s="16"/>
      <c r="I785" s="41"/>
      <c r="J785" s="16"/>
    </row>
    <row r="786" spans="1:10" ht="20.399999999999999" x14ac:dyDescent="0.3">
      <c r="A786" s="12" t="s">
        <v>940</v>
      </c>
      <c r="B786" s="13" t="s">
        <v>18</v>
      </c>
      <c r="C786" s="13" t="s">
        <v>19</v>
      </c>
      <c r="D786" s="21" t="s">
        <v>941</v>
      </c>
      <c r="E786" s="14">
        <v>2</v>
      </c>
      <c r="F786" s="14">
        <v>372.39</v>
      </c>
      <c r="G786" s="15">
        <f>ROUND(E786*F786,2)</f>
        <v>744.78</v>
      </c>
      <c r="H786" s="14">
        <v>2</v>
      </c>
      <c r="I786" s="41"/>
      <c r="J786" s="15">
        <f>ROUND(H786*I786,2)</f>
        <v>0</v>
      </c>
    </row>
    <row r="787" spans="1:10" ht="204" x14ac:dyDescent="0.3">
      <c r="A787" s="16"/>
      <c r="B787" s="16"/>
      <c r="C787" s="16"/>
      <c r="D787" s="21" t="s">
        <v>942</v>
      </c>
      <c r="E787" s="16"/>
      <c r="F787" s="16"/>
      <c r="G787" s="16"/>
      <c r="H787" s="16"/>
      <c r="I787" s="41"/>
      <c r="J787" s="16"/>
    </row>
    <row r="788" spans="1:10" x14ac:dyDescent="0.3">
      <c r="A788" s="16"/>
      <c r="B788" s="16"/>
      <c r="C788" s="16"/>
      <c r="D788" s="36" t="s">
        <v>943</v>
      </c>
      <c r="E788" s="14">
        <v>1</v>
      </c>
      <c r="F788" s="17">
        <f>G778+G780+G782+G784+G786</f>
        <v>175540.61</v>
      </c>
      <c r="G788" s="17">
        <f>ROUND(E788*F788,2)</f>
        <v>175540.61</v>
      </c>
      <c r="H788" s="14">
        <v>1</v>
      </c>
      <c r="I788" s="41">
        <f>J778+J780+J782+J784+J786</f>
        <v>0</v>
      </c>
      <c r="J788" s="17">
        <f>ROUND(H788*I788,2)</f>
        <v>0</v>
      </c>
    </row>
    <row r="789" spans="1:10" ht="1.05" customHeight="1" x14ac:dyDescent="0.3">
      <c r="A789" s="18"/>
      <c r="B789" s="18"/>
      <c r="C789" s="18"/>
      <c r="D789" s="37"/>
      <c r="E789" s="18"/>
      <c r="F789" s="18"/>
      <c r="G789" s="18"/>
      <c r="H789" s="18"/>
      <c r="I789" s="41"/>
      <c r="J789" s="18"/>
    </row>
    <row r="790" spans="1:10" x14ac:dyDescent="0.3">
      <c r="A790" s="16"/>
      <c r="B790" s="16"/>
      <c r="C790" s="16"/>
      <c r="D790" s="36" t="s">
        <v>944</v>
      </c>
      <c r="E790" s="14">
        <v>1</v>
      </c>
      <c r="F790" s="17">
        <f>G709+G744+G777</f>
        <v>411451.83</v>
      </c>
      <c r="G790" s="17">
        <f>ROUND(E790*F790,2)</f>
        <v>411451.83</v>
      </c>
      <c r="H790" s="14">
        <v>1</v>
      </c>
      <c r="I790" s="41">
        <f>J709+J744+J777</f>
        <v>0</v>
      </c>
      <c r="J790" s="17">
        <f>ROUND(H790*I790,2)</f>
        <v>0</v>
      </c>
    </row>
    <row r="791" spans="1:10" ht="1.05" customHeight="1" x14ac:dyDescent="0.3">
      <c r="A791" s="18"/>
      <c r="B791" s="18"/>
      <c r="C791" s="18"/>
      <c r="D791" s="37"/>
      <c r="E791" s="18"/>
      <c r="F791" s="18"/>
      <c r="G791" s="18"/>
      <c r="H791" s="18"/>
      <c r="I791" s="41"/>
      <c r="J791" s="18"/>
    </row>
    <row r="792" spans="1:10" x14ac:dyDescent="0.3">
      <c r="A792" s="10" t="s">
        <v>945</v>
      </c>
      <c r="B792" s="10" t="s">
        <v>10</v>
      </c>
      <c r="C792" s="10" t="s">
        <v>11</v>
      </c>
      <c r="D792" s="35" t="s">
        <v>946</v>
      </c>
      <c r="E792" s="11">
        <f>E876</f>
        <v>1</v>
      </c>
      <c r="F792" s="11">
        <f>F876</f>
        <v>488934.13</v>
      </c>
      <c r="G792" s="11">
        <f>G876</f>
        <v>488934.13</v>
      </c>
      <c r="H792" s="11">
        <f>H876</f>
        <v>1</v>
      </c>
      <c r="I792" s="41">
        <f>I876</f>
        <v>0</v>
      </c>
      <c r="J792" s="11">
        <f>J876</f>
        <v>0</v>
      </c>
    </row>
    <row r="793" spans="1:10" x14ac:dyDescent="0.3">
      <c r="A793" s="19" t="s">
        <v>947</v>
      </c>
      <c r="B793" s="19" t="s">
        <v>10</v>
      </c>
      <c r="C793" s="19" t="s">
        <v>11</v>
      </c>
      <c r="D793" s="38" t="s">
        <v>948</v>
      </c>
      <c r="E793" s="20">
        <f>E816</f>
        <v>1</v>
      </c>
      <c r="F793" s="20">
        <f>F816</f>
        <v>85993.04</v>
      </c>
      <c r="G793" s="20">
        <f>G816</f>
        <v>85993.04</v>
      </c>
      <c r="H793" s="20">
        <f>H816</f>
        <v>1</v>
      </c>
      <c r="I793" s="41">
        <f>I816</f>
        <v>0</v>
      </c>
      <c r="J793" s="20">
        <f>J816</f>
        <v>0</v>
      </c>
    </row>
    <row r="794" spans="1:10" x14ac:dyDescent="0.3">
      <c r="A794" s="12" t="s">
        <v>949</v>
      </c>
      <c r="B794" s="13" t="s">
        <v>18</v>
      </c>
      <c r="C794" s="13" t="s">
        <v>19</v>
      </c>
      <c r="D794" s="21" t="s">
        <v>950</v>
      </c>
      <c r="E794" s="14">
        <v>1</v>
      </c>
      <c r="F794" s="14">
        <v>2450.7600000000002</v>
      </c>
      <c r="G794" s="15">
        <f>ROUND(E794*F794,2)</f>
        <v>2450.7600000000002</v>
      </c>
      <c r="H794" s="14">
        <v>1</v>
      </c>
      <c r="I794" s="41"/>
      <c r="J794" s="15">
        <f>ROUND(H794*I794,2)</f>
        <v>0</v>
      </c>
    </row>
    <row r="795" spans="1:10" ht="122.4" x14ac:dyDescent="0.3">
      <c r="A795" s="16"/>
      <c r="B795" s="16"/>
      <c r="C795" s="16"/>
      <c r="D795" s="21" t="s">
        <v>951</v>
      </c>
      <c r="E795" s="16"/>
      <c r="F795" s="16"/>
      <c r="G795" s="16"/>
      <c r="H795" s="16"/>
      <c r="I795" s="41"/>
      <c r="J795" s="16"/>
    </row>
    <row r="796" spans="1:10" ht="20.399999999999999" x14ac:dyDescent="0.3">
      <c r="A796" s="12" t="s">
        <v>952</v>
      </c>
      <c r="B796" s="13" t="s">
        <v>18</v>
      </c>
      <c r="C796" s="13" t="s">
        <v>19</v>
      </c>
      <c r="D796" s="21" t="s">
        <v>953</v>
      </c>
      <c r="E796" s="14">
        <v>2</v>
      </c>
      <c r="F796" s="14">
        <v>2732.48</v>
      </c>
      <c r="G796" s="15">
        <f>ROUND(E796*F796,2)</f>
        <v>5464.96</v>
      </c>
      <c r="H796" s="14">
        <v>2</v>
      </c>
      <c r="I796" s="41"/>
      <c r="J796" s="15">
        <f>ROUND(H796*I796,2)</f>
        <v>0</v>
      </c>
    </row>
    <row r="797" spans="1:10" ht="91.8" x14ac:dyDescent="0.3">
      <c r="A797" s="16"/>
      <c r="B797" s="16"/>
      <c r="C797" s="16"/>
      <c r="D797" s="21" t="s">
        <v>954</v>
      </c>
      <c r="E797" s="16"/>
      <c r="F797" s="16"/>
      <c r="G797" s="16"/>
      <c r="H797" s="16"/>
      <c r="I797" s="41"/>
      <c r="J797" s="16"/>
    </row>
    <row r="798" spans="1:10" ht="20.399999999999999" x14ac:dyDescent="0.3">
      <c r="A798" s="12" t="s">
        <v>955</v>
      </c>
      <c r="B798" s="13" t="s">
        <v>18</v>
      </c>
      <c r="C798" s="13" t="s">
        <v>19</v>
      </c>
      <c r="D798" s="21" t="s">
        <v>956</v>
      </c>
      <c r="E798" s="14">
        <v>2</v>
      </c>
      <c r="F798" s="14">
        <v>4132.08</v>
      </c>
      <c r="G798" s="15">
        <f>ROUND(E798*F798,2)</f>
        <v>8264.16</v>
      </c>
      <c r="H798" s="14">
        <v>2</v>
      </c>
      <c r="I798" s="41"/>
      <c r="J798" s="15">
        <f>ROUND(H798*I798,2)</f>
        <v>0</v>
      </c>
    </row>
    <row r="799" spans="1:10" ht="204" x14ac:dyDescent="0.3">
      <c r="A799" s="16"/>
      <c r="B799" s="16"/>
      <c r="C799" s="16"/>
      <c r="D799" s="21" t="s">
        <v>957</v>
      </c>
      <c r="E799" s="16"/>
      <c r="F799" s="16"/>
      <c r="G799" s="16"/>
      <c r="H799" s="16"/>
      <c r="I799" s="41"/>
      <c r="J799" s="16"/>
    </row>
    <row r="800" spans="1:10" ht="20.399999999999999" x14ac:dyDescent="0.3">
      <c r="A800" s="12" t="s">
        <v>958</v>
      </c>
      <c r="B800" s="13" t="s">
        <v>18</v>
      </c>
      <c r="C800" s="13" t="s">
        <v>19</v>
      </c>
      <c r="D800" s="21" t="s">
        <v>959</v>
      </c>
      <c r="E800" s="14">
        <v>1</v>
      </c>
      <c r="F800" s="14">
        <v>2412.21</v>
      </c>
      <c r="G800" s="15">
        <f>ROUND(E800*F800,2)</f>
        <v>2412.21</v>
      </c>
      <c r="H800" s="14">
        <v>1</v>
      </c>
      <c r="I800" s="41"/>
      <c r="J800" s="15">
        <f>ROUND(H800*I800,2)</f>
        <v>0</v>
      </c>
    </row>
    <row r="801" spans="1:10" ht="122.4" x14ac:dyDescent="0.3">
      <c r="A801" s="16"/>
      <c r="B801" s="16"/>
      <c r="C801" s="16"/>
      <c r="D801" s="21" t="s">
        <v>960</v>
      </c>
      <c r="E801" s="16"/>
      <c r="F801" s="16"/>
      <c r="G801" s="16"/>
      <c r="H801" s="16"/>
      <c r="I801" s="41"/>
      <c r="J801" s="16"/>
    </row>
    <row r="802" spans="1:10" x14ac:dyDescent="0.3">
      <c r="A802" s="12" t="s">
        <v>961</v>
      </c>
      <c r="B802" s="13" t="s">
        <v>18</v>
      </c>
      <c r="C802" s="13" t="s">
        <v>19</v>
      </c>
      <c r="D802" s="21" t="s">
        <v>962</v>
      </c>
      <c r="E802" s="14">
        <v>4</v>
      </c>
      <c r="F802" s="14">
        <v>5450.89</v>
      </c>
      <c r="G802" s="15">
        <f>ROUND(E802*F802,2)</f>
        <v>21803.56</v>
      </c>
      <c r="H802" s="14">
        <v>4</v>
      </c>
      <c r="I802" s="41"/>
      <c r="J802" s="15">
        <f>ROUND(H802*I802,2)</f>
        <v>0</v>
      </c>
    </row>
    <row r="803" spans="1:10" ht="112.2" x14ac:dyDescent="0.3">
      <c r="A803" s="16"/>
      <c r="B803" s="16"/>
      <c r="C803" s="16"/>
      <c r="D803" s="21" t="s">
        <v>963</v>
      </c>
      <c r="E803" s="16"/>
      <c r="F803" s="16"/>
      <c r="G803" s="16"/>
      <c r="H803" s="16"/>
      <c r="I803" s="41"/>
      <c r="J803" s="16"/>
    </row>
    <row r="804" spans="1:10" x14ac:dyDescent="0.3">
      <c r="A804" s="12" t="s">
        <v>964</v>
      </c>
      <c r="B804" s="13" t="s">
        <v>18</v>
      </c>
      <c r="C804" s="13" t="s">
        <v>19</v>
      </c>
      <c r="D804" s="21" t="s">
        <v>965</v>
      </c>
      <c r="E804" s="14">
        <v>55</v>
      </c>
      <c r="F804" s="14">
        <v>562.46</v>
      </c>
      <c r="G804" s="15">
        <f>ROUND(E804*F804,2)</f>
        <v>30935.3</v>
      </c>
      <c r="H804" s="14">
        <v>55</v>
      </c>
      <c r="I804" s="41"/>
      <c r="J804" s="15">
        <f>ROUND(H804*I804,2)</f>
        <v>0</v>
      </c>
    </row>
    <row r="805" spans="1:10" ht="51" x14ac:dyDescent="0.3">
      <c r="A805" s="16"/>
      <c r="B805" s="16"/>
      <c r="C805" s="16"/>
      <c r="D805" s="21" t="s">
        <v>966</v>
      </c>
      <c r="E805" s="16"/>
      <c r="F805" s="16"/>
      <c r="G805" s="16"/>
      <c r="H805" s="16"/>
      <c r="I805" s="41"/>
      <c r="J805" s="16"/>
    </row>
    <row r="806" spans="1:10" x14ac:dyDescent="0.3">
      <c r="A806" s="12" t="s">
        <v>967</v>
      </c>
      <c r="B806" s="13" t="s">
        <v>18</v>
      </c>
      <c r="C806" s="13" t="s">
        <v>19</v>
      </c>
      <c r="D806" s="21" t="s">
        <v>968</v>
      </c>
      <c r="E806" s="14">
        <v>7</v>
      </c>
      <c r="F806" s="14">
        <v>880.77</v>
      </c>
      <c r="G806" s="15">
        <f>ROUND(E806*F806,2)</f>
        <v>6165.39</v>
      </c>
      <c r="H806" s="14">
        <v>7</v>
      </c>
      <c r="I806" s="41"/>
      <c r="J806" s="15">
        <f>ROUND(H806*I806,2)</f>
        <v>0</v>
      </c>
    </row>
    <row r="807" spans="1:10" ht="71.400000000000006" x14ac:dyDescent="0.3">
      <c r="A807" s="16"/>
      <c r="B807" s="16"/>
      <c r="C807" s="16"/>
      <c r="D807" s="21" t="s">
        <v>969</v>
      </c>
      <c r="E807" s="16"/>
      <c r="F807" s="16"/>
      <c r="G807" s="16"/>
      <c r="H807" s="16"/>
      <c r="I807" s="41"/>
      <c r="J807" s="16"/>
    </row>
    <row r="808" spans="1:10" x14ac:dyDescent="0.3">
      <c r="A808" s="12" t="s">
        <v>970</v>
      </c>
      <c r="B808" s="13" t="s">
        <v>18</v>
      </c>
      <c r="C808" s="13" t="s">
        <v>56</v>
      </c>
      <c r="D808" s="21" t="s">
        <v>971</v>
      </c>
      <c r="E808" s="14">
        <v>14.4</v>
      </c>
      <c r="F808" s="14">
        <v>184.74</v>
      </c>
      <c r="G808" s="15">
        <f>ROUND(E808*F808,2)</f>
        <v>2660.26</v>
      </c>
      <c r="H808" s="14">
        <v>14.4</v>
      </c>
      <c r="I808" s="41"/>
      <c r="J808" s="15">
        <f>ROUND(H808*I808,2)</f>
        <v>0</v>
      </c>
    </row>
    <row r="809" spans="1:10" ht="142.80000000000001" x14ac:dyDescent="0.3">
      <c r="A809" s="16"/>
      <c r="B809" s="16"/>
      <c r="C809" s="16"/>
      <c r="D809" s="21" t="s">
        <v>972</v>
      </c>
      <c r="E809" s="16"/>
      <c r="F809" s="16"/>
      <c r="G809" s="16"/>
      <c r="H809" s="16"/>
      <c r="I809" s="41"/>
      <c r="J809" s="16"/>
    </row>
    <row r="810" spans="1:10" x14ac:dyDescent="0.3">
      <c r="A810" s="12" t="s">
        <v>973</v>
      </c>
      <c r="B810" s="13" t="s">
        <v>18</v>
      </c>
      <c r="C810" s="13" t="s">
        <v>56</v>
      </c>
      <c r="D810" s="21" t="s">
        <v>974</v>
      </c>
      <c r="E810" s="14">
        <v>4</v>
      </c>
      <c r="F810" s="14">
        <v>226.16</v>
      </c>
      <c r="G810" s="15">
        <f>ROUND(E810*F810,2)</f>
        <v>904.64</v>
      </c>
      <c r="H810" s="14">
        <v>4</v>
      </c>
      <c r="I810" s="41"/>
      <c r="J810" s="15">
        <f>ROUND(H810*I810,2)</f>
        <v>0</v>
      </c>
    </row>
    <row r="811" spans="1:10" ht="40.799999999999997" x14ac:dyDescent="0.3">
      <c r="A811" s="16"/>
      <c r="B811" s="16"/>
      <c r="C811" s="16"/>
      <c r="D811" s="21" t="s">
        <v>975</v>
      </c>
      <c r="E811" s="16"/>
      <c r="F811" s="16"/>
      <c r="G811" s="16"/>
      <c r="H811" s="16"/>
      <c r="I811" s="41"/>
      <c r="J811" s="16"/>
    </row>
    <row r="812" spans="1:10" x14ac:dyDescent="0.3">
      <c r="A812" s="12" t="s">
        <v>976</v>
      </c>
      <c r="B812" s="13" t="s">
        <v>18</v>
      </c>
      <c r="C812" s="13" t="s">
        <v>19</v>
      </c>
      <c r="D812" s="21" t="s">
        <v>977</v>
      </c>
      <c r="E812" s="14">
        <v>4</v>
      </c>
      <c r="F812" s="14">
        <v>825.99</v>
      </c>
      <c r="G812" s="15">
        <f>ROUND(E812*F812,2)</f>
        <v>3303.96</v>
      </c>
      <c r="H812" s="14">
        <v>4</v>
      </c>
      <c r="I812" s="41"/>
      <c r="J812" s="15">
        <f>ROUND(H812*I812,2)</f>
        <v>0</v>
      </c>
    </row>
    <row r="813" spans="1:10" ht="61.2" x14ac:dyDescent="0.3">
      <c r="A813" s="16"/>
      <c r="B813" s="16"/>
      <c r="C813" s="16"/>
      <c r="D813" s="21" t="s">
        <v>978</v>
      </c>
      <c r="E813" s="16"/>
      <c r="F813" s="16"/>
      <c r="G813" s="16"/>
      <c r="H813" s="16"/>
      <c r="I813" s="41"/>
      <c r="J813" s="16"/>
    </row>
    <row r="814" spans="1:10" ht="20.399999999999999" x14ac:dyDescent="0.3">
      <c r="A814" s="12" t="s">
        <v>979</v>
      </c>
      <c r="B814" s="13" t="s">
        <v>18</v>
      </c>
      <c r="C814" s="13" t="s">
        <v>56</v>
      </c>
      <c r="D814" s="21" t="s">
        <v>980</v>
      </c>
      <c r="E814" s="14">
        <v>8</v>
      </c>
      <c r="F814" s="14">
        <v>203.48</v>
      </c>
      <c r="G814" s="15">
        <f>ROUND(E814*F814,2)</f>
        <v>1627.84</v>
      </c>
      <c r="H814" s="14">
        <v>8</v>
      </c>
      <c r="I814" s="41"/>
      <c r="J814" s="15">
        <f>ROUND(H814*I814,2)</f>
        <v>0</v>
      </c>
    </row>
    <row r="815" spans="1:10" ht="81.599999999999994" x14ac:dyDescent="0.3">
      <c r="A815" s="16"/>
      <c r="B815" s="16"/>
      <c r="C815" s="16"/>
      <c r="D815" s="21" t="s">
        <v>981</v>
      </c>
      <c r="E815" s="16"/>
      <c r="F815" s="16"/>
      <c r="G815" s="16"/>
      <c r="H815" s="16"/>
      <c r="I815" s="41"/>
      <c r="J815" s="16"/>
    </row>
    <row r="816" spans="1:10" x14ac:dyDescent="0.3">
      <c r="A816" s="16"/>
      <c r="B816" s="16"/>
      <c r="C816" s="16"/>
      <c r="D816" s="36" t="s">
        <v>982</v>
      </c>
      <c r="E816" s="14">
        <v>1</v>
      </c>
      <c r="F816" s="17">
        <f>G794+G796+G798+G800+G802+G804+G806+G808+G810+G812+G814</f>
        <v>85993.04</v>
      </c>
      <c r="G816" s="17">
        <f>ROUND(E816*F816,2)</f>
        <v>85993.04</v>
      </c>
      <c r="H816" s="14">
        <v>1</v>
      </c>
      <c r="I816" s="41">
        <f>J794+J796+J798+J800+J802+J804+J806+J808+J810+J812+J814</f>
        <v>0</v>
      </c>
      <c r="J816" s="17">
        <f>ROUND(H816*I816,2)</f>
        <v>0</v>
      </c>
    </row>
    <row r="817" spans="1:10" ht="1.05" customHeight="1" x14ac:dyDescent="0.3">
      <c r="A817" s="18"/>
      <c r="B817" s="18"/>
      <c r="C817" s="18"/>
      <c r="D817" s="37"/>
      <c r="E817" s="18"/>
      <c r="F817" s="18"/>
      <c r="G817" s="18"/>
      <c r="H817" s="18"/>
      <c r="I817" s="41"/>
      <c r="J817" s="18"/>
    </row>
    <row r="818" spans="1:10" x14ac:dyDescent="0.3">
      <c r="A818" s="19" t="s">
        <v>983</v>
      </c>
      <c r="B818" s="19" t="s">
        <v>10</v>
      </c>
      <c r="C818" s="19" t="s">
        <v>11</v>
      </c>
      <c r="D818" s="38" t="s">
        <v>984</v>
      </c>
      <c r="E818" s="20">
        <f>E859</f>
        <v>1</v>
      </c>
      <c r="F818" s="20">
        <f>F859</f>
        <v>228113.6</v>
      </c>
      <c r="G818" s="20">
        <f>G859</f>
        <v>228113.6</v>
      </c>
      <c r="H818" s="20">
        <f>H859</f>
        <v>1</v>
      </c>
      <c r="I818" s="41">
        <f>I859</f>
        <v>0</v>
      </c>
      <c r="J818" s="20">
        <f>J859</f>
        <v>0</v>
      </c>
    </row>
    <row r="819" spans="1:10" ht="20.399999999999999" x14ac:dyDescent="0.3">
      <c r="A819" s="12" t="s">
        <v>985</v>
      </c>
      <c r="B819" s="13" t="s">
        <v>18</v>
      </c>
      <c r="C819" s="13" t="s">
        <v>19</v>
      </c>
      <c r="D819" s="21" t="s">
        <v>986</v>
      </c>
      <c r="E819" s="14">
        <v>8</v>
      </c>
      <c r="F819" s="14">
        <v>1927.09</v>
      </c>
      <c r="G819" s="15">
        <f>ROUND(E819*F819,2)</f>
        <v>15416.72</v>
      </c>
      <c r="H819" s="14">
        <v>8</v>
      </c>
      <c r="I819" s="41"/>
      <c r="J819" s="15">
        <f>ROUND(H819*I819,2)</f>
        <v>0</v>
      </c>
    </row>
    <row r="820" spans="1:10" ht="112.2" x14ac:dyDescent="0.3">
      <c r="A820" s="16"/>
      <c r="B820" s="16"/>
      <c r="C820" s="16"/>
      <c r="D820" s="21" t="s">
        <v>987</v>
      </c>
      <c r="E820" s="16"/>
      <c r="F820" s="16"/>
      <c r="G820" s="16"/>
      <c r="H820" s="16"/>
      <c r="I820" s="41"/>
      <c r="J820" s="16"/>
    </row>
    <row r="821" spans="1:10" ht="20.399999999999999" x14ac:dyDescent="0.3">
      <c r="A821" s="12" t="s">
        <v>988</v>
      </c>
      <c r="B821" s="13" t="s">
        <v>18</v>
      </c>
      <c r="C821" s="13" t="s">
        <v>19</v>
      </c>
      <c r="D821" s="21" t="s">
        <v>989</v>
      </c>
      <c r="E821" s="14">
        <v>3</v>
      </c>
      <c r="F821" s="14">
        <v>2262.06</v>
      </c>
      <c r="G821" s="15">
        <f>ROUND(E821*F821,2)</f>
        <v>6786.18</v>
      </c>
      <c r="H821" s="14">
        <v>3</v>
      </c>
      <c r="I821" s="41"/>
      <c r="J821" s="15">
        <f>ROUND(H821*I821,2)</f>
        <v>0</v>
      </c>
    </row>
    <row r="822" spans="1:10" ht="102" x14ac:dyDescent="0.3">
      <c r="A822" s="16"/>
      <c r="B822" s="16"/>
      <c r="C822" s="16"/>
      <c r="D822" s="21" t="s">
        <v>990</v>
      </c>
      <c r="E822" s="16"/>
      <c r="F822" s="16"/>
      <c r="G822" s="16"/>
      <c r="H822" s="16"/>
      <c r="I822" s="41"/>
      <c r="J822" s="16"/>
    </row>
    <row r="823" spans="1:10" x14ac:dyDescent="0.3">
      <c r="A823" s="12" t="s">
        <v>991</v>
      </c>
      <c r="B823" s="13" t="s">
        <v>18</v>
      </c>
      <c r="C823" s="13" t="s">
        <v>56</v>
      </c>
      <c r="D823" s="21" t="s">
        <v>992</v>
      </c>
      <c r="E823" s="14">
        <v>100</v>
      </c>
      <c r="F823" s="14">
        <v>208.16</v>
      </c>
      <c r="G823" s="15">
        <f>ROUND(E823*F823,2)</f>
        <v>20816</v>
      </c>
      <c r="H823" s="14">
        <v>100</v>
      </c>
      <c r="I823" s="41"/>
      <c r="J823" s="15">
        <f>ROUND(H823*I823,2)</f>
        <v>0</v>
      </c>
    </row>
    <row r="824" spans="1:10" ht="51" x14ac:dyDescent="0.3">
      <c r="A824" s="16"/>
      <c r="B824" s="16"/>
      <c r="C824" s="16"/>
      <c r="D824" s="21" t="s">
        <v>993</v>
      </c>
      <c r="E824" s="16"/>
      <c r="F824" s="16"/>
      <c r="G824" s="16"/>
      <c r="H824" s="16"/>
      <c r="I824" s="41"/>
      <c r="J824" s="16"/>
    </row>
    <row r="825" spans="1:10" ht="20.399999999999999" x14ac:dyDescent="0.3">
      <c r="A825" s="12" t="s">
        <v>994</v>
      </c>
      <c r="B825" s="13" t="s">
        <v>18</v>
      </c>
      <c r="C825" s="13" t="s">
        <v>56</v>
      </c>
      <c r="D825" s="21" t="s">
        <v>995</v>
      </c>
      <c r="E825" s="14">
        <v>84</v>
      </c>
      <c r="F825" s="14">
        <v>176.63</v>
      </c>
      <c r="G825" s="15">
        <f>ROUND(E825*F825,2)</f>
        <v>14836.92</v>
      </c>
      <c r="H825" s="14">
        <v>84</v>
      </c>
      <c r="I825" s="41"/>
      <c r="J825" s="15">
        <f>ROUND(H825*I825,2)</f>
        <v>0</v>
      </c>
    </row>
    <row r="826" spans="1:10" ht="61.2" x14ac:dyDescent="0.3">
      <c r="A826" s="16"/>
      <c r="B826" s="16"/>
      <c r="C826" s="16"/>
      <c r="D826" s="21" t="s">
        <v>996</v>
      </c>
      <c r="E826" s="16"/>
      <c r="F826" s="16"/>
      <c r="G826" s="16"/>
      <c r="H826" s="16"/>
      <c r="I826" s="41"/>
      <c r="J826" s="16"/>
    </row>
    <row r="827" spans="1:10" ht="20.399999999999999" x14ac:dyDescent="0.3">
      <c r="A827" s="12" t="s">
        <v>997</v>
      </c>
      <c r="B827" s="13" t="s">
        <v>18</v>
      </c>
      <c r="C827" s="13" t="s">
        <v>56</v>
      </c>
      <c r="D827" s="21" t="s">
        <v>998</v>
      </c>
      <c r="E827" s="14">
        <v>2.4</v>
      </c>
      <c r="F827" s="14">
        <v>175.95</v>
      </c>
      <c r="G827" s="15">
        <f>ROUND(E827*F827,2)</f>
        <v>422.28</v>
      </c>
      <c r="H827" s="14">
        <v>2.4</v>
      </c>
      <c r="I827" s="41"/>
      <c r="J827" s="15">
        <f>ROUND(H827*I827,2)</f>
        <v>0</v>
      </c>
    </row>
    <row r="828" spans="1:10" ht="71.400000000000006" x14ac:dyDescent="0.3">
      <c r="A828" s="16"/>
      <c r="B828" s="16"/>
      <c r="C828" s="16"/>
      <c r="D828" s="21" t="s">
        <v>999</v>
      </c>
      <c r="E828" s="16"/>
      <c r="F828" s="16"/>
      <c r="G828" s="16"/>
      <c r="H828" s="16"/>
      <c r="I828" s="41"/>
      <c r="J828" s="16"/>
    </row>
    <row r="829" spans="1:10" x14ac:dyDescent="0.3">
      <c r="A829" s="12" t="s">
        <v>1000</v>
      </c>
      <c r="B829" s="13" t="s">
        <v>18</v>
      </c>
      <c r="C829" s="13" t="s">
        <v>34</v>
      </c>
      <c r="D829" s="21" t="s">
        <v>1001</v>
      </c>
      <c r="E829" s="14">
        <v>0.8</v>
      </c>
      <c r="F829" s="14">
        <v>66.599999999999994</v>
      </c>
      <c r="G829" s="15">
        <f>ROUND(E829*F829,2)</f>
        <v>53.28</v>
      </c>
      <c r="H829" s="14">
        <v>0.8</v>
      </c>
      <c r="I829" s="41"/>
      <c r="J829" s="15">
        <f>ROUND(H829*I829,2)</f>
        <v>0</v>
      </c>
    </row>
    <row r="830" spans="1:10" ht="30.6" x14ac:dyDescent="0.3">
      <c r="A830" s="16"/>
      <c r="B830" s="16"/>
      <c r="C830" s="16"/>
      <c r="D830" s="21" t="s">
        <v>1002</v>
      </c>
      <c r="E830" s="16"/>
      <c r="F830" s="16"/>
      <c r="G830" s="16"/>
      <c r="H830" s="16"/>
      <c r="I830" s="41"/>
      <c r="J830" s="16"/>
    </row>
    <row r="831" spans="1:10" ht="20.399999999999999" x14ac:dyDescent="0.3">
      <c r="A831" s="12" t="s">
        <v>1003</v>
      </c>
      <c r="B831" s="13" t="s">
        <v>18</v>
      </c>
      <c r="C831" s="13" t="s">
        <v>34</v>
      </c>
      <c r="D831" s="21" t="s">
        <v>1004</v>
      </c>
      <c r="E831" s="14">
        <v>20</v>
      </c>
      <c r="F831" s="14">
        <v>45.85</v>
      </c>
      <c r="G831" s="15">
        <f>ROUND(E831*F831,2)</f>
        <v>917</v>
      </c>
      <c r="H831" s="14">
        <v>20</v>
      </c>
      <c r="I831" s="41"/>
      <c r="J831" s="15">
        <f>ROUND(H831*I831,2)</f>
        <v>0</v>
      </c>
    </row>
    <row r="832" spans="1:10" ht="40.799999999999997" x14ac:dyDescent="0.3">
      <c r="A832" s="16"/>
      <c r="B832" s="16"/>
      <c r="C832" s="16"/>
      <c r="D832" s="21" t="s">
        <v>1005</v>
      </c>
      <c r="E832" s="16"/>
      <c r="F832" s="16"/>
      <c r="G832" s="16"/>
      <c r="H832" s="16"/>
      <c r="I832" s="41"/>
      <c r="J832" s="16"/>
    </row>
    <row r="833" spans="1:10" x14ac:dyDescent="0.3">
      <c r="A833" s="12" t="s">
        <v>1006</v>
      </c>
      <c r="B833" s="13" t="s">
        <v>18</v>
      </c>
      <c r="C833" s="13" t="s">
        <v>34</v>
      </c>
      <c r="D833" s="21" t="s">
        <v>1007</v>
      </c>
      <c r="E833" s="14">
        <v>50</v>
      </c>
      <c r="F833" s="14">
        <v>191.81</v>
      </c>
      <c r="G833" s="15">
        <f>ROUND(E833*F833,2)</f>
        <v>9590.5</v>
      </c>
      <c r="H833" s="14">
        <v>50</v>
      </c>
      <c r="I833" s="41"/>
      <c r="J833" s="15">
        <f>ROUND(H833*I833,2)</f>
        <v>0</v>
      </c>
    </row>
    <row r="834" spans="1:10" ht="102" x14ac:dyDescent="0.3">
      <c r="A834" s="16"/>
      <c r="B834" s="16"/>
      <c r="C834" s="16"/>
      <c r="D834" s="21" t="s">
        <v>1008</v>
      </c>
      <c r="E834" s="16"/>
      <c r="F834" s="16"/>
      <c r="G834" s="16"/>
      <c r="H834" s="16"/>
      <c r="I834" s="41"/>
      <c r="J834" s="16"/>
    </row>
    <row r="835" spans="1:10" ht="20.399999999999999" x14ac:dyDescent="0.3">
      <c r="A835" s="12" t="s">
        <v>1009</v>
      </c>
      <c r="B835" s="13" t="s">
        <v>18</v>
      </c>
      <c r="C835" s="13" t="s">
        <v>34</v>
      </c>
      <c r="D835" s="21" t="s">
        <v>1010</v>
      </c>
      <c r="E835" s="14">
        <v>218.9</v>
      </c>
      <c r="F835" s="14">
        <v>125.87</v>
      </c>
      <c r="G835" s="15">
        <f>ROUND(E835*F835,2)</f>
        <v>27552.94</v>
      </c>
      <c r="H835" s="14">
        <v>218.9</v>
      </c>
      <c r="I835" s="41"/>
      <c r="J835" s="15">
        <f>ROUND(H835*I835,2)</f>
        <v>0</v>
      </c>
    </row>
    <row r="836" spans="1:10" ht="71.400000000000006" x14ac:dyDescent="0.3">
      <c r="A836" s="16"/>
      <c r="B836" s="16"/>
      <c r="C836" s="16"/>
      <c r="D836" s="21" t="s">
        <v>1011</v>
      </c>
      <c r="E836" s="16"/>
      <c r="F836" s="16"/>
      <c r="G836" s="16"/>
      <c r="H836" s="16"/>
      <c r="I836" s="41"/>
      <c r="J836" s="16"/>
    </row>
    <row r="837" spans="1:10" x14ac:dyDescent="0.3">
      <c r="A837" s="12" t="s">
        <v>1012</v>
      </c>
      <c r="B837" s="13" t="s">
        <v>18</v>
      </c>
      <c r="C837" s="13" t="s">
        <v>34</v>
      </c>
      <c r="D837" s="21" t="s">
        <v>1013</v>
      </c>
      <c r="E837" s="14">
        <v>50</v>
      </c>
      <c r="F837" s="14">
        <v>86.88</v>
      </c>
      <c r="G837" s="15">
        <f>ROUND(E837*F837,2)</f>
        <v>4344</v>
      </c>
      <c r="H837" s="14">
        <v>50</v>
      </c>
      <c r="I837" s="41"/>
      <c r="J837" s="15">
        <f>ROUND(H837*I837,2)</f>
        <v>0</v>
      </c>
    </row>
    <row r="838" spans="1:10" ht="71.400000000000006" x14ac:dyDescent="0.3">
      <c r="A838" s="16"/>
      <c r="B838" s="16"/>
      <c r="C838" s="16"/>
      <c r="D838" s="21" t="s">
        <v>1014</v>
      </c>
      <c r="E838" s="16"/>
      <c r="F838" s="16"/>
      <c r="G838" s="16"/>
      <c r="H838" s="16"/>
      <c r="I838" s="41"/>
      <c r="J838" s="16"/>
    </row>
    <row r="839" spans="1:10" ht="20.399999999999999" x14ac:dyDescent="0.3">
      <c r="A839" s="12" t="s">
        <v>1015</v>
      </c>
      <c r="B839" s="13" t="s">
        <v>18</v>
      </c>
      <c r="C839" s="13" t="s">
        <v>34</v>
      </c>
      <c r="D839" s="21" t="s">
        <v>1016</v>
      </c>
      <c r="E839" s="14">
        <v>80</v>
      </c>
      <c r="F839" s="14">
        <v>39.770000000000003</v>
      </c>
      <c r="G839" s="15">
        <f>ROUND(E839*F839,2)</f>
        <v>3181.6</v>
      </c>
      <c r="H839" s="14">
        <v>80</v>
      </c>
      <c r="I839" s="41"/>
      <c r="J839" s="15">
        <f>ROUND(H839*I839,2)</f>
        <v>0</v>
      </c>
    </row>
    <row r="840" spans="1:10" ht="71.400000000000006" x14ac:dyDescent="0.3">
      <c r="A840" s="16"/>
      <c r="B840" s="16"/>
      <c r="C840" s="16"/>
      <c r="D840" s="21" t="s">
        <v>1017</v>
      </c>
      <c r="E840" s="16"/>
      <c r="F840" s="16"/>
      <c r="G840" s="16"/>
      <c r="H840" s="16"/>
      <c r="I840" s="41"/>
      <c r="J840" s="16"/>
    </row>
    <row r="841" spans="1:10" x14ac:dyDescent="0.3">
      <c r="A841" s="12" t="s">
        <v>1018</v>
      </c>
      <c r="B841" s="13" t="s">
        <v>18</v>
      </c>
      <c r="C841" s="13" t="s">
        <v>19</v>
      </c>
      <c r="D841" s="21" t="s">
        <v>1019</v>
      </c>
      <c r="E841" s="14">
        <v>4</v>
      </c>
      <c r="F841" s="14">
        <v>112.14</v>
      </c>
      <c r="G841" s="15">
        <f>ROUND(E841*F841,2)</f>
        <v>448.56</v>
      </c>
      <c r="H841" s="14">
        <v>4</v>
      </c>
      <c r="I841" s="41"/>
      <c r="J841" s="15">
        <f>ROUND(H841*I841,2)</f>
        <v>0</v>
      </c>
    </row>
    <row r="842" spans="1:10" ht="30.6" x14ac:dyDescent="0.3">
      <c r="A842" s="16"/>
      <c r="B842" s="16"/>
      <c r="C842" s="16"/>
      <c r="D842" s="21" t="s">
        <v>1020</v>
      </c>
      <c r="E842" s="16"/>
      <c r="F842" s="16"/>
      <c r="G842" s="16"/>
      <c r="H842" s="16"/>
      <c r="I842" s="41"/>
      <c r="J842" s="16"/>
    </row>
    <row r="843" spans="1:10" x14ac:dyDescent="0.3">
      <c r="A843" s="12" t="s">
        <v>1021</v>
      </c>
      <c r="B843" s="13" t="s">
        <v>18</v>
      </c>
      <c r="C843" s="13" t="s">
        <v>56</v>
      </c>
      <c r="D843" s="21" t="s">
        <v>1022</v>
      </c>
      <c r="E843" s="14">
        <v>8</v>
      </c>
      <c r="F843" s="14">
        <v>128.72</v>
      </c>
      <c r="G843" s="15">
        <f>ROUND(E843*F843,2)</f>
        <v>1029.76</v>
      </c>
      <c r="H843" s="14">
        <v>8</v>
      </c>
      <c r="I843" s="41"/>
      <c r="J843" s="15">
        <f>ROUND(H843*I843,2)</f>
        <v>0</v>
      </c>
    </row>
    <row r="844" spans="1:10" ht="51" x14ac:dyDescent="0.3">
      <c r="A844" s="16"/>
      <c r="B844" s="16"/>
      <c r="C844" s="16"/>
      <c r="D844" s="21" t="s">
        <v>1023</v>
      </c>
      <c r="E844" s="16"/>
      <c r="F844" s="16"/>
      <c r="G844" s="16"/>
      <c r="H844" s="16"/>
      <c r="I844" s="41"/>
      <c r="J844" s="16"/>
    </row>
    <row r="845" spans="1:10" ht="20.399999999999999" x14ac:dyDescent="0.3">
      <c r="A845" s="12" t="s">
        <v>1024</v>
      </c>
      <c r="B845" s="13" t="s">
        <v>18</v>
      </c>
      <c r="C845" s="13" t="s">
        <v>19</v>
      </c>
      <c r="D845" s="21" t="s">
        <v>1025</v>
      </c>
      <c r="E845" s="14">
        <v>2</v>
      </c>
      <c r="F845" s="14">
        <v>27327.119999999999</v>
      </c>
      <c r="G845" s="15">
        <f>ROUND(E845*F845,2)</f>
        <v>54654.239999999998</v>
      </c>
      <c r="H845" s="14">
        <v>2</v>
      </c>
      <c r="I845" s="41"/>
      <c r="J845" s="15">
        <f>ROUND(H845*I845,2)</f>
        <v>0</v>
      </c>
    </row>
    <row r="846" spans="1:10" ht="193.8" x14ac:dyDescent="0.3">
      <c r="A846" s="16"/>
      <c r="B846" s="16"/>
      <c r="C846" s="16"/>
      <c r="D846" s="21" t="s">
        <v>1026</v>
      </c>
      <c r="E846" s="16"/>
      <c r="F846" s="16"/>
      <c r="G846" s="16"/>
      <c r="H846" s="16"/>
      <c r="I846" s="41"/>
      <c r="J846" s="16"/>
    </row>
    <row r="847" spans="1:10" x14ac:dyDescent="0.3">
      <c r="A847" s="12" t="s">
        <v>1027</v>
      </c>
      <c r="B847" s="13" t="s">
        <v>18</v>
      </c>
      <c r="C847" s="13" t="s">
        <v>56</v>
      </c>
      <c r="D847" s="21" t="s">
        <v>1028</v>
      </c>
      <c r="E847" s="14">
        <v>28.65</v>
      </c>
      <c r="F847" s="14">
        <v>92.19</v>
      </c>
      <c r="G847" s="15">
        <f>ROUND(E847*F847,2)</f>
        <v>2641.24</v>
      </c>
      <c r="H847" s="14">
        <v>28.65</v>
      </c>
      <c r="I847" s="41"/>
      <c r="J847" s="15">
        <f>ROUND(H847*I847,2)</f>
        <v>0</v>
      </c>
    </row>
    <row r="848" spans="1:10" ht="61.2" x14ac:dyDescent="0.3">
      <c r="A848" s="16"/>
      <c r="B848" s="16"/>
      <c r="C848" s="16"/>
      <c r="D848" s="21" t="s">
        <v>1029</v>
      </c>
      <c r="E848" s="16"/>
      <c r="F848" s="16"/>
      <c r="G848" s="16"/>
      <c r="H848" s="16"/>
      <c r="I848" s="41"/>
      <c r="J848" s="16"/>
    </row>
    <row r="849" spans="1:10" ht="20.399999999999999" x14ac:dyDescent="0.3">
      <c r="A849" s="12" t="s">
        <v>1030</v>
      </c>
      <c r="B849" s="13" t="s">
        <v>18</v>
      </c>
      <c r="C849" s="13" t="s">
        <v>56</v>
      </c>
      <c r="D849" s="21" t="s">
        <v>1031</v>
      </c>
      <c r="E849" s="14">
        <v>40.5</v>
      </c>
      <c r="F849" s="14">
        <v>9.4600000000000009</v>
      </c>
      <c r="G849" s="15">
        <f>ROUND(E849*F849,2)</f>
        <v>383.13</v>
      </c>
      <c r="H849" s="14">
        <v>40.5</v>
      </c>
      <c r="I849" s="41"/>
      <c r="J849" s="15">
        <f>ROUND(H849*I849,2)</f>
        <v>0</v>
      </c>
    </row>
    <row r="850" spans="1:10" ht="30.6" x14ac:dyDescent="0.3">
      <c r="A850" s="16"/>
      <c r="B850" s="16"/>
      <c r="C850" s="16"/>
      <c r="D850" s="21" t="s">
        <v>1032</v>
      </c>
      <c r="E850" s="16"/>
      <c r="F850" s="16"/>
      <c r="G850" s="16"/>
      <c r="H850" s="16"/>
      <c r="I850" s="41"/>
      <c r="J850" s="16"/>
    </row>
    <row r="851" spans="1:10" x14ac:dyDescent="0.3">
      <c r="A851" s="12" t="s">
        <v>1033</v>
      </c>
      <c r="B851" s="13" t="s">
        <v>18</v>
      </c>
      <c r="C851" s="13" t="s">
        <v>56</v>
      </c>
      <c r="D851" s="21" t="s">
        <v>1034</v>
      </c>
      <c r="E851" s="14">
        <v>558</v>
      </c>
      <c r="F851" s="14">
        <v>77.650000000000006</v>
      </c>
      <c r="G851" s="15">
        <f>ROUND(E851*F851,2)</f>
        <v>43328.7</v>
      </c>
      <c r="H851" s="14">
        <v>558</v>
      </c>
      <c r="I851" s="41"/>
      <c r="J851" s="15">
        <f>ROUND(H851*I851,2)</f>
        <v>0</v>
      </c>
    </row>
    <row r="852" spans="1:10" ht="122.4" x14ac:dyDescent="0.3">
      <c r="A852" s="16"/>
      <c r="B852" s="16"/>
      <c r="C852" s="16"/>
      <c r="D852" s="21" t="s">
        <v>1035</v>
      </c>
      <c r="E852" s="16"/>
      <c r="F852" s="16"/>
      <c r="G852" s="16"/>
      <c r="H852" s="16"/>
      <c r="I852" s="41"/>
      <c r="J852" s="16"/>
    </row>
    <row r="853" spans="1:10" ht="20.399999999999999" x14ac:dyDescent="0.3">
      <c r="A853" s="12" t="s">
        <v>1036</v>
      </c>
      <c r="B853" s="13" t="s">
        <v>18</v>
      </c>
      <c r="C853" s="13" t="s">
        <v>34</v>
      </c>
      <c r="D853" s="21" t="s">
        <v>1037</v>
      </c>
      <c r="E853" s="14">
        <v>182</v>
      </c>
      <c r="F853" s="14">
        <v>60.18</v>
      </c>
      <c r="G853" s="15">
        <f>ROUND(E853*F853,2)</f>
        <v>10952.76</v>
      </c>
      <c r="H853" s="14">
        <v>182</v>
      </c>
      <c r="I853" s="41"/>
      <c r="J853" s="15">
        <f>ROUND(H853*I853,2)</f>
        <v>0</v>
      </c>
    </row>
    <row r="854" spans="1:10" ht="81.599999999999994" x14ac:dyDescent="0.3">
      <c r="A854" s="16"/>
      <c r="B854" s="16"/>
      <c r="C854" s="16"/>
      <c r="D854" s="21" t="s">
        <v>1038</v>
      </c>
      <c r="E854" s="16"/>
      <c r="F854" s="16"/>
      <c r="G854" s="16"/>
      <c r="H854" s="16"/>
      <c r="I854" s="41"/>
      <c r="J854" s="16"/>
    </row>
    <row r="855" spans="1:10" x14ac:dyDescent="0.3">
      <c r="A855" s="12" t="s">
        <v>1039</v>
      </c>
      <c r="B855" s="13" t="s">
        <v>18</v>
      </c>
      <c r="C855" s="13" t="s">
        <v>56</v>
      </c>
      <c r="D855" s="21" t="s">
        <v>1040</v>
      </c>
      <c r="E855" s="14">
        <v>28.65</v>
      </c>
      <c r="F855" s="14">
        <v>200.97</v>
      </c>
      <c r="G855" s="15">
        <f>ROUND(E855*F855,2)</f>
        <v>5757.79</v>
      </c>
      <c r="H855" s="14">
        <v>28.65</v>
      </c>
      <c r="I855" s="41"/>
      <c r="J855" s="15">
        <f>ROUND(H855*I855,2)</f>
        <v>0</v>
      </c>
    </row>
    <row r="856" spans="1:10" ht="61.2" x14ac:dyDescent="0.3">
      <c r="A856" s="16"/>
      <c r="B856" s="16"/>
      <c r="C856" s="16"/>
      <c r="D856" s="21" t="s">
        <v>1041</v>
      </c>
      <c r="E856" s="16"/>
      <c r="F856" s="16"/>
      <c r="G856" s="16"/>
      <c r="H856" s="16"/>
      <c r="I856" s="41"/>
      <c r="J856" s="16"/>
    </row>
    <row r="857" spans="1:10" ht="20.399999999999999" x14ac:dyDescent="0.3">
      <c r="A857" s="12" t="s">
        <v>492</v>
      </c>
      <c r="B857" s="13" t="s">
        <v>18</v>
      </c>
      <c r="C857" s="13" t="s">
        <v>56</v>
      </c>
      <c r="D857" s="21" t="s">
        <v>493</v>
      </c>
      <c r="E857" s="14">
        <v>28.65</v>
      </c>
      <c r="F857" s="14">
        <v>174.52</v>
      </c>
      <c r="G857" s="15">
        <f>ROUND(E857*F857,2)</f>
        <v>5000</v>
      </c>
      <c r="H857" s="14">
        <v>28.65</v>
      </c>
      <c r="I857" s="41"/>
      <c r="J857" s="15">
        <f>ROUND(H857*I857,2)</f>
        <v>0</v>
      </c>
    </row>
    <row r="858" spans="1:10" ht="30.6" x14ac:dyDescent="0.3">
      <c r="A858" s="16"/>
      <c r="B858" s="16"/>
      <c r="C858" s="16"/>
      <c r="D858" s="21" t="s">
        <v>494</v>
      </c>
      <c r="E858" s="16"/>
      <c r="F858" s="16"/>
      <c r="G858" s="16"/>
      <c r="H858" s="16"/>
      <c r="I858" s="41"/>
      <c r="J858" s="16"/>
    </row>
    <row r="859" spans="1:10" x14ac:dyDescent="0.3">
      <c r="A859" s="16"/>
      <c r="B859" s="16"/>
      <c r="C859" s="16"/>
      <c r="D859" s="36" t="s">
        <v>1042</v>
      </c>
      <c r="E859" s="14">
        <v>1</v>
      </c>
      <c r="F859" s="17">
        <f>G819+G821+G823+G825+G827+G829+G831+G833+G835+G837+G839+G841+G843+G845+G847+G849+G851+G853+G855+G857</f>
        <v>228113.6</v>
      </c>
      <c r="G859" s="17">
        <f>ROUND(E859*F859,2)</f>
        <v>228113.6</v>
      </c>
      <c r="H859" s="14">
        <v>1</v>
      </c>
      <c r="I859" s="41">
        <f>J819+J821+J823+J825+J827+J829+J831+J833+J835+J837+J839+J841+J843+J845+J847+J849+J851+J853+J855+J857</f>
        <v>0</v>
      </c>
      <c r="J859" s="17">
        <f>ROUND(H859*I859,2)</f>
        <v>0</v>
      </c>
    </row>
    <row r="860" spans="1:10" ht="1.05" customHeight="1" x14ac:dyDescent="0.3">
      <c r="A860" s="18"/>
      <c r="B860" s="18"/>
      <c r="C860" s="18"/>
      <c r="D860" s="37"/>
      <c r="E860" s="18"/>
      <c r="F860" s="18"/>
      <c r="G860" s="18"/>
      <c r="H860" s="18"/>
      <c r="I860" s="41"/>
      <c r="J860" s="18"/>
    </row>
    <row r="861" spans="1:10" x14ac:dyDescent="0.3">
      <c r="A861" s="19" t="s">
        <v>1043</v>
      </c>
      <c r="B861" s="19" t="s">
        <v>10</v>
      </c>
      <c r="C861" s="19" t="s">
        <v>11</v>
      </c>
      <c r="D861" s="38" t="s">
        <v>391</v>
      </c>
      <c r="E861" s="20">
        <f>E874</f>
        <v>1</v>
      </c>
      <c r="F861" s="20">
        <f>F874</f>
        <v>174827.49</v>
      </c>
      <c r="G861" s="20">
        <f>G874</f>
        <v>174827.49</v>
      </c>
      <c r="H861" s="20">
        <f>H874</f>
        <v>1</v>
      </c>
      <c r="I861" s="41">
        <f>I874</f>
        <v>0</v>
      </c>
      <c r="J861" s="20">
        <f>J874</f>
        <v>0</v>
      </c>
    </row>
    <row r="862" spans="1:10" ht="20.399999999999999" x14ac:dyDescent="0.3">
      <c r="A862" s="12" t="s">
        <v>1044</v>
      </c>
      <c r="B862" s="13" t="s">
        <v>18</v>
      </c>
      <c r="C862" s="13" t="s">
        <v>479</v>
      </c>
      <c r="D862" s="21" t="s">
        <v>1045</v>
      </c>
      <c r="E862" s="14">
        <v>19163.759999999998</v>
      </c>
      <c r="F862" s="14">
        <v>3.61</v>
      </c>
      <c r="G862" s="15">
        <f>ROUND(E862*F862,2)</f>
        <v>69181.17</v>
      </c>
      <c r="H862" s="14">
        <v>19163.759999999998</v>
      </c>
      <c r="I862" s="41"/>
      <c r="J862" s="15">
        <f>ROUND(H862*I862,2)</f>
        <v>0</v>
      </c>
    </row>
    <row r="863" spans="1:10" ht="81.599999999999994" x14ac:dyDescent="0.3">
      <c r="A863" s="16"/>
      <c r="B863" s="16"/>
      <c r="C863" s="16"/>
      <c r="D863" s="21" t="s">
        <v>1046</v>
      </c>
      <c r="E863" s="16"/>
      <c r="F863" s="16"/>
      <c r="G863" s="16"/>
      <c r="H863" s="16"/>
      <c r="I863" s="41"/>
      <c r="J863" s="16"/>
    </row>
    <row r="864" spans="1:10" x14ac:dyDescent="0.3">
      <c r="A864" s="12" t="s">
        <v>1047</v>
      </c>
      <c r="B864" s="13" t="s">
        <v>18</v>
      </c>
      <c r="C864" s="13" t="s">
        <v>19</v>
      </c>
      <c r="D864" s="21" t="s">
        <v>1048</v>
      </c>
      <c r="E864" s="14">
        <v>40</v>
      </c>
      <c r="F864" s="14">
        <v>33.880000000000003</v>
      </c>
      <c r="G864" s="15">
        <f>ROUND(E864*F864,2)</f>
        <v>1355.2</v>
      </c>
      <c r="H864" s="14">
        <v>40</v>
      </c>
      <c r="I864" s="41"/>
      <c r="J864" s="15">
        <f>ROUND(H864*I864,2)</f>
        <v>0</v>
      </c>
    </row>
    <row r="865" spans="1:10" ht="71.400000000000006" x14ac:dyDescent="0.3">
      <c r="A865" s="16"/>
      <c r="B865" s="16"/>
      <c r="C865" s="16"/>
      <c r="D865" s="21" t="s">
        <v>1049</v>
      </c>
      <c r="E865" s="16"/>
      <c r="F865" s="16"/>
      <c r="G865" s="16"/>
      <c r="H865" s="16"/>
      <c r="I865" s="41"/>
      <c r="J865" s="16"/>
    </row>
    <row r="866" spans="1:10" ht="20.399999999999999" x14ac:dyDescent="0.3">
      <c r="A866" s="12" t="s">
        <v>1050</v>
      </c>
      <c r="B866" s="13" t="s">
        <v>18</v>
      </c>
      <c r="C866" s="13" t="s">
        <v>479</v>
      </c>
      <c r="D866" s="21" t="s">
        <v>1051</v>
      </c>
      <c r="E866" s="14">
        <v>15152.2</v>
      </c>
      <c r="F866" s="14">
        <v>4.59</v>
      </c>
      <c r="G866" s="15">
        <f>ROUND(E866*F866,2)</f>
        <v>69548.600000000006</v>
      </c>
      <c r="H866" s="14">
        <v>15152.2</v>
      </c>
      <c r="I866" s="41"/>
      <c r="J866" s="15">
        <f>ROUND(H866*I866,2)</f>
        <v>0</v>
      </c>
    </row>
    <row r="867" spans="1:10" ht="71.400000000000006" x14ac:dyDescent="0.3">
      <c r="A867" s="16"/>
      <c r="B867" s="16"/>
      <c r="C867" s="16"/>
      <c r="D867" s="21" t="s">
        <v>1052</v>
      </c>
      <c r="E867" s="16"/>
      <c r="F867" s="16"/>
      <c r="G867" s="16"/>
      <c r="H867" s="16"/>
      <c r="I867" s="41"/>
      <c r="J867" s="16"/>
    </row>
    <row r="868" spans="1:10" x14ac:dyDescent="0.3">
      <c r="A868" s="12" t="s">
        <v>1053</v>
      </c>
      <c r="B868" s="13" t="s">
        <v>18</v>
      </c>
      <c r="C868" s="13" t="s">
        <v>19</v>
      </c>
      <c r="D868" s="21" t="s">
        <v>1054</v>
      </c>
      <c r="E868" s="14">
        <v>344</v>
      </c>
      <c r="F868" s="14">
        <v>23.33</v>
      </c>
      <c r="G868" s="15">
        <f>ROUND(E868*F868,2)</f>
        <v>8025.52</v>
      </c>
      <c r="H868" s="14">
        <v>344</v>
      </c>
      <c r="I868" s="41"/>
      <c r="J868" s="15">
        <f>ROUND(H868*I868,2)</f>
        <v>0</v>
      </c>
    </row>
    <row r="869" spans="1:10" ht="81.599999999999994" x14ac:dyDescent="0.3">
      <c r="A869" s="16"/>
      <c r="B869" s="16"/>
      <c r="C869" s="16"/>
      <c r="D869" s="21" t="s">
        <v>1055</v>
      </c>
      <c r="E869" s="16"/>
      <c r="F869" s="16"/>
      <c r="G869" s="16"/>
      <c r="H869" s="16"/>
      <c r="I869" s="41"/>
      <c r="J869" s="16"/>
    </row>
    <row r="870" spans="1:10" ht="20.399999999999999" x14ac:dyDescent="0.3">
      <c r="A870" s="12" t="s">
        <v>1056</v>
      </c>
      <c r="B870" s="13" t="s">
        <v>18</v>
      </c>
      <c r="C870" s="13" t="s">
        <v>19</v>
      </c>
      <c r="D870" s="21" t="s">
        <v>1057</v>
      </c>
      <c r="E870" s="14">
        <v>1536</v>
      </c>
      <c r="F870" s="14">
        <v>13.82</v>
      </c>
      <c r="G870" s="15">
        <f>ROUND(E870*F870,2)</f>
        <v>21227.52</v>
      </c>
      <c r="H870" s="14">
        <v>1536</v>
      </c>
      <c r="I870" s="41"/>
      <c r="J870" s="15">
        <f>ROUND(H870*I870,2)</f>
        <v>0</v>
      </c>
    </row>
    <row r="871" spans="1:10" ht="142.80000000000001" x14ac:dyDescent="0.3">
      <c r="A871" s="16"/>
      <c r="B871" s="16"/>
      <c r="C871" s="16"/>
      <c r="D871" s="21" t="s">
        <v>1058</v>
      </c>
      <c r="E871" s="16"/>
      <c r="F871" s="16"/>
      <c r="G871" s="16"/>
      <c r="H871" s="16"/>
      <c r="I871" s="41"/>
      <c r="J871" s="16"/>
    </row>
    <row r="872" spans="1:10" x14ac:dyDescent="0.3">
      <c r="A872" s="12" t="s">
        <v>1059</v>
      </c>
      <c r="B872" s="13" t="s">
        <v>18</v>
      </c>
      <c r="C872" s="13" t="s">
        <v>479</v>
      </c>
      <c r="D872" s="21" t="s">
        <v>1060</v>
      </c>
      <c r="E872" s="14">
        <v>1155.68</v>
      </c>
      <c r="F872" s="14">
        <v>4.75</v>
      </c>
      <c r="G872" s="15">
        <f>ROUND(E872*F872,2)</f>
        <v>5489.48</v>
      </c>
      <c r="H872" s="14">
        <v>1155.68</v>
      </c>
      <c r="I872" s="41"/>
      <c r="J872" s="15">
        <f>ROUND(H872*I872,2)</f>
        <v>0</v>
      </c>
    </row>
    <row r="873" spans="1:10" ht="71.400000000000006" x14ac:dyDescent="0.3">
      <c r="A873" s="16"/>
      <c r="B873" s="16"/>
      <c r="C873" s="16"/>
      <c r="D873" s="21" t="s">
        <v>1061</v>
      </c>
      <c r="E873" s="16"/>
      <c r="F873" s="16"/>
      <c r="G873" s="16"/>
      <c r="H873" s="16"/>
      <c r="I873" s="41"/>
      <c r="J873" s="16"/>
    </row>
    <row r="874" spans="1:10" x14ac:dyDescent="0.3">
      <c r="A874" s="16"/>
      <c r="B874" s="16"/>
      <c r="C874" s="16"/>
      <c r="D874" s="36" t="s">
        <v>1062</v>
      </c>
      <c r="E874" s="14">
        <v>1</v>
      </c>
      <c r="F874" s="17">
        <f>G862+G864+G866+G868+G870+G872</f>
        <v>174827.49</v>
      </c>
      <c r="G874" s="17">
        <f>ROUND(E874*F874,2)</f>
        <v>174827.49</v>
      </c>
      <c r="H874" s="14">
        <v>1</v>
      </c>
      <c r="I874" s="41">
        <f>J862+J864+J866+J868+J870+J872</f>
        <v>0</v>
      </c>
      <c r="J874" s="17">
        <f>ROUND(H874*I874,2)</f>
        <v>0</v>
      </c>
    </row>
    <row r="875" spans="1:10" ht="1.05" customHeight="1" x14ac:dyDescent="0.3">
      <c r="A875" s="18"/>
      <c r="B875" s="18"/>
      <c r="C875" s="18"/>
      <c r="D875" s="37"/>
      <c r="E875" s="18"/>
      <c r="F875" s="18"/>
      <c r="G875" s="18"/>
      <c r="H875" s="18"/>
      <c r="I875" s="41"/>
      <c r="J875" s="18"/>
    </row>
    <row r="876" spans="1:10" x14ac:dyDescent="0.3">
      <c r="A876" s="16"/>
      <c r="B876" s="16"/>
      <c r="C876" s="16"/>
      <c r="D876" s="36" t="s">
        <v>1063</v>
      </c>
      <c r="E876" s="14">
        <v>1</v>
      </c>
      <c r="F876" s="17">
        <f>G793+G818+G861</f>
        <v>488934.13</v>
      </c>
      <c r="G876" s="17">
        <f>ROUND(E876*F876,2)</f>
        <v>488934.13</v>
      </c>
      <c r="H876" s="14">
        <v>1</v>
      </c>
      <c r="I876" s="41">
        <f>J793+J818+J861</f>
        <v>0</v>
      </c>
      <c r="J876" s="17">
        <f>ROUND(H876*I876,2)</f>
        <v>0</v>
      </c>
    </row>
    <row r="877" spans="1:10" ht="1.05" customHeight="1" x14ac:dyDescent="0.3">
      <c r="A877" s="18"/>
      <c r="B877" s="18"/>
      <c r="C877" s="18"/>
      <c r="D877" s="37"/>
      <c r="E877" s="18"/>
      <c r="F877" s="18"/>
      <c r="G877" s="18"/>
      <c r="H877" s="18"/>
      <c r="I877" s="41"/>
      <c r="J877" s="18"/>
    </row>
    <row r="878" spans="1:10" x14ac:dyDescent="0.3">
      <c r="A878" s="10" t="s">
        <v>1064</v>
      </c>
      <c r="B878" s="10" t="s">
        <v>10</v>
      </c>
      <c r="C878" s="10" t="s">
        <v>11</v>
      </c>
      <c r="D878" s="35" t="s">
        <v>1065</v>
      </c>
      <c r="E878" s="11">
        <f>E897</f>
        <v>1</v>
      </c>
      <c r="F878" s="11">
        <f>F897</f>
        <v>130415.08</v>
      </c>
      <c r="G878" s="11">
        <f>G897</f>
        <v>130415.08</v>
      </c>
      <c r="H878" s="11">
        <f>H897</f>
        <v>1</v>
      </c>
      <c r="I878" s="41">
        <f>I897</f>
        <v>0</v>
      </c>
      <c r="J878" s="11">
        <f>J897</f>
        <v>0</v>
      </c>
    </row>
    <row r="879" spans="1:10" x14ac:dyDescent="0.3">
      <c r="A879" s="12" t="s">
        <v>1066</v>
      </c>
      <c r="B879" s="13" t="s">
        <v>18</v>
      </c>
      <c r="C879" s="13" t="s">
        <v>19</v>
      </c>
      <c r="D879" s="21" t="s">
        <v>1067</v>
      </c>
      <c r="E879" s="14">
        <v>2</v>
      </c>
      <c r="F879" s="14">
        <v>27227.19</v>
      </c>
      <c r="G879" s="15">
        <f>ROUND(E879*F879,2)</f>
        <v>54454.38</v>
      </c>
      <c r="H879" s="14">
        <v>2</v>
      </c>
      <c r="I879" s="41"/>
      <c r="J879" s="15">
        <f>ROUND(H879*I879,2)</f>
        <v>0</v>
      </c>
    </row>
    <row r="880" spans="1:10" ht="112.2" x14ac:dyDescent="0.3">
      <c r="A880" s="16"/>
      <c r="B880" s="16"/>
      <c r="C880" s="16"/>
      <c r="D880" s="21" t="s">
        <v>1068</v>
      </c>
      <c r="E880" s="16"/>
      <c r="F880" s="16"/>
      <c r="G880" s="16"/>
      <c r="H880" s="16"/>
      <c r="I880" s="41"/>
      <c r="J880" s="16"/>
    </row>
    <row r="881" spans="1:10" ht="20.399999999999999" x14ac:dyDescent="0.3">
      <c r="A881" s="12" t="s">
        <v>1069</v>
      </c>
      <c r="B881" s="13" t="s">
        <v>18</v>
      </c>
      <c r="C881" s="13" t="s">
        <v>19</v>
      </c>
      <c r="D881" s="21" t="s">
        <v>1070</v>
      </c>
      <c r="E881" s="14">
        <v>2</v>
      </c>
      <c r="F881" s="14">
        <v>2116.5</v>
      </c>
      <c r="G881" s="15">
        <f>ROUND(E881*F881,2)</f>
        <v>4233</v>
      </c>
      <c r="H881" s="14">
        <v>2</v>
      </c>
      <c r="I881" s="41"/>
      <c r="J881" s="15">
        <f>ROUND(H881*I881,2)</f>
        <v>0</v>
      </c>
    </row>
    <row r="882" spans="1:10" ht="51" x14ac:dyDescent="0.3">
      <c r="A882" s="16"/>
      <c r="B882" s="16"/>
      <c r="C882" s="16"/>
      <c r="D882" s="21" t="s">
        <v>1071</v>
      </c>
      <c r="E882" s="16"/>
      <c r="F882" s="16"/>
      <c r="G882" s="16"/>
      <c r="H882" s="16"/>
      <c r="I882" s="41"/>
      <c r="J882" s="16"/>
    </row>
    <row r="883" spans="1:10" x14ac:dyDescent="0.3">
      <c r="A883" s="12" t="s">
        <v>1072</v>
      </c>
      <c r="B883" s="13" t="s">
        <v>18</v>
      </c>
      <c r="C883" s="13" t="s">
        <v>19</v>
      </c>
      <c r="D883" s="21" t="s">
        <v>1073</v>
      </c>
      <c r="E883" s="14">
        <v>2</v>
      </c>
      <c r="F883" s="14">
        <v>8762.58</v>
      </c>
      <c r="G883" s="15">
        <f>ROUND(E883*F883,2)</f>
        <v>17525.16</v>
      </c>
      <c r="H883" s="14">
        <v>2</v>
      </c>
      <c r="I883" s="41"/>
      <c r="J883" s="15">
        <f>ROUND(H883*I883,2)</f>
        <v>0</v>
      </c>
    </row>
    <row r="884" spans="1:10" ht="30.6" x14ac:dyDescent="0.3">
      <c r="A884" s="16"/>
      <c r="B884" s="16"/>
      <c r="C884" s="16"/>
      <c r="D884" s="21" t="s">
        <v>1074</v>
      </c>
      <c r="E884" s="16"/>
      <c r="F884" s="16"/>
      <c r="G884" s="16"/>
      <c r="H884" s="16"/>
      <c r="I884" s="41"/>
      <c r="J884" s="16"/>
    </row>
    <row r="885" spans="1:10" x14ac:dyDescent="0.3">
      <c r="A885" s="12" t="s">
        <v>1075</v>
      </c>
      <c r="B885" s="13" t="s">
        <v>18</v>
      </c>
      <c r="C885" s="13" t="s">
        <v>19</v>
      </c>
      <c r="D885" s="21" t="s">
        <v>1076</v>
      </c>
      <c r="E885" s="14">
        <v>2</v>
      </c>
      <c r="F885" s="14">
        <v>8198.15</v>
      </c>
      <c r="G885" s="15">
        <f>ROUND(E885*F885,2)</f>
        <v>16396.3</v>
      </c>
      <c r="H885" s="14">
        <v>2</v>
      </c>
      <c r="I885" s="41"/>
      <c r="J885" s="15">
        <f>ROUND(H885*I885,2)</f>
        <v>0</v>
      </c>
    </row>
    <row r="886" spans="1:10" ht="40.799999999999997" x14ac:dyDescent="0.3">
      <c r="A886" s="16"/>
      <c r="B886" s="16"/>
      <c r="C886" s="16"/>
      <c r="D886" s="21" t="s">
        <v>1077</v>
      </c>
      <c r="E886" s="16"/>
      <c r="F886" s="16"/>
      <c r="G886" s="16"/>
      <c r="H886" s="16"/>
      <c r="I886" s="41"/>
      <c r="J886" s="16"/>
    </row>
    <row r="887" spans="1:10" x14ac:dyDescent="0.3">
      <c r="A887" s="12" t="s">
        <v>1078</v>
      </c>
      <c r="B887" s="13" t="s">
        <v>18</v>
      </c>
      <c r="C887" s="13" t="s">
        <v>19</v>
      </c>
      <c r="D887" s="21" t="s">
        <v>1079</v>
      </c>
      <c r="E887" s="14">
        <v>2</v>
      </c>
      <c r="F887" s="14">
        <v>1688.74</v>
      </c>
      <c r="G887" s="15">
        <f>ROUND(E887*F887,2)</f>
        <v>3377.48</v>
      </c>
      <c r="H887" s="14">
        <v>2</v>
      </c>
      <c r="I887" s="41"/>
      <c r="J887" s="15">
        <f>ROUND(H887*I887,2)</f>
        <v>0</v>
      </c>
    </row>
    <row r="888" spans="1:10" ht="30.6" x14ac:dyDescent="0.3">
      <c r="A888" s="16"/>
      <c r="B888" s="16"/>
      <c r="C888" s="16"/>
      <c r="D888" s="21" t="s">
        <v>1080</v>
      </c>
      <c r="E888" s="16"/>
      <c r="F888" s="16"/>
      <c r="G888" s="16"/>
      <c r="H888" s="16"/>
      <c r="I888" s="41"/>
      <c r="J888" s="16"/>
    </row>
    <row r="889" spans="1:10" x14ac:dyDescent="0.3">
      <c r="A889" s="12" t="s">
        <v>1081</v>
      </c>
      <c r="B889" s="13" t="s">
        <v>18</v>
      </c>
      <c r="C889" s="13" t="s">
        <v>19</v>
      </c>
      <c r="D889" s="21" t="s">
        <v>1082</v>
      </c>
      <c r="E889" s="14">
        <v>2</v>
      </c>
      <c r="F889" s="14">
        <v>7399.99</v>
      </c>
      <c r="G889" s="15">
        <f>ROUND(E889*F889,2)</f>
        <v>14799.98</v>
      </c>
      <c r="H889" s="14">
        <v>2</v>
      </c>
      <c r="I889" s="41"/>
      <c r="J889" s="15">
        <f>ROUND(H889*I889,2)</f>
        <v>0</v>
      </c>
    </row>
    <row r="890" spans="1:10" ht="30.6" x14ac:dyDescent="0.3">
      <c r="A890" s="16"/>
      <c r="B890" s="16"/>
      <c r="C890" s="16"/>
      <c r="D890" s="21" t="s">
        <v>1083</v>
      </c>
      <c r="E890" s="16"/>
      <c r="F890" s="16"/>
      <c r="G890" s="16"/>
      <c r="H890" s="16"/>
      <c r="I890" s="41"/>
      <c r="J890" s="16"/>
    </row>
    <row r="891" spans="1:10" x14ac:dyDescent="0.3">
      <c r="A891" s="12" t="s">
        <v>1084</v>
      </c>
      <c r="B891" s="13" t="s">
        <v>18</v>
      </c>
      <c r="C891" s="13" t="s">
        <v>19</v>
      </c>
      <c r="D891" s="21" t="s">
        <v>1085</v>
      </c>
      <c r="E891" s="14">
        <v>2</v>
      </c>
      <c r="F891" s="14">
        <v>1046.8900000000001</v>
      </c>
      <c r="G891" s="15">
        <f>ROUND(E891*F891,2)</f>
        <v>2093.7800000000002</v>
      </c>
      <c r="H891" s="14">
        <v>2</v>
      </c>
      <c r="I891" s="41"/>
      <c r="J891" s="15">
        <f>ROUND(H891*I891,2)</f>
        <v>0</v>
      </c>
    </row>
    <row r="892" spans="1:10" ht="30.6" x14ac:dyDescent="0.3">
      <c r="A892" s="16"/>
      <c r="B892" s="16"/>
      <c r="C892" s="16"/>
      <c r="D892" s="21" t="s">
        <v>1086</v>
      </c>
      <c r="E892" s="16"/>
      <c r="F892" s="16"/>
      <c r="G892" s="16"/>
      <c r="H892" s="16"/>
      <c r="I892" s="41"/>
      <c r="J892" s="16"/>
    </row>
    <row r="893" spans="1:10" x14ac:dyDescent="0.3">
      <c r="A893" s="12" t="s">
        <v>1087</v>
      </c>
      <c r="B893" s="13" t="s">
        <v>18</v>
      </c>
      <c r="C893" s="13" t="s">
        <v>19</v>
      </c>
      <c r="D893" s="21" t="s">
        <v>1088</v>
      </c>
      <c r="E893" s="14">
        <v>2</v>
      </c>
      <c r="F893" s="14">
        <v>7875</v>
      </c>
      <c r="G893" s="15">
        <f>ROUND(E893*F893,2)</f>
        <v>15750</v>
      </c>
      <c r="H893" s="14">
        <v>2</v>
      </c>
      <c r="I893" s="41"/>
      <c r="J893" s="15">
        <f>ROUND(H893*I893,2)</f>
        <v>0</v>
      </c>
    </row>
    <row r="894" spans="1:10" ht="30.6" x14ac:dyDescent="0.3">
      <c r="A894" s="16"/>
      <c r="B894" s="16"/>
      <c r="C894" s="16"/>
      <c r="D894" s="21" t="s">
        <v>1089</v>
      </c>
      <c r="E894" s="16"/>
      <c r="F894" s="16"/>
      <c r="G894" s="16"/>
      <c r="H894" s="16"/>
      <c r="I894" s="41"/>
      <c r="J894" s="16"/>
    </row>
    <row r="895" spans="1:10" x14ac:dyDescent="0.3">
      <c r="A895" s="12" t="s">
        <v>1090</v>
      </c>
      <c r="B895" s="13" t="s">
        <v>18</v>
      </c>
      <c r="C895" s="13" t="s">
        <v>19</v>
      </c>
      <c r="D895" s="21" t="s">
        <v>1091</v>
      </c>
      <c r="E895" s="14">
        <v>2</v>
      </c>
      <c r="F895" s="14">
        <v>892.5</v>
      </c>
      <c r="G895" s="15">
        <f>ROUND(E895*F895,2)</f>
        <v>1785</v>
      </c>
      <c r="H895" s="14">
        <v>2</v>
      </c>
      <c r="I895" s="41"/>
      <c r="J895" s="15">
        <f>ROUND(H895*I895,2)</f>
        <v>0</v>
      </c>
    </row>
    <row r="896" spans="1:10" ht="30.6" x14ac:dyDescent="0.3">
      <c r="A896" s="16"/>
      <c r="B896" s="16"/>
      <c r="C896" s="16"/>
      <c r="D896" s="21" t="s">
        <v>1092</v>
      </c>
      <c r="E896" s="16"/>
      <c r="F896" s="16"/>
      <c r="G896" s="16"/>
      <c r="H896" s="16"/>
      <c r="I896" s="41"/>
      <c r="J896" s="16"/>
    </row>
    <row r="897" spans="1:10" x14ac:dyDescent="0.3">
      <c r="A897" s="16"/>
      <c r="B897" s="16"/>
      <c r="C897" s="16"/>
      <c r="D897" s="36" t="s">
        <v>1093</v>
      </c>
      <c r="E897" s="14">
        <v>1</v>
      </c>
      <c r="F897" s="17">
        <f>G879+G881+G883+G885+G887+G889+G891+G893+G895</f>
        <v>130415.08</v>
      </c>
      <c r="G897" s="17">
        <f>ROUND(E897*F897,2)</f>
        <v>130415.08</v>
      </c>
      <c r="H897" s="14">
        <v>1</v>
      </c>
      <c r="I897" s="41">
        <f>J879+J881+J883+J885+J887+J889+J891+J893+J895</f>
        <v>0</v>
      </c>
      <c r="J897" s="17">
        <f>ROUND(H897*I897,2)</f>
        <v>0</v>
      </c>
    </row>
    <row r="898" spans="1:10" ht="1.05" customHeight="1" x14ac:dyDescent="0.3">
      <c r="A898" s="18"/>
      <c r="B898" s="18"/>
      <c r="C898" s="18"/>
      <c r="D898" s="37"/>
      <c r="E898" s="18"/>
      <c r="F898" s="18"/>
      <c r="G898" s="18"/>
      <c r="H898" s="18"/>
      <c r="I898" s="41"/>
      <c r="J898" s="18"/>
    </row>
    <row r="899" spans="1:10" x14ac:dyDescent="0.3">
      <c r="A899" s="10" t="s">
        <v>1094</v>
      </c>
      <c r="B899" s="10" t="s">
        <v>10</v>
      </c>
      <c r="C899" s="10" t="s">
        <v>11</v>
      </c>
      <c r="D899" s="35" t="s">
        <v>1095</v>
      </c>
      <c r="E899" s="11">
        <f>E914</f>
        <v>1</v>
      </c>
      <c r="F899" s="11">
        <f>F914</f>
        <v>72114.399999999994</v>
      </c>
      <c r="G899" s="11">
        <f>G914</f>
        <v>72114.399999999994</v>
      </c>
      <c r="H899" s="11">
        <f>H914</f>
        <v>1</v>
      </c>
      <c r="I899" s="41">
        <f>I914</f>
        <v>0</v>
      </c>
      <c r="J899" s="11">
        <f>J914</f>
        <v>0</v>
      </c>
    </row>
    <row r="900" spans="1:10" x14ac:dyDescent="0.3">
      <c r="A900" s="12" t="s">
        <v>1096</v>
      </c>
      <c r="B900" s="13" t="s">
        <v>18</v>
      </c>
      <c r="C900" s="13" t="s">
        <v>56</v>
      </c>
      <c r="D900" s="21" t="s">
        <v>1097</v>
      </c>
      <c r="E900" s="14">
        <v>2132.21</v>
      </c>
      <c r="F900" s="14">
        <v>23.17</v>
      </c>
      <c r="G900" s="15">
        <f>ROUND(E900*F900,2)</f>
        <v>49403.31</v>
      </c>
      <c r="H900" s="14">
        <v>2132.21</v>
      </c>
      <c r="I900" s="41"/>
      <c r="J900" s="15">
        <f>ROUND(H900*I900,2)</f>
        <v>0</v>
      </c>
    </row>
    <row r="901" spans="1:10" ht="51" x14ac:dyDescent="0.3">
      <c r="A901" s="16"/>
      <c r="B901" s="16"/>
      <c r="C901" s="16"/>
      <c r="D901" s="21" t="s">
        <v>1098</v>
      </c>
      <c r="E901" s="16"/>
      <c r="F901" s="16"/>
      <c r="G901" s="16"/>
      <c r="H901" s="16"/>
      <c r="I901" s="41"/>
      <c r="J901" s="16"/>
    </row>
    <row r="902" spans="1:10" x14ac:dyDescent="0.3">
      <c r="A902" s="12" t="s">
        <v>1099</v>
      </c>
      <c r="B902" s="13" t="s">
        <v>18</v>
      </c>
      <c r="C902" s="13" t="s">
        <v>56</v>
      </c>
      <c r="D902" s="21" t="s">
        <v>1100</v>
      </c>
      <c r="E902" s="14">
        <v>826.43</v>
      </c>
      <c r="F902" s="14">
        <v>7.81</v>
      </c>
      <c r="G902" s="15">
        <f>ROUND(E902*F902,2)</f>
        <v>6454.42</v>
      </c>
      <c r="H902" s="14">
        <v>826.43</v>
      </c>
      <c r="I902" s="41"/>
      <c r="J902" s="15">
        <f>ROUND(H902*I902,2)</f>
        <v>0</v>
      </c>
    </row>
    <row r="903" spans="1:10" ht="30.6" x14ac:dyDescent="0.3">
      <c r="A903" s="16"/>
      <c r="B903" s="16"/>
      <c r="C903" s="16"/>
      <c r="D903" s="21" t="s">
        <v>1101</v>
      </c>
      <c r="E903" s="16"/>
      <c r="F903" s="16"/>
      <c r="G903" s="16"/>
      <c r="H903" s="16"/>
      <c r="I903" s="41"/>
      <c r="J903" s="16"/>
    </row>
    <row r="904" spans="1:10" x14ac:dyDescent="0.3">
      <c r="A904" s="12" t="s">
        <v>1102</v>
      </c>
      <c r="B904" s="13" t="s">
        <v>18</v>
      </c>
      <c r="C904" s="13" t="s">
        <v>56</v>
      </c>
      <c r="D904" s="21" t="s">
        <v>1103</v>
      </c>
      <c r="E904" s="14">
        <v>12</v>
      </c>
      <c r="F904" s="14">
        <v>6.62</v>
      </c>
      <c r="G904" s="15">
        <f>ROUND(E904*F904,2)</f>
        <v>79.44</v>
      </c>
      <c r="H904" s="14">
        <v>12</v>
      </c>
      <c r="I904" s="41"/>
      <c r="J904" s="15">
        <f>ROUND(H904*I904,2)</f>
        <v>0</v>
      </c>
    </row>
    <row r="905" spans="1:10" ht="40.799999999999997" x14ac:dyDescent="0.3">
      <c r="A905" s="16"/>
      <c r="B905" s="16"/>
      <c r="C905" s="16"/>
      <c r="D905" s="21" t="s">
        <v>1104</v>
      </c>
      <c r="E905" s="16"/>
      <c r="F905" s="16"/>
      <c r="G905" s="16"/>
      <c r="H905" s="16"/>
      <c r="I905" s="41"/>
      <c r="J905" s="16"/>
    </row>
    <row r="906" spans="1:10" x14ac:dyDescent="0.3">
      <c r="A906" s="12" t="s">
        <v>1105</v>
      </c>
      <c r="B906" s="13" t="s">
        <v>18</v>
      </c>
      <c r="C906" s="13" t="s">
        <v>56</v>
      </c>
      <c r="D906" s="21" t="s">
        <v>1106</v>
      </c>
      <c r="E906" s="14">
        <v>363.5</v>
      </c>
      <c r="F906" s="14">
        <v>12.02</v>
      </c>
      <c r="G906" s="15">
        <f>ROUND(E906*F906,2)</f>
        <v>4369.2700000000004</v>
      </c>
      <c r="H906" s="14">
        <v>363.5</v>
      </c>
      <c r="I906" s="41"/>
      <c r="J906" s="15">
        <f>ROUND(H906*I906,2)</f>
        <v>0</v>
      </c>
    </row>
    <row r="907" spans="1:10" ht="30.6" x14ac:dyDescent="0.3">
      <c r="A907" s="16"/>
      <c r="B907" s="16"/>
      <c r="C907" s="16"/>
      <c r="D907" s="21" t="s">
        <v>1107</v>
      </c>
      <c r="E907" s="16"/>
      <c r="F907" s="16"/>
      <c r="G907" s="16"/>
      <c r="H907" s="16"/>
      <c r="I907" s="41"/>
      <c r="J907" s="16"/>
    </row>
    <row r="908" spans="1:10" x14ac:dyDescent="0.3">
      <c r="A908" s="12" t="s">
        <v>1108</v>
      </c>
      <c r="B908" s="13" t="s">
        <v>18</v>
      </c>
      <c r="C908" s="13" t="s">
        <v>56</v>
      </c>
      <c r="D908" s="21" t="s">
        <v>1109</v>
      </c>
      <c r="E908" s="14">
        <v>598.5</v>
      </c>
      <c r="F908" s="14">
        <v>15.75</v>
      </c>
      <c r="G908" s="15">
        <f>ROUND(E908*F908,2)</f>
        <v>9426.3799999999992</v>
      </c>
      <c r="H908" s="14">
        <v>598.5</v>
      </c>
      <c r="I908" s="41"/>
      <c r="J908" s="15">
        <f>ROUND(H908*I908,2)</f>
        <v>0</v>
      </c>
    </row>
    <row r="909" spans="1:10" ht="30.6" x14ac:dyDescent="0.3">
      <c r="A909" s="16"/>
      <c r="B909" s="16"/>
      <c r="C909" s="16"/>
      <c r="D909" s="21" t="s">
        <v>1110</v>
      </c>
      <c r="E909" s="16"/>
      <c r="F909" s="16"/>
      <c r="G909" s="16"/>
      <c r="H909" s="16"/>
      <c r="I909" s="41"/>
      <c r="J909" s="16"/>
    </row>
    <row r="910" spans="1:10" x14ac:dyDescent="0.3">
      <c r="A910" s="12" t="s">
        <v>1111</v>
      </c>
      <c r="B910" s="13" t="s">
        <v>18</v>
      </c>
      <c r="C910" s="13" t="s">
        <v>56</v>
      </c>
      <c r="D910" s="21" t="s">
        <v>1112</v>
      </c>
      <c r="E910" s="14">
        <v>218.9</v>
      </c>
      <c r="F910" s="14">
        <v>9.02</v>
      </c>
      <c r="G910" s="15">
        <f>ROUND(E910*F910,2)</f>
        <v>1974.48</v>
      </c>
      <c r="H910" s="14">
        <v>218.9</v>
      </c>
      <c r="I910" s="41"/>
      <c r="J910" s="15">
        <f>ROUND(H910*I910,2)</f>
        <v>0</v>
      </c>
    </row>
    <row r="911" spans="1:10" ht="30.6" x14ac:dyDescent="0.3">
      <c r="A911" s="16"/>
      <c r="B911" s="16"/>
      <c r="C911" s="16"/>
      <c r="D911" s="21" t="s">
        <v>1113</v>
      </c>
      <c r="E911" s="16"/>
      <c r="F911" s="16"/>
      <c r="G911" s="16"/>
      <c r="H911" s="16"/>
      <c r="I911" s="41"/>
      <c r="J911" s="16"/>
    </row>
    <row r="912" spans="1:10" x14ac:dyDescent="0.3">
      <c r="A912" s="12" t="s">
        <v>1114</v>
      </c>
      <c r="B912" s="13" t="s">
        <v>18</v>
      </c>
      <c r="C912" s="13" t="s">
        <v>56</v>
      </c>
      <c r="D912" s="21" t="s">
        <v>1115</v>
      </c>
      <c r="E912" s="14">
        <v>30</v>
      </c>
      <c r="F912" s="14">
        <v>13.57</v>
      </c>
      <c r="G912" s="15">
        <f>ROUND(E912*F912,2)</f>
        <v>407.1</v>
      </c>
      <c r="H912" s="14">
        <v>30</v>
      </c>
      <c r="I912" s="41"/>
      <c r="J912" s="15">
        <f>ROUND(H912*I912,2)</f>
        <v>0</v>
      </c>
    </row>
    <row r="913" spans="1:10" ht="40.799999999999997" x14ac:dyDescent="0.3">
      <c r="A913" s="16"/>
      <c r="B913" s="16"/>
      <c r="C913" s="16"/>
      <c r="D913" s="21" t="s">
        <v>1116</v>
      </c>
      <c r="E913" s="16"/>
      <c r="F913" s="16"/>
      <c r="G913" s="16"/>
      <c r="H913" s="16"/>
      <c r="I913" s="41"/>
      <c r="J913" s="16"/>
    </row>
    <row r="914" spans="1:10" x14ac:dyDescent="0.3">
      <c r="A914" s="16"/>
      <c r="B914" s="16"/>
      <c r="C914" s="16"/>
      <c r="D914" s="36" t="s">
        <v>1117</v>
      </c>
      <c r="E914" s="14">
        <v>1</v>
      </c>
      <c r="F914" s="17">
        <f>G900+G902+G904+G906+G908+G910+G912</f>
        <v>72114.399999999994</v>
      </c>
      <c r="G914" s="17">
        <f>ROUND(E914*F914,2)</f>
        <v>72114.399999999994</v>
      </c>
      <c r="H914" s="14">
        <v>1</v>
      </c>
      <c r="I914" s="41">
        <f>J900+J902+J904+J906+J908+J910+J912</f>
        <v>0</v>
      </c>
      <c r="J914" s="17">
        <f>ROUND(H914*I914,2)</f>
        <v>0</v>
      </c>
    </row>
    <row r="915" spans="1:10" ht="1.05" customHeight="1" x14ac:dyDescent="0.3">
      <c r="A915" s="18"/>
      <c r="B915" s="18"/>
      <c r="C915" s="18"/>
      <c r="D915" s="37"/>
      <c r="E915" s="18"/>
      <c r="F915" s="18"/>
      <c r="G915" s="18"/>
      <c r="H915" s="18"/>
      <c r="I915" s="41"/>
      <c r="J915" s="18"/>
    </row>
    <row r="916" spans="1:10" x14ac:dyDescent="0.3">
      <c r="A916" s="16"/>
      <c r="B916" s="16"/>
      <c r="C916" s="16"/>
      <c r="D916" s="36" t="s">
        <v>1118</v>
      </c>
      <c r="E916" s="14">
        <v>1</v>
      </c>
      <c r="F916" s="17">
        <f>G503+G516+G597+G679+G708+G792+G878+G899</f>
        <v>1476003.23</v>
      </c>
      <c r="G916" s="17">
        <f>ROUND(E916*F916,2)</f>
        <v>1476003.23</v>
      </c>
      <c r="H916" s="14">
        <v>1</v>
      </c>
      <c r="I916" s="41">
        <f>J503+J516+J597+J679+J708+J792+J878+J899</f>
        <v>0</v>
      </c>
      <c r="J916" s="17">
        <f>ROUND(H916*I916,2)</f>
        <v>0</v>
      </c>
    </row>
    <row r="917" spans="1:10" ht="1.05" customHeight="1" x14ac:dyDescent="0.3">
      <c r="A917" s="18"/>
      <c r="B917" s="18"/>
      <c r="C917" s="18"/>
      <c r="D917" s="37"/>
      <c r="E917" s="18"/>
      <c r="F917" s="18"/>
      <c r="G917" s="18"/>
      <c r="H917" s="18"/>
      <c r="I917" s="41"/>
      <c r="J917" s="18"/>
    </row>
    <row r="918" spans="1:10" x14ac:dyDescent="0.3">
      <c r="A918" s="8" t="s">
        <v>1119</v>
      </c>
      <c r="B918" s="8" t="s">
        <v>10</v>
      </c>
      <c r="C918" s="8" t="s">
        <v>11</v>
      </c>
      <c r="D918" s="34" t="s">
        <v>1120</v>
      </c>
      <c r="E918" s="9">
        <f>E1510</f>
        <v>1</v>
      </c>
      <c r="F918" s="9">
        <f>F1510</f>
        <v>1305729.97</v>
      </c>
      <c r="G918" s="9">
        <f>G1510</f>
        <v>1305729.97</v>
      </c>
      <c r="H918" s="9">
        <f>H1510</f>
        <v>1</v>
      </c>
      <c r="I918" s="41">
        <f>I1510</f>
        <v>0</v>
      </c>
      <c r="J918" s="9">
        <f>J1510</f>
        <v>0</v>
      </c>
    </row>
    <row r="919" spans="1:10" x14ac:dyDescent="0.3">
      <c r="A919" s="10" t="s">
        <v>1121</v>
      </c>
      <c r="B919" s="26" t="s">
        <v>10</v>
      </c>
      <c r="C919" s="10" t="s">
        <v>11</v>
      </c>
      <c r="D919" s="35" t="s">
        <v>1122</v>
      </c>
      <c r="E919" s="11">
        <f>E987</f>
        <v>1</v>
      </c>
      <c r="F919" s="11">
        <f>F987</f>
        <v>543869.28</v>
      </c>
      <c r="G919" s="11">
        <f>G987</f>
        <v>543869.28</v>
      </c>
      <c r="H919" s="11">
        <f>H987</f>
        <v>1</v>
      </c>
      <c r="I919" s="41">
        <f>I987</f>
        <v>0</v>
      </c>
      <c r="J919" s="11">
        <f>J987</f>
        <v>0</v>
      </c>
    </row>
    <row r="920" spans="1:10" x14ac:dyDescent="0.3">
      <c r="A920" s="19" t="s">
        <v>1123</v>
      </c>
      <c r="B920" s="27" t="s">
        <v>10</v>
      </c>
      <c r="C920" s="19" t="s">
        <v>11</v>
      </c>
      <c r="D920" s="38" t="s">
        <v>1124</v>
      </c>
      <c r="E920" s="20">
        <f>E978</f>
        <v>1</v>
      </c>
      <c r="F920" s="20">
        <f>F978</f>
        <v>519719.28</v>
      </c>
      <c r="G920" s="20">
        <f>G978</f>
        <v>519719.28</v>
      </c>
      <c r="H920" s="20">
        <f>H978</f>
        <v>1</v>
      </c>
      <c r="I920" s="41">
        <f>I978</f>
        <v>0</v>
      </c>
      <c r="J920" s="20">
        <f>J978</f>
        <v>0</v>
      </c>
    </row>
    <row r="921" spans="1:10" x14ac:dyDescent="0.3">
      <c r="A921" s="22" t="s">
        <v>1125</v>
      </c>
      <c r="B921" s="28" t="s">
        <v>10</v>
      </c>
      <c r="C921" s="22" t="s">
        <v>11</v>
      </c>
      <c r="D921" s="39" t="s">
        <v>1126</v>
      </c>
      <c r="E921" s="23">
        <f>E940</f>
        <v>1</v>
      </c>
      <c r="F921" s="23">
        <f>F940</f>
        <v>189104.56</v>
      </c>
      <c r="G921" s="23">
        <f>G940</f>
        <v>189104.56</v>
      </c>
      <c r="H921" s="23">
        <f>H940</f>
        <v>1</v>
      </c>
      <c r="I921" s="41">
        <f>I940</f>
        <v>0</v>
      </c>
      <c r="J921" s="23">
        <f>J940</f>
        <v>0</v>
      </c>
    </row>
    <row r="922" spans="1:10" ht="20.399999999999999" x14ac:dyDescent="0.3">
      <c r="A922" s="12" t="s">
        <v>1127</v>
      </c>
      <c r="B922" s="29" t="s">
        <v>18</v>
      </c>
      <c r="C922" s="13" t="s">
        <v>19</v>
      </c>
      <c r="D922" s="21" t="s">
        <v>1128</v>
      </c>
      <c r="E922" s="14">
        <v>2</v>
      </c>
      <c r="F922" s="14">
        <v>71820.91</v>
      </c>
      <c r="G922" s="15">
        <f>ROUND(E922*F922,2)</f>
        <v>143641.82</v>
      </c>
      <c r="H922" s="14">
        <v>2</v>
      </c>
      <c r="I922" s="41"/>
      <c r="J922" s="15">
        <f>ROUND(H922*I922,2)</f>
        <v>0</v>
      </c>
    </row>
    <row r="923" spans="1:10" ht="91.8" x14ac:dyDescent="0.3">
      <c r="A923" s="16"/>
      <c r="B923" s="16"/>
      <c r="C923" s="16"/>
      <c r="D923" s="21" t="s">
        <v>1129</v>
      </c>
      <c r="E923" s="16"/>
      <c r="F923" s="16"/>
      <c r="G923" s="16"/>
      <c r="H923" s="16"/>
      <c r="I923" s="41"/>
      <c r="J923" s="16"/>
    </row>
    <row r="924" spans="1:10" x14ac:dyDescent="0.3">
      <c r="A924" s="12" t="s">
        <v>1130</v>
      </c>
      <c r="B924" s="29" t="s">
        <v>18</v>
      </c>
      <c r="C924" s="13" t="s">
        <v>19</v>
      </c>
      <c r="D924" s="21" t="s">
        <v>1131</v>
      </c>
      <c r="E924" s="14">
        <v>2</v>
      </c>
      <c r="F924" s="14">
        <v>10962</v>
      </c>
      <c r="G924" s="15">
        <f>ROUND(E924*F924,2)</f>
        <v>21924</v>
      </c>
      <c r="H924" s="14">
        <v>2</v>
      </c>
      <c r="I924" s="41"/>
      <c r="J924" s="15">
        <f>ROUND(H924*I924,2)</f>
        <v>0</v>
      </c>
    </row>
    <row r="925" spans="1:10" x14ac:dyDescent="0.3">
      <c r="A925" s="16"/>
      <c r="B925" s="16"/>
      <c r="C925" s="16"/>
      <c r="D925" s="21" t="s">
        <v>1132</v>
      </c>
      <c r="E925" s="16"/>
      <c r="F925" s="16"/>
      <c r="G925" s="16"/>
      <c r="H925" s="16"/>
      <c r="I925" s="41"/>
      <c r="J925" s="16"/>
    </row>
    <row r="926" spans="1:10" x14ac:dyDescent="0.3">
      <c r="A926" s="12" t="s">
        <v>1133</v>
      </c>
      <c r="B926" s="29" t="s">
        <v>18</v>
      </c>
      <c r="C926" s="13" t="s">
        <v>19</v>
      </c>
      <c r="D926" s="21" t="s">
        <v>1134</v>
      </c>
      <c r="E926" s="14">
        <v>2</v>
      </c>
      <c r="F926" s="14">
        <v>3952.2</v>
      </c>
      <c r="G926" s="15">
        <f>ROUND(E926*F926,2)</f>
        <v>7904.4</v>
      </c>
      <c r="H926" s="14">
        <v>2</v>
      </c>
      <c r="I926" s="41"/>
      <c r="J926" s="15">
        <f>ROUND(H926*I926,2)</f>
        <v>0</v>
      </c>
    </row>
    <row r="927" spans="1:10" ht="20.399999999999999" x14ac:dyDescent="0.3">
      <c r="A927" s="16"/>
      <c r="B927" s="16"/>
      <c r="C927" s="16"/>
      <c r="D927" s="21" t="s">
        <v>1135</v>
      </c>
      <c r="E927" s="16"/>
      <c r="F927" s="16"/>
      <c r="G927" s="16"/>
      <c r="H927" s="16"/>
      <c r="I927" s="41"/>
      <c r="J927" s="16"/>
    </row>
    <row r="928" spans="1:10" x14ac:dyDescent="0.3">
      <c r="A928" s="12" t="s">
        <v>1136</v>
      </c>
      <c r="B928" s="29" t="s">
        <v>18</v>
      </c>
      <c r="C928" s="13" t="s">
        <v>19</v>
      </c>
      <c r="D928" s="21" t="s">
        <v>1137</v>
      </c>
      <c r="E928" s="14">
        <v>3</v>
      </c>
      <c r="F928" s="14">
        <v>462</v>
      </c>
      <c r="G928" s="15">
        <f>ROUND(E928*F928,2)</f>
        <v>1386</v>
      </c>
      <c r="H928" s="14">
        <v>3</v>
      </c>
      <c r="I928" s="41"/>
      <c r="J928" s="15">
        <f>ROUND(H928*I928,2)</f>
        <v>0</v>
      </c>
    </row>
    <row r="929" spans="1:10" ht="20.399999999999999" x14ac:dyDescent="0.3">
      <c r="A929" s="16"/>
      <c r="B929" s="16"/>
      <c r="C929" s="16"/>
      <c r="D929" s="21" t="s">
        <v>1138</v>
      </c>
      <c r="E929" s="16"/>
      <c r="F929" s="16"/>
      <c r="G929" s="16"/>
      <c r="H929" s="16"/>
      <c r="I929" s="41"/>
      <c r="J929" s="16"/>
    </row>
    <row r="930" spans="1:10" x14ac:dyDescent="0.3">
      <c r="A930" s="12" t="s">
        <v>1139</v>
      </c>
      <c r="B930" s="29" t="s">
        <v>18</v>
      </c>
      <c r="C930" s="13" t="s">
        <v>19</v>
      </c>
      <c r="D930" s="21" t="s">
        <v>1140</v>
      </c>
      <c r="E930" s="14">
        <v>2</v>
      </c>
      <c r="F930" s="14">
        <v>2797.2</v>
      </c>
      <c r="G930" s="15">
        <f>ROUND(E930*F930,2)</f>
        <v>5594.4</v>
      </c>
      <c r="H930" s="14">
        <v>2</v>
      </c>
      <c r="I930" s="41"/>
      <c r="J930" s="15">
        <f>ROUND(H930*I930,2)</f>
        <v>0</v>
      </c>
    </row>
    <row r="931" spans="1:10" ht="132.6" x14ac:dyDescent="0.3">
      <c r="A931" s="16"/>
      <c r="B931" s="16"/>
      <c r="C931" s="16"/>
      <c r="D931" s="21" t="s">
        <v>1141</v>
      </c>
      <c r="E931" s="16"/>
      <c r="F931" s="16"/>
      <c r="G931" s="16"/>
      <c r="H931" s="16"/>
      <c r="I931" s="41"/>
      <c r="J931" s="16"/>
    </row>
    <row r="932" spans="1:10" x14ac:dyDescent="0.3">
      <c r="A932" s="12" t="s">
        <v>1142</v>
      </c>
      <c r="B932" s="29" t="s">
        <v>18</v>
      </c>
      <c r="C932" s="13" t="s">
        <v>19</v>
      </c>
      <c r="D932" s="21" t="s">
        <v>1143</v>
      </c>
      <c r="E932" s="14">
        <v>2</v>
      </c>
      <c r="F932" s="14">
        <v>436.8</v>
      </c>
      <c r="G932" s="15">
        <f>ROUND(E932*F932,2)</f>
        <v>873.6</v>
      </c>
      <c r="H932" s="14">
        <v>2</v>
      </c>
      <c r="I932" s="41"/>
      <c r="J932" s="15">
        <f>ROUND(H932*I932,2)</f>
        <v>0</v>
      </c>
    </row>
    <row r="933" spans="1:10" ht="20.399999999999999" x14ac:dyDescent="0.3">
      <c r="A933" s="16"/>
      <c r="B933" s="16"/>
      <c r="C933" s="16"/>
      <c r="D933" s="21" t="s">
        <v>1144</v>
      </c>
      <c r="E933" s="16"/>
      <c r="F933" s="16"/>
      <c r="G933" s="16"/>
      <c r="H933" s="16"/>
      <c r="I933" s="41"/>
      <c r="J933" s="16"/>
    </row>
    <row r="934" spans="1:10" x14ac:dyDescent="0.3">
      <c r="A934" s="12" t="s">
        <v>1145</v>
      </c>
      <c r="B934" s="29" t="s">
        <v>18</v>
      </c>
      <c r="C934" s="13" t="s">
        <v>19</v>
      </c>
      <c r="D934" s="21" t="s">
        <v>1146</v>
      </c>
      <c r="E934" s="14">
        <v>2</v>
      </c>
      <c r="F934" s="14">
        <v>1701</v>
      </c>
      <c r="G934" s="15">
        <f>ROUND(E934*F934,2)</f>
        <v>3402</v>
      </c>
      <c r="H934" s="14">
        <v>2</v>
      </c>
      <c r="I934" s="41"/>
      <c r="J934" s="15">
        <f>ROUND(H934*I934,2)</f>
        <v>0</v>
      </c>
    </row>
    <row r="935" spans="1:10" ht="71.400000000000006" x14ac:dyDescent="0.3">
      <c r="A935" s="16"/>
      <c r="B935" s="16"/>
      <c r="C935" s="16"/>
      <c r="D935" s="21" t="s">
        <v>1147</v>
      </c>
      <c r="E935" s="16"/>
      <c r="F935" s="16"/>
      <c r="G935" s="16"/>
      <c r="H935" s="16"/>
      <c r="I935" s="41"/>
      <c r="J935" s="16"/>
    </row>
    <row r="936" spans="1:10" x14ac:dyDescent="0.3">
      <c r="A936" s="12" t="s">
        <v>1148</v>
      </c>
      <c r="B936" s="29" t="s">
        <v>18</v>
      </c>
      <c r="C936" s="13" t="s">
        <v>19</v>
      </c>
      <c r="D936" s="21" t="s">
        <v>1149</v>
      </c>
      <c r="E936" s="14">
        <v>2</v>
      </c>
      <c r="F936" s="14">
        <v>1349.17</v>
      </c>
      <c r="G936" s="15">
        <f>ROUND(E936*F936,2)</f>
        <v>2698.34</v>
      </c>
      <c r="H936" s="14">
        <v>2</v>
      </c>
      <c r="I936" s="41"/>
      <c r="J936" s="15">
        <f>ROUND(H936*I936,2)</f>
        <v>0</v>
      </c>
    </row>
    <row r="937" spans="1:10" ht="71.400000000000006" x14ac:dyDescent="0.3">
      <c r="A937" s="16"/>
      <c r="B937" s="16"/>
      <c r="C937" s="16"/>
      <c r="D937" s="21" t="s">
        <v>1150</v>
      </c>
      <c r="E937" s="16"/>
      <c r="F937" s="16"/>
      <c r="G937" s="16"/>
      <c r="H937" s="16"/>
      <c r="I937" s="41"/>
      <c r="J937" s="16"/>
    </row>
    <row r="938" spans="1:10" x14ac:dyDescent="0.3">
      <c r="A938" s="12" t="s">
        <v>1151</v>
      </c>
      <c r="B938" s="29" t="s">
        <v>18</v>
      </c>
      <c r="C938" s="13" t="s">
        <v>19</v>
      </c>
      <c r="D938" s="21" t="s">
        <v>1152</v>
      </c>
      <c r="E938" s="14">
        <v>2</v>
      </c>
      <c r="F938" s="14">
        <v>840</v>
      </c>
      <c r="G938" s="15">
        <f>ROUND(E938*F938,2)</f>
        <v>1680</v>
      </c>
      <c r="H938" s="14">
        <v>2</v>
      </c>
      <c r="I938" s="41"/>
      <c r="J938" s="15">
        <f>ROUND(H938*I938,2)</f>
        <v>0</v>
      </c>
    </row>
    <row r="939" spans="1:10" ht="30.6" x14ac:dyDescent="0.3">
      <c r="A939" s="16"/>
      <c r="B939" s="16"/>
      <c r="C939" s="16"/>
      <c r="D939" s="21" t="s">
        <v>1153</v>
      </c>
      <c r="E939" s="16"/>
      <c r="F939" s="16"/>
      <c r="G939" s="16"/>
      <c r="H939" s="16"/>
      <c r="I939" s="41"/>
      <c r="J939" s="16"/>
    </row>
    <row r="940" spans="1:10" x14ac:dyDescent="0.3">
      <c r="A940" s="16"/>
      <c r="B940" s="16"/>
      <c r="C940" s="16"/>
      <c r="D940" s="36" t="s">
        <v>1154</v>
      </c>
      <c r="E940" s="14">
        <v>1</v>
      </c>
      <c r="F940" s="17">
        <f>G922+G924+G926+G928+G930+G932+G934+G936+G938</f>
        <v>189104.56</v>
      </c>
      <c r="G940" s="17">
        <f>ROUND(E940*F940,2)</f>
        <v>189104.56</v>
      </c>
      <c r="H940" s="14">
        <v>1</v>
      </c>
      <c r="I940" s="41">
        <f>J922+J924+J926+J928+J930+J932+J934+J936+J938</f>
        <v>0</v>
      </c>
      <c r="J940" s="17">
        <f>ROUND(H940*I940,2)</f>
        <v>0</v>
      </c>
    </row>
    <row r="941" spans="1:10" ht="1.05" customHeight="1" x14ac:dyDescent="0.3">
      <c r="A941" s="18"/>
      <c r="B941" s="18"/>
      <c r="C941" s="18"/>
      <c r="D941" s="37"/>
      <c r="E941" s="18"/>
      <c r="F941" s="18"/>
      <c r="G941" s="18"/>
      <c r="H941" s="18"/>
      <c r="I941" s="41"/>
      <c r="J941" s="18"/>
    </row>
    <row r="942" spans="1:10" x14ac:dyDescent="0.3">
      <c r="A942" s="22" t="s">
        <v>1155</v>
      </c>
      <c r="B942" s="28" t="s">
        <v>10</v>
      </c>
      <c r="C942" s="22" t="s">
        <v>11</v>
      </c>
      <c r="D942" s="39" t="s">
        <v>1156</v>
      </c>
      <c r="E942" s="23">
        <f>E957</f>
        <v>1</v>
      </c>
      <c r="F942" s="23">
        <f>F957</f>
        <v>159276.16</v>
      </c>
      <c r="G942" s="23">
        <f>G957</f>
        <v>159276.16</v>
      </c>
      <c r="H942" s="23">
        <f>H957</f>
        <v>1</v>
      </c>
      <c r="I942" s="41">
        <f>I957</f>
        <v>0</v>
      </c>
      <c r="J942" s="23">
        <f>J957</f>
        <v>0</v>
      </c>
    </row>
    <row r="943" spans="1:10" ht="20.399999999999999" x14ac:dyDescent="0.3">
      <c r="A943" s="12" t="s">
        <v>1127</v>
      </c>
      <c r="B943" s="29" t="s">
        <v>18</v>
      </c>
      <c r="C943" s="13" t="s">
        <v>19</v>
      </c>
      <c r="D943" s="21" t="s">
        <v>1128</v>
      </c>
      <c r="E943" s="14">
        <v>2</v>
      </c>
      <c r="F943" s="14">
        <v>71820.91</v>
      </c>
      <c r="G943" s="15">
        <f>ROUND(E943*F943,2)</f>
        <v>143641.82</v>
      </c>
      <c r="H943" s="14">
        <v>2</v>
      </c>
      <c r="I943" s="41"/>
      <c r="J943" s="15">
        <f>ROUND(H943*I943,2)</f>
        <v>0</v>
      </c>
    </row>
    <row r="944" spans="1:10" ht="91.8" x14ac:dyDescent="0.3">
      <c r="A944" s="16"/>
      <c r="B944" s="16"/>
      <c r="C944" s="16"/>
      <c r="D944" s="21" t="s">
        <v>1129</v>
      </c>
      <c r="E944" s="16"/>
      <c r="F944" s="16"/>
      <c r="G944" s="16"/>
      <c r="H944" s="16"/>
      <c r="I944" s="41"/>
      <c r="J944" s="16"/>
    </row>
    <row r="945" spans="1:10" x14ac:dyDescent="0.3">
      <c r="A945" s="12" t="s">
        <v>1136</v>
      </c>
      <c r="B945" s="29" t="s">
        <v>18</v>
      </c>
      <c r="C945" s="13" t="s">
        <v>19</v>
      </c>
      <c r="D945" s="21" t="s">
        <v>1137</v>
      </c>
      <c r="E945" s="14">
        <v>3</v>
      </c>
      <c r="F945" s="14">
        <v>462</v>
      </c>
      <c r="G945" s="15">
        <f>ROUND(E945*F945,2)</f>
        <v>1386</v>
      </c>
      <c r="H945" s="14">
        <v>3</v>
      </c>
      <c r="I945" s="41"/>
      <c r="J945" s="15">
        <f>ROUND(H945*I945,2)</f>
        <v>0</v>
      </c>
    </row>
    <row r="946" spans="1:10" ht="20.399999999999999" x14ac:dyDescent="0.3">
      <c r="A946" s="16"/>
      <c r="B946" s="16"/>
      <c r="C946" s="16"/>
      <c r="D946" s="21" t="s">
        <v>1138</v>
      </c>
      <c r="E946" s="16"/>
      <c r="F946" s="16"/>
      <c r="G946" s="16"/>
      <c r="H946" s="16"/>
      <c r="I946" s="41"/>
      <c r="J946" s="16"/>
    </row>
    <row r="947" spans="1:10" x14ac:dyDescent="0.3">
      <c r="A947" s="12" t="s">
        <v>1139</v>
      </c>
      <c r="B947" s="29" t="s">
        <v>18</v>
      </c>
      <c r="C947" s="13" t="s">
        <v>19</v>
      </c>
      <c r="D947" s="21" t="s">
        <v>1140</v>
      </c>
      <c r="E947" s="14">
        <v>2</v>
      </c>
      <c r="F947" s="14">
        <v>2797.2</v>
      </c>
      <c r="G947" s="15">
        <f>ROUND(E947*F947,2)</f>
        <v>5594.4</v>
      </c>
      <c r="H947" s="14">
        <v>2</v>
      </c>
      <c r="I947" s="41"/>
      <c r="J947" s="15">
        <f>ROUND(H947*I947,2)</f>
        <v>0</v>
      </c>
    </row>
    <row r="948" spans="1:10" ht="132.6" x14ac:dyDescent="0.3">
      <c r="A948" s="16"/>
      <c r="B948" s="16"/>
      <c r="C948" s="16"/>
      <c r="D948" s="21" t="s">
        <v>1141</v>
      </c>
      <c r="E948" s="16"/>
      <c r="F948" s="16"/>
      <c r="G948" s="16"/>
      <c r="H948" s="16"/>
      <c r="I948" s="41"/>
      <c r="J948" s="16"/>
    </row>
    <row r="949" spans="1:10" x14ac:dyDescent="0.3">
      <c r="A949" s="12" t="s">
        <v>1142</v>
      </c>
      <c r="B949" s="29" t="s">
        <v>18</v>
      </c>
      <c r="C949" s="13" t="s">
        <v>19</v>
      </c>
      <c r="D949" s="21" t="s">
        <v>1143</v>
      </c>
      <c r="E949" s="14">
        <v>2</v>
      </c>
      <c r="F949" s="14">
        <v>436.8</v>
      </c>
      <c r="G949" s="15">
        <f>ROUND(E949*F949,2)</f>
        <v>873.6</v>
      </c>
      <c r="H949" s="14">
        <v>2</v>
      </c>
      <c r="I949" s="41"/>
      <c r="J949" s="15">
        <f>ROUND(H949*I949,2)</f>
        <v>0</v>
      </c>
    </row>
    <row r="950" spans="1:10" ht="20.399999999999999" x14ac:dyDescent="0.3">
      <c r="A950" s="16"/>
      <c r="B950" s="16"/>
      <c r="C950" s="16"/>
      <c r="D950" s="21" t="s">
        <v>1144</v>
      </c>
      <c r="E950" s="16"/>
      <c r="F950" s="16"/>
      <c r="G950" s="16"/>
      <c r="H950" s="16"/>
      <c r="I950" s="41"/>
      <c r="J950" s="16"/>
    </row>
    <row r="951" spans="1:10" x14ac:dyDescent="0.3">
      <c r="A951" s="12" t="s">
        <v>1145</v>
      </c>
      <c r="B951" s="29" t="s">
        <v>18</v>
      </c>
      <c r="C951" s="13" t="s">
        <v>19</v>
      </c>
      <c r="D951" s="21" t="s">
        <v>1146</v>
      </c>
      <c r="E951" s="14">
        <v>2</v>
      </c>
      <c r="F951" s="14">
        <v>1701</v>
      </c>
      <c r="G951" s="15">
        <f>ROUND(E951*F951,2)</f>
        <v>3402</v>
      </c>
      <c r="H951" s="14">
        <v>2</v>
      </c>
      <c r="I951" s="41"/>
      <c r="J951" s="15">
        <f>ROUND(H951*I951,2)</f>
        <v>0</v>
      </c>
    </row>
    <row r="952" spans="1:10" ht="71.400000000000006" x14ac:dyDescent="0.3">
      <c r="A952" s="16"/>
      <c r="B952" s="16"/>
      <c r="C952" s="16"/>
      <c r="D952" s="21" t="s">
        <v>1147</v>
      </c>
      <c r="E952" s="16"/>
      <c r="F952" s="16"/>
      <c r="G952" s="16"/>
      <c r="H952" s="16"/>
      <c r="I952" s="41"/>
      <c r="J952" s="16"/>
    </row>
    <row r="953" spans="1:10" x14ac:dyDescent="0.3">
      <c r="A953" s="12" t="s">
        <v>1148</v>
      </c>
      <c r="B953" s="29" t="s">
        <v>18</v>
      </c>
      <c r="C953" s="13" t="s">
        <v>19</v>
      </c>
      <c r="D953" s="21" t="s">
        <v>1149</v>
      </c>
      <c r="E953" s="14">
        <v>2</v>
      </c>
      <c r="F953" s="14">
        <v>1349.17</v>
      </c>
      <c r="G953" s="15">
        <f>ROUND(E953*F953,2)</f>
        <v>2698.34</v>
      </c>
      <c r="H953" s="14">
        <v>2</v>
      </c>
      <c r="I953" s="41"/>
      <c r="J953" s="15">
        <f>ROUND(H953*I953,2)</f>
        <v>0</v>
      </c>
    </row>
    <row r="954" spans="1:10" ht="71.400000000000006" x14ac:dyDescent="0.3">
      <c r="A954" s="16"/>
      <c r="B954" s="16"/>
      <c r="C954" s="16"/>
      <c r="D954" s="21" t="s">
        <v>1150</v>
      </c>
      <c r="E954" s="16"/>
      <c r="F954" s="16"/>
      <c r="G954" s="16"/>
      <c r="H954" s="16"/>
      <c r="I954" s="41"/>
      <c r="J954" s="16"/>
    </row>
    <row r="955" spans="1:10" x14ac:dyDescent="0.3">
      <c r="A955" s="12" t="s">
        <v>1151</v>
      </c>
      <c r="B955" s="29" t="s">
        <v>18</v>
      </c>
      <c r="C955" s="13" t="s">
        <v>19</v>
      </c>
      <c r="D955" s="21" t="s">
        <v>1152</v>
      </c>
      <c r="E955" s="14">
        <v>2</v>
      </c>
      <c r="F955" s="14">
        <v>840</v>
      </c>
      <c r="G955" s="15">
        <f>ROUND(E955*F955,2)</f>
        <v>1680</v>
      </c>
      <c r="H955" s="14">
        <v>2</v>
      </c>
      <c r="I955" s="41"/>
      <c r="J955" s="15">
        <f>ROUND(H955*I955,2)</f>
        <v>0</v>
      </c>
    </row>
    <row r="956" spans="1:10" ht="30.6" x14ac:dyDescent="0.3">
      <c r="A956" s="16"/>
      <c r="B956" s="16"/>
      <c r="C956" s="16"/>
      <c r="D956" s="21" t="s">
        <v>1153</v>
      </c>
      <c r="E956" s="16"/>
      <c r="F956" s="16"/>
      <c r="G956" s="16"/>
      <c r="H956" s="16"/>
      <c r="I956" s="41"/>
      <c r="J956" s="16"/>
    </row>
    <row r="957" spans="1:10" x14ac:dyDescent="0.3">
      <c r="A957" s="16"/>
      <c r="B957" s="16"/>
      <c r="C957" s="16"/>
      <c r="D957" s="36" t="s">
        <v>1157</v>
      </c>
      <c r="E957" s="14">
        <v>1</v>
      </c>
      <c r="F957" s="17">
        <f>G943+G945+G947+G949+G951+G953+G955</f>
        <v>159276.16</v>
      </c>
      <c r="G957" s="17">
        <f>ROUND(E957*F957,2)</f>
        <v>159276.16</v>
      </c>
      <c r="H957" s="14">
        <v>1</v>
      </c>
      <c r="I957" s="41">
        <f>J943+J945+J947+J949+J951+J953+J955</f>
        <v>0</v>
      </c>
      <c r="J957" s="17">
        <f>ROUND(H957*I957,2)</f>
        <v>0</v>
      </c>
    </row>
    <row r="958" spans="1:10" ht="1.05" customHeight="1" x14ac:dyDescent="0.3">
      <c r="A958" s="18"/>
      <c r="B958" s="18"/>
      <c r="C958" s="18"/>
      <c r="D958" s="37"/>
      <c r="E958" s="18"/>
      <c r="F958" s="18"/>
      <c r="G958" s="18"/>
      <c r="H958" s="18"/>
      <c r="I958" s="41"/>
      <c r="J958" s="18"/>
    </row>
    <row r="959" spans="1:10" x14ac:dyDescent="0.3">
      <c r="A959" s="22" t="s">
        <v>1158</v>
      </c>
      <c r="B959" s="28" t="s">
        <v>10</v>
      </c>
      <c r="C959" s="22" t="s">
        <v>11</v>
      </c>
      <c r="D959" s="39" t="s">
        <v>1159</v>
      </c>
      <c r="E959" s="23">
        <f>E976</f>
        <v>1</v>
      </c>
      <c r="F959" s="23">
        <f>F976</f>
        <v>171338.56</v>
      </c>
      <c r="G959" s="23">
        <f>G976</f>
        <v>171338.56</v>
      </c>
      <c r="H959" s="23">
        <f>H976</f>
        <v>1</v>
      </c>
      <c r="I959" s="41">
        <f>I976</f>
        <v>0</v>
      </c>
      <c r="J959" s="23">
        <f>J976</f>
        <v>0</v>
      </c>
    </row>
    <row r="960" spans="1:10" ht="20.399999999999999" x14ac:dyDescent="0.3">
      <c r="A960" s="12" t="s">
        <v>1127</v>
      </c>
      <c r="B960" s="29" t="s">
        <v>18</v>
      </c>
      <c r="C960" s="13" t="s">
        <v>19</v>
      </c>
      <c r="D960" s="21" t="s">
        <v>1128</v>
      </c>
      <c r="E960" s="14">
        <v>2</v>
      </c>
      <c r="F960" s="14">
        <v>71820.91</v>
      </c>
      <c r="G960" s="15">
        <f>ROUND(E960*F960,2)</f>
        <v>143641.82</v>
      </c>
      <c r="H960" s="14">
        <v>2</v>
      </c>
      <c r="I960" s="41"/>
      <c r="J960" s="15">
        <f>ROUND(H960*I960,2)</f>
        <v>0</v>
      </c>
    </row>
    <row r="961" spans="1:10" ht="91.8" x14ac:dyDescent="0.3">
      <c r="A961" s="16"/>
      <c r="B961" s="16"/>
      <c r="C961" s="16"/>
      <c r="D961" s="21" t="s">
        <v>1129</v>
      </c>
      <c r="E961" s="16"/>
      <c r="F961" s="16"/>
      <c r="G961" s="16"/>
      <c r="H961" s="16"/>
      <c r="I961" s="41"/>
      <c r="J961" s="16"/>
    </row>
    <row r="962" spans="1:10" x14ac:dyDescent="0.3">
      <c r="A962" s="12" t="s">
        <v>1133</v>
      </c>
      <c r="B962" s="29" t="s">
        <v>18</v>
      </c>
      <c r="C962" s="13" t="s">
        <v>19</v>
      </c>
      <c r="D962" s="21" t="s">
        <v>1134</v>
      </c>
      <c r="E962" s="14">
        <v>2</v>
      </c>
      <c r="F962" s="14">
        <v>3952.2</v>
      </c>
      <c r="G962" s="15">
        <f>ROUND(E962*F962,2)</f>
        <v>7904.4</v>
      </c>
      <c r="H962" s="14">
        <v>2</v>
      </c>
      <c r="I962" s="41"/>
      <c r="J962" s="15">
        <f>ROUND(H962*I962,2)</f>
        <v>0</v>
      </c>
    </row>
    <row r="963" spans="1:10" ht="20.399999999999999" x14ac:dyDescent="0.3">
      <c r="A963" s="16"/>
      <c r="B963" s="16"/>
      <c r="C963" s="16"/>
      <c r="D963" s="21" t="s">
        <v>1135</v>
      </c>
      <c r="E963" s="16"/>
      <c r="F963" s="16"/>
      <c r="G963" s="16"/>
      <c r="H963" s="16"/>
      <c r="I963" s="41"/>
      <c r="J963" s="16"/>
    </row>
    <row r="964" spans="1:10" x14ac:dyDescent="0.3">
      <c r="A964" s="12" t="s">
        <v>1136</v>
      </c>
      <c r="B964" s="29" t="s">
        <v>18</v>
      </c>
      <c r="C964" s="13" t="s">
        <v>19</v>
      </c>
      <c r="D964" s="21" t="s">
        <v>1137</v>
      </c>
      <c r="E964" s="14">
        <v>12</v>
      </c>
      <c r="F964" s="14">
        <v>462</v>
      </c>
      <c r="G964" s="15">
        <f>ROUND(E964*F964,2)</f>
        <v>5544</v>
      </c>
      <c r="H964" s="14">
        <v>12</v>
      </c>
      <c r="I964" s="41"/>
      <c r="J964" s="15">
        <f>ROUND(H964*I964,2)</f>
        <v>0</v>
      </c>
    </row>
    <row r="965" spans="1:10" ht="20.399999999999999" x14ac:dyDescent="0.3">
      <c r="A965" s="16"/>
      <c r="B965" s="16"/>
      <c r="C965" s="16"/>
      <c r="D965" s="21" t="s">
        <v>1138</v>
      </c>
      <c r="E965" s="16"/>
      <c r="F965" s="16"/>
      <c r="G965" s="16"/>
      <c r="H965" s="16"/>
      <c r="I965" s="41"/>
      <c r="J965" s="16"/>
    </row>
    <row r="966" spans="1:10" x14ac:dyDescent="0.3">
      <c r="A966" s="12" t="s">
        <v>1139</v>
      </c>
      <c r="B966" s="29" t="s">
        <v>18</v>
      </c>
      <c r="C966" s="13" t="s">
        <v>19</v>
      </c>
      <c r="D966" s="21" t="s">
        <v>1140</v>
      </c>
      <c r="E966" s="14">
        <v>2</v>
      </c>
      <c r="F966" s="14">
        <v>2797.2</v>
      </c>
      <c r="G966" s="15">
        <f>ROUND(E966*F966,2)</f>
        <v>5594.4</v>
      </c>
      <c r="H966" s="14">
        <v>2</v>
      </c>
      <c r="I966" s="41"/>
      <c r="J966" s="15">
        <f>ROUND(H966*I966,2)</f>
        <v>0</v>
      </c>
    </row>
    <row r="967" spans="1:10" ht="132.6" x14ac:dyDescent="0.3">
      <c r="A967" s="16"/>
      <c r="B967" s="16"/>
      <c r="C967" s="16"/>
      <c r="D967" s="21" t="s">
        <v>1141</v>
      </c>
      <c r="E967" s="16"/>
      <c r="F967" s="16"/>
      <c r="G967" s="16"/>
      <c r="H967" s="16"/>
      <c r="I967" s="41"/>
      <c r="J967" s="16"/>
    </row>
    <row r="968" spans="1:10" x14ac:dyDescent="0.3">
      <c r="A968" s="12" t="s">
        <v>1142</v>
      </c>
      <c r="B968" s="29" t="s">
        <v>18</v>
      </c>
      <c r="C968" s="13" t="s">
        <v>19</v>
      </c>
      <c r="D968" s="21" t="s">
        <v>1143</v>
      </c>
      <c r="E968" s="14">
        <v>2</v>
      </c>
      <c r="F968" s="14">
        <v>436.8</v>
      </c>
      <c r="G968" s="15">
        <f>ROUND(E968*F968,2)</f>
        <v>873.6</v>
      </c>
      <c r="H968" s="14">
        <v>2</v>
      </c>
      <c r="I968" s="41"/>
      <c r="J968" s="15">
        <f>ROUND(H968*I968,2)</f>
        <v>0</v>
      </c>
    </row>
    <row r="969" spans="1:10" ht="20.399999999999999" x14ac:dyDescent="0.3">
      <c r="A969" s="16"/>
      <c r="B969" s="16"/>
      <c r="C969" s="16"/>
      <c r="D969" s="21" t="s">
        <v>1144</v>
      </c>
      <c r="E969" s="16"/>
      <c r="F969" s="16"/>
      <c r="G969" s="16"/>
      <c r="H969" s="16"/>
      <c r="I969" s="41"/>
      <c r="J969" s="16"/>
    </row>
    <row r="970" spans="1:10" x14ac:dyDescent="0.3">
      <c r="A970" s="12" t="s">
        <v>1145</v>
      </c>
      <c r="B970" s="29" t="s">
        <v>18</v>
      </c>
      <c r="C970" s="13" t="s">
        <v>19</v>
      </c>
      <c r="D970" s="21" t="s">
        <v>1146</v>
      </c>
      <c r="E970" s="14">
        <v>2</v>
      </c>
      <c r="F970" s="14">
        <v>1701</v>
      </c>
      <c r="G970" s="15">
        <f>ROUND(E970*F970,2)</f>
        <v>3402</v>
      </c>
      <c r="H970" s="14">
        <v>2</v>
      </c>
      <c r="I970" s="41"/>
      <c r="J970" s="15">
        <f>ROUND(H970*I970,2)</f>
        <v>0</v>
      </c>
    </row>
    <row r="971" spans="1:10" ht="71.400000000000006" x14ac:dyDescent="0.3">
      <c r="A971" s="16"/>
      <c r="B971" s="16"/>
      <c r="C971" s="16"/>
      <c r="D971" s="21" t="s">
        <v>1147</v>
      </c>
      <c r="E971" s="16"/>
      <c r="F971" s="16"/>
      <c r="G971" s="16"/>
      <c r="H971" s="16"/>
      <c r="I971" s="41"/>
      <c r="J971" s="16"/>
    </row>
    <row r="972" spans="1:10" x14ac:dyDescent="0.3">
      <c r="A972" s="12" t="s">
        <v>1148</v>
      </c>
      <c r="B972" s="29" t="s">
        <v>18</v>
      </c>
      <c r="C972" s="13" t="s">
        <v>19</v>
      </c>
      <c r="D972" s="21" t="s">
        <v>1149</v>
      </c>
      <c r="E972" s="14">
        <v>2</v>
      </c>
      <c r="F972" s="14">
        <v>1349.17</v>
      </c>
      <c r="G972" s="15">
        <f>ROUND(E972*F972,2)</f>
        <v>2698.34</v>
      </c>
      <c r="H972" s="14">
        <v>2</v>
      </c>
      <c r="I972" s="41"/>
      <c r="J972" s="15">
        <f>ROUND(H972*I972,2)</f>
        <v>0</v>
      </c>
    </row>
    <row r="973" spans="1:10" ht="71.400000000000006" x14ac:dyDescent="0.3">
      <c r="A973" s="16"/>
      <c r="B973" s="16"/>
      <c r="C973" s="16"/>
      <c r="D973" s="21" t="s">
        <v>1150</v>
      </c>
      <c r="E973" s="16"/>
      <c r="F973" s="16"/>
      <c r="G973" s="16"/>
      <c r="H973" s="16"/>
      <c r="I973" s="41"/>
      <c r="J973" s="16"/>
    </row>
    <row r="974" spans="1:10" x14ac:dyDescent="0.3">
      <c r="A974" s="12" t="s">
        <v>1151</v>
      </c>
      <c r="B974" s="29" t="s">
        <v>18</v>
      </c>
      <c r="C974" s="13" t="s">
        <v>19</v>
      </c>
      <c r="D974" s="21" t="s">
        <v>1152</v>
      </c>
      <c r="E974" s="14">
        <v>2</v>
      </c>
      <c r="F974" s="14">
        <v>840</v>
      </c>
      <c r="G974" s="15">
        <f>ROUND(E974*F974,2)</f>
        <v>1680</v>
      </c>
      <c r="H974" s="14">
        <v>2</v>
      </c>
      <c r="I974" s="41"/>
      <c r="J974" s="15">
        <f>ROUND(H974*I974,2)</f>
        <v>0</v>
      </c>
    </row>
    <row r="975" spans="1:10" ht="30.6" x14ac:dyDescent="0.3">
      <c r="A975" s="16"/>
      <c r="B975" s="16"/>
      <c r="C975" s="16"/>
      <c r="D975" s="21" t="s">
        <v>1153</v>
      </c>
      <c r="E975" s="16"/>
      <c r="F975" s="16"/>
      <c r="G975" s="16"/>
      <c r="H975" s="16"/>
      <c r="I975" s="41"/>
      <c r="J975" s="16"/>
    </row>
    <row r="976" spans="1:10" x14ac:dyDescent="0.3">
      <c r="A976" s="16"/>
      <c r="B976" s="16"/>
      <c r="C976" s="16"/>
      <c r="D976" s="36" t="s">
        <v>1160</v>
      </c>
      <c r="E976" s="14">
        <v>1</v>
      </c>
      <c r="F976" s="17">
        <f>G960+G962+G964+G966+G968+G970+G972+G974</f>
        <v>171338.56</v>
      </c>
      <c r="G976" s="17">
        <f>ROUND(E976*F976,2)</f>
        <v>171338.56</v>
      </c>
      <c r="H976" s="14">
        <v>1</v>
      </c>
      <c r="I976" s="41">
        <f>J960+J962+J964+J966+J968+J970+J972+J974</f>
        <v>0</v>
      </c>
      <c r="J976" s="17">
        <f>ROUND(H976*I976,2)</f>
        <v>0</v>
      </c>
    </row>
    <row r="977" spans="1:10" ht="1.05" customHeight="1" x14ac:dyDescent="0.3">
      <c r="A977" s="18"/>
      <c r="B977" s="18"/>
      <c r="C977" s="18"/>
      <c r="D977" s="37"/>
      <c r="E977" s="18"/>
      <c r="F977" s="18"/>
      <c r="G977" s="18"/>
      <c r="H977" s="18"/>
      <c r="I977" s="41"/>
      <c r="J977" s="18"/>
    </row>
    <row r="978" spans="1:10" x14ac:dyDescent="0.3">
      <c r="A978" s="16"/>
      <c r="B978" s="16"/>
      <c r="C978" s="16"/>
      <c r="D978" s="36" t="s">
        <v>1161</v>
      </c>
      <c r="E978" s="14">
        <v>1</v>
      </c>
      <c r="F978" s="17">
        <f>G921+G942+G959</f>
        <v>519719.28</v>
      </c>
      <c r="G978" s="17">
        <f>ROUND(E978*F978,2)</f>
        <v>519719.28</v>
      </c>
      <c r="H978" s="14">
        <v>1</v>
      </c>
      <c r="I978" s="41">
        <f>J921+J942+J959</f>
        <v>0</v>
      </c>
      <c r="J978" s="17">
        <f>ROUND(H978*I978,2)</f>
        <v>0</v>
      </c>
    </row>
    <row r="979" spans="1:10" ht="1.05" customHeight="1" x14ac:dyDescent="0.3">
      <c r="A979" s="18"/>
      <c r="B979" s="18"/>
      <c r="C979" s="18"/>
      <c r="D979" s="37"/>
      <c r="E979" s="18"/>
      <c r="F979" s="18"/>
      <c r="G979" s="18"/>
      <c r="H979" s="18"/>
      <c r="I979" s="41"/>
      <c r="J979" s="18"/>
    </row>
    <row r="980" spans="1:10" x14ac:dyDescent="0.3">
      <c r="A980" s="19" t="s">
        <v>1162</v>
      </c>
      <c r="B980" s="19" t="s">
        <v>10</v>
      </c>
      <c r="C980" s="19" t="s">
        <v>11</v>
      </c>
      <c r="D980" s="38" t="s">
        <v>1163</v>
      </c>
      <c r="E980" s="20">
        <f>E985</f>
        <v>1</v>
      </c>
      <c r="F980" s="20">
        <f>F985</f>
        <v>24150</v>
      </c>
      <c r="G980" s="20">
        <f>G985</f>
        <v>24150</v>
      </c>
      <c r="H980" s="20">
        <f>H985</f>
        <v>1</v>
      </c>
      <c r="I980" s="41">
        <f>I985</f>
        <v>0</v>
      </c>
      <c r="J980" s="20">
        <f>J985</f>
        <v>0</v>
      </c>
    </row>
    <row r="981" spans="1:10" ht="20.399999999999999" x14ac:dyDescent="0.3">
      <c r="A981" s="12" t="s">
        <v>1164</v>
      </c>
      <c r="B981" s="13" t="s">
        <v>18</v>
      </c>
      <c r="C981" s="13" t="s">
        <v>19</v>
      </c>
      <c r="D981" s="21" t="s">
        <v>1165</v>
      </c>
      <c r="E981" s="14">
        <v>1</v>
      </c>
      <c r="F981" s="14">
        <v>16800</v>
      </c>
      <c r="G981" s="15">
        <f>ROUND(E981*F981,2)</f>
        <v>16800</v>
      </c>
      <c r="H981" s="14">
        <v>1</v>
      </c>
      <c r="I981" s="41"/>
      <c r="J981" s="15">
        <f>ROUND(H981*I981,2)</f>
        <v>0</v>
      </c>
    </row>
    <row r="982" spans="1:10" ht="336.6" x14ac:dyDescent="0.3">
      <c r="A982" s="16"/>
      <c r="B982" s="16"/>
      <c r="C982" s="16"/>
      <c r="D982" s="21" t="s">
        <v>1166</v>
      </c>
      <c r="E982" s="16"/>
      <c r="F982" s="16"/>
      <c r="G982" s="16"/>
      <c r="H982" s="16"/>
      <c r="I982" s="41"/>
      <c r="J982" s="16"/>
    </row>
    <row r="983" spans="1:10" x14ac:dyDescent="0.3">
      <c r="A983" s="12" t="s">
        <v>1167</v>
      </c>
      <c r="B983" s="13" t="s">
        <v>18</v>
      </c>
      <c r="C983" s="13" t="s">
        <v>19</v>
      </c>
      <c r="D983" s="21" t="s">
        <v>1168</v>
      </c>
      <c r="E983" s="14">
        <v>1</v>
      </c>
      <c r="F983" s="14">
        <v>7350</v>
      </c>
      <c r="G983" s="15">
        <f>ROUND(E983*F983,2)</f>
        <v>7350</v>
      </c>
      <c r="H983" s="14">
        <v>1</v>
      </c>
      <c r="I983" s="41"/>
      <c r="J983" s="15">
        <f>ROUND(H983*I983,2)</f>
        <v>0</v>
      </c>
    </row>
    <row r="984" spans="1:10" ht="20.399999999999999" x14ac:dyDescent="0.3">
      <c r="A984" s="16"/>
      <c r="B984" s="16"/>
      <c r="C984" s="16"/>
      <c r="D984" s="21" t="s">
        <v>1169</v>
      </c>
      <c r="E984" s="16"/>
      <c r="F984" s="16"/>
      <c r="G984" s="16"/>
      <c r="H984" s="16"/>
      <c r="I984" s="41"/>
      <c r="J984" s="16"/>
    </row>
    <row r="985" spans="1:10" x14ac:dyDescent="0.3">
      <c r="A985" s="16"/>
      <c r="B985" s="16"/>
      <c r="C985" s="16"/>
      <c r="D985" s="36" t="s">
        <v>1170</v>
      </c>
      <c r="E985" s="14">
        <v>1</v>
      </c>
      <c r="F985" s="17">
        <f>G981+G983</f>
        <v>24150</v>
      </c>
      <c r="G985" s="17">
        <f>ROUND(E985*F985,2)</f>
        <v>24150</v>
      </c>
      <c r="H985" s="14">
        <v>1</v>
      </c>
      <c r="I985" s="41">
        <f>J981+J983</f>
        <v>0</v>
      </c>
      <c r="J985" s="17">
        <f>ROUND(H985*I985,2)</f>
        <v>0</v>
      </c>
    </row>
    <row r="986" spans="1:10" ht="1.05" customHeight="1" x14ac:dyDescent="0.3">
      <c r="A986" s="18"/>
      <c r="B986" s="18"/>
      <c r="C986" s="18"/>
      <c r="D986" s="37"/>
      <c r="E986" s="18"/>
      <c r="F986" s="18"/>
      <c r="G986" s="18"/>
      <c r="H986" s="18"/>
      <c r="I986" s="41"/>
      <c r="J986" s="18"/>
    </row>
    <row r="987" spans="1:10" x14ac:dyDescent="0.3">
      <c r="A987" s="16"/>
      <c r="B987" s="16"/>
      <c r="C987" s="16"/>
      <c r="D987" s="36" t="s">
        <v>1171</v>
      </c>
      <c r="E987" s="14">
        <v>1</v>
      </c>
      <c r="F987" s="17">
        <f>G920+G980</f>
        <v>543869.28</v>
      </c>
      <c r="G987" s="17">
        <f>ROUND(E987*F987,2)</f>
        <v>543869.28</v>
      </c>
      <c r="H987" s="14">
        <v>1</v>
      </c>
      <c r="I987" s="41">
        <f>J920+J980</f>
        <v>0</v>
      </c>
      <c r="J987" s="17">
        <f>ROUND(H987*I987,2)</f>
        <v>0</v>
      </c>
    </row>
    <row r="988" spans="1:10" ht="1.05" customHeight="1" x14ac:dyDescent="0.3">
      <c r="A988" s="18"/>
      <c r="B988" s="18"/>
      <c r="C988" s="18"/>
      <c r="D988" s="37"/>
      <c r="E988" s="18"/>
      <c r="F988" s="18"/>
      <c r="G988" s="18"/>
      <c r="H988" s="18"/>
      <c r="I988" s="41"/>
      <c r="J988" s="18"/>
    </row>
    <row r="989" spans="1:10" x14ac:dyDescent="0.3">
      <c r="A989" s="10" t="s">
        <v>1172</v>
      </c>
      <c r="B989" s="26" t="s">
        <v>10</v>
      </c>
      <c r="C989" s="10" t="s">
        <v>11</v>
      </c>
      <c r="D989" s="35" t="s">
        <v>1173</v>
      </c>
      <c r="E989" s="11">
        <f>E1078</f>
        <v>1</v>
      </c>
      <c r="F989" s="11">
        <f>F1078</f>
        <v>112439.41</v>
      </c>
      <c r="G989" s="11">
        <f>G1078</f>
        <v>112439.41</v>
      </c>
      <c r="H989" s="11">
        <f>H1078</f>
        <v>1</v>
      </c>
      <c r="I989" s="41">
        <f>I1078</f>
        <v>0</v>
      </c>
      <c r="J989" s="11">
        <f>J1078</f>
        <v>0</v>
      </c>
    </row>
    <row r="990" spans="1:10" x14ac:dyDescent="0.3">
      <c r="A990" s="19" t="s">
        <v>1174</v>
      </c>
      <c r="B990" s="19" t="s">
        <v>10</v>
      </c>
      <c r="C990" s="19" t="s">
        <v>11</v>
      </c>
      <c r="D990" s="38" t="s">
        <v>1175</v>
      </c>
      <c r="E990" s="20">
        <f>E1007</f>
        <v>1</v>
      </c>
      <c r="F990" s="20">
        <f>F1007</f>
        <v>27247.93</v>
      </c>
      <c r="G990" s="20">
        <f>G1007</f>
        <v>27247.93</v>
      </c>
      <c r="H990" s="20">
        <f>H1007</f>
        <v>1</v>
      </c>
      <c r="I990" s="41">
        <f>I1007</f>
        <v>0</v>
      </c>
      <c r="J990" s="20">
        <f>J1007</f>
        <v>0</v>
      </c>
    </row>
    <row r="991" spans="1:10" x14ac:dyDescent="0.3">
      <c r="A991" s="12" t="s">
        <v>1176</v>
      </c>
      <c r="B991" s="13" t="s">
        <v>18</v>
      </c>
      <c r="C991" s="13" t="s">
        <v>19</v>
      </c>
      <c r="D991" s="21" t="s">
        <v>1177</v>
      </c>
      <c r="E991" s="14">
        <v>2</v>
      </c>
      <c r="F991" s="14">
        <v>2860.5</v>
      </c>
      <c r="G991" s="15">
        <f>ROUND(E991*F991,2)</f>
        <v>5721</v>
      </c>
      <c r="H991" s="14">
        <v>2</v>
      </c>
      <c r="I991" s="41"/>
      <c r="J991" s="15">
        <f>ROUND(H991*I991,2)</f>
        <v>0</v>
      </c>
    </row>
    <row r="992" spans="1:10" ht="112.2" x14ac:dyDescent="0.3">
      <c r="A992" s="16"/>
      <c r="B992" s="16"/>
      <c r="C992" s="16"/>
      <c r="D992" s="21" t="s">
        <v>1178</v>
      </c>
      <c r="E992" s="16"/>
      <c r="F992" s="16"/>
      <c r="G992" s="16"/>
      <c r="H992" s="16"/>
      <c r="I992" s="41"/>
      <c r="J992" s="16"/>
    </row>
    <row r="993" spans="1:10" x14ac:dyDescent="0.3">
      <c r="A993" s="12" t="s">
        <v>1179</v>
      </c>
      <c r="B993" s="13" t="s">
        <v>18</v>
      </c>
      <c r="C993" s="13" t="s">
        <v>19</v>
      </c>
      <c r="D993" s="21" t="s">
        <v>1180</v>
      </c>
      <c r="E993" s="14">
        <v>2</v>
      </c>
      <c r="F993" s="14">
        <v>316.94</v>
      </c>
      <c r="G993" s="15">
        <f>ROUND(E993*F993,2)</f>
        <v>633.88</v>
      </c>
      <c r="H993" s="14">
        <v>2</v>
      </c>
      <c r="I993" s="41"/>
      <c r="J993" s="15">
        <f>ROUND(H993*I993,2)</f>
        <v>0</v>
      </c>
    </row>
    <row r="994" spans="1:10" ht="30.6" x14ac:dyDescent="0.3">
      <c r="A994" s="16"/>
      <c r="B994" s="16"/>
      <c r="C994" s="16"/>
      <c r="D994" s="21" t="s">
        <v>1181</v>
      </c>
      <c r="E994" s="16"/>
      <c r="F994" s="16"/>
      <c r="G994" s="16"/>
      <c r="H994" s="16"/>
      <c r="I994" s="41"/>
      <c r="J994" s="16"/>
    </row>
    <row r="995" spans="1:10" x14ac:dyDescent="0.3">
      <c r="A995" s="12" t="s">
        <v>1182</v>
      </c>
      <c r="B995" s="13" t="s">
        <v>18</v>
      </c>
      <c r="C995" s="13" t="s">
        <v>34</v>
      </c>
      <c r="D995" s="21" t="s">
        <v>1183</v>
      </c>
      <c r="E995" s="14">
        <v>150</v>
      </c>
      <c r="F995" s="14">
        <v>12.84</v>
      </c>
      <c r="G995" s="15">
        <f>ROUND(E995*F995,2)</f>
        <v>1926</v>
      </c>
      <c r="H995" s="14">
        <v>150</v>
      </c>
      <c r="I995" s="41"/>
      <c r="J995" s="15">
        <f>ROUND(H995*I995,2)</f>
        <v>0</v>
      </c>
    </row>
    <row r="996" spans="1:10" ht="51" x14ac:dyDescent="0.3">
      <c r="A996" s="16"/>
      <c r="B996" s="16"/>
      <c r="C996" s="16"/>
      <c r="D996" s="21" t="s">
        <v>1184</v>
      </c>
      <c r="E996" s="16"/>
      <c r="F996" s="16"/>
      <c r="G996" s="16"/>
      <c r="H996" s="16"/>
      <c r="I996" s="41"/>
      <c r="J996" s="16"/>
    </row>
    <row r="997" spans="1:10" ht="20.399999999999999" x14ac:dyDescent="0.3">
      <c r="A997" s="12" t="s">
        <v>1185</v>
      </c>
      <c r="B997" s="13" t="s">
        <v>18</v>
      </c>
      <c r="C997" s="13" t="s">
        <v>19</v>
      </c>
      <c r="D997" s="21" t="s">
        <v>1186</v>
      </c>
      <c r="E997" s="14">
        <v>2</v>
      </c>
      <c r="F997" s="14">
        <v>77.47</v>
      </c>
      <c r="G997" s="15">
        <f>ROUND(E997*F997,2)</f>
        <v>154.94</v>
      </c>
      <c r="H997" s="14">
        <v>2</v>
      </c>
      <c r="I997" s="41"/>
      <c r="J997" s="15">
        <f>ROUND(H997*I997,2)</f>
        <v>0</v>
      </c>
    </row>
    <row r="998" spans="1:10" ht="91.8" x14ac:dyDescent="0.3">
      <c r="A998" s="16"/>
      <c r="B998" s="16"/>
      <c r="C998" s="16"/>
      <c r="D998" s="21" t="s">
        <v>1187</v>
      </c>
      <c r="E998" s="16"/>
      <c r="F998" s="16"/>
      <c r="G998" s="16"/>
      <c r="H998" s="16"/>
      <c r="I998" s="41"/>
      <c r="J998" s="16"/>
    </row>
    <row r="999" spans="1:10" x14ac:dyDescent="0.3">
      <c r="A999" s="12" t="s">
        <v>1188</v>
      </c>
      <c r="B999" s="13" t="s">
        <v>18</v>
      </c>
      <c r="C999" s="13" t="s">
        <v>34</v>
      </c>
      <c r="D999" s="21" t="s">
        <v>1189</v>
      </c>
      <c r="E999" s="14">
        <v>500</v>
      </c>
      <c r="F999" s="14">
        <v>10.82</v>
      </c>
      <c r="G999" s="15">
        <f>ROUND(E999*F999,2)</f>
        <v>5410</v>
      </c>
      <c r="H999" s="14">
        <v>500</v>
      </c>
      <c r="I999" s="41"/>
      <c r="J999" s="15">
        <f>ROUND(H999*I999,2)</f>
        <v>0</v>
      </c>
    </row>
    <row r="1000" spans="1:10" ht="81.599999999999994" x14ac:dyDescent="0.3">
      <c r="A1000" s="16"/>
      <c r="B1000" s="16"/>
      <c r="C1000" s="16"/>
      <c r="D1000" s="21" t="s">
        <v>1190</v>
      </c>
      <c r="E1000" s="16"/>
      <c r="F1000" s="16"/>
      <c r="G1000" s="16"/>
      <c r="H1000" s="16"/>
      <c r="I1000" s="41"/>
      <c r="J1000" s="16"/>
    </row>
    <row r="1001" spans="1:10" x14ac:dyDescent="0.3">
      <c r="A1001" s="12" t="s">
        <v>1191</v>
      </c>
      <c r="B1001" s="13" t="s">
        <v>18</v>
      </c>
      <c r="C1001" s="13" t="s">
        <v>34</v>
      </c>
      <c r="D1001" s="21" t="s">
        <v>1192</v>
      </c>
      <c r="E1001" s="14">
        <v>500</v>
      </c>
      <c r="F1001" s="14">
        <v>19.09</v>
      </c>
      <c r="G1001" s="15">
        <f>ROUND(E1001*F1001,2)</f>
        <v>9545</v>
      </c>
      <c r="H1001" s="14">
        <v>500</v>
      </c>
      <c r="I1001" s="41"/>
      <c r="J1001" s="15">
        <f>ROUND(H1001*I1001,2)</f>
        <v>0</v>
      </c>
    </row>
    <row r="1002" spans="1:10" ht="91.8" x14ac:dyDescent="0.3">
      <c r="A1002" s="16"/>
      <c r="B1002" s="16"/>
      <c r="C1002" s="16"/>
      <c r="D1002" s="21" t="s">
        <v>1193</v>
      </c>
      <c r="E1002" s="16"/>
      <c r="F1002" s="16"/>
      <c r="G1002" s="16"/>
      <c r="H1002" s="16"/>
      <c r="I1002" s="41"/>
      <c r="J1002" s="16"/>
    </row>
    <row r="1003" spans="1:10" x14ac:dyDescent="0.3">
      <c r="A1003" s="12" t="s">
        <v>1194</v>
      </c>
      <c r="B1003" s="13" t="s">
        <v>18</v>
      </c>
      <c r="C1003" s="13" t="s">
        <v>19</v>
      </c>
      <c r="D1003" s="21" t="s">
        <v>1195</v>
      </c>
      <c r="E1003" s="14">
        <v>1</v>
      </c>
      <c r="F1003" s="14">
        <v>1420.02</v>
      </c>
      <c r="G1003" s="15">
        <f>ROUND(E1003*F1003,2)</f>
        <v>1420.02</v>
      </c>
      <c r="H1003" s="14">
        <v>1</v>
      </c>
      <c r="I1003" s="41"/>
      <c r="J1003" s="15">
        <f>ROUND(H1003*I1003,2)</f>
        <v>0</v>
      </c>
    </row>
    <row r="1004" spans="1:10" x14ac:dyDescent="0.3">
      <c r="A1004" s="16"/>
      <c r="B1004" s="16"/>
      <c r="C1004" s="16"/>
      <c r="D1004" s="21" t="s">
        <v>1196</v>
      </c>
      <c r="E1004" s="16"/>
      <c r="F1004" s="16"/>
      <c r="G1004" s="16"/>
      <c r="H1004" s="16"/>
      <c r="I1004" s="41"/>
      <c r="J1004" s="16"/>
    </row>
    <row r="1005" spans="1:10" x14ac:dyDescent="0.3">
      <c r="A1005" s="12" t="s">
        <v>1197</v>
      </c>
      <c r="B1005" s="13" t="s">
        <v>18</v>
      </c>
      <c r="C1005" s="13" t="s">
        <v>19</v>
      </c>
      <c r="D1005" s="21" t="s">
        <v>1198</v>
      </c>
      <c r="E1005" s="14">
        <v>1</v>
      </c>
      <c r="F1005" s="14">
        <v>2437.09</v>
      </c>
      <c r="G1005" s="15">
        <f>ROUND(E1005*F1005,2)</f>
        <v>2437.09</v>
      </c>
      <c r="H1005" s="14">
        <v>1</v>
      </c>
      <c r="I1005" s="41"/>
      <c r="J1005" s="15">
        <f>ROUND(H1005*I1005,2)</f>
        <v>0</v>
      </c>
    </row>
    <row r="1006" spans="1:10" ht="30.6" x14ac:dyDescent="0.3">
      <c r="A1006" s="16"/>
      <c r="B1006" s="16"/>
      <c r="C1006" s="16"/>
      <c r="D1006" s="21" t="s">
        <v>1199</v>
      </c>
      <c r="E1006" s="16"/>
      <c r="F1006" s="16"/>
      <c r="G1006" s="16"/>
      <c r="H1006" s="16"/>
      <c r="I1006" s="41"/>
      <c r="J1006" s="16"/>
    </row>
    <row r="1007" spans="1:10" x14ac:dyDescent="0.3">
      <c r="A1007" s="16"/>
      <c r="B1007" s="16"/>
      <c r="C1007" s="16"/>
      <c r="D1007" s="36" t="s">
        <v>1200</v>
      </c>
      <c r="E1007" s="14">
        <v>1</v>
      </c>
      <c r="F1007" s="17">
        <f>G991+G993+G995+G997+G999+G1001+G1003+G1005</f>
        <v>27247.93</v>
      </c>
      <c r="G1007" s="17">
        <f>ROUND(E1007*F1007,2)</f>
        <v>27247.93</v>
      </c>
      <c r="H1007" s="14">
        <v>1</v>
      </c>
      <c r="I1007" s="41">
        <f>J991+J993+J995+J997+J999+J1001+J1003+J1005</f>
        <v>0</v>
      </c>
      <c r="J1007" s="17">
        <f>ROUND(H1007*I1007,2)</f>
        <v>0</v>
      </c>
    </row>
    <row r="1008" spans="1:10" ht="1.05" customHeight="1" x14ac:dyDescent="0.3">
      <c r="A1008" s="18"/>
      <c r="B1008" s="18"/>
      <c r="C1008" s="18"/>
      <c r="D1008" s="37"/>
      <c r="E1008" s="18"/>
      <c r="F1008" s="18"/>
      <c r="G1008" s="18"/>
      <c r="H1008" s="18"/>
      <c r="I1008" s="41"/>
      <c r="J1008" s="18"/>
    </row>
    <row r="1009" spans="1:10" x14ac:dyDescent="0.3">
      <c r="A1009" s="19" t="s">
        <v>1201</v>
      </c>
      <c r="B1009" s="19" t="s">
        <v>10</v>
      </c>
      <c r="C1009" s="19" t="s">
        <v>11</v>
      </c>
      <c r="D1009" s="38" t="s">
        <v>1202</v>
      </c>
      <c r="E1009" s="20">
        <f>E1034</f>
        <v>1</v>
      </c>
      <c r="F1009" s="20">
        <f>F1034</f>
        <v>23818.28</v>
      </c>
      <c r="G1009" s="20">
        <f>G1034</f>
        <v>23818.28</v>
      </c>
      <c r="H1009" s="20">
        <f>H1034</f>
        <v>1</v>
      </c>
      <c r="I1009" s="41">
        <f>I1034</f>
        <v>0</v>
      </c>
      <c r="J1009" s="20">
        <f>J1034</f>
        <v>0</v>
      </c>
    </row>
    <row r="1010" spans="1:10" x14ac:dyDescent="0.3">
      <c r="A1010" s="12" t="s">
        <v>1203</v>
      </c>
      <c r="B1010" s="13" t="s">
        <v>18</v>
      </c>
      <c r="C1010" s="13" t="s">
        <v>34</v>
      </c>
      <c r="D1010" s="21" t="s">
        <v>1204</v>
      </c>
      <c r="E1010" s="14">
        <v>700</v>
      </c>
      <c r="F1010" s="14">
        <v>10.54</v>
      </c>
      <c r="G1010" s="15">
        <f>ROUND(E1010*F1010,2)</f>
        <v>7378</v>
      </c>
      <c r="H1010" s="14">
        <v>700</v>
      </c>
      <c r="I1010" s="41"/>
      <c r="J1010" s="15">
        <f>ROUND(H1010*I1010,2)</f>
        <v>0</v>
      </c>
    </row>
    <row r="1011" spans="1:10" ht="112.2" x14ac:dyDescent="0.3">
      <c r="A1011" s="16"/>
      <c r="B1011" s="16"/>
      <c r="C1011" s="16"/>
      <c r="D1011" s="21" t="s">
        <v>1205</v>
      </c>
      <c r="E1011" s="16"/>
      <c r="F1011" s="16"/>
      <c r="G1011" s="16"/>
      <c r="H1011" s="16"/>
      <c r="I1011" s="41"/>
      <c r="J1011" s="16"/>
    </row>
    <row r="1012" spans="1:10" x14ac:dyDescent="0.3">
      <c r="A1012" s="12" t="s">
        <v>1206</v>
      </c>
      <c r="B1012" s="13" t="s">
        <v>18</v>
      </c>
      <c r="C1012" s="13" t="s">
        <v>19</v>
      </c>
      <c r="D1012" s="21" t="s">
        <v>1207</v>
      </c>
      <c r="E1012" s="14">
        <v>1</v>
      </c>
      <c r="F1012" s="14">
        <v>938.25</v>
      </c>
      <c r="G1012" s="15">
        <f>ROUND(E1012*F1012,2)</f>
        <v>938.25</v>
      </c>
      <c r="H1012" s="14">
        <v>1</v>
      </c>
      <c r="I1012" s="41"/>
      <c r="J1012" s="15">
        <f>ROUND(H1012*I1012,2)</f>
        <v>0</v>
      </c>
    </row>
    <row r="1013" spans="1:10" ht="224.4" x14ac:dyDescent="0.3">
      <c r="A1013" s="16"/>
      <c r="B1013" s="16"/>
      <c r="C1013" s="16"/>
      <c r="D1013" s="21" t="s">
        <v>1208</v>
      </c>
      <c r="E1013" s="16"/>
      <c r="F1013" s="16"/>
      <c r="G1013" s="16"/>
      <c r="H1013" s="16"/>
      <c r="I1013" s="41"/>
      <c r="J1013" s="16"/>
    </row>
    <row r="1014" spans="1:10" x14ac:dyDescent="0.3">
      <c r="A1014" s="12" t="s">
        <v>1209</v>
      </c>
      <c r="B1014" s="13" t="s">
        <v>18</v>
      </c>
      <c r="C1014" s="13" t="s">
        <v>19</v>
      </c>
      <c r="D1014" s="21" t="s">
        <v>1210</v>
      </c>
      <c r="E1014" s="14">
        <v>6</v>
      </c>
      <c r="F1014" s="14">
        <v>79.58</v>
      </c>
      <c r="G1014" s="15">
        <f>ROUND(E1014*F1014,2)</f>
        <v>477.48</v>
      </c>
      <c r="H1014" s="14">
        <v>6</v>
      </c>
      <c r="I1014" s="41"/>
      <c r="J1014" s="15">
        <f>ROUND(H1014*I1014,2)</f>
        <v>0</v>
      </c>
    </row>
    <row r="1015" spans="1:10" ht="71.400000000000006" x14ac:dyDescent="0.3">
      <c r="A1015" s="16"/>
      <c r="B1015" s="16"/>
      <c r="C1015" s="16"/>
      <c r="D1015" s="21" t="s">
        <v>1211</v>
      </c>
      <c r="E1015" s="16"/>
      <c r="F1015" s="16"/>
      <c r="G1015" s="16"/>
      <c r="H1015" s="16"/>
      <c r="I1015" s="41"/>
      <c r="J1015" s="16"/>
    </row>
    <row r="1016" spans="1:10" x14ac:dyDescent="0.3">
      <c r="A1016" s="12" t="s">
        <v>1212</v>
      </c>
      <c r="B1016" s="13" t="s">
        <v>18</v>
      </c>
      <c r="C1016" s="13" t="s">
        <v>19</v>
      </c>
      <c r="D1016" s="21" t="s">
        <v>1213</v>
      </c>
      <c r="E1016" s="14">
        <v>3</v>
      </c>
      <c r="F1016" s="14">
        <v>113.07</v>
      </c>
      <c r="G1016" s="15">
        <f>ROUND(E1016*F1016,2)</f>
        <v>339.21</v>
      </c>
      <c r="H1016" s="14">
        <v>3</v>
      </c>
      <c r="I1016" s="41"/>
      <c r="J1016" s="15">
        <f>ROUND(H1016*I1016,2)</f>
        <v>0</v>
      </c>
    </row>
    <row r="1017" spans="1:10" ht="204" x14ac:dyDescent="0.3">
      <c r="A1017" s="16"/>
      <c r="B1017" s="16"/>
      <c r="C1017" s="16"/>
      <c r="D1017" s="21" t="s">
        <v>1214</v>
      </c>
      <c r="E1017" s="16"/>
      <c r="F1017" s="16"/>
      <c r="G1017" s="16"/>
      <c r="H1017" s="16"/>
      <c r="I1017" s="41"/>
      <c r="J1017" s="16"/>
    </row>
    <row r="1018" spans="1:10" x14ac:dyDescent="0.3">
      <c r="A1018" s="12" t="s">
        <v>1215</v>
      </c>
      <c r="B1018" s="13" t="s">
        <v>18</v>
      </c>
      <c r="C1018" s="13" t="s">
        <v>19</v>
      </c>
      <c r="D1018" s="21" t="s">
        <v>1216</v>
      </c>
      <c r="E1018" s="14">
        <v>18</v>
      </c>
      <c r="F1018" s="14">
        <v>184.11</v>
      </c>
      <c r="G1018" s="15">
        <f>ROUND(E1018*F1018,2)</f>
        <v>3313.98</v>
      </c>
      <c r="H1018" s="14">
        <v>18</v>
      </c>
      <c r="I1018" s="41"/>
      <c r="J1018" s="15">
        <f>ROUND(H1018*I1018,2)</f>
        <v>0</v>
      </c>
    </row>
    <row r="1019" spans="1:10" ht="193.8" x14ac:dyDescent="0.3">
      <c r="A1019" s="16"/>
      <c r="B1019" s="16"/>
      <c r="C1019" s="16"/>
      <c r="D1019" s="21" t="s">
        <v>1217</v>
      </c>
      <c r="E1019" s="16"/>
      <c r="F1019" s="16"/>
      <c r="G1019" s="16"/>
      <c r="H1019" s="16"/>
      <c r="I1019" s="41"/>
      <c r="J1019" s="16"/>
    </row>
    <row r="1020" spans="1:10" x14ac:dyDescent="0.3">
      <c r="A1020" s="12" t="s">
        <v>1218</v>
      </c>
      <c r="B1020" s="13" t="s">
        <v>18</v>
      </c>
      <c r="C1020" s="13" t="s">
        <v>19</v>
      </c>
      <c r="D1020" s="21" t="s">
        <v>1219</v>
      </c>
      <c r="E1020" s="14">
        <v>12</v>
      </c>
      <c r="F1020" s="14">
        <v>174.03</v>
      </c>
      <c r="G1020" s="15">
        <f>ROUND(E1020*F1020,2)</f>
        <v>2088.36</v>
      </c>
      <c r="H1020" s="14">
        <v>12</v>
      </c>
      <c r="I1020" s="41"/>
      <c r="J1020" s="15">
        <f>ROUND(H1020*I1020,2)</f>
        <v>0</v>
      </c>
    </row>
    <row r="1021" spans="1:10" ht="153" x14ac:dyDescent="0.3">
      <c r="A1021" s="16"/>
      <c r="B1021" s="16"/>
      <c r="C1021" s="16"/>
      <c r="D1021" s="21" t="s">
        <v>1220</v>
      </c>
      <c r="E1021" s="16"/>
      <c r="F1021" s="16"/>
      <c r="G1021" s="16"/>
      <c r="H1021" s="16"/>
      <c r="I1021" s="41"/>
      <c r="J1021" s="16"/>
    </row>
    <row r="1022" spans="1:10" x14ac:dyDescent="0.3">
      <c r="A1022" s="12" t="s">
        <v>1221</v>
      </c>
      <c r="B1022" s="13" t="s">
        <v>18</v>
      </c>
      <c r="C1022" s="13" t="s">
        <v>19</v>
      </c>
      <c r="D1022" s="21" t="s">
        <v>1222</v>
      </c>
      <c r="E1022" s="14">
        <v>3</v>
      </c>
      <c r="F1022" s="14">
        <v>151.34</v>
      </c>
      <c r="G1022" s="15">
        <f>ROUND(E1022*F1022,2)</f>
        <v>454.02</v>
      </c>
      <c r="H1022" s="14">
        <v>3</v>
      </c>
      <c r="I1022" s="41"/>
      <c r="J1022" s="15">
        <f>ROUND(H1022*I1022,2)</f>
        <v>0</v>
      </c>
    </row>
    <row r="1023" spans="1:10" ht="122.4" x14ac:dyDescent="0.3">
      <c r="A1023" s="16"/>
      <c r="B1023" s="16"/>
      <c r="C1023" s="16"/>
      <c r="D1023" s="21" t="s">
        <v>1223</v>
      </c>
      <c r="E1023" s="16"/>
      <c r="F1023" s="16"/>
      <c r="G1023" s="16"/>
      <c r="H1023" s="16"/>
      <c r="I1023" s="41"/>
      <c r="J1023" s="16"/>
    </row>
    <row r="1024" spans="1:10" x14ac:dyDescent="0.3">
      <c r="A1024" s="12" t="s">
        <v>1224</v>
      </c>
      <c r="B1024" s="13" t="s">
        <v>18</v>
      </c>
      <c r="C1024" s="13" t="s">
        <v>19</v>
      </c>
      <c r="D1024" s="21" t="s">
        <v>1225</v>
      </c>
      <c r="E1024" s="14">
        <v>2</v>
      </c>
      <c r="F1024" s="14">
        <v>105.23</v>
      </c>
      <c r="G1024" s="15">
        <f>ROUND(E1024*F1024,2)</f>
        <v>210.46</v>
      </c>
      <c r="H1024" s="14">
        <v>2</v>
      </c>
      <c r="I1024" s="41"/>
      <c r="J1024" s="15">
        <f>ROUND(H1024*I1024,2)</f>
        <v>0</v>
      </c>
    </row>
    <row r="1025" spans="1:10" ht="193.8" x14ac:dyDescent="0.3">
      <c r="A1025" s="16"/>
      <c r="B1025" s="16"/>
      <c r="C1025" s="16"/>
      <c r="D1025" s="21" t="s">
        <v>1226</v>
      </c>
      <c r="E1025" s="16"/>
      <c r="F1025" s="16"/>
      <c r="G1025" s="16"/>
      <c r="H1025" s="16"/>
      <c r="I1025" s="41"/>
      <c r="J1025" s="16"/>
    </row>
    <row r="1026" spans="1:10" x14ac:dyDescent="0.3">
      <c r="A1026" s="12" t="s">
        <v>1227</v>
      </c>
      <c r="B1026" s="13" t="s">
        <v>18</v>
      </c>
      <c r="C1026" s="13" t="s">
        <v>19</v>
      </c>
      <c r="D1026" s="21" t="s">
        <v>1228</v>
      </c>
      <c r="E1026" s="14">
        <v>1</v>
      </c>
      <c r="F1026" s="14">
        <v>1092</v>
      </c>
      <c r="G1026" s="15">
        <f>ROUND(E1026*F1026,2)</f>
        <v>1092</v>
      </c>
      <c r="H1026" s="14">
        <v>1</v>
      </c>
      <c r="I1026" s="41"/>
      <c r="J1026" s="15">
        <f>ROUND(H1026*I1026,2)</f>
        <v>0</v>
      </c>
    </row>
    <row r="1027" spans="1:10" ht="40.799999999999997" x14ac:dyDescent="0.3">
      <c r="A1027" s="16"/>
      <c r="B1027" s="16"/>
      <c r="C1027" s="16"/>
      <c r="D1027" s="21" t="s">
        <v>1229</v>
      </c>
      <c r="E1027" s="16"/>
      <c r="F1027" s="16"/>
      <c r="G1027" s="16"/>
      <c r="H1027" s="16"/>
      <c r="I1027" s="41"/>
      <c r="J1027" s="16"/>
    </row>
    <row r="1028" spans="1:10" x14ac:dyDescent="0.3">
      <c r="A1028" s="12" t="s">
        <v>1194</v>
      </c>
      <c r="B1028" s="13" t="s">
        <v>18</v>
      </c>
      <c r="C1028" s="13" t="s">
        <v>19</v>
      </c>
      <c r="D1028" s="21" t="s">
        <v>1195</v>
      </c>
      <c r="E1028" s="14">
        <v>1</v>
      </c>
      <c r="F1028" s="14">
        <v>1420.02</v>
      </c>
      <c r="G1028" s="15">
        <f>ROUND(E1028*F1028,2)</f>
        <v>1420.02</v>
      </c>
      <c r="H1028" s="14">
        <v>1</v>
      </c>
      <c r="I1028" s="41"/>
      <c r="J1028" s="15">
        <f>ROUND(H1028*I1028,2)</f>
        <v>0</v>
      </c>
    </row>
    <row r="1029" spans="1:10" x14ac:dyDescent="0.3">
      <c r="A1029" s="16"/>
      <c r="B1029" s="16"/>
      <c r="C1029" s="16"/>
      <c r="D1029" s="21" t="s">
        <v>1196</v>
      </c>
      <c r="E1029" s="16"/>
      <c r="F1029" s="16"/>
      <c r="G1029" s="16"/>
      <c r="H1029" s="16"/>
      <c r="I1029" s="41"/>
      <c r="J1029" s="16"/>
    </row>
    <row r="1030" spans="1:10" ht="20.399999999999999" x14ac:dyDescent="0.3">
      <c r="A1030" s="12" t="s">
        <v>1230</v>
      </c>
      <c r="B1030" s="13" t="s">
        <v>18</v>
      </c>
      <c r="C1030" s="13" t="s">
        <v>34</v>
      </c>
      <c r="D1030" s="21" t="s">
        <v>1231</v>
      </c>
      <c r="E1030" s="14">
        <v>300</v>
      </c>
      <c r="F1030" s="14">
        <v>11.72</v>
      </c>
      <c r="G1030" s="15">
        <f>ROUND(E1030*F1030,2)</f>
        <v>3516</v>
      </c>
      <c r="H1030" s="14">
        <v>300</v>
      </c>
      <c r="I1030" s="41"/>
      <c r="J1030" s="15">
        <f>ROUND(H1030*I1030,2)</f>
        <v>0</v>
      </c>
    </row>
    <row r="1031" spans="1:10" ht="122.4" x14ac:dyDescent="0.3">
      <c r="A1031" s="16"/>
      <c r="B1031" s="16"/>
      <c r="C1031" s="16"/>
      <c r="D1031" s="21" t="s">
        <v>1232</v>
      </c>
      <c r="E1031" s="16"/>
      <c r="F1031" s="16"/>
      <c r="G1031" s="16"/>
      <c r="H1031" s="16"/>
      <c r="I1031" s="41"/>
      <c r="J1031" s="16"/>
    </row>
    <row r="1032" spans="1:10" x14ac:dyDescent="0.3">
      <c r="A1032" s="12" t="s">
        <v>1233</v>
      </c>
      <c r="B1032" s="13" t="s">
        <v>18</v>
      </c>
      <c r="C1032" s="13" t="s">
        <v>34</v>
      </c>
      <c r="D1032" s="21" t="s">
        <v>1234</v>
      </c>
      <c r="E1032" s="14">
        <v>150</v>
      </c>
      <c r="F1032" s="14">
        <v>17.27</v>
      </c>
      <c r="G1032" s="15">
        <f>ROUND(E1032*F1032,2)</f>
        <v>2590.5</v>
      </c>
      <c r="H1032" s="14">
        <v>150</v>
      </c>
      <c r="I1032" s="41"/>
      <c r="J1032" s="15">
        <f>ROUND(H1032*I1032,2)</f>
        <v>0</v>
      </c>
    </row>
    <row r="1033" spans="1:10" ht="122.4" x14ac:dyDescent="0.3">
      <c r="A1033" s="16"/>
      <c r="B1033" s="16"/>
      <c r="C1033" s="16"/>
      <c r="D1033" s="21" t="s">
        <v>1235</v>
      </c>
      <c r="E1033" s="16"/>
      <c r="F1033" s="16"/>
      <c r="G1033" s="16"/>
      <c r="H1033" s="16"/>
      <c r="I1033" s="41"/>
      <c r="J1033" s="16"/>
    </row>
    <row r="1034" spans="1:10" x14ac:dyDescent="0.3">
      <c r="A1034" s="16"/>
      <c r="B1034" s="16"/>
      <c r="C1034" s="16"/>
      <c r="D1034" s="36" t="s">
        <v>1236</v>
      </c>
      <c r="E1034" s="14">
        <v>1</v>
      </c>
      <c r="F1034" s="17">
        <f>G1010+G1012+G1014+G1016+G1018+G1020+G1022+G1024+G1026+G1028+G1030+G1032</f>
        <v>23818.28</v>
      </c>
      <c r="G1034" s="17">
        <f>ROUND(E1034*F1034,2)</f>
        <v>23818.28</v>
      </c>
      <c r="H1034" s="14">
        <v>1</v>
      </c>
      <c r="I1034" s="41">
        <f>J1010+J1012+J1014+J1016+J1018+J1020+J1022+J1024+J1026+J1028+J1030+J1032</f>
        <v>0</v>
      </c>
      <c r="J1034" s="17">
        <f>ROUND(H1034*I1034,2)</f>
        <v>0</v>
      </c>
    </row>
    <row r="1035" spans="1:10" ht="1.05" customHeight="1" x14ac:dyDescent="0.3">
      <c r="A1035" s="18"/>
      <c r="B1035" s="18"/>
      <c r="C1035" s="18"/>
      <c r="D1035" s="37"/>
      <c r="E1035" s="18"/>
      <c r="F1035" s="18"/>
      <c r="G1035" s="18"/>
      <c r="H1035" s="18"/>
      <c r="I1035" s="41"/>
      <c r="J1035" s="18"/>
    </row>
    <row r="1036" spans="1:10" x14ac:dyDescent="0.3">
      <c r="A1036" s="19" t="s">
        <v>1237</v>
      </c>
      <c r="B1036" s="27" t="s">
        <v>10</v>
      </c>
      <c r="C1036" s="19" t="s">
        <v>11</v>
      </c>
      <c r="D1036" s="38" t="s">
        <v>1238</v>
      </c>
      <c r="E1036" s="20">
        <f>E1053</f>
        <v>1</v>
      </c>
      <c r="F1036" s="20">
        <f>F1053</f>
        <v>43266.42</v>
      </c>
      <c r="G1036" s="20">
        <f>G1053</f>
        <v>43266.42</v>
      </c>
      <c r="H1036" s="20">
        <f>H1053</f>
        <v>1</v>
      </c>
      <c r="I1036" s="41">
        <f>I1053</f>
        <v>0</v>
      </c>
      <c r="J1036" s="20">
        <f>J1053</f>
        <v>0</v>
      </c>
    </row>
    <row r="1037" spans="1:10" x14ac:dyDescent="0.3">
      <c r="A1037" s="12" t="s">
        <v>1239</v>
      </c>
      <c r="B1037" s="13" t="s">
        <v>18</v>
      </c>
      <c r="C1037" s="13" t="s">
        <v>19</v>
      </c>
      <c r="D1037" s="21" t="s">
        <v>1240</v>
      </c>
      <c r="E1037" s="14">
        <v>1</v>
      </c>
      <c r="F1037" s="14">
        <v>473.34</v>
      </c>
      <c r="G1037" s="15">
        <f>ROUND(E1037*F1037,2)</f>
        <v>473.34</v>
      </c>
      <c r="H1037" s="14">
        <v>1</v>
      </c>
      <c r="I1037" s="41"/>
      <c r="J1037" s="15">
        <f>ROUND(H1037*I1037,2)</f>
        <v>0</v>
      </c>
    </row>
    <row r="1038" spans="1:10" ht="40.799999999999997" x14ac:dyDescent="0.3">
      <c r="A1038" s="16"/>
      <c r="B1038" s="16"/>
      <c r="C1038" s="16"/>
      <c r="D1038" s="21" t="s">
        <v>1241</v>
      </c>
      <c r="E1038" s="16"/>
      <c r="F1038" s="16"/>
      <c r="G1038" s="16"/>
      <c r="H1038" s="16"/>
      <c r="I1038" s="41"/>
      <c r="J1038" s="16"/>
    </row>
    <row r="1039" spans="1:10" ht="20.399999999999999" x14ac:dyDescent="0.3">
      <c r="A1039" s="12" t="s">
        <v>1242</v>
      </c>
      <c r="B1039" s="13" t="s">
        <v>18</v>
      </c>
      <c r="C1039" s="13" t="s">
        <v>19</v>
      </c>
      <c r="D1039" s="21" t="s">
        <v>1243</v>
      </c>
      <c r="E1039" s="14">
        <v>20</v>
      </c>
      <c r="F1039" s="14">
        <v>204.26</v>
      </c>
      <c r="G1039" s="15">
        <f>ROUND(E1039*F1039,2)</f>
        <v>4085.2</v>
      </c>
      <c r="H1039" s="14">
        <v>20</v>
      </c>
      <c r="I1039" s="41"/>
      <c r="J1039" s="15">
        <f>ROUND(H1039*I1039,2)</f>
        <v>0</v>
      </c>
    </row>
    <row r="1040" spans="1:10" ht="112.2" x14ac:dyDescent="0.3">
      <c r="A1040" s="16"/>
      <c r="B1040" s="16"/>
      <c r="C1040" s="16"/>
      <c r="D1040" s="21" t="s">
        <v>1244</v>
      </c>
      <c r="E1040" s="16"/>
      <c r="F1040" s="16"/>
      <c r="G1040" s="16"/>
      <c r="H1040" s="16"/>
      <c r="I1040" s="41"/>
      <c r="J1040" s="16"/>
    </row>
    <row r="1041" spans="1:10" x14ac:dyDescent="0.3">
      <c r="A1041" s="12" t="s">
        <v>1245</v>
      </c>
      <c r="B1041" s="13" t="s">
        <v>18</v>
      </c>
      <c r="C1041" s="13" t="s">
        <v>34</v>
      </c>
      <c r="D1041" s="21" t="s">
        <v>1246</v>
      </c>
      <c r="E1041" s="14">
        <v>20</v>
      </c>
      <c r="F1041" s="14">
        <v>74.78</v>
      </c>
      <c r="G1041" s="15">
        <f>ROUND(E1041*F1041,2)</f>
        <v>1495.6</v>
      </c>
      <c r="H1041" s="14">
        <v>20</v>
      </c>
      <c r="I1041" s="41"/>
      <c r="J1041" s="15">
        <f>ROUND(H1041*I1041,2)</f>
        <v>0</v>
      </c>
    </row>
    <row r="1042" spans="1:10" ht="91.8" x14ac:dyDescent="0.3">
      <c r="A1042" s="16"/>
      <c r="B1042" s="16"/>
      <c r="C1042" s="16"/>
      <c r="D1042" s="21" t="s">
        <v>1247</v>
      </c>
      <c r="E1042" s="16"/>
      <c r="F1042" s="16"/>
      <c r="G1042" s="16"/>
      <c r="H1042" s="16"/>
      <c r="I1042" s="41"/>
      <c r="J1042" s="16"/>
    </row>
    <row r="1043" spans="1:10" x14ac:dyDescent="0.3">
      <c r="A1043" s="12" t="s">
        <v>1248</v>
      </c>
      <c r="B1043" s="13" t="s">
        <v>18</v>
      </c>
      <c r="C1043" s="13" t="s">
        <v>34</v>
      </c>
      <c r="D1043" s="21" t="s">
        <v>1249</v>
      </c>
      <c r="E1043" s="14">
        <v>50</v>
      </c>
      <c r="F1043" s="14">
        <v>84.75</v>
      </c>
      <c r="G1043" s="15">
        <f>ROUND(E1043*F1043,2)</f>
        <v>4237.5</v>
      </c>
      <c r="H1043" s="14">
        <v>50</v>
      </c>
      <c r="I1043" s="41"/>
      <c r="J1043" s="15">
        <f>ROUND(H1043*I1043,2)</f>
        <v>0</v>
      </c>
    </row>
    <row r="1044" spans="1:10" ht="91.8" x14ac:dyDescent="0.3">
      <c r="A1044" s="16"/>
      <c r="B1044" s="16"/>
      <c r="C1044" s="16"/>
      <c r="D1044" s="21" t="s">
        <v>1250</v>
      </c>
      <c r="E1044" s="16"/>
      <c r="F1044" s="16"/>
      <c r="G1044" s="16"/>
      <c r="H1044" s="16"/>
      <c r="I1044" s="41"/>
      <c r="J1044" s="16"/>
    </row>
    <row r="1045" spans="1:10" x14ac:dyDescent="0.3">
      <c r="A1045" s="12" t="s">
        <v>1251</v>
      </c>
      <c r="B1045" s="13" t="s">
        <v>18</v>
      </c>
      <c r="C1045" s="13" t="s">
        <v>34</v>
      </c>
      <c r="D1045" s="21" t="s">
        <v>1252</v>
      </c>
      <c r="E1045" s="14">
        <v>300</v>
      </c>
      <c r="F1045" s="14">
        <v>93.25</v>
      </c>
      <c r="G1045" s="15">
        <f>ROUND(E1045*F1045,2)</f>
        <v>27975</v>
      </c>
      <c r="H1045" s="14">
        <v>300</v>
      </c>
      <c r="I1045" s="41"/>
      <c r="J1045" s="15">
        <f>ROUND(H1045*I1045,2)</f>
        <v>0</v>
      </c>
    </row>
    <row r="1046" spans="1:10" ht="91.8" x14ac:dyDescent="0.3">
      <c r="A1046" s="16"/>
      <c r="B1046" s="16"/>
      <c r="C1046" s="16"/>
      <c r="D1046" s="21" t="s">
        <v>1253</v>
      </c>
      <c r="E1046" s="16"/>
      <c r="F1046" s="16"/>
      <c r="G1046" s="16"/>
      <c r="H1046" s="16"/>
      <c r="I1046" s="41"/>
      <c r="J1046" s="16"/>
    </row>
    <row r="1047" spans="1:10" x14ac:dyDescent="0.3">
      <c r="A1047" s="12" t="s">
        <v>1254</v>
      </c>
      <c r="B1047" s="13" t="s">
        <v>18</v>
      </c>
      <c r="C1047" s="13" t="s">
        <v>19</v>
      </c>
      <c r="D1047" s="21" t="s">
        <v>1255</v>
      </c>
      <c r="E1047" s="14">
        <v>2</v>
      </c>
      <c r="F1047" s="14">
        <v>547.83000000000004</v>
      </c>
      <c r="G1047" s="15">
        <f>ROUND(E1047*F1047,2)</f>
        <v>1095.6600000000001</v>
      </c>
      <c r="H1047" s="14">
        <v>2</v>
      </c>
      <c r="I1047" s="41"/>
      <c r="J1047" s="15">
        <f>ROUND(H1047*I1047,2)</f>
        <v>0</v>
      </c>
    </row>
    <row r="1048" spans="1:10" ht="61.2" x14ac:dyDescent="0.3">
      <c r="A1048" s="16"/>
      <c r="B1048" s="16"/>
      <c r="C1048" s="16"/>
      <c r="D1048" s="21" t="s">
        <v>1256</v>
      </c>
      <c r="E1048" s="16"/>
      <c r="F1048" s="16"/>
      <c r="G1048" s="16"/>
      <c r="H1048" s="16"/>
      <c r="I1048" s="41"/>
      <c r="J1048" s="16"/>
    </row>
    <row r="1049" spans="1:10" x14ac:dyDescent="0.3">
      <c r="A1049" s="12" t="s">
        <v>1257</v>
      </c>
      <c r="B1049" s="13" t="s">
        <v>18</v>
      </c>
      <c r="C1049" s="13" t="s">
        <v>19</v>
      </c>
      <c r="D1049" s="21" t="s">
        <v>1258</v>
      </c>
      <c r="E1049" s="14">
        <v>2</v>
      </c>
      <c r="F1049" s="14">
        <v>623.80999999999995</v>
      </c>
      <c r="G1049" s="15">
        <f>ROUND(E1049*F1049,2)</f>
        <v>1247.6199999999999</v>
      </c>
      <c r="H1049" s="14">
        <v>2</v>
      </c>
      <c r="I1049" s="41"/>
      <c r="J1049" s="15">
        <f>ROUND(H1049*I1049,2)</f>
        <v>0</v>
      </c>
    </row>
    <row r="1050" spans="1:10" ht="163.19999999999999" x14ac:dyDescent="0.3">
      <c r="A1050" s="16"/>
      <c r="B1050" s="16"/>
      <c r="C1050" s="16"/>
      <c r="D1050" s="21" t="s">
        <v>1259</v>
      </c>
      <c r="E1050" s="16"/>
      <c r="F1050" s="16"/>
      <c r="G1050" s="16"/>
      <c r="H1050" s="16"/>
      <c r="I1050" s="41"/>
      <c r="J1050" s="16"/>
    </row>
    <row r="1051" spans="1:10" x14ac:dyDescent="0.3">
      <c r="A1051" s="12" t="s">
        <v>1260</v>
      </c>
      <c r="B1051" s="13" t="s">
        <v>18</v>
      </c>
      <c r="C1051" s="13" t="s">
        <v>19</v>
      </c>
      <c r="D1051" s="21" t="s">
        <v>1261</v>
      </c>
      <c r="E1051" s="14">
        <v>1</v>
      </c>
      <c r="F1051" s="14">
        <v>2656.5</v>
      </c>
      <c r="G1051" s="15">
        <f>ROUND(E1051*F1051,2)</f>
        <v>2656.5</v>
      </c>
      <c r="H1051" s="14">
        <v>1</v>
      </c>
      <c r="I1051" s="41"/>
      <c r="J1051" s="15">
        <f>ROUND(H1051*I1051,2)</f>
        <v>0</v>
      </c>
    </row>
    <row r="1052" spans="1:10" ht="30.6" x14ac:dyDescent="0.3">
      <c r="A1052" s="16"/>
      <c r="B1052" s="16"/>
      <c r="C1052" s="16"/>
      <c r="D1052" s="21" t="s">
        <v>1262</v>
      </c>
      <c r="E1052" s="16"/>
      <c r="F1052" s="16"/>
      <c r="G1052" s="16"/>
      <c r="H1052" s="16"/>
      <c r="I1052" s="41"/>
      <c r="J1052" s="16"/>
    </row>
    <row r="1053" spans="1:10" x14ac:dyDescent="0.3">
      <c r="A1053" s="16"/>
      <c r="B1053" s="16"/>
      <c r="C1053" s="16"/>
      <c r="D1053" s="36" t="s">
        <v>1263</v>
      </c>
      <c r="E1053" s="14">
        <v>1</v>
      </c>
      <c r="F1053" s="17">
        <f>G1037+G1039+G1041+G1043+G1045+G1047+G1049+G1051</f>
        <v>43266.42</v>
      </c>
      <c r="G1053" s="17">
        <f>ROUND(E1053*F1053,2)</f>
        <v>43266.42</v>
      </c>
      <c r="H1053" s="14">
        <v>1</v>
      </c>
      <c r="I1053" s="41">
        <f>J1037+J1039+J1041+J1043+J1045+J1047+J1049+J1051</f>
        <v>0</v>
      </c>
      <c r="J1053" s="17">
        <f>ROUND(H1053*I1053,2)</f>
        <v>0</v>
      </c>
    </row>
    <row r="1054" spans="1:10" ht="1.05" customHeight="1" x14ac:dyDescent="0.3">
      <c r="A1054" s="18"/>
      <c r="B1054" s="18"/>
      <c r="C1054" s="18"/>
      <c r="D1054" s="37"/>
      <c r="E1054" s="18"/>
      <c r="F1054" s="18"/>
      <c r="G1054" s="18"/>
      <c r="H1054" s="18"/>
      <c r="I1054" s="41"/>
      <c r="J1054" s="18"/>
    </row>
    <row r="1055" spans="1:10" x14ac:dyDescent="0.3">
      <c r="A1055" s="19" t="s">
        <v>1264</v>
      </c>
      <c r="B1055" s="27" t="s">
        <v>10</v>
      </c>
      <c r="C1055" s="19" t="s">
        <v>11</v>
      </c>
      <c r="D1055" s="38" t="s">
        <v>1265</v>
      </c>
      <c r="E1055" s="20">
        <f>E1062</f>
        <v>1</v>
      </c>
      <c r="F1055" s="20">
        <f>F1062</f>
        <v>7764.7</v>
      </c>
      <c r="G1055" s="20">
        <f>G1062</f>
        <v>7764.7</v>
      </c>
      <c r="H1055" s="20">
        <f>H1062</f>
        <v>1</v>
      </c>
      <c r="I1055" s="41">
        <f>I1062</f>
        <v>0</v>
      </c>
      <c r="J1055" s="20">
        <f>J1062</f>
        <v>0</v>
      </c>
    </row>
    <row r="1056" spans="1:10" x14ac:dyDescent="0.3">
      <c r="A1056" s="12" t="s">
        <v>1266</v>
      </c>
      <c r="B1056" s="13" t="s">
        <v>18</v>
      </c>
      <c r="C1056" s="13" t="s">
        <v>34</v>
      </c>
      <c r="D1056" s="21" t="s">
        <v>1267</v>
      </c>
      <c r="E1056" s="14">
        <v>200</v>
      </c>
      <c r="F1056" s="14">
        <v>36.840000000000003</v>
      </c>
      <c r="G1056" s="15">
        <f>ROUND(E1056*F1056,2)</f>
        <v>7368</v>
      </c>
      <c r="H1056" s="14">
        <v>200</v>
      </c>
      <c r="I1056" s="41"/>
      <c r="J1056" s="15">
        <f>ROUND(H1056*I1056,2)</f>
        <v>0</v>
      </c>
    </row>
    <row r="1057" spans="1:10" ht="71.400000000000006" x14ac:dyDescent="0.3">
      <c r="A1057" s="16"/>
      <c r="B1057" s="16"/>
      <c r="C1057" s="16"/>
      <c r="D1057" s="21" t="s">
        <v>1268</v>
      </c>
      <c r="E1057" s="16"/>
      <c r="F1057" s="16"/>
      <c r="G1057" s="16"/>
      <c r="H1057" s="16"/>
      <c r="I1057" s="41"/>
      <c r="J1057" s="16"/>
    </row>
    <row r="1058" spans="1:10" ht="20.399999999999999" x14ac:dyDescent="0.3">
      <c r="A1058" s="12" t="s">
        <v>1269</v>
      </c>
      <c r="B1058" s="13" t="s">
        <v>18</v>
      </c>
      <c r="C1058" s="13" t="s">
        <v>19</v>
      </c>
      <c r="D1058" s="21" t="s">
        <v>1270</v>
      </c>
      <c r="E1058" s="14">
        <v>10</v>
      </c>
      <c r="F1058" s="14">
        <v>18.66</v>
      </c>
      <c r="G1058" s="15">
        <f>ROUND(E1058*F1058,2)</f>
        <v>186.6</v>
      </c>
      <c r="H1058" s="14">
        <v>10</v>
      </c>
      <c r="I1058" s="41"/>
      <c r="J1058" s="15">
        <f>ROUND(H1058*I1058,2)</f>
        <v>0</v>
      </c>
    </row>
    <row r="1059" spans="1:10" ht="61.2" x14ac:dyDescent="0.3">
      <c r="A1059" s="16"/>
      <c r="B1059" s="16"/>
      <c r="C1059" s="16"/>
      <c r="D1059" s="21" t="s">
        <v>1271</v>
      </c>
      <c r="E1059" s="16"/>
      <c r="F1059" s="16"/>
      <c r="G1059" s="16"/>
      <c r="H1059" s="16"/>
      <c r="I1059" s="41"/>
      <c r="J1059" s="16"/>
    </row>
    <row r="1060" spans="1:10" x14ac:dyDescent="0.3">
      <c r="A1060" s="12" t="s">
        <v>1272</v>
      </c>
      <c r="B1060" s="13" t="s">
        <v>18</v>
      </c>
      <c r="C1060" s="13" t="s">
        <v>19</v>
      </c>
      <c r="D1060" s="21" t="s">
        <v>1273</v>
      </c>
      <c r="E1060" s="14">
        <v>10</v>
      </c>
      <c r="F1060" s="14">
        <v>21.01</v>
      </c>
      <c r="G1060" s="15">
        <f>ROUND(E1060*F1060,2)</f>
        <v>210.1</v>
      </c>
      <c r="H1060" s="14">
        <v>10</v>
      </c>
      <c r="I1060" s="41"/>
      <c r="J1060" s="15">
        <f>ROUND(H1060*I1060,2)</f>
        <v>0</v>
      </c>
    </row>
    <row r="1061" spans="1:10" ht="51" x14ac:dyDescent="0.3">
      <c r="A1061" s="16"/>
      <c r="B1061" s="16"/>
      <c r="C1061" s="16"/>
      <c r="D1061" s="21" t="s">
        <v>1274</v>
      </c>
      <c r="E1061" s="16"/>
      <c r="F1061" s="16"/>
      <c r="G1061" s="16"/>
      <c r="H1061" s="16"/>
      <c r="I1061" s="41"/>
      <c r="J1061" s="16"/>
    </row>
    <row r="1062" spans="1:10" x14ac:dyDescent="0.3">
      <c r="A1062" s="16"/>
      <c r="B1062" s="16"/>
      <c r="C1062" s="16"/>
      <c r="D1062" s="36" t="s">
        <v>1275</v>
      </c>
      <c r="E1062" s="14">
        <v>1</v>
      </c>
      <c r="F1062" s="17">
        <f>G1056+G1058+G1060</f>
        <v>7764.7</v>
      </c>
      <c r="G1062" s="17">
        <f>ROUND(E1062*F1062,2)</f>
        <v>7764.7</v>
      </c>
      <c r="H1062" s="14">
        <v>1</v>
      </c>
      <c r="I1062" s="41">
        <f>J1056+J1058+J1060</f>
        <v>0</v>
      </c>
      <c r="J1062" s="17">
        <f>ROUND(H1062*I1062,2)</f>
        <v>0</v>
      </c>
    </row>
    <row r="1063" spans="1:10" ht="1.05" customHeight="1" x14ac:dyDescent="0.3">
      <c r="A1063" s="18"/>
      <c r="B1063" s="18"/>
      <c r="C1063" s="18"/>
      <c r="D1063" s="37"/>
      <c r="E1063" s="18"/>
      <c r="F1063" s="18"/>
      <c r="G1063" s="18"/>
      <c r="H1063" s="18"/>
      <c r="I1063" s="41"/>
      <c r="J1063" s="18"/>
    </row>
    <row r="1064" spans="1:10" x14ac:dyDescent="0.3">
      <c r="A1064" s="19" t="s">
        <v>1276</v>
      </c>
      <c r="B1064" s="19" t="s">
        <v>10</v>
      </c>
      <c r="C1064" s="19" t="s">
        <v>11</v>
      </c>
      <c r="D1064" s="38" t="s">
        <v>1277</v>
      </c>
      <c r="E1064" s="20">
        <f>E1071</f>
        <v>1</v>
      </c>
      <c r="F1064" s="20">
        <f>F1071</f>
        <v>6480.18</v>
      </c>
      <c r="G1064" s="20">
        <f>G1071</f>
        <v>6480.18</v>
      </c>
      <c r="H1064" s="20">
        <f>H1071</f>
        <v>1</v>
      </c>
      <c r="I1064" s="41">
        <f>I1071</f>
        <v>0</v>
      </c>
      <c r="J1064" s="20">
        <f>J1071</f>
        <v>0</v>
      </c>
    </row>
    <row r="1065" spans="1:10" ht="20.399999999999999" x14ac:dyDescent="0.3">
      <c r="A1065" s="12" t="s">
        <v>1278</v>
      </c>
      <c r="B1065" s="13" t="s">
        <v>18</v>
      </c>
      <c r="C1065" s="13" t="s">
        <v>19</v>
      </c>
      <c r="D1065" s="21" t="s">
        <v>1279</v>
      </c>
      <c r="E1065" s="14">
        <v>1</v>
      </c>
      <c r="F1065" s="14">
        <v>1785.42</v>
      </c>
      <c r="G1065" s="15">
        <f>ROUND(E1065*F1065,2)</f>
        <v>1785.42</v>
      </c>
      <c r="H1065" s="14">
        <v>1</v>
      </c>
      <c r="I1065" s="41"/>
      <c r="J1065" s="15">
        <f>ROUND(H1065*I1065,2)</f>
        <v>0</v>
      </c>
    </row>
    <row r="1066" spans="1:10" ht="20.399999999999999" x14ac:dyDescent="0.3">
      <c r="A1066" s="16"/>
      <c r="B1066" s="16"/>
      <c r="C1066" s="16"/>
      <c r="D1066" s="21" t="s">
        <v>1280</v>
      </c>
      <c r="E1066" s="16"/>
      <c r="F1066" s="16"/>
      <c r="G1066" s="16"/>
      <c r="H1066" s="16"/>
      <c r="I1066" s="41"/>
      <c r="J1066" s="16"/>
    </row>
    <row r="1067" spans="1:10" ht="20.399999999999999" x14ac:dyDescent="0.3">
      <c r="A1067" s="12" t="s">
        <v>1281</v>
      </c>
      <c r="B1067" s="13" t="s">
        <v>18</v>
      </c>
      <c r="C1067" s="13" t="s">
        <v>19</v>
      </c>
      <c r="D1067" s="21" t="s">
        <v>1282</v>
      </c>
      <c r="E1067" s="14">
        <v>1</v>
      </c>
      <c r="F1067" s="14">
        <v>3549</v>
      </c>
      <c r="G1067" s="15">
        <f>ROUND(E1067*F1067,2)</f>
        <v>3549</v>
      </c>
      <c r="H1067" s="14">
        <v>1</v>
      </c>
      <c r="I1067" s="41"/>
      <c r="J1067" s="15">
        <f>ROUND(H1067*I1067,2)</f>
        <v>0</v>
      </c>
    </row>
    <row r="1068" spans="1:10" ht="61.2" x14ac:dyDescent="0.3">
      <c r="A1068" s="16"/>
      <c r="B1068" s="16"/>
      <c r="C1068" s="16"/>
      <c r="D1068" s="21" t="s">
        <v>1283</v>
      </c>
      <c r="E1068" s="16"/>
      <c r="F1068" s="16"/>
      <c r="G1068" s="16"/>
      <c r="H1068" s="16"/>
      <c r="I1068" s="41"/>
      <c r="J1068" s="16"/>
    </row>
    <row r="1069" spans="1:10" x14ac:dyDescent="0.3">
      <c r="A1069" s="12" t="s">
        <v>1284</v>
      </c>
      <c r="B1069" s="13" t="s">
        <v>18</v>
      </c>
      <c r="C1069" s="13" t="s">
        <v>19</v>
      </c>
      <c r="D1069" s="21" t="s">
        <v>1285</v>
      </c>
      <c r="E1069" s="14">
        <v>2</v>
      </c>
      <c r="F1069" s="14">
        <v>572.88</v>
      </c>
      <c r="G1069" s="15">
        <f>ROUND(E1069*F1069,2)</f>
        <v>1145.76</v>
      </c>
      <c r="H1069" s="14">
        <v>2</v>
      </c>
      <c r="I1069" s="41"/>
      <c r="J1069" s="15">
        <f>ROUND(H1069*I1069,2)</f>
        <v>0</v>
      </c>
    </row>
    <row r="1070" spans="1:10" ht="61.2" x14ac:dyDescent="0.3">
      <c r="A1070" s="16"/>
      <c r="B1070" s="16"/>
      <c r="C1070" s="16"/>
      <c r="D1070" s="21" t="s">
        <v>1286</v>
      </c>
      <c r="E1070" s="16"/>
      <c r="F1070" s="16"/>
      <c r="G1070" s="16"/>
      <c r="H1070" s="16"/>
      <c r="I1070" s="41"/>
      <c r="J1070" s="16"/>
    </row>
    <row r="1071" spans="1:10" x14ac:dyDescent="0.3">
      <c r="A1071" s="16"/>
      <c r="B1071" s="16"/>
      <c r="C1071" s="16"/>
      <c r="D1071" s="36" t="s">
        <v>1287</v>
      </c>
      <c r="E1071" s="14">
        <v>1</v>
      </c>
      <c r="F1071" s="17">
        <f>G1065+G1067+G1069</f>
        <v>6480.18</v>
      </c>
      <c r="G1071" s="17">
        <f>ROUND(E1071*F1071,2)</f>
        <v>6480.18</v>
      </c>
      <c r="H1071" s="14">
        <v>1</v>
      </c>
      <c r="I1071" s="41">
        <f>J1065+J1067+J1069</f>
        <v>0</v>
      </c>
      <c r="J1071" s="17">
        <f>ROUND(H1071*I1071,2)</f>
        <v>0</v>
      </c>
    </row>
    <row r="1072" spans="1:10" ht="1.05" customHeight="1" x14ac:dyDescent="0.3">
      <c r="A1072" s="18"/>
      <c r="B1072" s="18"/>
      <c r="C1072" s="18"/>
      <c r="D1072" s="37"/>
      <c r="E1072" s="18"/>
      <c r="F1072" s="18"/>
      <c r="G1072" s="18"/>
      <c r="H1072" s="18"/>
      <c r="I1072" s="41"/>
      <c r="J1072" s="18"/>
    </row>
    <row r="1073" spans="1:10" x14ac:dyDescent="0.3">
      <c r="A1073" s="19" t="s">
        <v>1288</v>
      </c>
      <c r="B1073" s="19" t="s">
        <v>10</v>
      </c>
      <c r="C1073" s="19" t="s">
        <v>11</v>
      </c>
      <c r="D1073" s="38" t="s">
        <v>1289</v>
      </c>
      <c r="E1073" s="20">
        <f>E1076</f>
        <v>1</v>
      </c>
      <c r="F1073" s="20">
        <f>F1076</f>
        <v>3861.9</v>
      </c>
      <c r="G1073" s="20">
        <f>G1076</f>
        <v>3861.9</v>
      </c>
      <c r="H1073" s="20">
        <f>H1076</f>
        <v>1</v>
      </c>
      <c r="I1073" s="41">
        <f>I1076</f>
        <v>0</v>
      </c>
      <c r="J1073" s="20">
        <f>J1076</f>
        <v>0</v>
      </c>
    </row>
    <row r="1074" spans="1:10" ht="20.399999999999999" x14ac:dyDescent="0.3">
      <c r="A1074" s="12" t="s">
        <v>1290</v>
      </c>
      <c r="B1074" s="13" t="s">
        <v>18</v>
      </c>
      <c r="C1074" s="13" t="s">
        <v>19</v>
      </c>
      <c r="D1074" s="21" t="s">
        <v>1291</v>
      </c>
      <c r="E1074" s="14">
        <v>1</v>
      </c>
      <c r="F1074" s="14">
        <v>3861.9</v>
      </c>
      <c r="G1074" s="15">
        <f>ROUND(E1074*F1074,2)</f>
        <v>3861.9</v>
      </c>
      <c r="H1074" s="14">
        <v>1</v>
      </c>
      <c r="I1074" s="41"/>
      <c r="J1074" s="15">
        <f>ROUND(H1074*I1074,2)</f>
        <v>0</v>
      </c>
    </row>
    <row r="1075" spans="1:10" ht="214.2" x14ac:dyDescent="0.3">
      <c r="A1075" s="16"/>
      <c r="B1075" s="16"/>
      <c r="C1075" s="16"/>
      <c r="D1075" s="21" t="s">
        <v>1292</v>
      </c>
      <c r="E1075" s="16"/>
      <c r="F1075" s="16"/>
      <c r="G1075" s="16"/>
      <c r="H1075" s="16"/>
      <c r="I1075" s="41"/>
      <c r="J1075" s="16"/>
    </row>
    <row r="1076" spans="1:10" x14ac:dyDescent="0.3">
      <c r="A1076" s="16"/>
      <c r="B1076" s="16"/>
      <c r="C1076" s="16"/>
      <c r="D1076" s="36" t="s">
        <v>1293</v>
      </c>
      <c r="E1076" s="14">
        <v>1</v>
      </c>
      <c r="F1076" s="17">
        <f>G1074</f>
        <v>3861.9</v>
      </c>
      <c r="G1076" s="17">
        <f>ROUND(E1076*F1076,2)</f>
        <v>3861.9</v>
      </c>
      <c r="H1076" s="14">
        <v>1</v>
      </c>
      <c r="I1076" s="41">
        <f>J1074</f>
        <v>0</v>
      </c>
      <c r="J1076" s="17">
        <f>ROUND(H1076*I1076,2)</f>
        <v>0</v>
      </c>
    </row>
    <row r="1077" spans="1:10" ht="1.05" customHeight="1" x14ac:dyDescent="0.3">
      <c r="A1077" s="18"/>
      <c r="B1077" s="18"/>
      <c r="C1077" s="18"/>
      <c r="D1077" s="37"/>
      <c r="E1077" s="18"/>
      <c r="F1077" s="18"/>
      <c r="G1077" s="18"/>
      <c r="H1077" s="18"/>
      <c r="I1077" s="41"/>
      <c r="J1077" s="18"/>
    </row>
    <row r="1078" spans="1:10" x14ac:dyDescent="0.3">
      <c r="A1078" s="16"/>
      <c r="B1078" s="16"/>
      <c r="C1078" s="16"/>
      <c r="D1078" s="36" t="s">
        <v>1294</v>
      </c>
      <c r="E1078" s="14">
        <v>1</v>
      </c>
      <c r="F1078" s="17">
        <f>G990+G1009+G1036+G1055+G1064+G1073</f>
        <v>112439.41</v>
      </c>
      <c r="G1078" s="17">
        <f>ROUND(E1078*F1078,2)</f>
        <v>112439.41</v>
      </c>
      <c r="H1078" s="14">
        <v>1</v>
      </c>
      <c r="I1078" s="41">
        <f>J990+J1009+J1036+J1055+J1064+J1073</f>
        <v>0</v>
      </c>
      <c r="J1078" s="17">
        <f>ROUND(H1078*I1078,2)</f>
        <v>0</v>
      </c>
    </row>
    <row r="1079" spans="1:10" ht="1.05" customHeight="1" x14ac:dyDescent="0.3">
      <c r="A1079" s="18"/>
      <c r="B1079" s="18"/>
      <c r="C1079" s="18"/>
      <c r="D1079" s="37"/>
      <c r="E1079" s="18"/>
      <c r="F1079" s="18"/>
      <c r="G1079" s="18"/>
      <c r="H1079" s="18"/>
      <c r="I1079" s="41"/>
      <c r="J1079" s="18"/>
    </row>
    <row r="1080" spans="1:10" x14ac:dyDescent="0.3">
      <c r="A1080" s="10" t="s">
        <v>1295</v>
      </c>
      <c r="B1080" s="26" t="s">
        <v>10</v>
      </c>
      <c r="C1080" s="10" t="s">
        <v>11</v>
      </c>
      <c r="D1080" s="35" t="s">
        <v>1296</v>
      </c>
      <c r="E1080" s="11">
        <f>E1171</f>
        <v>1</v>
      </c>
      <c r="F1080" s="11">
        <f>F1171</f>
        <v>185234.6</v>
      </c>
      <c r="G1080" s="11">
        <f>G1171</f>
        <v>185234.6</v>
      </c>
      <c r="H1080" s="11">
        <f>H1171</f>
        <v>1</v>
      </c>
      <c r="I1080" s="41">
        <f>I1171</f>
        <v>0</v>
      </c>
      <c r="J1080" s="11">
        <f>J1171</f>
        <v>0</v>
      </c>
    </row>
    <row r="1081" spans="1:10" x14ac:dyDescent="0.3">
      <c r="A1081" s="19" t="s">
        <v>1297</v>
      </c>
      <c r="B1081" s="27" t="s">
        <v>10</v>
      </c>
      <c r="C1081" s="19" t="s">
        <v>11</v>
      </c>
      <c r="D1081" s="38" t="s">
        <v>1298</v>
      </c>
      <c r="E1081" s="20">
        <f>E1155</f>
        <v>1</v>
      </c>
      <c r="F1081" s="20">
        <f>F1155</f>
        <v>129759.88</v>
      </c>
      <c r="G1081" s="20">
        <f>G1155</f>
        <v>129759.88</v>
      </c>
      <c r="H1081" s="20">
        <f>H1155</f>
        <v>1</v>
      </c>
      <c r="I1081" s="41">
        <f>I1155</f>
        <v>0</v>
      </c>
      <c r="J1081" s="20">
        <f>J1155</f>
        <v>0</v>
      </c>
    </row>
    <row r="1082" spans="1:10" x14ac:dyDescent="0.3">
      <c r="A1082" s="22" t="s">
        <v>1299</v>
      </c>
      <c r="B1082" s="22" t="s">
        <v>10</v>
      </c>
      <c r="C1082" s="22" t="s">
        <v>11</v>
      </c>
      <c r="D1082" s="39" t="s">
        <v>1300</v>
      </c>
      <c r="E1082" s="23">
        <f>E1109</f>
        <v>1</v>
      </c>
      <c r="F1082" s="23">
        <f>F1109</f>
        <v>71261.850000000006</v>
      </c>
      <c r="G1082" s="23">
        <f>G1109</f>
        <v>71261.850000000006</v>
      </c>
      <c r="H1082" s="23">
        <f>H1109</f>
        <v>1</v>
      </c>
      <c r="I1082" s="41">
        <f>I1109</f>
        <v>0</v>
      </c>
      <c r="J1082" s="23">
        <f>J1109</f>
        <v>0</v>
      </c>
    </row>
    <row r="1083" spans="1:10" ht="20.399999999999999" x14ac:dyDescent="0.3">
      <c r="A1083" s="12" t="s">
        <v>1301</v>
      </c>
      <c r="B1083" s="13" t="s">
        <v>18</v>
      </c>
      <c r="C1083" s="13" t="s">
        <v>19</v>
      </c>
      <c r="D1083" s="21" t="s">
        <v>1302</v>
      </c>
      <c r="E1083" s="14">
        <v>4</v>
      </c>
      <c r="F1083" s="14">
        <v>3315.19</v>
      </c>
      <c r="G1083" s="15">
        <f>ROUND(E1083*F1083,2)</f>
        <v>13260.76</v>
      </c>
      <c r="H1083" s="14">
        <v>4</v>
      </c>
      <c r="I1083" s="41"/>
      <c r="J1083" s="15">
        <f>ROUND(H1083*I1083,2)</f>
        <v>0</v>
      </c>
    </row>
    <row r="1084" spans="1:10" ht="409.6" x14ac:dyDescent="0.3">
      <c r="A1084" s="16"/>
      <c r="B1084" s="16"/>
      <c r="C1084" s="16"/>
      <c r="D1084" s="21" t="s">
        <v>1303</v>
      </c>
      <c r="E1084" s="16"/>
      <c r="F1084" s="16"/>
      <c r="G1084" s="16"/>
      <c r="H1084" s="16"/>
      <c r="I1084" s="41"/>
      <c r="J1084" s="16"/>
    </row>
    <row r="1085" spans="1:10" x14ac:dyDescent="0.3">
      <c r="A1085" s="12" t="s">
        <v>1304</v>
      </c>
      <c r="B1085" s="13" t="s">
        <v>18</v>
      </c>
      <c r="C1085" s="13" t="s">
        <v>19</v>
      </c>
      <c r="D1085" s="21" t="s">
        <v>1305</v>
      </c>
      <c r="E1085" s="14">
        <v>4</v>
      </c>
      <c r="F1085" s="14">
        <v>463.6</v>
      </c>
      <c r="G1085" s="15">
        <f>ROUND(E1085*F1085,2)</f>
        <v>1854.4</v>
      </c>
      <c r="H1085" s="14">
        <v>4</v>
      </c>
      <c r="I1085" s="41"/>
      <c r="J1085" s="15">
        <f>ROUND(H1085*I1085,2)</f>
        <v>0</v>
      </c>
    </row>
    <row r="1086" spans="1:10" ht="30.6" x14ac:dyDescent="0.3">
      <c r="A1086" s="16"/>
      <c r="B1086" s="16"/>
      <c r="C1086" s="16"/>
      <c r="D1086" s="21" t="s">
        <v>1306</v>
      </c>
      <c r="E1086" s="16"/>
      <c r="F1086" s="16"/>
      <c r="G1086" s="16"/>
      <c r="H1086" s="16"/>
      <c r="I1086" s="41"/>
      <c r="J1086" s="16"/>
    </row>
    <row r="1087" spans="1:10" ht="20.399999999999999" x14ac:dyDescent="0.3">
      <c r="A1087" s="12" t="s">
        <v>1307</v>
      </c>
      <c r="B1087" s="13" t="s">
        <v>18</v>
      </c>
      <c r="C1087" s="13" t="s">
        <v>19</v>
      </c>
      <c r="D1087" s="21" t="s">
        <v>1308</v>
      </c>
      <c r="E1087" s="14">
        <v>4</v>
      </c>
      <c r="F1087" s="14">
        <v>136.33000000000001</v>
      </c>
      <c r="G1087" s="15">
        <f>ROUND(E1087*F1087,2)</f>
        <v>545.32000000000005</v>
      </c>
      <c r="H1087" s="14">
        <v>4</v>
      </c>
      <c r="I1087" s="41"/>
      <c r="J1087" s="15">
        <f>ROUND(H1087*I1087,2)</f>
        <v>0</v>
      </c>
    </row>
    <row r="1088" spans="1:10" ht="40.799999999999997" x14ac:dyDescent="0.3">
      <c r="A1088" s="16"/>
      <c r="B1088" s="16"/>
      <c r="C1088" s="16"/>
      <c r="D1088" s="21" t="s">
        <v>1309</v>
      </c>
      <c r="E1088" s="16"/>
      <c r="F1088" s="16"/>
      <c r="G1088" s="16"/>
      <c r="H1088" s="16"/>
      <c r="I1088" s="41"/>
      <c r="J1088" s="16"/>
    </row>
    <row r="1089" spans="1:10" ht="20.399999999999999" x14ac:dyDescent="0.3">
      <c r="A1089" s="12" t="s">
        <v>1310</v>
      </c>
      <c r="B1089" s="13" t="s">
        <v>18</v>
      </c>
      <c r="C1089" s="13" t="s">
        <v>19</v>
      </c>
      <c r="D1089" s="21" t="s">
        <v>1311</v>
      </c>
      <c r="E1089" s="14">
        <v>4</v>
      </c>
      <c r="F1089" s="14">
        <v>463.49</v>
      </c>
      <c r="G1089" s="15">
        <f>ROUND(E1089*F1089,2)</f>
        <v>1853.96</v>
      </c>
      <c r="H1089" s="14">
        <v>4</v>
      </c>
      <c r="I1089" s="41"/>
      <c r="J1089" s="15">
        <f>ROUND(H1089*I1089,2)</f>
        <v>0</v>
      </c>
    </row>
    <row r="1090" spans="1:10" ht="112.2" x14ac:dyDescent="0.3">
      <c r="A1090" s="16"/>
      <c r="B1090" s="16"/>
      <c r="C1090" s="16"/>
      <c r="D1090" s="21" t="s">
        <v>1312</v>
      </c>
      <c r="E1090" s="16"/>
      <c r="F1090" s="16"/>
      <c r="G1090" s="16"/>
      <c r="H1090" s="16"/>
      <c r="I1090" s="41"/>
      <c r="J1090" s="16"/>
    </row>
    <row r="1091" spans="1:10" ht="20.399999999999999" x14ac:dyDescent="0.3">
      <c r="A1091" s="12" t="s">
        <v>1313</v>
      </c>
      <c r="B1091" s="13" t="s">
        <v>18</v>
      </c>
      <c r="C1091" s="13" t="s">
        <v>1314</v>
      </c>
      <c r="D1091" s="21" t="s">
        <v>1315</v>
      </c>
      <c r="E1091" s="14">
        <v>520</v>
      </c>
      <c r="F1091" s="14">
        <v>42.81</v>
      </c>
      <c r="G1091" s="15">
        <f>ROUND(E1091*F1091,2)</f>
        <v>22261.200000000001</v>
      </c>
      <c r="H1091" s="14">
        <v>520</v>
      </c>
      <c r="I1091" s="41"/>
      <c r="J1091" s="15">
        <f>ROUND(H1091*I1091,2)</f>
        <v>0</v>
      </c>
    </row>
    <row r="1092" spans="1:10" ht="214.2" x14ac:dyDescent="0.3">
      <c r="A1092" s="16"/>
      <c r="B1092" s="16"/>
      <c r="C1092" s="16"/>
      <c r="D1092" s="21" t="s">
        <v>1316</v>
      </c>
      <c r="E1092" s="16"/>
      <c r="F1092" s="16"/>
      <c r="G1092" s="16"/>
      <c r="H1092" s="16"/>
      <c r="I1092" s="41"/>
      <c r="J1092" s="16"/>
    </row>
    <row r="1093" spans="1:10" x14ac:dyDescent="0.3">
      <c r="A1093" s="12" t="s">
        <v>1317</v>
      </c>
      <c r="B1093" s="13" t="s">
        <v>18</v>
      </c>
      <c r="C1093" s="13" t="s">
        <v>19</v>
      </c>
      <c r="D1093" s="21" t="s">
        <v>1318</v>
      </c>
      <c r="E1093" s="14">
        <v>2</v>
      </c>
      <c r="F1093" s="14">
        <v>753.29</v>
      </c>
      <c r="G1093" s="15">
        <f>ROUND(E1093*F1093,2)</f>
        <v>1506.58</v>
      </c>
      <c r="H1093" s="14">
        <v>2</v>
      </c>
      <c r="I1093" s="41"/>
      <c r="J1093" s="15">
        <f>ROUND(H1093*I1093,2)</f>
        <v>0</v>
      </c>
    </row>
    <row r="1094" spans="1:10" ht="112.2" x14ac:dyDescent="0.3">
      <c r="A1094" s="16"/>
      <c r="B1094" s="16"/>
      <c r="C1094" s="16"/>
      <c r="D1094" s="21" t="s">
        <v>1319</v>
      </c>
      <c r="E1094" s="16"/>
      <c r="F1094" s="16"/>
      <c r="G1094" s="16"/>
      <c r="H1094" s="16"/>
      <c r="I1094" s="41"/>
      <c r="J1094" s="16"/>
    </row>
    <row r="1095" spans="1:10" x14ac:dyDescent="0.3">
      <c r="A1095" s="12" t="s">
        <v>1320</v>
      </c>
      <c r="B1095" s="13" t="s">
        <v>18</v>
      </c>
      <c r="C1095" s="13" t="s">
        <v>19</v>
      </c>
      <c r="D1095" s="21" t="s">
        <v>1321</v>
      </c>
      <c r="E1095" s="14">
        <v>2</v>
      </c>
      <c r="F1095" s="14">
        <v>170.32</v>
      </c>
      <c r="G1095" s="15">
        <f>ROUND(E1095*F1095,2)</f>
        <v>340.64</v>
      </c>
      <c r="H1095" s="14">
        <v>2</v>
      </c>
      <c r="I1095" s="41"/>
      <c r="J1095" s="15">
        <f>ROUND(H1095*I1095,2)</f>
        <v>0</v>
      </c>
    </row>
    <row r="1096" spans="1:10" ht="142.80000000000001" x14ac:dyDescent="0.3">
      <c r="A1096" s="16"/>
      <c r="B1096" s="16"/>
      <c r="C1096" s="16"/>
      <c r="D1096" s="21" t="s">
        <v>1322</v>
      </c>
      <c r="E1096" s="16"/>
      <c r="F1096" s="16"/>
      <c r="G1096" s="16"/>
      <c r="H1096" s="16"/>
      <c r="I1096" s="41"/>
      <c r="J1096" s="16"/>
    </row>
    <row r="1097" spans="1:10" x14ac:dyDescent="0.3">
      <c r="A1097" s="12" t="s">
        <v>1323</v>
      </c>
      <c r="B1097" s="13" t="s">
        <v>18</v>
      </c>
      <c r="C1097" s="13" t="s">
        <v>19</v>
      </c>
      <c r="D1097" s="21" t="s">
        <v>1324</v>
      </c>
      <c r="E1097" s="14">
        <v>6</v>
      </c>
      <c r="F1097" s="14">
        <v>127.27</v>
      </c>
      <c r="G1097" s="15">
        <f>ROUND(E1097*F1097,2)</f>
        <v>763.62</v>
      </c>
      <c r="H1097" s="14">
        <v>6</v>
      </c>
      <c r="I1097" s="41"/>
      <c r="J1097" s="15">
        <f>ROUND(H1097*I1097,2)</f>
        <v>0</v>
      </c>
    </row>
    <row r="1098" spans="1:10" ht="81.599999999999994" x14ac:dyDescent="0.3">
      <c r="A1098" s="16"/>
      <c r="B1098" s="16"/>
      <c r="C1098" s="16"/>
      <c r="D1098" s="21" t="s">
        <v>1325</v>
      </c>
      <c r="E1098" s="16"/>
      <c r="F1098" s="16"/>
      <c r="G1098" s="16"/>
      <c r="H1098" s="16"/>
      <c r="I1098" s="41"/>
      <c r="J1098" s="16"/>
    </row>
    <row r="1099" spans="1:10" x14ac:dyDescent="0.3">
      <c r="A1099" s="12" t="s">
        <v>1326</v>
      </c>
      <c r="B1099" s="13" t="s">
        <v>18</v>
      </c>
      <c r="C1099" s="13" t="s">
        <v>19</v>
      </c>
      <c r="D1099" s="21" t="s">
        <v>1327</v>
      </c>
      <c r="E1099" s="14">
        <v>2</v>
      </c>
      <c r="F1099" s="14">
        <v>487.03</v>
      </c>
      <c r="G1099" s="15">
        <f>ROUND(E1099*F1099,2)</f>
        <v>974.06</v>
      </c>
      <c r="H1099" s="14">
        <v>2</v>
      </c>
      <c r="I1099" s="41"/>
      <c r="J1099" s="15">
        <f>ROUND(H1099*I1099,2)</f>
        <v>0</v>
      </c>
    </row>
    <row r="1100" spans="1:10" ht="132.6" x14ac:dyDescent="0.3">
      <c r="A1100" s="16"/>
      <c r="B1100" s="16"/>
      <c r="C1100" s="16"/>
      <c r="D1100" s="21" t="s">
        <v>1328</v>
      </c>
      <c r="E1100" s="16"/>
      <c r="F1100" s="16"/>
      <c r="G1100" s="16"/>
      <c r="H1100" s="16"/>
      <c r="I1100" s="41"/>
      <c r="J1100" s="16"/>
    </row>
    <row r="1101" spans="1:10" x14ac:dyDescent="0.3">
      <c r="A1101" s="12" t="s">
        <v>1329</v>
      </c>
      <c r="B1101" s="13" t="s">
        <v>18</v>
      </c>
      <c r="C1101" s="13" t="s">
        <v>19</v>
      </c>
      <c r="D1101" s="21" t="s">
        <v>1330</v>
      </c>
      <c r="E1101" s="14">
        <v>2</v>
      </c>
      <c r="F1101" s="14">
        <v>423.59</v>
      </c>
      <c r="G1101" s="15">
        <f>ROUND(E1101*F1101,2)</f>
        <v>847.18</v>
      </c>
      <c r="H1101" s="14">
        <v>2</v>
      </c>
      <c r="I1101" s="41"/>
      <c r="J1101" s="15">
        <f>ROUND(H1101*I1101,2)</f>
        <v>0</v>
      </c>
    </row>
    <row r="1102" spans="1:10" ht="81.599999999999994" x14ac:dyDescent="0.3">
      <c r="A1102" s="16"/>
      <c r="B1102" s="16"/>
      <c r="C1102" s="16"/>
      <c r="D1102" s="21" t="s">
        <v>1331</v>
      </c>
      <c r="E1102" s="16"/>
      <c r="F1102" s="16"/>
      <c r="G1102" s="16"/>
      <c r="H1102" s="16"/>
      <c r="I1102" s="41"/>
      <c r="J1102" s="16"/>
    </row>
    <row r="1103" spans="1:10" ht="20.399999999999999" x14ac:dyDescent="0.3">
      <c r="A1103" s="12" t="s">
        <v>1332</v>
      </c>
      <c r="B1103" s="13" t="s">
        <v>18</v>
      </c>
      <c r="C1103" s="13" t="s">
        <v>19</v>
      </c>
      <c r="D1103" s="21" t="s">
        <v>1333</v>
      </c>
      <c r="E1103" s="14">
        <v>4</v>
      </c>
      <c r="F1103" s="14">
        <v>3191.54</v>
      </c>
      <c r="G1103" s="15">
        <f>ROUND(E1103*F1103,2)</f>
        <v>12766.16</v>
      </c>
      <c r="H1103" s="14">
        <v>4</v>
      </c>
      <c r="I1103" s="41"/>
      <c r="J1103" s="15">
        <f>ROUND(H1103*I1103,2)</f>
        <v>0</v>
      </c>
    </row>
    <row r="1104" spans="1:10" ht="214.2" x14ac:dyDescent="0.3">
      <c r="A1104" s="16"/>
      <c r="B1104" s="16"/>
      <c r="C1104" s="16"/>
      <c r="D1104" s="21" t="s">
        <v>1334</v>
      </c>
      <c r="E1104" s="16"/>
      <c r="F1104" s="16"/>
      <c r="G1104" s="16"/>
      <c r="H1104" s="16"/>
      <c r="I1104" s="41"/>
      <c r="J1104" s="16"/>
    </row>
    <row r="1105" spans="1:10" ht="20.399999999999999" x14ac:dyDescent="0.3">
      <c r="A1105" s="12" t="s">
        <v>1335</v>
      </c>
      <c r="B1105" s="13" t="s">
        <v>18</v>
      </c>
      <c r="C1105" s="13" t="s">
        <v>19</v>
      </c>
      <c r="D1105" s="21" t="s">
        <v>1336</v>
      </c>
      <c r="E1105" s="14">
        <v>2</v>
      </c>
      <c r="F1105" s="14">
        <v>5577.45</v>
      </c>
      <c r="G1105" s="15">
        <f>ROUND(E1105*F1105,2)</f>
        <v>11154.9</v>
      </c>
      <c r="H1105" s="14">
        <v>2</v>
      </c>
      <c r="I1105" s="41"/>
      <c r="J1105" s="15">
        <f>ROUND(H1105*I1105,2)</f>
        <v>0</v>
      </c>
    </row>
    <row r="1106" spans="1:10" ht="409.6" x14ac:dyDescent="0.3">
      <c r="A1106" s="16"/>
      <c r="B1106" s="16"/>
      <c r="C1106" s="16"/>
      <c r="D1106" s="21" t="s">
        <v>1337</v>
      </c>
      <c r="E1106" s="16"/>
      <c r="F1106" s="16"/>
      <c r="G1106" s="16"/>
      <c r="H1106" s="16"/>
      <c r="I1106" s="41"/>
      <c r="J1106" s="16"/>
    </row>
    <row r="1107" spans="1:10" ht="20.399999999999999" x14ac:dyDescent="0.3">
      <c r="A1107" s="12" t="s">
        <v>1338</v>
      </c>
      <c r="B1107" s="13" t="s">
        <v>18</v>
      </c>
      <c r="C1107" s="13" t="s">
        <v>19</v>
      </c>
      <c r="D1107" s="21" t="s">
        <v>1339</v>
      </c>
      <c r="E1107" s="14">
        <v>1</v>
      </c>
      <c r="F1107" s="14">
        <v>3133.07</v>
      </c>
      <c r="G1107" s="15">
        <f>ROUND(E1107*F1107,2)</f>
        <v>3133.07</v>
      </c>
      <c r="H1107" s="14">
        <v>1</v>
      </c>
      <c r="I1107" s="41"/>
      <c r="J1107" s="15">
        <f>ROUND(H1107*I1107,2)</f>
        <v>0</v>
      </c>
    </row>
    <row r="1108" spans="1:10" ht="409.6" x14ac:dyDescent="0.3">
      <c r="A1108" s="16"/>
      <c r="B1108" s="16"/>
      <c r="C1108" s="16"/>
      <c r="D1108" s="21" t="s">
        <v>1340</v>
      </c>
      <c r="E1108" s="16"/>
      <c r="F1108" s="16"/>
      <c r="G1108" s="16"/>
      <c r="H1108" s="16"/>
      <c r="I1108" s="41"/>
      <c r="J1108" s="16"/>
    </row>
    <row r="1109" spans="1:10" x14ac:dyDescent="0.3">
      <c r="A1109" s="16"/>
      <c r="B1109" s="16"/>
      <c r="C1109" s="16"/>
      <c r="D1109" s="36" t="s">
        <v>1341</v>
      </c>
      <c r="E1109" s="14">
        <v>1</v>
      </c>
      <c r="F1109" s="17">
        <f>G1083+G1085+G1087+G1089+G1091+G1093+G1095+G1097+G1099+G1101+G1103+G1105+G1107</f>
        <v>71261.850000000006</v>
      </c>
      <c r="G1109" s="17">
        <f>ROUND(E1109*F1109,2)</f>
        <v>71261.850000000006</v>
      </c>
      <c r="H1109" s="14">
        <v>1</v>
      </c>
      <c r="I1109" s="41">
        <f>J1083+J1085+J1087+J1089+J1091+J1093+J1095+J1097+J1099+J1101+J1103+J1105+J1107</f>
        <v>0</v>
      </c>
      <c r="J1109" s="17">
        <f>ROUND(H1109*I1109,2)</f>
        <v>0</v>
      </c>
    </row>
    <row r="1110" spans="1:10" ht="1.05" customHeight="1" x14ac:dyDescent="0.3">
      <c r="A1110" s="18"/>
      <c r="B1110" s="18"/>
      <c r="C1110" s="18"/>
      <c r="D1110" s="37"/>
      <c r="E1110" s="18"/>
      <c r="F1110" s="18"/>
      <c r="G1110" s="18"/>
      <c r="H1110" s="18"/>
      <c r="I1110" s="41"/>
      <c r="J1110" s="18"/>
    </row>
    <row r="1111" spans="1:10" x14ac:dyDescent="0.3">
      <c r="A1111" s="22" t="s">
        <v>1342</v>
      </c>
      <c r="B1111" s="22" t="s">
        <v>10</v>
      </c>
      <c r="C1111" s="22" t="s">
        <v>11</v>
      </c>
      <c r="D1111" s="39" t="s">
        <v>1343</v>
      </c>
      <c r="E1111" s="23">
        <f>E1130</f>
        <v>1</v>
      </c>
      <c r="F1111" s="23">
        <f>F1130</f>
        <v>39933.69</v>
      </c>
      <c r="G1111" s="23">
        <f>G1130</f>
        <v>39933.69</v>
      </c>
      <c r="H1111" s="23">
        <f>H1130</f>
        <v>1</v>
      </c>
      <c r="I1111" s="41">
        <f>I1130</f>
        <v>0</v>
      </c>
      <c r="J1111" s="23">
        <f>J1130</f>
        <v>0</v>
      </c>
    </row>
    <row r="1112" spans="1:10" x14ac:dyDescent="0.3">
      <c r="A1112" s="12" t="s">
        <v>1344</v>
      </c>
      <c r="B1112" s="13" t="s">
        <v>18</v>
      </c>
      <c r="C1112" s="13" t="s">
        <v>19</v>
      </c>
      <c r="D1112" s="21" t="s">
        <v>1345</v>
      </c>
      <c r="E1112" s="14">
        <v>2</v>
      </c>
      <c r="F1112" s="14">
        <v>13440</v>
      </c>
      <c r="G1112" s="15">
        <f>ROUND(E1112*F1112,2)</f>
        <v>26880</v>
      </c>
      <c r="H1112" s="14">
        <v>2</v>
      </c>
      <c r="I1112" s="41"/>
      <c r="J1112" s="15">
        <f>ROUND(H1112*I1112,2)</f>
        <v>0</v>
      </c>
    </row>
    <row r="1113" spans="1:10" ht="409.6" x14ac:dyDescent="0.3">
      <c r="A1113" s="16"/>
      <c r="B1113" s="16"/>
      <c r="C1113" s="16"/>
      <c r="D1113" s="21" t="s">
        <v>1346</v>
      </c>
      <c r="E1113" s="16"/>
      <c r="F1113" s="16"/>
      <c r="G1113" s="16"/>
      <c r="H1113" s="16"/>
      <c r="I1113" s="41"/>
      <c r="J1113" s="16"/>
    </row>
    <row r="1114" spans="1:10" ht="20.399999999999999" x14ac:dyDescent="0.3">
      <c r="A1114" s="12" t="s">
        <v>1347</v>
      </c>
      <c r="B1114" s="13" t="s">
        <v>18</v>
      </c>
      <c r="C1114" s="13" t="s">
        <v>34</v>
      </c>
      <c r="D1114" s="21" t="s">
        <v>1348</v>
      </c>
      <c r="E1114" s="14">
        <v>290</v>
      </c>
      <c r="F1114" s="14">
        <v>10.38</v>
      </c>
      <c r="G1114" s="15">
        <f>ROUND(E1114*F1114,2)</f>
        <v>3010.2</v>
      </c>
      <c r="H1114" s="14">
        <v>290</v>
      </c>
      <c r="I1114" s="41"/>
      <c r="J1114" s="15">
        <f>ROUND(H1114*I1114,2)</f>
        <v>0</v>
      </c>
    </row>
    <row r="1115" spans="1:10" ht="81.599999999999994" x14ac:dyDescent="0.3">
      <c r="A1115" s="16"/>
      <c r="B1115" s="16"/>
      <c r="C1115" s="16"/>
      <c r="D1115" s="21" t="s">
        <v>1349</v>
      </c>
      <c r="E1115" s="16"/>
      <c r="F1115" s="16"/>
      <c r="G1115" s="16"/>
      <c r="H1115" s="16"/>
      <c r="I1115" s="41"/>
      <c r="J1115" s="16"/>
    </row>
    <row r="1116" spans="1:10" ht="20.399999999999999" x14ac:dyDescent="0.3">
      <c r="A1116" s="12" t="s">
        <v>1350</v>
      </c>
      <c r="B1116" s="13" t="s">
        <v>18</v>
      </c>
      <c r="C1116" s="13" t="s">
        <v>34</v>
      </c>
      <c r="D1116" s="21" t="s">
        <v>1351</v>
      </c>
      <c r="E1116" s="14">
        <v>210</v>
      </c>
      <c r="F1116" s="14">
        <v>4.22</v>
      </c>
      <c r="G1116" s="15">
        <f>ROUND(E1116*F1116,2)</f>
        <v>886.2</v>
      </c>
      <c r="H1116" s="14">
        <v>210</v>
      </c>
      <c r="I1116" s="41"/>
      <c r="J1116" s="15">
        <f>ROUND(H1116*I1116,2)</f>
        <v>0</v>
      </c>
    </row>
    <row r="1117" spans="1:10" ht="81.599999999999994" x14ac:dyDescent="0.3">
      <c r="A1117" s="16"/>
      <c r="B1117" s="16"/>
      <c r="C1117" s="16"/>
      <c r="D1117" s="21" t="s">
        <v>1352</v>
      </c>
      <c r="E1117" s="16"/>
      <c r="F1117" s="16"/>
      <c r="G1117" s="16"/>
      <c r="H1117" s="16"/>
      <c r="I1117" s="41"/>
      <c r="J1117" s="16"/>
    </row>
    <row r="1118" spans="1:10" ht="20.399999999999999" x14ac:dyDescent="0.3">
      <c r="A1118" s="12" t="s">
        <v>1353</v>
      </c>
      <c r="B1118" s="13" t="s">
        <v>18</v>
      </c>
      <c r="C1118" s="13" t="s">
        <v>34</v>
      </c>
      <c r="D1118" s="21" t="s">
        <v>1354</v>
      </c>
      <c r="E1118" s="14">
        <v>10</v>
      </c>
      <c r="F1118" s="14">
        <v>2.5099999999999998</v>
      </c>
      <c r="G1118" s="15">
        <f>ROUND(E1118*F1118,2)</f>
        <v>25.1</v>
      </c>
      <c r="H1118" s="14">
        <v>10</v>
      </c>
      <c r="I1118" s="41"/>
      <c r="J1118" s="15">
        <f>ROUND(H1118*I1118,2)</f>
        <v>0</v>
      </c>
    </row>
    <row r="1119" spans="1:10" ht="81.599999999999994" x14ac:dyDescent="0.3">
      <c r="A1119" s="16"/>
      <c r="B1119" s="16"/>
      <c r="C1119" s="16"/>
      <c r="D1119" s="21" t="s">
        <v>1355</v>
      </c>
      <c r="E1119" s="16"/>
      <c r="F1119" s="16"/>
      <c r="G1119" s="16"/>
      <c r="H1119" s="16"/>
      <c r="I1119" s="41"/>
      <c r="J1119" s="16"/>
    </row>
    <row r="1120" spans="1:10" ht="20.399999999999999" x14ac:dyDescent="0.3">
      <c r="A1120" s="12" t="s">
        <v>1356</v>
      </c>
      <c r="B1120" s="13" t="s">
        <v>18</v>
      </c>
      <c r="C1120" s="13" t="s">
        <v>34</v>
      </c>
      <c r="D1120" s="21" t="s">
        <v>1357</v>
      </c>
      <c r="E1120" s="14">
        <v>45</v>
      </c>
      <c r="F1120" s="14">
        <v>2.09</v>
      </c>
      <c r="G1120" s="15">
        <f>ROUND(E1120*F1120,2)</f>
        <v>94.05</v>
      </c>
      <c r="H1120" s="14">
        <v>45</v>
      </c>
      <c r="I1120" s="41"/>
      <c r="J1120" s="15">
        <f>ROUND(H1120*I1120,2)</f>
        <v>0</v>
      </c>
    </row>
    <row r="1121" spans="1:10" ht="81.599999999999994" x14ac:dyDescent="0.3">
      <c r="A1121" s="16"/>
      <c r="B1121" s="16"/>
      <c r="C1121" s="16"/>
      <c r="D1121" s="21" t="s">
        <v>1358</v>
      </c>
      <c r="E1121" s="16"/>
      <c r="F1121" s="16"/>
      <c r="G1121" s="16"/>
      <c r="H1121" s="16"/>
      <c r="I1121" s="41"/>
      <c r="J1121" s="16"/>
    </row>
    <row r="1122" spans="1:10" ht="20.399999999999999" x14ac:dyDescent="0.3">
      <c r="A1122" s="12" t="s">
        <v>1359</v>
      </c>
      <c r="B1122" s="13" t="s">
        <v>18</v>
      </c>
      <c r="C1122" s="13" t="s">
        <v>34</v>
      </c>
      <c r="D1122" s="21" t="s">
        <v>1360</v>
      </c>
      <c r="E1122" s="14">
        <v>298</v>
      </c>
      <c r="F1122" s="14">
        <v>24.49</v>
      </c>
      <c r="G1122" s="15">
        <f>ROUND(E1122*F1122,2)</f>
        <v>7298.02</v>
      </c>
      <c r="H1122" s="14">
        <v>298</v>
      </c>
      <c r="I1122" s="41"/>
      <c r="J1122" s="15">
        <f>ROUND(H1122*I1122,2)</f>
        <v>0</v>
      </c>
    </row>
    <row r="1123" spans="1:10" ht="81.599999999999994" x14ac:dyDescent="0.3">
      <c r="A1123" s="16"/>
      <c r="B1123" s="16"/>
      <c r="C1123" s="16"/>
      <c r="D1123" s="21" t="s">
        <v>1361</v>
      </c>
      <c r="E1123" s="16"/>
      <c r="F1123" s="16"/>
      <c r="G1123" s="16"/>
      <c r="H1123" s="16"/>
      <c r="I1123" s="41"/>
      <c r="J1123" s="16"/>
    </row>
    <row r="1124" spans="1:10" x14ac:dyDescent="0.3">
      <c r="A1124" s="12" t="s">
        <v>1362</v>
      </c>
      <c r="B1124" s="13" t="s">
        <v>18</v>
      </c>
      <c r="C1124" s="13" t="s">
        <v>19</v>
      </c>
      <c r="D1124" s="21" t="s">
        <v>1363</v>
      </c>
      <c r="E1124" s="14">
        <v>10</v>
      </c>
      <c r="F1124" s="14">
        <v>110.94</v>
      </c>
      <c r="G1124" s="15">
        <f>ROUND(E1124*F1124,2)</f>
        <v>1109.4000000000001</v>
      </c>
      <c r="H1124" s="14">
        <v>10</v>
      </c>
      <c r="I1124" s="41"/>
      <c r="J1124" s="15">
        <f>ROUND(H1124*I1124,2)</f>
        <v>0</v>
      </c>
    </row>
    <row r="1125" spans="1:10" ht="112.2" x14ac:dyDescent="0.3">
      <c r="A1125" s="16"/>
      <c r="B1125" s="16"/>
      <c r="C1125" s="16"/>
      <c r="D1125" s="21" t="s">
        <v>1364</v>
      </c>
      <c r="E1125" s="16"/>
      <c r="F1125" s="16"/>
      <c r="G1125" s="16"/>
      <c r="H1125" s="16"/>
      <c r="I1125" s="41"/>
      <c r="J1125" s="16"/>
    </row>
    <row r="1126" spans="1:10" x14ac:dyDescent="0.3">
      <c r="A1126" s="12" t="s">
        <v>1365</v>
      </c>
      <c r="B1126" s="13" t="s">
        <v>18</v>
      </c>
      <c r="C1126" s="13" t="s">
        <v>19</v>
      </c>
      <c r="D1126" s="21" t="s">
        <v>1366</v>
      </c>
      <c r="E1126" s="14">
        <v>6</v>
      </c>
      <c r="F1126" s="14">
        <v>93.91</v>
      </c>
      <c r="G1126" s="15">
        <f>ROUND(E1126*F1126,2)</f>
        <v>563.46</v>
      </c>
      <c r="H1126" s="14">
        <v>6</v>
      </c>
      <c r="I1126" s="41"/>
      <c r="J1126" s="15">
        <f>ROUND(H1126*I1126,2)</f>
        <v>0</v>
      </c>
    </row>
    <row r="1127" spans="1:10" ht="81.599999999999994" x14ac:dyDescent="0.3">
      <c r="A1127" s="16"/>
      <c r="B1127" s="16"/>
      <c r="C1127" s="16"/>
      <c r="D1127" s="21" t="s">
        <v>1367</v>
      </c>
      <c r="E1127" s="16"/>
      <c r="F1127" s="16"/>
      <c r="G1127" s="16"/>
      <c r="H1127" s="16"/>
      <c r="I1127" s="41"/>
      <c r="J1127" s="16"/>
    </row>
    <row r="1128" spans="1:10" ht="20.399999999999999" x14ac:dyDescent="0.3">
      <c r="A1128" s="12" t="s">
        <v>1368</v>
      </c>
      <c r="B1128" s="13" t="s">
        <v>18</v>
      </c>
      <c r="C1128" s="13" t="s">
        <v>19</v>
      </c>
      <c r="D1128" s="21" t="s">
        <v>1369</v>
      </c>
      <c r="E1128" s="14">
        <v>2</v>
      </c>
      <c r="F1128" s="14">
        <v>33.630000000000003</v>
      </c>
      <c r="G1128" s="15">
        <f>ROUND(E1128*F1128,2)</f>
        <v>67.260000000000005</v>
      </c>
      <c r="H1128" s="14">
        <v>2</v>
      </c>
      <c r="I1128" s="41"/>
      <c r="J1128" s="15">
        <f>ROUND(H1128*I1128,2)</f>
        <v>0</v>
      </c>
    </row>
    <row r="1129" spans="1:10" ht="61.2" x14ac:dyDescent="0.3">
      <c r="A1129" s="16"/>
      <c r="B1129" s="16"/>
      <c r="C1129" s="16"/>
      <c r="D1129" s="21" t="s">
        <v>1370</v>
      </c>
      <c r="E1129" s="16"/>
      <c r="F1129" s="16"/>
      <c r="G1129" s="16"/>
      <c r="H1129" s="16"/>
      <c r="I1129" s="41"/>
      <c r="J1129" s="16"/>
    </row>
    <row r="1130" spans="1:10" x14ac:dyDescent="0.3">
      <c r="A1130" s="16"/>
      <c r="B1130" s="16"/>
      <c r="C1130" s="16"/>
      <c r="D1130" s="36" t="s">
        <v>1371</v>
      </c>
      <c r="E1130" s="14">
        <v>1</v>
      </c>
      <c r="F1130" s="17">
        <f>G1112+G1114+G1116+G1118+G1120+G1122+G1124+G1126+G1128</f>
        <v>39933.69</v>
      </c>
      <c r="G1130" s="17">
        <f>ROUND(E1130*F1130,2)</f>
        <v>39933.69</v>
      </c>
      <c r="H1130" s="14">
        <v>1</v>
      </c>
      <c r="I1130" s="41">
        <f>J1112+J1114+J1116+J1118+J1120+J1122+J1124+J1126+J1128</f>
        <v>0</v>
      </c>
      <c r="J1130" s="17">
        <f>ROUND(H1130*I1130,2)</f>
        <v>0</v>
      </c>
    </row>
    <row r="1131" spans="1:10" ht="1.05" customHeight="1" x14ac:dyDescent="0.3">
      <c r="A1131" s="18"/>
      <c r="B1131" s="18"/>
      <c r="C1131" s="18"/>
      <c r="D1131" s="37"/>
      <c r="E1131" s="18"/>
      <c r="F1131" s="18"/>
      <c r="G1131" s="18"/>
      <c r="H1131" s="18"/>
      <c r="I1131" s="41"/>
      <c r="J1131" s="18"/>
    </row>
    <row r="1132" spans="1:10" x14ac:dyDescent="0.3">
      <c r="A1132" s="22" t="s">
        <v>1372</v>
      </c>
      <c r="B1132" s="22" t="s">
        <v>10</v>
      </c>
      <c r="C1132" s="22" t="s">
        <v>11</v>
      </c>
      <c r="D1132" s="39" t="s">
        <v>1373</v>
      </c>
      <c r="E1132" s="23">
        <f>E1153</f>
        <v>1</v>
      </c>
      <c r="F1132" s="23">
        <f>F1153</f>
        <v>18564.34</v>
      </c>
      <c r="G1132" s="23">
        <f>G1153</f>
        <v>18564.34</v>
      </c>
      <c r="H1132" s="23">
        <f>H1153</f>
        <v>1</v>
      </c>
      <c r="I1132" s="41">
        <f>I1153</f>
        <v>0</v>
      </c>
      <c r="J1132" s="23">
        <f>J1153</f>
        <v>0</v>
      </c>
    </row>
    <row r="1133" spans="1:10" x14ac:dyDescent="0.3">
      <c r="A1133" s="12" t="s">
        <v>1374</v>
      </c>
      <c r="B1133" s="13" t="s">
        <v>18</v>
      </c>
      <c r="C1133" s="13" t="s">
        <v>19</v>
      </c>
      <c r="D1133" s="21" t="s">
        <v>1375</v>
      </c>
      <c r="E1133" s="14">
        <v>4</v>
      </c>
      <c r="F1133" s="14">
        <v>307.31</v>
      </c>
      <c r="G1133" s="15">
        <f>ROUND(E1133*F1133,2)</f>
        <v>1229.24</v>
      </c>
      <c r="H1133" s="14">
        <v>4</v>
      </c>
      <c r="I1133" s="41"/>
      <c r="J1133" s="15">
        <f>ROUND(H1133*I1133,2)</f>
        <v>0</v>
      </c>
    </row>
    <row r="1134" spans="1:10" ht="91.8" x14ac:dyDescent="0.3">
      <c r="A1134" s="16"/>
      <c r="B1134" s="16"/>
      <c r="C1134" s="16"/>
      <c r="D1134" s="21" t="s">
        <v>1376</v>
      </c>
      <c r="E1134" s="16"/>
      <c r="F1134" s="16"/>
      <c r="G1134" s="16"/>
      <c r="H1134" s="16"/>
      <c r="I1134" s="41"/>
      <c r="J1134" s="16"/>
    </row>
    <row r="1135" spans="1:10" x14ac:dyDescent="0.3">
      <c r="A1135" s="12" t="s">
        <v>1377</v>
      </c>
      <c r="B1135" s="13" t="s">
        <v>18</v>
      </c>
      <c r="C1135" s="13" t="s">
        <v>19</v>
      </c>
      <c r="D1135" s="21" t="s">
        <v>1378</v>
      </c>
      <c r="E1135" s="14">
        <v>8</v>
      </c>
      <c r="F1135" s="14">
        <v>102.9</v>
      </c>
      <c r="G1135" s="15">
        <f>ROUND(E1135*F1135,2)</f>
        <v>823.2</v>
      </c>
      <c r="H1135" s="14">
        <v>8</v>
      </c>
      <c r="I1135" s="41"/>
      <c r="J1135" s="15">
        <f>ROUND(H1135*I1135,2)</f>
        <v>0</v>
      </c>
    </row>
    <row r="1136" spans="1:10" ht="102" x14ac:dyDescent="0.3">
      <c r="A1136" s="16"/>
      <c r="B1136" s="16"/>
      <c r="C1136" s="16"/>
      <c r="D1136" s="21" t="s">
        <v>1379</v>
      </c>
      <c r="E1136" s="16"/>
      <c r="F1136" s="16"/>
      <c r="G1136" s="16"/>
      <c r="H1136" s="16"/>
      <c r="I1136" s="41"/>
      <c r="J1136" s="16"/>
    </row>
    <row r="1137" spans="1:10" x14ac:dyDescent="0.3">
      <c r="A1137" s="12" t="s">
        <v>1380</v>
      </c>
      <c r="B1137" s="13" t="s">
        <v>18</v>
      </c>
      <c r="C1137" s="13" t="s">
        <v>19</v>
      </c>
      <c r="D1137" s="21" t="s">
        <v>1381</v>
      </c>
      <c r="E1137" s="14">
        <v>4</v>
      </c>
      <c r="F1137" s="14">
        <v>522.55999999999995</v>
      </c>
      <c r="G1137" s="15">
        <f>ROUND(E1137*F1137,2)</f>
        <v>2090.2399999999998</v>
      </c>
      <c r="H1137" s="14">
        <v>4</v>
      </c>
      <c r="I1137" s="41"/>
      <c r="J1137" s="15">
        <f>ROUND(H1137*I1137,2)</f>
        <v>0</v>
      </c>
    </row>
    <row r="1138" spans="1:10" ht="153" x14ac:dyDescent="0.3">
      <c r="A1138" s="16"/>
      <c r="B1138" s="16"/>
      <c r="C1138" s="16"/>
      <c r="D1138" s="21" t="s">
        <v>1382</v>
      </c>
      <c r="E1138" s="16"/>
      <c r="F1138" s="16"/>
      <c r="G1138" s="16"/>
      <c r="H1138" s="16"/>
      <c r="I1138" s="41"/>
      <c r="J1138" s="16"/>
    </row>
    <row r="1139" spans="1:10" x14ac:dyDescent="0.3">
      <c r="A1139" s="12" t="s">
        <v>1383</v>
      </c>
      <c r="B1139" s="13" t="s">
        <v>18</v>
      </c>
      <c r="C1139" s="13" t="s">
        <v>19</v>
      </c>
      <c r="D1139" s="21" t="s">
        <v>1384</v>
      </c>
      <c r="E1139" s="14">
        <v>2</v>
      </c>
      <c r="F1139" s="14">
        <v>713.66</v>
      </c>
      <c r="G1139" s="15">
        <f>ROUND(E1139*F1139,2)</f>
        <v>1427.32</v>
      </c>
      <c r="H1139" s="14">
        <v>2</v>
      </c>
      <c r="I1139" s="41"/>
      <c r="J1139" s="15">
        <f>ROUND(H1139*I1139,2)</f>
        <v>0</v>
      </c>
    </row>
    <row r="1140" spans="1:10" ht="102" x14ac:dyDescent="0.3">
      <c r="A1140" s="16"/>
      <c r="B1140" s="16"/>
      <c r="C1140" s="16"/>
      <c r="D1140" s="21" t="s">
        <v>1385</v>
      </c>
      <c r="E1140" s="16"/>
      <c r="F1140" s="16"/>
      <c r="G1140" s="16"/>
      <c r="H1140" s="16"/>
      <c r="I1140" s="41"/>
      <c r="J1140" s="16"/>
    </row>
    <row r="1141" spans="1:10" x14ac:dyDescent="0.3">
      <c r="A1141" s="12" t="s">
        <v>1386</v>
      </c>
      <c r="B1141" s="13" t="s">
        <v>18</v>
      </c>
      <c r="C1141" s="13" t="s">
        <v>19</v>
      </c>
      <c r="D1141" s="21" t="s">
        <v>1387</v>
      </c>
      <c r="E1141" s="14">
        <v>2</v>
      </c>
      <c r="F1141" s="14">
        <v>1776.16</v>
      </c>
      <c r="G1141" s="15">
        <f>ROUND(E1141*F1141,2)</f>
        <v>3552.32</v>
      </c>
      <c r="H1141" s="14">
        <v>2</v>
      </c>
      <c r="I1141" s="41"/>
      <c r="J1141" s="15">
        <f>ROUND(H1141*I1141,2)</f>
        <v>0</v>
      </c>
    </row>
    <row r="1142" spans="1:10" ht="132.6" x14ac:dyDescent="0.3">
      <c r="A1142" s="16"/>
      <c r="B1142" s="16"/>
      <c r="C1142" s="16"/>
      <c r="D1142" s="21" t="s">
        <v>1388</v>
      </c>
      <c r="E1142" s="16"/>
      <c r="F1142" s="16"/>
      <c r="G1142" s="16"/>
      <c r="H1142" s="16"/>
      <c r="I1142" s="41"/>
      <c r="J1142" s="16"/>
    </row>
    <row r="1143" spans="1:10" x14ac:dyDescent="0.3">
      <c r="A1143" s="12" t="s">
        <v>1389</v>
      </c>
      <c r="B1143" s="13" t="s">
        <v>18</v>
      </c>
      <c r="C1143" s="13" t="s">
        <v>19</v>
      </c>
      <c r="D1143" s="21" t="s">
        <v>1390</v>
      </c>
      <c r="E1143" s="14">
        <v>4</v>
      </c>
      <c r="F1143" s="14">
        <v>686.89</v>
      </c>
      <c r="G1143" s="15">
        <f>ROUND(E1143*F1143,2)</f>
        <v>2747.56</v>
      </c>
      <c r="H1143" s="14">
        <v>4</v>
      </c>
      <c r="I1143" s="41"/>
      <c r="J1143" s="15">
        <f>ROUND(H1143*I1143,2)</f>
        <v>0</v>
      </c>
    </row>
    <row r="1144" spans="1:10" ht="132.6" x14ac:dyDescent="0.3">
      <c r="A1144" s="16"/>
      <c r="B1144" s="16"/>
      <c r="C1144" s="16"/>
      <c r="D1144" s="21" t="s">
        <v>1391</v>
      </c>
      <c r="E1144" s="16"/>
      <c r="F1144" s="16"/>
      <c r="G1144" s="16"/>
      <c r="H1144" s="16"/>
      <c r="I1144" s="41"/>
      <c r="J1144" s="16"/>
    </row>
    <row r="1145" spans="1:10" x14ac:dyDescent="0.3">
      <c r="A1145" s="12" t="s">
        <v>1392</v>
      </c>
      <c r="B1145" s="13" t="s">
        <v>18</v>
      </c>
      <c r="C1145" s="13" t="s">
        <v>19</v>
      </c>
      <c r="D1145" s="21" t="s">
        <v>1393</v>
      </c>
      <c r="E1145" s="14">
        <v>2</v>
      </c>
      <c r="F1145" s="14">
        <v>575.4</v>
      </c>
      <c r="G1145" s="15">
        <f>ROUND(E1145*F1145,2)</f>
        <v>1150.8</v>
      </c>
      <c r="H1145" s="14">
        <v>2</v>
      </c>
      <c r="I1145" s="41"/>
      <c r="J1145" s="15">
        <f>ROUND(H1145*I1145,2)</f>
        <v>0</v>
      </c>
    </row>
    <row r="1146" spans="1:10" ht="112.2" x14ac:dyDescent="0.3">
      <c r="A1146" s="16"/>
      <c r="B1146" s="16"/>
      <c r="C1146" s="16"/>
      <c r="D1146" s="21" t="s">
        <v>1394</v>
      </c>
      <c r="E1146" s="16"/>
      <c r="F1146" s="16"/>
      <c r="G1146" s="16"/>
      <c r="H1146" s="16"/>
      <c r="I1146" s="41"/>
      <c r="J1146" s="16"/>
    </row>
    <row r="1147" spans="1:10" ht="20.399999999999999" x14ac:dyDescent="0.3">
      <c r="A1147" s="12" t="s">
        <v>1395</v>
      </c>
      <c r="B1147" s="13" t="s">
        <v>18</v>
      </c>
      <c r="C1147" s="13" t="s">
        <v>19</v>
      </c>
      <c r="D1147" s="21" t="s">
        <v>1396</v>
      </c>
      <c r="E1147" s="14">
        <v>2</v>
      </c>
      <c r="F1147" s="14">
        <v>960.75</v>
      </c>
      <c r="G1147" s="15">
        <f>ROUND(E1147*F1147,2)</f>
        <v>1921.5</v>
      </c>
      <c r="H1147" s="14">
        <v>2</v>
      </c>
      <c r="I1147" s="41"/>
      <c r="J1147" s="15">
        <f>ROUND(H1147*I1147,2)</f>
        <v>0</v>
      </c>
    </row>
    <row r="1148" spans="1:10" ht="112.2" x14ac:dyDescent="0.3">
      <c r="A1148" s="16"/>
      <c r="B1148" s="16"/>
      <c r="C1148" s="16"/>
      <c r="D1148" s="21" t="s">
        <v>1397</v>
      </c>
      <c r="E1148" s="16"/>
      <c r="F1148" s="16"/>
      <c r="G1148" s="16"/>
      <c r="H1148" s="16"/>
      <c r="I1148" s="41"/>
      <c r="J1148" s="16"/>
    </row>
    <row r="1149" spans="1:10" x14ac:dyDescent="0.3">
      <c r="A1149" s="12" t="s">
        <v>1398</v>
      </c>
      <c r="B1149" s="13" t="s">
        <v>18</v>
      </c>
      <c r="C1149" s="13" t="s">
        <v>19</v>
      </c>
      <c r="D1149" s="21" t="s">
        <v>1399</v>
      </c>
      <c r="E1149" s="14">
        <v>2</v>
      </c>
      <c r="F1149" s="14">
        <v>1268.6300000000001</v>
      </c>
      <c r="G1149" s="15">
        <f>ROUND(E1149*F1149,2)</f>
        <v>2537.2600000000002</v>
      </c>
      <c r="H1149" s="14">
        <v>2</v>
      </c>
      <c r="I1149" s="41"/>
      <c r="J1149" s="15">
        <f>ROUND(H1149*I1149,2)</f>
        <v>0</v>
      </c>
    </row>
    <row r="1150" spans="1:10" ht="40.799999999999997" x14ac:dyDescent="0.3">
      <c r="A1150" s="16"/>
      <c r="B1150" s="16"/>
      <c r="C1150" s="16"/>
      <c r="D1150" s="21" t="s">
        <v>1400</v>
      </c>
      <c r="E1150" s="16"/>
      <c r="F1150" s="16"/>
      <c r="G1150" s="16"/>
      <c r="H1150" s="16"/>
      <c r="I1150" s="41"/>
      <c r="J1150" s="16"/>
    </row>
    <row r="1151" spans="1:10" x14ac:dyDescent="0.3">
      <c r="A1151" s="12" t="s">
        <v>1401</v>
      </c>
      <c r="B1151" s="13" t="s">
        <v>18</v>
      </c>
      <c r="C1151" s="13" t="s">
        <v>34</v>
      </c>
      <c r="D1151" s="21" t="s">
        <v>1402</v>
      </c>
      <c r="E1151" s="14">
        <v>190</v>
      </c>
      <c r="F1151" s="14">
        <v>5.71</v>
      </c>
      <c r="G1151" s="15">
        <f>ROUND(E1151*F1151,2)</f>
        <v>1084.9000000000001</v>
      </c>
      <c r="H1151" s="14">
        <v>190</v>
      </c>
      <c r="I1151" s="41"/>
      <c r="J1151" s="15">
        <f>ROUND(H1151*I1151,2)</f>
        <v>0</v>
      </c>
    </row>
    <row r="1152" spans="1:10" ht="40.799999999999997" x14ac:dyDescent="0.3">
      <c r="A1152" s="16"/>
      <c r="B1152" s="16"/>
      <c r="C1152" s="16"/>
      <c r="D1152" s="21" t="s">
        <v>1403</v>
      </c>
      <c r="E1152" s="16"/>
      <c r="F1152" s="16"/>
      <c r="G1152" s="16"/>
      <c r="H1152" s="16"/>
      <c r="I1152" s="41"/>
      <c r="J1152" s="16"/>
    </row>
    <row r="1153" spans="1:10" x14ac:dyDescent="0.3">
      <c r="A1153" s="16"/>
      <c r="B1153" s="16"/>
      <c r="C1153" s="16"/>
      <c r="D1153" s="36" t="s">
        <v>1404</v>
      </c>
      <c r="E1153" s="14">
        <v>1</v>
      </c>
      <c r="F1153" s="17">
        <f>G1133+G1135+G1137+G1139+G1141+G1143+G1145+G1147+G1149+G1151</f>
        <v>18564.34</v>
      </c>
      <c r="G1153" s="17">
        <f>ROUND(E1153*F1153,2)</f>
        <v>18564.34</v>
      </c>
      <c r="H1153" s="14">
        <v>1</v>
      </c>
      <c r="I1153" s="41">
        <f>J1133+J1135+J1137+J1139+J1141+J1143+J1145+J1147+J1149+J1151</f>
        <v>0</v>
      </c>
      <c r="J1153" s="17">
        <f>ROUND(H1153*I1153,2)</f>
        <v>0</v>
      </c>
    </row>
    <row r="1154" spans="1:10" ht="1.05" customHeight="1" x14ac:dyDescent="0.3">
      <c r="A1154" s="18"/>
      <c r="B1154" s="18"/>
      <c r="C1154" s="18"/>
      <c r="D1154" s="37"/>
      <c r="E1154" s="18"/>
      <c r="F1154" s="18"/>
      <c r="G1154" s="18"/>
      <c r="H1154" s="18"/>
      <c r="I1154" s="41"/>
      <c r="J1154" s="18"/>
    </row>
    <row r="1155" spans="1:10" x14ac:dyDescent="0.3">
      <c r="A1155" s="16"/>
      <c r="B1155" s="16"/>
      <c r="C1155" s="16"/>
      <c r="D1155" s="36" t="s">
        <v>1405</v>
      </c>
      <c r="E1155" s="14">
        <v>1</v>
      </c>
      <c r="F1155" s="17">
        <f>G1082+G1111+G1132</f>
        <v>129759.88</v>
      </c>
      <c r="G1155" s="17">
        <f>ROUND(E1155*F1155,2)</f>
        <v>129759.88</v>
      </c>
      <c r="H1155" s="14">
        <v>1</v>
      </c>
      <c r="I1155" s="41">
        <f>J1082+J1111+J1132</f>
        <v>0</v>
      </c>
      <c r="J1155" s="17">
        <f>ROUND(H1155*I1155,2)</f>
        <v>0</v>
      </c>
    </row>
    <row r="1156" spans="1:10" ht="1.05" customHeight="1" x14ac:dyDescent="0.3">
      <c r="A1156" s="18"/>
      <c r="B1156" s="18"/>
      <c r="C1156" s="18"/>
      <c r="D1156" s="37"/>
      <c r="E1156" s="18"/>
      <c r="F1156" s="18"/>
      <c r="G1156" s="18"/>
      <c r="H1156" s="18"/>
      <c r="I1156" s="41"/>
      <c r="J1156" s="18"/>
    </row>
    <row r="1157" spans="1:10" x14ac:dyDescent="0.3">
      <c r="A1157" s="19" t="s">
        <v>1406</v>
      </c>
      <c r="B1157" s="27" t="s">
        <v>10</v>
      </c>
      <c r="C1157" s="19" t="s">
        <v>11</v>
      </c>
      <c r="D1157" s="38" t="s">
        <v>1407</v>
      </c>
      <c r="E1157" s="20">
        <f>E1169</f>
        <v>1</v>
      </c>
      <c r="F1157" s="20">
        <f>F1169</f>
        <v>55474.720000000001</v>
      </c>
      <c r="G1157" s="20">
        <f>G1169</f>
        <v>55474.720000000001</v>
      </c>
      <c r="H1157" s="20">
        <f>H1169</f>
        <v>1</v>
      </c>
      <c r="I1157" s="41">
        <f>I1169</f>
        <v>0</v>
      </c>
      <c r="J1157" s="20">
        <f>J1169</f>
        <v>0</v>
      </c>
    </row>
    <row r="1158" spans="1:10" x14ac:dyDescent="0.3">
      <c r="A1158" s="22" t="s">
        <v>1408</v>
      </c>
      <c r="B1158" s="22" t="s">
        <v>10</v>
      </c>
      <c r="C1158" s="22" t="s">
        <v>11</v>
      </c>
      <c r="D1158" s="39" t="s">
        <v>1300</v>
      </c>
      <c r="E1158" s="23">
        <f>E1167</f>
        <v>1</v>
      </c>
      <c r="F1158" s="23">
        <f>F1167</f>
        <v>55474.720000000001</v>
      </c>
      <c r="G1158" s="23">
        <f>G1167</f>
        <v>55474.720000000001</v>
      </c>
      <c r="H1158" s="23">
        <f>H1167</f>
        <v>1</v>
      </c>
      <c r="I1158" s="41">
        <f>I1167</f>
        <v>0</v>
      </c>
      <c r="J1158" s="23">
        <f>J1167</f>
        <v>0</v>
      </c>
    </row>
    <row r="1159" spans="1:10" ht="20.399999999999999" x14ac:dyDescent="0.3">
      <c r="A1159" s="12" t="s">
        <v>1409</v>
      </c>
      <c r="B1159" s="13" t="s">
        <v>18</v>
      </c>
      <c r="C1159" s="13" t="s">
        <v>19</v>
      </c>
      <c r="D1159" s="21" t="s">
        <v>1410</v>
      </c>
      <c r="E1159" s="14">
        <v>40</v>
      </c>
      <c r="F1159" s="14">
        <v>190.29</v>
      </c>
      <c r="G1159" s="15">
        <f>ROUND(E1159*F1159,2)</f>
        <v>7611.6</v>
      </c>
      <c r="H1159" s="14">
        <v>40</v>
      </c>
      <c r="I1159" s="41"/>
      <c r="J1159" s="15">
        <f>ROUND(H1159*I1159,2)</f>
        <v>0</v>
      </c>
    </row>
    <row r="1160" spans="1:10" ht="357" x14ac:dyDescent="0.3">
      <c r="A1160" s="16"/>
      <c r="B1160" s="16"/>
      <c r="C1160" s="16"/>
      <c r="D1160" s="21" t="s">
        <v>1411</v>
      </c>
      <c r="E1160" s="16"/>
      <c r="F1160" s="16"/>
      <c r="G1160" s="16"/>
      <c r="H1160" s="16"/>
      <c r="I1160" s="41"/>
      <c r="J1160" s="16"/>
    </row>
    <row r="1161" spans="1:10" ht="20.399999999999999" x14ac:dyDescent="0.3">
      <c r="A1161" s="12" t="s">
        <v>1412</v>
      </c>
      <c r="B1161" s="13" t="s">
        <v>18</v>
      </c>
      <c r="C1161" s="13" t="s">
        <v>1314</v>
      </c>
      <c r="D1161" s="21" t="s">
        <v>1413</v>
      </c>
      <c r="E1161" s="14">
        <v>516</v>
      </c>
      <c r="F1161" s="14">
        <v>83.76</v>
      </c>
      <c r="G1161" s="15">
        <f>ROUND(E1161*F1161,2)</f>
        <v>43220.160000000003</v>
      </c>
      <c r="H1161" s="14">
        <v>516</v>
      </c>
      <c r="I1161" s="41"/>
      <c r="J1161" s="15">
        <f>ROUND(H1161*I1161,2)</f>
        <v>0</v>
      </c>
    </row>
    <row r="1162" spans="1:10" ht="173.4" x14ac:dyDescent="0.3">
      <c r="A1162" s="16"/>
      <c r="B1162" s="16"/>
      <c r="C1162" s="16"/>
      <c r="D1162" s="21" t="s">
        <v>1414</v>
      </c>
      <c r="E1162" s="16"/>
      <c r="F1162" s="16"/>
      <c r="G1162" s="16"/>
      <c r="H1162" s="16"/>
      <c r="I1162" s="41"/>
      <c r="J1162" s="16"/>
    </row>
    <row r="1163" spans="1:10" x14ac:dyDescent="0.3">
      <c r="A1163" s="12" t="s">
        <v>1415</v>
      </c>
      <c r="B1163" s="13" t="s">
        <v>18</v>
      </c>
      <c r="C1163" s="13" t="s">
        <v>19</v>
      </c>
      <c r="D1163" s="21" t="s">
        <v>1416</v>
      </c>
      <c r="E1163" s="14">
        <v>16</v>
      </c>
      <c r="F1163" s="14">
        <v>170.32</v>
      </c>
      <c r="G1163" s="15">
        <f>ROUND(E1163*F1163,2)</f>
        <v>2725.12</v>
      </c>
      <c r="H1163" s="14">
        <v>16</v>
      </c>
      <c r="I1163" s="41"/>
      <c r="J1163" s="15">
        <f>ROUND(H1163*I1163,2)</f>
        <v>0</v>
      </c>
    </row>
    <row r="1164" spans="1:10" ht="132.6" x14ac:dyDescent="0.3">
      <c r="A1164" s="16"/>
      <c r="B1164" s="16"/>
      <c r="C1164" s="16"/>
      <c r="D1164" s="21" t="s">
        <v>1417</v>
      </c>
      <c r="E1164" s="16"/>
      <c r="F1164" s="16"/>
      <c r="G1164" s="16"/>
      <c r="H1164" s="16"/>
      <c r="I1164" s="41"/>
      <c r="J1164" s="16"/>
    </row>
    <row r="1165" spans="1:10" x14ac:dyDescent="0.3">
      <c r="A1165" s="12" t="s">
        <v>1418</v>
      </c>
      <c r="B1165" s="13" t="s">
        <v>18</v>
      </c>
      <c r="C1165" s="13" t="s">
        <v>19</v>
      </c>
      <c r="D1165" s="21" t="s">
        <v>1419</v>
      </c>
      <c r="E1165" s="14">
        <v>12</v>
      </c>
      <c r="F1165" s="14">
        <v>159.82</v>
      </c>
      <c r="G1165" s="15">
        <f>ROUND(E1165*F1165,2)</f>
        <v>1917.84</v>
      </c>
      <c r="H1165" s="14">
        <v>12</v>
      </c>
      <c r="I1165" s="41"/>
      <c r="J1165" s="15">
        <f>ROUND(H1165*I1165,2)</f>
        <v>0</v>
      </c>
    </row>
    <row r="1166" spans="1:10" ht="132.6" x14ac:dyDescent="0.3">
      <c r="A1166" s="16"/>
      <c r="B1166" s="16"/>
      <c r="C1166" s="16"/>
      <c r="D1166" s="21" t="s">
        <v>1417</v>
      </c>
      <c r="E1166" s="16"/>
      <c r="F1166" s="16"/>
      <c r="G1166" s="16"/>
      <c r="H1166" s="16"/>
      <c r="I1166" s="41"/>
      <c r="J1166" s="16"/>
    </row>
    <row r="1167" spans="1:10" x14ac:dyDescent="0.3">
      <c r="A1167" s="16"/>
      <c r="B1167" s="16"/>
      <c r="C1167" s="16"/>
      <c r="D1167" s="36" t="s">
        <v>1420</v>
      </c>
      <c r="E1167" s="14">
        <v>1</v>
      </c>
      <c r="F1167" s="17">
        <f>G1159+G1161+G1163+G1165</f>
        <v>55474.720000000001</v>
      </c>
      <c r="G1167" s="17">
        <f>ROUND(E1167*F1167,2)</f>
        <v>55474.720000000001</v>
      </c>
      <c r="H1167" s="14">
        <v>1</v>
      </c>
      <c r="I1167" s="41">
        <f>J1159+J1161+J1163+J1165</f>
        <v>0</v>
      </c>
      <c r="J1167" s="17">
        <f>ROUND(H1167*I1167,2)</f>
        <v>0</v>
      </c>
    </row>
    <row r="1168" spans="1:10" ht="1.05" customHeight="1" x14ac:dyDescent="0.3">
      <c r="A1168" s="18"/>
      <c r="B1168" s="18"/>
      <c r="C1168" s="18"/>
      <c r="D1168" s="37"/>
      <c r="E1168" s="18"/>
      <c r="F1168" s="18"/>
      <c r="G1168" s="18"/>
      <c r="H1168" s="18"/>
      <c r="I1168" s="41"/>
      <c r="J1168" s="18"/>
    </row>
    <row r="1169" spans="1:10" x14ac:dyDescent="0.3">
      <c r="A1169" s="16"/>
      <c r="B1169" s="16"/>
      <c r="C1169" s="16"/>
      <c r="D1169" s="36" t="s">
        <v>1421</v>
      </c>
      <c r="E1169" s="14">
        <v>1</v>
      </c>
      <c r="F1169" s="17">
        <f>G1158</f>
        <v>55474.720000000001</v>
      </c>
      <c r="G1169" s="17">
        <f>ROUND(E1169*F1169,2)</f>
        <v>55474.720000000001</v>
      </c>
      <c r="H1169" s="14">
        <v>1</v>
      </c>
      <c r="I1169" s="41">
        <f>J1158</f>
        <v>0</v>
      </c>
      <c r="J1169" s="17">
        <f>ROUND(H1169*I1169,2)</f>
        <v>0</v>
      </c>
    </row>
    <row r="1170" spans="1:10" ht="1.05" customHeight="1" x14ac:dyDescent="0.3">
      <c r="A1170" s="18"/>
      <c r="B1170" s="18"/>
      <c r="C1170" s="18"/>
      <c r="D1170" s="37"/>
      <c r="E1170" s="18"/>
      <c r="F1170" s="18"/>
      <c r="G1170" s="18"/>
      <c r="H1170" s="18"/>
      <c r="I1170" s="41"/>
      <c r="J1170" s="18"/>
    </row>
    <row r="1171" spans="1:10" x14ac:dyDescent="0.3">
      <c r="A1171" s="16"/>
      <c r="B1171" s="16"/>
      <c r="C1171" s="16"/>
      <c r="D1171" s="36" t="s">
        <v>1422</v>
      </c>
      <c r="E1171" s="14">
        <v>1</v>
      </c>
      <c r="F1171" s="17">
        <f>G1081+G1157</f>
        <v>185234.6</v>
      </c>
      <c r="G1171" s="17">
        <f>ROUND(E1171*F1171,2)</f>
        <v>185234.6</v>
      </c>
      <c r="H1171" s="14">
        <v>1</v>
      </c>
      <c r="I1171" s="41">
        <f>J1081+J1157</f>
        <v>0</v>
      </c>
      <c r="J1171" s="17">
        <f>ROUND(H1171*I1171,2)</f>
        <v>0</v>
      </c>
    </row>
    <row r="1172" spans="1:10" ht="1.05" customHeight="1" x14ac:dyDescent="0.3">
      <c r="A1172" s="18"/>
      <c r="B1172" s="18"/>
      <c r="C1172" s="18"/>
      <c r="D1172" s="37"/>
      <c r="E1172" s="18"/>
      <c r="F1172" s="18"/>
      <c r="G1172" s="18"/>
      <c r="H1172" s="18"/>
      <c r="I1172" s="41"/>
      <c r="J1172" s="18"/>
    </row>
    <row r="1173" spans="1:10" x14ac:dyDescent="0.3">
      <c r="A1173" s="10" t="s">
        <v>1423</v>
      </c>
      <c r="B1173" s="26" t="s">
        <v>10</v>
      </c>
      <c r="C1173" s="10" t="s">
        <v>11</v>
      </c>
      <c r="D1173" s="35" t="s">
        <v>1424</v>
      </c>
      <c r="E1173" s="11">
        <f>E1369</f>
        <v>1</v>
      </c>
      <c r="F1173" s="11">
        <f>F1369</f>
        <v>275265.05</v>
      </c>
      <c r="G1173" s="11">
        <f>G1369</f>
        <v>275265.05</v>
      </c>
      <c r="H1173" s="11">
        <f>H1369</f>
        <v>1</v>
      </c>
      <c r="I1173" s="41">
        <f>I1369</f>
        <v>0</v>
      </c>
      <c r="J1173" s="11">
        <f>J1369</f>
        <v>0</v>
      </c>
    </row>
    <row r="1174" spans="1:10" x14ac:dyDescent="0.3">
      <c r="A1174" s="19" t="s">
        <v>1425</v>
      </c>
      <c r="B1174" s="27" t="s">
        <v>10</v>
      </c>
      <c r="C1174" s="19" t="s">
        <v>11</v>
      </c>
      <c r="D1174" s="38" t="s">
        <v>1426</v>
      </c>
      <c r="E1174" s="20">
        <f>E1210</f>
        <v>1</v>
      </c>
      <c r="F1174" s="20">
        <f>F1210</f>
        <v>61056.47</v>
      </c>
      <c r="G1174" s="20">
        <f>G1210</f>
        <v>61056.47</v>
      </c>
      <c r="H1174" s="20">
        <f>H1210</f>
        <v>1</v>
      </c>
      <c r="I1174" s="41">
        <f>I1210</f>
        <v>0</v>
      </c>
      <c r="J1174" s="20">
        <f>J1210</f>
        <v>0</v>
      </c>
    </row>
    <row r="1175" spans="1:10" x14ac:dyDescent="0.3">
      <c r="A1175" s="22" t="s">
        <v>1427</v>
      </c>
      <c r="B1175" s="22" t="s">
        <v>10</v>
      </c>
      <c r="C1175" s="22" t="s">
        <v>11</v>
      </c>
      <c r="D1175" s="39" t="s">
        <v>1428</v>
      </c>
      <c r="E1175" s="23">
        <f>E1196</f>
        <v>1</v>
      </c>
      <c r="F1175" s="23">
        <f>F1196</f>
        <v>53848.91</v>
      </c>
      <c r="G1175" s="23">
        <f>G1196</f>
        <v>53848.91</v>
      </c>
      <c r="H1175" s="23">
        <f>H1196</f>
        <v>1</v>
      </c>
      <c r="I1175" s="41">
        <f>I1196</f>
        <v>0</v>
      </c>
      <c r="J1175" s="23">
        <f>J1196</f>
        <v>0</v>
      </c>
    </row>
    <row r="1176" spans="1:10" x14ac:dyDescent="0.3">
      <c r="A1176" s="12" t="s">
        <v>1429</v>
      </c>
      <c r="B1176" s="13" t="s">
        <v>18</v>
      </c>
      <c r="C1176" s="13" t="s">
        <v>19</v>
      </c>
      <c r="D1176" s="21" t="s">
        <v>1430</v>
      </c>
      <c r="E1176" s="14">
        <v>10</v>
      </c>
      <c r="F1176" s="14">
        <v>359.33</v>
      </c>
      <c r="G1176" s="15">
        <f>ROUND(E1176*F1176,2)</f>
        <v>3593.3</v>
      </c>
      <c r="H1176" s="14">
        <v>10</v>
      </c>
      <c r="I1176" s="41"/>
      <c r="J1176" s="15">
        <f>ROUND(H1176*I1176,2)</f>
        <v>0</v>
      </c>
    </row>
    <row r="1177" spans="1:10" ht="153" x14ac:dyDescent="0.3">
      <c r="A1177" s="16"/>
      <c r="B1177" s="16"/>
      <c r="C1177" s="16"/>
      <c r="D1177" s="21" t="s">
        <v>1431</v>
      </c>
      <c r="E1177" s="16"/>
      <c r="F1177" s="16"/>
      <c r="G1177" s="16"/>
      <c r="H1177" s="16"/>
      <c r="I1177" s="41"/>
      <c r="J1177" s="16"/>
    </row>
    <row r="1178" spans="1:10" x14ac:dyDescent="0.3">
      <c r="A1178" s="12" t="s">
        <v>1432</v>
      </c>
      <c r="B1178" s="13" t="s">
        <v>18</v>
      </c>
      <c r="C1178" s="13" t="s">
        <v>19</v>
      </c>
      <c r="D1178" s="21" t="s">
        <v>1433</v>
      </c>
      <c r="E1178" s="14">
        <v>22</v>
      </c>
      <c r="F1178" s="14">
        <v>1009.67</v>
      </c>
      <c r="G1178" s="15">
        <f>ROUND(E1178*F1178,2)</f>
        <v>22212.74</v>
      </c>
      <c r="H1178" s="14">
        <v>22</v>
      </c>
      <c r="I1178" s="41"/>
      <c r="J1178" s="15">
        <f>ROUND(H1178*I1178,2)</f>
        <v>0</v>
      </c>
    </row>
    <row r="1179" spans="1:10" ht="244.8" x14ac:dyDescent="0.3">
      <c r="A1179" s="16"/>
      <c r="B1179" s="16"/>
      <c r="C1179" s="16"/>
      <c r="D1179" s="21" t="s">
        <v>1434</v>
      </c>
      <c r="E1179" s="16"/>
      <c r="F1179" s="16"/>
      <c r="G1179" s="16"/>
      <c r="H1179" s="16"/>
      <c r="I1179" s="41"/>
      <c r="J1179" s="16"/>
    </row>
    <row r="1180" spans="1:10" x14ac:dyDescent="0.3">
      <c r="A1180" s="12" t="s">
        <v>1435</v>
      </c>
      <c r="B1180" s="13" t="s">
        <v>18</v>
      </c>
      <c r="C1180" s="13" t="s">
        <v>19</v>
      </c>
      <c r="D1180" s="21" t="s">
        <v>1436</v>
      </c>
      <c r="E1180" s="14">
        <v>6</v>
      </c>
      <c r="F1180" s="14">
        <v>741.92</v>
      </c>
      <c r="G1180" s="15">
        <f>ROUND(E1180*F1180,2)</f>
        <v>4451.5200000000004</v>
      </c>
      <c r="H1180" s="14">
        <v>6</v>
      </c>
      <c r="I1180" s="41"/>
      <c r="J1180" s="15">
        <f>ROUND(H1180*I1180,2)</f>
        <v>0</v>
      </c>
    </row>
    <row r="1181" spans="1:10" ht="183.6" x14ac:dyDescent="0.3">
      <c r="A1181" s="16"/>
      <c r="B1181" s="16"/>
      <c r="C1181" s="16"/>
      <c r="D1181" s="21" t="s">
        <v>1437</v>
      </c>
      <c r="E1181" s="16"/>
      <c r="F1181" s="16"/>
      <c r="G1181" s="16"/>
      <c r="H1181" s="16"/>
      <c r="I1181" s="41"/>
      <c r="J1181" s="16"/>
    </row>
    <row r="1182" spans="1:10" x14ac:dyDescent="0.3">
      <c r="A1182" s="12" t="s">
        <v>1438</v>
      </c>
      <c r="B1182" s="13" t="s">
        <v>18</v>
      </c>
      <c r="C1182" s="13" t="s">
        <v>19</v>
      </c>
      <c r="D1182" s="21" t="s">
        <v>1439</v>
      </c>
      <c r="E1182" s="14">
        <v>5</v>
      </c>
      <c r="F1182" s="14">
        <v>563.41999999999996</v>
      </c>
      <c r="G1182" s="15">
        <f>ROUND(E1182*F1182,2)</f>
        <v>2817.1</v>
      </c>
      <c r="H1182" s="14">
        <v>5</v>
      </c>
      <c r="I1182" s="41"/>
      <c r="J1182" s="15">
        <f>ROUND(H1182*I1182,2)</f>
        <v>0</v>
      </c>
    </row>
    <row r="1183" spans="1:10" ht="244.8" x14ac:dyDescent="0.3">
      <c r="A1183" s="16"/>
      <c r="B1183" s="16"/>
      <c r="C1183" s="16"/>
      <c r="D1183" s="21" t="s">
        <v>1440</v>
      </c>
      <c r="E1183" s="16"/>
      <c r="F1183" s="16"/>
      <c r="G1183" s="16"/>
      <c r="H1183" s="16"/>
      <c r="I1183" s="41"/>
      <c r="J1183" s="16"/>
    </row>
    <row r="1184" spans="1:10" x14ac:dyDescent="0.3">
      <c r="A1184" s="12" t="s">
        <v>1441</v>
      </c>
      <c r="B1184" s="13" t="s">
        <v>18</v>
      </c>
      <c r="C1184" s="13" t="s">
        <v>34</v>
      </c>
      <c r="D1184" s="21" t="s">
        <v>1442</v>
      </c>
      <c r="E1184" s="14">
        <v>3150</v>
      </c>
      <c r="F1184" s="14">
        <v>4.07</v>
      </c>
      <c r="G1184" s="15">
        <f>ROUND(E1184*F1184,2)</f>
        <v>12820.5</v>
      </c>
      <c r="H1184" s="14">
        <v>3150</v>
      </c>
      <c r="I1184" s="41"/>
      <c r="J1184" s="15">
        <f>ROUND(H1184*I1184,2)</f>
        <v>0</v>
      </c>
    </row>
    <row r="1185" spans="1:10" ht="30.6" x14ac:dyDescent="0.3">
      <c r="A1185" s="16"/>
      <c r="B1185" s="16"/>
      <c r="C1185" s="16"/>
      <c r="D1185" s="21" t="s">
        <v>1443</v>
      </c>
      <c r="E1185" s="16"/>
      <c r="F1185" s="16"/>
      <c r="G1185" s="16"/>
      <c r="H1185" s="16"/>
      <c r="I1185" s="41"/>
      <c r="J1185" s="16"/>
    </row>
    <row r="1186" spans="1:10" x14ac:dyDescent="0.3">
      <c r="A1186" s="12" t="s">
        <v>1444</v>
      </c>
      <c r="B1186" s="13" t="s">
        <v>18</v>
      </c>
      <c r="C1186" s="13" t="s">
        <v>19</v>
      </c>
      <c r="D1186" s="21" t="s">
        <v>1445</v>
      </c>
      <c r="E1186" s="14">
        <v>6</v>
      </c>
      <c r="F1186" s="14">
        <v>183.75</v>
      </c>
      <c r="G1186" s="15">
        <f>ROUND(E1186*F1186,2)</f>
        <v>1102.5</v>
      </c>
      <c r="H1186" s="14">
        <v>6</v>
      </c>
      <c r="I1186" s="41"/>
      <c r="J1186" s="15">
        <f>ROUND(H1186*I1186,2)</f>
        <v>0</v>
      </c>
    </row>
    <row r="1187" spans="1:10" ht="61.2" x14ac:dyDescent="0.3">
      <c r="A1187" s="16"/>
      <c r="B1187" s="16"/>
      <c r="C1187" s="16"/>
      <c r="D1187" s="21" t="s">
        <v>1446</v>
      </c>
      <c r="E1187" s="16"/>
      <c r="F1187" s="16"/>
      <c r="G1187" s="16"/>
      <c r="H1187" s="16"/>
      <c r="I1187" s="41"/>
      <c r="J1187" s="16"/>
    </row>
    <row r="1188" spans="1:10" ht="20.399999999999999" x14ac:dyDescent="0.3">
      <c r="A1188" s="12" t="s">
        <v>1447</v>
      </c>
      <c r="B1188" s="13" t="s">
        <v>18</v>
      </c>
      <c r="C1188" s="13" t="s">
        <v>19</v>
      </c>
      <c r="D1188" s="21" t="s">
        <v>1448</v>
      </c>
      <c r="E1188" s="14">
        <v>1</v>
      </c>
      <c r="F1188" s="14">
        <v>3963.75</v>
      </c>
      <c r="G1188" s="15">
        <f>ROUND(E1188*F1188,2)</f>
        <v>3963.75</v>
      </c>
      <c r="H1188" s="14">
        <v>1</v>
      </c>
      <c r="I1188" s="41"/>
      <c r="J1188" s="15">
        <f>ROUND(H1188*I1188,2)</f>
        <v>0</v>
      </c>
    </row>
    <row r="1189" spans="1:10" ht="40.799999999999997" x14ac:dyDescent="0.3">
      <c r="A1189" s="16"/>
      <c r="B1189" s="16"/>
      <c r="C1189" s="16"/>
      <c r="D1189" s="21" t="s">
        <v>1449</v>
      </c>
      <c r="E1189" s="16"/>
      <c r="F1189" s="16"/>
      <c r="G1189" s="16"/>
      <c r="H1189" s="16"/>
      <c r="I1189" s="41"/>
      <c r="J1189" s="16"/>
    </row>
    <row r="1190" spans="1:10" ht="20.399999999999999" x14ac:dyDescent="0.3">
      <c r="A1190" s="12" t="s">
        <v>1450</v>
      </c>
      <c r="B1190" s="13" t="s">
        <v>18</v>
      </c>
      <c r="C1190" s="13" t="s">
        <v>19</v>
      </c>
      <c r="D1190" s="21" t="s">
        <v>1451</v>
      </c>
      <c r="E1190" s="14">
        <v>1</v>
      </c>
      <c r="F1190" s="14">
        <v>1155</v>
      </c>
      <c r="G1190" s="15">
        <f>ROUND(E1190*F1190,2)</f>
        <v>1155</v>
      </c>
      <c r="H1190" s="14">
        <v>1</v>
      </c>
      <c r="I1190" s="41"/>
      <c r="J1190" s="15">
        <f>ROUND(H1190*I1190,2)</f>
        <v>0</v>
      </c>
    </row>
    <row r="1191" spans="1:10" ht="20.399999999999999" x14ac:dyDescent="0.3">
      <c r="A1191" s="16"/>
      <c r="B1191" s="16"/>
      <c r="C1191" s="16"/>
      <c r="D1191" s="21" t="s">
        <v>1452</v>
      </c>
      <c r="E1191" s="16"/>
      <c r="F1191" s="16"/>
      <c r="G1191" s="16"/>
      <c r="H1191" s="16"/>
      <c r="I1191" s="41"/>
      <c r="J1191" s="16"/>
    </row>
    <row r="1192" spans="1:10" ht="20.399999999999999" x14ac:dyDescent="0.3">
      <c r="A1192" s="12" t="s">
        <v>1453</v>
      </c>
      <c r="B1192" s="13" t="s">
        <v>18</v>
      </c>
      <c r="C1192" s="13" t="s">
        <v>19</v>
      </c>
      <c r="D1192" s="21" t="s">
        <v>1454</v>
      </c>
      <c r="E1192" s="14">
        <v>1</v>
      </c>
      <c r="F1192" s="14">
        <v>1260</v>
      </c>
      <c r="G1192" s="15">
        <f>ROUND(E1192*F1192,2)</f>
        <v>1260</v>
      </c>
      <c r="H1192" s="14">
        <v>1</v>
      </c>
      <c r="I1192" s="41"/>
      <c r="J1192" s="15">
        <f>ROUND(H1192*I1192,2)</f>
        <v>0</v>
      </c>
    </row>
    <row r="1193" spans="1:10" ht="40.799999999999997" x14ac:dyDescent="0.3">
      <c r="A1193" s="16"/>
      <c r="B1193" s="16"/>
      <c r="C1193" s="16"/>
      <c r="D1193" s="21" t="s">
        <v>1455</v>
      </c>
      <c r="E1193" s="16"/>
      <c r="F1193" s="16"/>
      <c r="G1193" s="16"/>
      <c r="H1193" s="16"/>
      <c r="I1193" s="41"/>
      <c r="J1193" s="16"/>
    </row>
    <row r="1194" spans="1:10" x14ac:dyDescent="0.3">
      <c r="A1194" s="12" t="s">
        <v>1456</v>
      </c>
      <c r="B1194" s="13" t="s">
        <v>18</v>
      </c>
      <c r="C1194" s="13" t="s">
        <v>19</v>
      </c>
      <c r="D1194" s="21" t="s">
        <v>1457</v>
      </c>
      <c r="E1194" s="14">
        <v>1</v>
      </c>
      <c r="F1194" s="14">
        <v>472.5</v>
      </c>
      <c r="G1194" s="15">
        <f>ROUND(E1194*F1194,2)</f>
        <v>472.5</v>
      </c>
      <c r="H1194" s="14">
        <v>1</v>
      </c>
      <c r="I1194" s="41"/>
      <c r="J1194" s="15">
        <f>ROUND(H1194*I1194,2)</f>
        <v>0</v>
      </c>
    </row>
    <row r="1195" spans="1:10" ht="20.399999999999999" x14ac:dyDescent="0.3">
      <c r="A1195" s="16"/>
      <c r="B1195" s="16"/>
      <c r="C1195" s="16"/>
      <c r="D1195" s="21" t="s">
        <v>1458</v>
      </c>
      <c r="E1195" s="16"/>
      <c r="F1195" s="16"/>
      <c r="G1195" s="16"/>
      <c r="H1195" s="16"/>
      <c r="I1195" s="41"/>
      <c r="J1195" s="16"/>
    </row>
    <row r="1196" spans="1:10" x14ac:dyDescent="0.3">
      <c r="A1196" s="16"/>
      <c r="B1196" s="16"/>
      <c r="C1196" s="16"/>
      <c r="D1196" s="36" t="s">
        <v>1459</v>
      </c>
      <c r="E1196" s="14">
        <v>1</v>
      </c>
      <c r="F1196" s="17">
        <f>G1176+G1178+G1180+G1182+G1184+G1186+G1188+G1190+G1192+G1194</f>
        <v>53848.91</v>
      </c>
      <c r="G1196" s="17">
        <f>ROUND(E1196*F1196,2)</f>
        <v>53848.91</v>
      </c>
      <c r="H1196" s="14">
        <v>1</v>
      </c>
      <c r="I1196" s="41">
        <f>J1176+J1178+J1180+J1182+J1184+J1186+J1188+J1190+J1192+J1194</f>
        <v>0</v>
      </c>
      <c r="J1196" s="17">
        <f>ROUND(H1196*I1196,2)</f>
        <v>0</v>
      </c>
    </row>
    <row r="1197" spans="1:10" ht="1.05" customHeight="1" x14ac:dyDescent="0.3">
      <c r="A1197" s="18"/>
      <c r="B1197" s="18"/>
      <c r="C1197" s="18"/>
      <c r="D1197" s="37"/>
      <c r="E1197" s="18"/>
      <c r="F1197" s="18"/>
      <c r="G1197" s="18"/>
      <c r="H1197" s="18"/>
      <c r="I1197" s="41"/>
      <c r="J1197" s="18"/>
    </row>
    <row r="1198" spans="1:10" x14ac:dyDescent="0.3">
      <c r="A1198" s="22" t="s">
        <v>1460</v>
      </c>
      <c r="B1198" s="22" t="s">
        <v>10</v>
      </c>
      <c r="C1198" s="22" t="s">
        <v>11</v>
      </c>
      <c r="D1198" s="39" t="s">
        <v>1461</v>
      </c>
      <c r="E1198" s="23">
        <f>E1203</f>
        <v>1</v>
      </c>
      <c r="F1198" s="23">
        <f>F1203</f>
        <v>6367.56</v>
      </c>
      <c r="G1198" s="23">
        <f>G1203</f>
        <v>6367.56</v>
      </c>
      <c r="H1198" s="23">
        <f>H1203</f>
        <v>1</v>
      </c>
      <c r="I1198" s="41">
        <f>I1203</f>
        <v>0</v>
      </c>
      <c r="J1198" s="23">
        <f>J1203</f>
        <v>0</v>
      </c>
    </row>
    <row r="1199" spans="1:10" x14ac:dyDescent="0.3">
      <c r="A1199" s="12" t="s">
        <v>1462</v>
      </c>
      <c r="B1199" s="13" t="s">
        <v>18</v>
      </c>
      <c r="C1199" s="13" t="s">
        <v>19</v>
      </c>
      <c r="D1199" s="21" t="s">
        <v>1463</v>
      </c>
      <c r="E1199" s="14">
        <v>33</v>
      </c>
      <c r="F1199" s="14">
        <v>147.38</v>
      </c>
      <c r="G1199" s="15">
        <f>ROUND(E1199*F1199,2)</f>
        <v>4863.54</v>
      </c>
      <c r="H1199" s="14">
        <v>33</v>
      </c>
      <c r="I1199" s="41"/>
      <c r="J1199" s="15">
        <f>ROUND(H1199*I1199,2)</f>
        <v>0</v>
      </c>
    </row>
    <row r="1200" spans="1:10" ht="40.799999999999997" x14ac:dyDescent="0.3">
      <c r="A1200" s="16"/>
      <c r="B1200" s="16"/>
      <c r="C1200" s="16"/>
      <c r="D1200" s="21" t="s">
        <v>1464</v>
      </c>
      <c r="E1200" s="16"/>
      <c r="F1200" s="16"/>
      <c r="G1200" s="16"/>
      <c r="H1200" s="16"/>
      <c r="I1200" s="41"/>
      <c r="J1200" s="16"/>
    </row>
    <row r="1201" spans="1:10" x14ac:dyDescent="0.3">
      <c r="A1201" s="12" t="s">
        <v>1465</v>
      </c>
      <c r="B1201" s="13" t="s">
        <v>18</v>
      </c>
      <c r="C1201" s="13" t="s">
        <v>19</v>
      </c>
      <c r="D1201" s="21" t="s">
        <v>1466</v>
      </c>
      <c r="E1201" s="14">
        <v>1</v>
      </c>
      <c r="F1201" s="14">
        <v>1504.02</v>
      </c>
      <c r="G1201" s="15">
        <f>ROUND(E1201*F1201,2)</f>
        <v>1504.02</v>
      </c>
      <c r="H1201" s="14">
        <v>1</v>
      </c>
      <c r="I1201" s="41"/>
      <c r="J1201" s="15">
        <f>ROUND(H1201*I1201,2)</f>
        <v>0</v>
      </c>
    </row>
    <row r="1202" spans="1:10" ht="30.6" x14ac:dyDescent="0.3">
      <c r="A1202" s="16"/>
      <c r="B1202" s="16"/>
      <c r="C1202" s="16"/>
      <c r="D1202" s="21" t="s">
        <v>1467</v>
      </c>
      <c r="E1202" s="16"/>
      <c r="F1202" s="16"/>
      <c r="G1202" s="16"/>
      <c r="H1202" s="16"/>
      <c r="I1202" s="41"/>
      <c r="J1202" s="16"/>
    </row>
    <row r="1203" spans="1:10" x14ac:dyDescent="0.3">
      <c r="A1203" s="16"/>
      <c r="B1203" s="16"/>
      <c r="C1203" s="16"/>
      <c r="D1203" s="36" t="s">
        <v>1468</v>
      </c>
      <c r="E1203" s="14">
        <v>1</v>
      </c>
      <c r="F1203" s="17">
        <f>G1199+G1201</f>
        <v>6367.56</v>
      </c>
      <c r="G1203" s="17">
        <f>ROUND(E1203*F1203,2)</f>
        <v>6367.56</v>
      </c>
      <c r="H1203" s="14">
        <v>1</v>
      </c>
      <c r="I1203" s="41">
        <f>J1199+J1201</f>
        <v>0</v>
      </c>
      <c r="J1203" s="17">
        <f>ROUND(H1203*I1203,2)</f>
        <v>0</v>
      </c>
    </row>
    <row r="1204" spans="1:10" ht="1.05" customHeight="1" x14ac:dyDescent="0.3">
      <c r="A1204" s="18"/>
      <c r="B1204" s="18"/>
      <c r="C1204" s="18"/>
      <c r="D1204" s="37"/>
      <c r="E1204" s="18"/>
      <c r="F1204" s="18"/>
      <c r="G1204" s="18"/>
      <c r="H1204" s="18"/>
      <c r="I1204" s="41"/>
      <c r="J1204" s="18"/>
    </row>
    <row r="1205" spans="1:10" x14ac:dyDescent="0.3">
      <c r="A1205" s="22" t="s">
        <v>1469</v>
      </c>
      <c r="B1205" s="22" t="s">
        <v>10</v>
      </c>
      <c r="C1205" s="22" t="s">
        <v>11</v>
      </c>
      <c r="D1205" s="39" t="s">
        <v>1470</v>
      </c>
      <c r="E1205" s="23">
        <f>E1208</f>
        <v>1</v>
      </c>
      <c r="F1205" s="23">
        <f>F1208</f>
        <v>840</v>
      </c>
      <c r="G1205" s="23">
        <f>G1208</f>
        <v>840</v>
      </c>
      <c r="H1205" s="23">
        <f>H1208</f>
        <v>1</v>
      </c>
      <c r="I1205" s="41">
        <f>I1208</f>
        <v>0</v>
      </c>
      <c r="J1205" s="23">
        <f>J1208</f>
        <v>0</v>
      </c>
    </row>
    <row r="1206" spans="1:10" ht="20.399999999999999" x14ac:dyDescent="0.3">
      <c r="A1206" s="12" t="s">
        <v>1471</v>
      </c>
      <c r="B1206" s="13" t="s">
        <v>18</v>
      </c>
      <c r="C1206" s="13" t="s">
        <v>19</v>
      </c>
      <c r="D1206" s="21" t="s">
        <v>1472</v>
      </c>
      <c r="E1206" s="14">
        <v>1</v>
      </c>
      <c r="F1206" s="14">
        <v>840</v>
      </c>
      <c r="G1206" s="15">
        <f>ROUND(E1206*F1206,2)</f>
        <v>840</v>
      </c>
      <c r="H1206" s="14">
        <v>1</v>
      </c>
      <c r="I1206" s="41"/>
      <c r="J1206" s="15">
        <f>ROUND(H1206*I1206,2)</f>
        <v>0</v>
      </c>
    </row>
    <row r="1207" spans="1:10" ht="20.399999999999999" x14ac:dyDescent="0.3">
      <c r="A1207" s="16"/>
      <c r="B1207" s="16"/>
      <c r="C1207" s="16"/>
      <c r="D1207" s="21" t="s">
        <v>1473</v>
      </c>
      <c r="E1207" s="16"/>
      <c r="F1207" s="16"/>
      <c r="G1207" s="16"/>
      <c r="H1207" s="16"/>
      <c r="I1207" s="41"/>
      <c r="J1207" s="16"/>
    </row>
    <row r="1208" spans="1:10" x14ac:dyDescent="0.3">
      <c r="A1208" s="16"/>
      <c r="B1208" s="16"/>
      <c r="C1208" s="16"/>
      <c r="D1208" s="36" t="s">
        <v>1474</v>
      </c>
      <c r="E1208" s="14">
        <v>1</v>
      </c>
      <c r="F1208" s="17">
        <f>G1206</f>
        <v>840</v>
      </c>
      <c r="G1208" s="17">
        <f>ROUND(E1208*F1208,2)</f>
        <v>840</v>
      </c>
      <c r="H1208" s="14">
        <v>1</v>
      </c>
      <c r="I1208" s="41">
        <f>J1206</f>
        <v>0</v>
      </c>
      <c r="J1208" s="17">
        <f>ROUND(H1208*I1208,2)</f>
        <v>0</v>
      </c>
    </row>
    <row r="1209" spans="1:10" ht="1.05" customHeight="1" x14ac:dyDescent="0.3">
      <c r="A1209" s="18"/>
      <c r="B1209" s="18"/>
      <c r="C1209" s="18"/>
      <c r="D1209" s="37"/>
      <c r="E1209" s="18"/>
      <c r="F1209" s="18"/>
      <c r="G1209" s="18"/>
      <c r="H1209" s="18"/>
      <c r="I1209" s="41"/>
      <c r="J1209" s="18"/>
    </row>
    <row r="1210" spans="1:10" x14ac:dyDescent="0.3">
      <c r="A1210" s="16"/>
      <c r="B1210" s="16"/>
      <c r="C1210" s="16"/>
      <c r="D1210" s="36" t="s">
        <v>1475</v>
      </c>
      <c r="E1210" s="14">
        <v>1</v>
      </c>
      <c r="F1210" s="17">
        <f>G1175+G1198+G1205</f>
        <v>61056.47</v>
      </c>
      <c r="G1210" s="17">
        <f>ROUND(E1210*F1210,2)</f>
        <v>61056.47</v>
      </c>
      <c r="H1210" s="14">
        <v>1</v>
      </c>
      <c r="I1210" s="41">
        <f>J1175+J1198+J1205</f>
        <v>0</v>
      </c>
      <c r="J1210" s="17">
        <f>ROUND(H1210*I1210,2)</f>
        <v>0</v>
      </c>
    </row>
    <row r="1211" spans="1:10" ht="1.05" customHeight="1" x14ac:dyDescent="0.3">
      <c r="A1211" s="18"/>
      <c r="B1211" s="18"/>
      <c r="C1211" s="18"/>
      <c r="D1211" s="37"/>
      <c r="E1211" s="18"/>
      <c r="F1211" s="18"/>
      <c r="G1211" s="18"/>
      <c r="H1211" s="18"/>
      <c r="I1211" s="41"/>
      <c r="J1211" s="18"/>
    </row>
    <row r="1212" spans="1:10" x14ac:dyDescent="0.3">
      <c r="A1212" s="19" t="s">
        <v>1476</v>
      </c>
      <c r="B1212" s="19" t="s">
        <v>10</v>
      </c>
      <c r="C1212" s="19" t="s">
        <v>11</v>
      </c>
      <c r="D1212" s="38" t="s">
        <v>1477</v>
      </c>
      <c r="E1212" s="20">
        <f>E1229</f>
        <v>1</v>
      </c>
      <c r="F1212" s="20">
        <f>F1229</f>
        <v>10660.2</v>
      </c>
      <c r="G1212" s="20">
        <f>G1229</f>
        <v>10660.2</v>
      </c>
      <c r="H1212" s="20">
        <f>H1229</f>
        <v>1</v>
      </c>
      <c r="I1212" s="41">
        <f>I1229</f>
        <v>0</v>
      </c>
      <c r="J1212" s="20">
        <f>J1229</f>
        <v>0</v>
      </c>
    </row>
    <row r="1213" spans="1:10" ht="20.399999999999999" x14ac:dyDescent="0.3">
      <c r="A1213" s="12" t="s">
        <v>1478</v>
      </c>
      <c r="B1213" s="13" t="s">
        <v>18</v>
      </c>
      <c r="C1213" s="13" t="s">
        <v>19</v>
      </c>
      <c r="D1213" s="21" t="s">
        <v>1479</v>
      </c>
      <c r="E1213" s="14">
        <v>1</v>
      </c>
      <c r="F1213" s="14">
        <v>892.5</v>
      </c>
      <c r="G1213" s="15">
        <f>ROUND(E1213*F1213,2)</f>
        <v>892.5</v>
      </c>
      <c r="H1213" s="14">
        <v>1</v>
      </c>
      <c r="I1213" s="41"/>
      <c r="J1213" s="15">
        <f>ROUND(H1213*I1213,2)</f>
        <v>0</v>
      </c>
    </row>
    <row r="1214" spans="1:10" ht="193.8" x14ac:dyDescent="0.3">
      <c r="A1214" s="16"/>
      <c r="B1214" s="16"/>
      <c r="C1214" s="16"/>
      <c r="D1214" s="21" t="s">
        <v>1480</v>
      </c>
      <c r="E1214" s="16"/>
      <c r="F1214" s="16"/>
      <c r="G1214" s="16"/>
      <c r="H1214" s="16"/>
      <c r="I1214" s="41"/>
      <c r="J1214" s="16"/>
    </row>
    <row r="1215" spans="1:10" x14ac:dyDescent="0.3">
      <c r="A1215" s="12" t="s">
        <v>1481</v>
      </c>
      <c r="B1215" s="13" t="s">
        <v>18</v>
      </c>
      <c r="C1215" s="13" t="s">
        <v>19</v>
      </c>
      <c r="D1215" s="21" t="s">
        <v>1482</v>
      </c>
      <c r="E1215" s="14">
        <v>1</v>
      </c>
      <c r="F1215" s="14">
        <v>2257.5</v>
      </c>
      <c r="G1215" s="15">
        <f>ROUND(E1215*F1215,2)</f>
        <v>2257.5</v>
      </c>
      <c r="H1215" s="14">
        <v>1</v>
      </c>
      <c r="I1215" s="41"/>
      <c r="J1215" s="15">
        <f>ROUND(H1215*I1215,2)</f>
        <v>0</v>
      </c>
    </row>
    <row r="1216" spans="1:10" ht="122.4" x14ac:dyDescent="0.3">
      <c r="A1216" s="16"/>
      <c r="B1216" s="16"/>
      <c r="C1216" s="16"/>
      <c r="D1216" s="21" t="s">
        <v>1483</v>
      </c>
      <c r="E1216" s="16"/>
      <c r="F1216" s="16"/>
      <c r="G1216" s="16"/>
      <c r="H1216" s="16"/>
      <c r="I1216" s="41"/>
      <c r="J1216" s="16"/>
    </row>
    <row r="1217" spans="1:10" x14ac:dyDescent="0.3">
      <c r="A1217" s="12" t="s">
        <v>1484</v>
      </c>
      <c r="B1217" s="13" t="s">
        <v>18</v>
      </c>
      <c r="C1217" s="13" t="s">
        <v>19</v>
      </c>
      <c r="D1217" s="21" t="s">
        <v>1485</v>
      </c>
      <c r="E1217" s="14">
        <v>15</v>
      </c>
      <c r="F1217" s="14">
        <v>155.19</v>
      </c>
      <c r="G1217" s="15">
        <f>ROUND(E1217*F1217,2)</f>
        <v>2327.85</v>
      </c>
      <c r="H1217" s="14">
        <v>15</v>
      </c>
      <c r="I1217" s="41"/>
      <c r="J1217" s="15">
        <f>ROUND(H1217*I1217,2)</f>
        <v>0</v>
      </c>
    </row>
    <row r="1218" spans="1:10" ht="30.6" x14ac:dyDescent="0.3">
      <c r="A1218" s="16"/>
      <c r="B1218" s="16"/>
      <c r="C1218" s="16"/>
      <c r="D1218" s="21" t="s">
        <v>1486</v>
      </c>
      <c r="E1218" s="16"/>
      <c r="F1218" s="16"/>
      <c r="G1218" s="16"/>
      <c r="H1218" s="16"/>
      <c r="I1218" s="41"/>
      <c r="J1218" s="16"/>
    </row>
    <row r="1219" spans="1:10" x14ac:dyDescent="0.3">
      <c r="A1219" s="12" t="s">
        <v>1487</v>
      </c>
      <c r="B1219" s="13" t="s">
        <v>18</v>
      </c>
      <c r="C1219" s="13" t="s">
        <v>19</v>
      </c>
      <c r="D1219" s="21" t="s">
        <v>1488</v>
      </c>
      <c r="E1219" s="14">
        <v>3</v>
      </c>
      <c r="F1219" s="14">
        <v>202.65</v>
      </c>
      <c r="G1219" s="15">
        <f>ROUND(E1219*F1219,2)</f>
        <v>607.95000000000005</v>
      </c>
      <c r="H1219" s="14">
        <v>3</v>
      </c>
      <c r="I1219" s="41"/>
      <c r="J1219" s="15">
        <f>ROUND(H1219*I1219,2)</f>
        <v>0</v>
      </c>
    </row>
    <row r="1220" spans="1:10" ht="40.799999999999997" x14ac:dyDescent="0.3">
      <c r="A1220" s="16"/>
      <c r="B1220" s="16"/>
      <c r="C1220" s="16"/>
      <c r="D1220" s="21" t="s">
        <v>1489</v>
      </c>
      <c r="E1220" s="16"/>
      <c r="F1220" s="16"/>
      <c r="G1220" s="16"/>
      <c r="H1220" s="16"/>
      <c r="I1220" s="41"/>
      <c r="J1220" s="16"/>
    </row>
    <row r="1221" spans="1:10" x14ac:dyDescent="0.3">
      <c r="A1221" s="12" t="s">
        <v>1490</v>
      </c>
      <c r="B1221" s="13" t="s">
        <v>18</v>
      </c>
      <c r="C1221" s="13" t="s">
        <v>19</v>
      </c>
      <c r="D1221" s="21" t="s">
        <v>1491</v>
      </c>
      <c r="E1221" s="14">
        <v>1</v>
      </c>
      <c r="F1221" s="14">
        <v>1068.9000000000001</v>
      </c>
      <c r="G1221" s="15">
        <f>ROUND(E1221*F1221,2)</f>
        <v>1068.9000000000001</v>
      </c>
      <c r="H1221" s="14">
        <v>1</v>
      </c>
      <c r="I1221" s="41"/>
      <c r="J1221" s="15">
        <f>ROUND(H1221*I1221,2)</f>
        <v>0</v>
      </c>
    </row>
    <row r="1222" spans="1:10" ht="61.2" x14ac:dyDescent="0.3">
      <c r="A1222" s="16"/>
      <c r="B1222" s="16"/>
      <c r="C1222" s="16"/>
      <c r="D1222" s="21" t="s">
        <v>1492</v>
      </c>
      <c r="E1222" s="16"/>
      <c r="F1222" s="16"/>
      <c r="G1222" s="16"/>
      <c r="H1222" s="16"/>
      <c r="I1222" s="41"/>
      <c r="J1222" s="16"/>
    </row>
    <row r="1223" spans="1:10" x14ac:dyDescent="0.3">
      <c r="A1223" s="12" t="s">
        <v>1493</v>
      </c>
      <c r="B1223" s="13" t="s">
        <v>18</v>
      </c>
      <c r="C1223" s="13" t="s">
        <v>19</v>
      </c>
      <c r="D1223" s="21" t="s">
        <v>1494</v>
      </c>
      <c r="E1223" s="14">
        <v>475</v>
      </c>
      <c r="F1223" s="14">
        <v>3.18</v>
      </c>
      <c r="G1223" s="15">
        <f>ROUND(E1223*F1223,2)</f>
        <v>1510.5</v>
      </c>
      <c r="H1223" s="14">
        <v>475</v>
      </c>
      <c r="I1223" s="41"/>
      <c r="J1223" s="15">
        <f>ROUND(H1223*I1223,2)</f>
        <v>0</v>
      </c>
    </row>
    <row r="1224" spans="1:10" ht="81.599999999999994" x14ac:dyDescent="0.3">
      <c r="A1224" s="16"/>
      <c r="B1224" s="16"/>
      <c r="C1224" s="16"/>
      <c r="D1224" s="21" t="s">
        <v>1495</v>
      </c>
      <c r="E1224" s="16"/>
      <c r="F1224" s="16"/>
      <c r="G1224" s="16"/>
      <c r="H1224" s="16"/>
      <c r="I1224" s="41"/>
      <c r="J1224" s="16"/>
    </row>
    <row r="1225" spans="1:10" x14ac:dyDescent="0.3">
      <c r="A1225" s="12" t="s">
        <v>1496</v>
      </c>
      <c r="B1225" s="13" t="s">
        <v>18</v>
      </c>
      <c r="C1225" s="13" t="s">
        <v>19</v>
      </c>
      <c r="D1225" s="21" t="s">
        <v>1497</v>
      </c>
      <c r="E1225" s="14">
        <v>1</v>
      </c>
      <c r="F1225" s="14">
        <v>1522.5</v>
      </c>
      <c r="G1225" s="15">
        <f>ROUND(E1225*F1225,2)</f>
        <v>1522.5</v>
      </c>
      <c r="H1225" s="14">
        <v>1</v>
      </c>
      <c r="I1225" s="41"/>
      <c r="J1225" s="15">
        <f>ROUND(H1225*I1225,2)</f>
        <v>0</v>
      </c>
    </row>
    <row r="1226" spans="1:10" ht="20.399999999999999" x14ac:dyDescent="0.3">
      <c r="A1226" s="16"/>
      <c r="B1226" s="16"/>
      <c r="C1226" s="16"/>
      <c r="D1226" s="21" t="s">
        <v>1498</v>
      </c>
      <c r="E1226" s="16"/>
      <c r="F1226" s="16"/>
      <c r="G1226" s="16"/>
      <c r="H1226" s="16"/>
      <c r="I1226" s="41"/>
      <c r="J1226" s="16"/>
    </row>
    <row r="1227" spans="1:10" x14ac:dyDescent="0.3">
      <c r="A1227" s="12" t="s">
        <v>1499</v>
      </c>
      <c r="B1227" s="13" t="s">
        <v>18</v>
      </c>
      <c r="C1227" s="13" t="s">
        <v>19</v>
      </c>
      <c r="D1227" s="21" t="s">
        <v>1500</v>
      </c>
      <c r="E1227" s="14">
        <v>1</v>
      </c>
      <c r="F1227" s="14">
        <v>472.5</v>
      </c>
      <c r="G1227" s="15">
        <f>ROUND(E1227*F1227,2)</f>
        <v>472.5</v>
      </c>
      <c r="H1227" s="14">
        <v>1</v>
      </c>
      <c r="I1227" s="41"/>
      <c r="J1227" s="15">
        <f>ROUND(H1227*I1227,2)</f>
        <v>0</v>
      </c>
    </row>
    <row r="1228" spans="1:10" ht="30.6" x14ac:dyDescent="0.3">
      <c r="A1228" s="16"/>
      <c r="B1228" s="16"/>
      <c r="C1228" s="16"/>
      <c r="D1228" s="21" t="s">
        <v>1501</v>
      </c>
      <c r="E1228" s="16"/>
      <c r="F1228" s="16"/>
      <c r="G1228" s="16"/>
      <c r="H1228" s="16"/>
      <c r="I1228" s="41"/>
      <c r="J1228" s="16"/>
    </row>
    <row r="1229" spans="1:10" x14ac:dyDescent="0.3">
      <c r="A1229" s="16"/>
      <c r="B1229" s="16"/>
      <c r="C1229" s="16"/>
      <c r="D1229" s="36" t="s">
        <v>1502</v>
      </c>
      <c r="E1229" s="14">
        <v>1</v>
      </c>
      <c r="F1229" s="17">
        <f>G1213+G1215+G1217+G1219+G1221+G1223+G1225+G1227</f>
        <v>10660.2</v>
      </c>
      <c r="G1229" s="17">
        <f>ROUND(E1229*F1229,2)</f>
        <v>10660.2</v>
      </c>
      <c r="H1229" s="14">
        <v>1</v>
      </c>
      <c r="I1229" s="41">
        <f>J1213+J1215+J1217+J1219+J1221+J1223+J1225+J1227</f>
        <v>0</v>
      </c>
      <c r="J1229" s="17">
        <f>ROUND(H1229*I1229,2)</f>
        <v>0</v>
      </c>
    </row>
    <row r="1230" spans="1:10" ht="1.05" customHeight="1" x14ac:dyDescent="0.3">
      <c r="A1230" s="18"/>
      <c r="B1230" s="18"/>
      <c r="C1230" s="18"/>
      <c r="D1230" s="37"/>
      <c r="E1230" s="18"/>
      <c r="F1230" s="18"/>
      <c r="G1230" s="18"/>
      <c r="H1230" s="18"/>
      <c r="I1230" s="41"/>
      <c r="J1230" s="18"/>
    </row>
    <row r="1231" spans="1:10" x14ac:dyDescent="0.3">
      <c r="A1231" s="19" t="s">
        <v>1503</v>
      </c>
      <c r="B1231" s="27" t="s">
        <v>10</v>
      </c>
      <c r="C1231" s="19" t="s">
        <v>11</v>
      </c>
      <c r="D1231" s="38" t="s">
        <v>1504</v>
      </c>
      <c r="E1231" s="20">
        <f>E1250</f>
        <v>1</v>
      </c>
      <c r="F1231" s="20">
        <f>F1250</f>
        <v>31781.02</v>
      </c>
      <c r="G1231" s="20">
        <f>G1250</f>
        <v>31781.02</v>
      </c>
      <c r="H1231" s="20">
        <f>H1250</f>
        <v>1</v>
      </c>
      <c r="I1231" s="41">
        <f>I1250</f>
        <v>0</v>
      </c>
      <c r="J1231" s="20">
        <f>J1250</f>
        <v>0</v>
      </c>
    </row>
    <row r="1232" spans="1:10" x14ac:dyDescent="0.3">
      <c r="A1232" s="12" t="s">
        <v>1505</v>
      </c>
      <c r="B1232" s="13" t="s">
        <v>18</v>
      </c>
      <c r="C1232" s="13" t="s">
        <v>19</v>
      </c>
      <c r="D1232" s="21" t="s">
        <v>1506</v>
      </c>
      <c r="E1232" s="14">
        <v>5</v>
      </c>
      <c r="F1232" s="14">
        <v>169.67</v>
      </c>
      <c r="G1232" s="15">
        <f>ROUND(E1232*F1232,2)</f>
        <v>848.35</v>
      </c>
      <c r="H1232" s="14">
        <v>5</v>
      </c>
      <c r="I1232" s="41"/>
      <c r="J1232" s="15">
        <f>ROUND(H1232*I1232,2)</f>
        <v>0</v>
      </c>
    </row>
    <row r="1233" spans="1:10" ht="163.19999999999999" x14ac:dyDescent="0.3">
      <c r="A1233" s="16"/>
      <c r="B1233" s="16"/>
      <c r="C1233" s="16"/>
      <c r="D1233" s="21" t="s">
        <v>1507</v>
      </c>
      <c r="E1233" s="16"/>
      <c r="F1233" s="16"/>
      <c r="G1233" s="16"/>
      <c r="H1233" s="16"/>
      <c r="I1233" s="41"/>
      <c r="J1233" s="16"/>
    </row>
    <row r="1234" spans="1:10" x14ac:dyDescent="0.3">
      <c r="A1234" s="12" t="s">
        <v>1508</v>
      </c>
      <c r="B1234" s="13" t="s">
        <v>18</v>
      </c>
      <c r="C1234" s="13" t="s">
        <v>19</v>
      </c>
      <c r="D1234" s="21" t="s">
        <v>1509</v>
      </c>
      <c r="E1234" s="14">
        <v>6</v>
      </c>
      <c r="F1234" s="14">
        <v>317.19</v>
      </c>
      <c r="G1234" s="15">
        <f>ROUND(E1234*F1234,2)</f>
        <v>1903.14</v>
      </c>
      <c r="H1234" s="14">
        <v>6</v>
      </c>
      <c r="I1234" s="41"/>
      <c r="J1234" s="15">
        <f>ROUND(H1234*I1234,2)</f>
        <v>0</v>
      </c>
    </row>
    <row r="1235" spans="1:10" ht="40.799999999999997" x14ac:dyDescent="0.3">
      <c r="A1235" s="16"/>
      <c r="B1235" s="16"/>
      <c r="C1235" s="16"/>
      <c r="D1235" s="21" t="s">
        <v>1510</v>
      </c>
      <c r="E1235" s="16"/>
      <c r="F1235" s="16"/>
      <c r="G1235" s="16"/>
      <c r="H1235" s="16"/>
      <c r="I1235" s="41"/>
      <c r="J1235" s="16"/>
    </row>
    <row r="1236" spans="1:10" x14ac:dyDescent="0.3">
      <c r="A1236" s="12" t="s">
        <v>1511</v>
      </c>
      <c r="B1236" s="13" t="s">
        <v>18</v>
      </c>
      <c r="C1236" s="13" t="s">
        <v>19</v>
      </c>
      <c r="D1236" s="21" t="s">
        <v>1512</v>
      </c>
      <c r="E1236" s="14">
        <v>6</v>
      </c>
      <c r="F1236" s="14">
        <v>537.6</v>
      </c>
      <c r="G1236" s="15">
        <f>ROUND(E1236*F1236,2)</f>
        <v>3225.6</v>
      </c>
      <c r="H1236" s="14">
        <v>6</v>
      </c>
      <c r="I1236" s="41"/>
      <c r="J1236" s="15">
        <f>ROUND(H1236*I1236,2)</f>
        <v>0</v>
      </c>
    </row>
    <row r="1237" spans="1:10" ht="20.399999999999999" x14ac:dyDescent="0.3">
      <c r="A1237" s="16"/>
      <c r="B1237" s="16"/>
      <c r="C1237" s="16"/>
      <c r="D1237" s="21" t="s">
        <v>1513</v>
      </c>
      <c r="E1237" s="16"/>
      <c r="F1237" s="16"/>
      <c r="G1237" s="16"/>
      <c r="H1237" s="16"/>
      <c r="I1237" s="41"/>
      <c r="J1237" s="16"/>
    </row>
    <row r="1238" spans="1:10" ht="20.399999999999999" x14ac:dyDescent="0.3">
      <c r="A1238" s="12" t="s">
        <v>1514</v>
      </c>
      <c r="B1238" s="13" t="s">
        <v>18</v>
      </c>
      <c r="C1238" s="13" t="s">
        <v>19</v>
      </c>
      <c r="D1238" s="21" t="s">
        <v>1515</v>
      </c>
      <c r="E1238" s="14">
        <v>1</v>
      </c>
      <c r="F1238" s="14">
        <v>3371.81</v>
      </c>
      <c r="G1238" s="15">
        <f>ROUND(E1238*F1238,2)</f>
        <v>3371.81</v>
      </c>
      <c r="H1238" s="14">
        <v>1</v>
      </c>
      <c r="I1238" s="41"/>
      <c r="J1238" s="15">
        <f>ROUND(H1238*I1238,2)</f>
        <v>0</v>
      </c>
    </row>
    <row r="1239" spans="1:10" ht="51" x14ac:dyDescent="0.3">
      <c r="A1239" s="16"/>
      <c r="B1239" s="16"/>
      <c r="C1239" s="16"/>
      <c r="D1239" s="21" t="s">
        <v>1516</v>
      </c>
      <c r="E1239" s="16"/>
      <c r="F1239" s="16"/>
      <c r="G1239" s="16"/>
      <c r="H1239" s="16"/>
      <c r="I1239" s="41"/>
      <c r="J1239" s="16"/>
    </row>
    <row r="1240" spans="1:10" x14ac:dyDescent="0.3">
      <c r="A1240" s="12" t="s">
        <v>1517</v>
      </c>
      <c r="B1240" s="13" t="s">
        <v>18</v>
      </c>
      <c r="C1240" s="13" t="s">
        <v>19</v>
      </c>
      <c r="D1240" s="21" t="s">
        <v>1518</v>
      </c>
      <c r="E1240" s="14">
        <v>1</v>
      </c>
      <c r="F1240" s="14">
        <v>276.33999999999997</v>
      </c>
      <c r="G1240" s="15">
        <f>ROUND(E1240*F1240,2)</f>
        <v>276.33999999999997</v>
      </c>
      <c r="H1240" s="14">
        <v>1</v>
      </c>
      <c r="I1240" s="41"/>
      <c r="J1240" s="15">
        <f>ROUND(H1240*I1240,2)</f>
        <v>0</v>
      </c>
    </row>
    <row r="1241" spans="1:10" ht="30.6" x14ac:dyDescent="0.3">
      <c r="A1241" s="16"/>
      <c r="B1241" s="16"/>
      <c r="C1241" s="16"/>
      <c r="D1241" s="21" t="s">
        <v>1519</v>
      </c>
      <c r="E1241" s="16"/>
      <c r="F1241" s="16"/>
      <c r="G1241" s="16"/>
      <c r="H1241" s="16"/>
      <c r="I1241" s="41"/>
      <c r="J1241" s="16"/>
    </row>
    <row r="1242" spans="1:10" x14ac:dyDescent="0.3">
      <c r="A1242" s="12" t="s">
        <v>1520</v>
      </c>
      <c r="B1242" s="13" t="s">
        <v>18</v>
      </c>
      <c r="C1242" s="13" t="s">
        <v>19</v>
      </c>
      <c r="D1242" s="21" t="s">
        <v>1521</v>
      </c>
      <c r="E1242" s="14">
        <v>6</v>
      </c>
      <c r="F1242" s="14">
        <v>763.48</v>
      </c>
      <c r="G1242" s="15">
        <f>ROUND(E1242*F1242,2)</f>
        <v>4580.88</v>
      </c>
      <c r="H1242" s="14">
        <v>6</v>
      </c>
      <c r="I1242" s="41"/>
      <c r="J1242" s="15">
        <f>ROUND(H1242*I1242,2)</f>
        <v>0</v>
      </c>
    </row>
    <row r="1243" spans="1:10" ht="71.400000000000006" x14ac:dyDescent="0.3">
      <c r="A1243" s="16"/>
      <c r="B1243" s="16"/>
      <c r="C1243" s="16"/>
      <c r="D1243" s="21" t="s">
        <v>1522</v>
      </c>
      <c r="E1243" s="16"/>
      <c r="F1243" s="16"/>
      <c r="G1243" s="16"/>
      <c r="H1243" s="16"/>
      <c r="I1243" s="41"/>
      <c r="J1243" s="16"/>
    </row>
    <row r="1244" spans="1:10" x14ac:dyDescent="0.3">
      <c r="A1244" s="12" t="s">
        <v>1523</v>
      </c>
      <c r="B1244" s="13" t="s">
        <v>18</v>
      </c>
      <c r="C1244" s="13" t="s">
        <v>34</v>
      </c>
      <c r="D1244" s="21" t="s">
        <v>1524</v>
      </c>
      <c r="E1244" s="14">
        <v>2100</v>
      </c>
      <c r="F1244" s="14">
        <v>6.89</v>
      </c>
      <c r="G1244" s="15">
        <f>ROUND(E1244*F1244,2)</f>
        <v>14469</v>
      </c>
      <c r="H1244" s="14">
        <v>2100</v>
      </c>
      <c r="I1244" s="41"/>
      <c r="J1244" s="15">
        <f>ROUND(H1244*I1244,2)</f>
        <v>0</v>
      </c>
    </row>
    <row r="1245" spans="1:10" ht="20.399999999999999" x14ac:dyDescent="0.3">
      <c r="A1245" s="16"/>
      <c r="B1245" s="16"/>
      <c r="C1245" s="16"/>
      <c r="D1245" s="21" t="s">
        <v>1525</v>
      </c>
      <c r="E1245" s="16"/>
      <c r="F1245" s="16"/>
      <c r="G1245" s="16"/>
      <c r="H1245" s="16"/>
      <c r="I1245" s="41"/>
      <c r="J1245" s="16"/>
    </row>
    <row r="1246" spans="1:10" x14ac:dyDescent="0.3">
      <c r="A1246" s="12" t="s">
        <v>1526</v>
      </c>
      <c r="B1246" s="13" t="s">
        <v>18</v>
      </c>
      <c r="C1246" s="13" t="s">
        <v>19</v>
      </c>
      <c r="D1246" s="21" t="s">
        <v>1527</v>
      </c>
      <c r="E1246" s="14">
        <v>1</v>
      </c>
      <c r="F1246" s="14">
        <v>1470</v>
      </c>
      <c r="G1246" s="15">
        <f>ROUND(E1246*F1246,2)</f>
        <v>1470</v>
      </c>
      <c r="H1246" s="14">
        <v>1</v>
      </c>
      <c r="I1246" s="41"/>
      <c r="J1246" s="15">
        <f>ROUND(H1246*I1246,2)</f>
        <v>0</v>
      </c>
    </row>
    <row r="1247" spans="1:10" ht="20.399999999999999" x14ac:dyDescent="0.3">
      <c r="A1247" s="16"/>
      <c r="B1247" s="16"/>
      <c r="C1247" s="16"/>
      <c r="D1247" s="21" t="s">
        <v>1528</v>
      </c>
      <c r="E1247" s="16"/>
      <c r="F1247" s="16"/>
      <c r="G1247" s="16"/>
      <c r="H1247" s="16"/>
      <c r="I1247" s="41"/>
      <c r="J1247" s="16"/>
    </row>
    <row r="1248" spans="1:10" ht="20.399999999999999" x14ac:dyDescent="0.3">
      <c r="A1248" s="12" t="s">
        <v>1529</v>
      </c>
      <c r="B1248" s="13" t="s">
        <v>18</v>
      </c>
      <c r="C1248" s="13" t="s">
        <v>19</v>
      </c>
      <c r="D1248" s="21" t="s">
        <v>1530</v>
      </c>
      <c r="E1248" s="14">
        <v>1</v>
      </c>
      <c r="F1248" s="14">
        <v>1635.9</v>
      </c>
      <c r="G1248" s="15">
        <f>ROUND(E1248*F1248,2)</f>
        <v>1635.9</v>
      </c>
      <c r="H1248" s="14">
        <v>1</v>
      </c>
      <c r="I1248" s="41"/>
      <c r="J1248" s="15">
        <f>ROUND(H1248*I1248,2)</f>
        <v>0</v>
      </c>
    </row>
    <row r="1249" spans="1:10" ht="20.399999999999999" x14ac:dyDescent="0.3">
      <c r="A1249" s="16"/>
      <c r="B1249" s="16"/>
      <c r="C1249" s="16"/>
      <c r="D1249" s="21" t="s">
        <v>1530</v>
      </c>
      <c r="E1249" s="16"/>
      <c r="F1249" s="16"/>
      <c r="G1249" s="16"/>
      <c r="H1249" s="16"/>
      <c r="I1249" s="41"/>
      <c r="J1249" s="16"/>
    </row>
    <row r="1250" spans="1:10" x14ac:dyDescent="0.3">
      <c r="A1250" s="16"/>
      <c r="B1250" s="16"/>
      <c r="C1250" s="16"/>
      <c r="D1250" s="36" t="s">
        <v>1531</v>
      </c>
      <c r="E1250" s="14">
        <v>1</v>
      </c>
      <c r="F1250" s="17">
        <f>G1232+G1234+G1236+G1238+G1240+G1242+G1244+G1246+G1248</f>
        <v>31781.02</v>
      </c>
      <c r="G1250" s="17">
        <f>ROUND(E1250*F1250,2)</f>
        <v>31781.02</v>
      </c>
      <c r="H1250" s="14">
        <v>1</v>
      </c>
      <c r="I1250" s="41">
        <f>J1232+J1234+J1236+J1238+J1240+J1242+J1244+J1246+J1248</f>
        <v>0</v>
      </c>
      <c r="J1250" s="17">
        <f>ROUND(H1250*I1250,2)</f>
        <v>0</v>
      </c>
    </row>
    <row r="1251" spans="1:10" ht="1.05" customHeight="1" x14ac:dyDescent="0.3">
      <c r="A1251" s="18"/>
      <c r="B1251" s="18"/>
      <c r="C1251" s="18"/>
      <c r="D1251" s="37"/>
      <c r="E1251" s="18"/>
      <c r="F1251" s="18"/>
      <c r="G1251" s="18"/>
      <c r="H1251" s="18"/>
      <c r="I1251" s="41"/>
      <c r="J1251" s="18"/>
    </row>
    <row r="1252" spans="1:10" x14ac:dyDescent="0.3">
      <c r="A1252" s="19" t="s">
        <v>1532</v>
      </c>
      <c r="B1252" s="27" t="s">
        <v>10</v>
      </c>
      <c r="C1252" s="19" t="s">
        <v>11</v>
      </c>
      <c r="D1252" s="38" t="s">
        <v>1533</v>
      </c>
      <c r="E1252" s="20">
        <f>E1267</f>
        <v>1</v>
      </c>
      <c r="F1252" s="20">
        <f>F1267</f>
        <v>54790.3</v>
      </c>
      <c r="G1252" s="20">
        <f>G1267</f>
        <v>54790.3</v>
      </c>
      <c r="H1252" s="20">
        <f>H1267</f>
        <v>1</v>
      </c>
      <c r="I1252" s="41">
        <f>I1267</f>
        <v>0</v>
      </c>
      <c r="J1252" s="20">
        <f>J1267</f>
        <v>0</v>
      </c>
    </row>
    <row r="1253" spans="1:10" ht="20.399999999999999" x14ac:dyDescent="0.3">
      <c r="A1253" s="12" t="s">
        <v>1534</v>
      </c>
      <c r="B1253" s="13" t="s">
        <v>18</v>
      </c>
      <c r="C1253" s="13" t="s">
        <v>19</v>
      </c>
      <c r="D1253" s="21" t="s">
        <v>1535</v>
      </c>
      <c r="E1253" s="14">
        <v>1</v>
      </c>
      <c r="F1253" s="14">
        <v>2257.5</v>
      </c>
      <c r="G1253" s="15">
        <f>ROUND(E1253*F1253,2)</f>
        <v>2257.5</v>
      </c>
      <c r="H1253" s="14">
        <v>1</v>
      </c>
      <c r="I1253" s="41"/>
      <c r="J1253" s="15">
        <f>ROUND(H1253*I1253,2)</f>
        <v>0</v>
      </c>
    </row>
    <row r="1254" spans="1:10" ht="40.799999999999997" x14ac:dyDescent="0.3">
      <c r="A1254" s="16"/>
      <c r="B1254" s="16"/>
      <c r="C1254" s="16"/>
      <c r="D1254" s="21" t="s">
        <v>1536</v>
      </c>
      <c r="E1254" s="16"/>
      <c r="F1254" s="16"/>
      <c r="G1254" s="16"/>
      <c r="H1254" s="16"/>
      <c r="I1254" s="41"/>
      <c r="J1254" s="16"/>
    </row>
    <row r="1255" spans="1:10" x14ac:dyDescent="0.3">
      <c r="A1255" s="12" t="s">
        <v>1537</v>
      </c>
      <c r="B1255" s="13" t="s">
        <v>18</v>
      </c>
      <c r="C1255" s="13" t="s">
        <v>19</v>
      </c>
      <c r="D1255" s="21" t="s">
        <v>1538</v>
      </c>
      <c r="E1255" s="14">
        <v>6</v>
      </c>
      <c r="F1255" s="14">
        <v>1365</v>
      </c>
      <c r="G1255" s="15">
        <f>ROUND(E1255*F1255,2)</f>
        <v>8190</v>
      </c>
      <c r="H1255" s="14">
        <v>6</v>
      </c>
      <c r="I1255" s="41"/>
      <c r="J1255" s="15">
        <f>ROUND(H1255*I1255,2)</f>
        <v>0</v>
      </c>
    </row>
    <row r="1256" spans="1:10" ht="30.6" x14ac:dyDescent="0.3">
      <c r="A1256" s="16"/>
      <c r="B1256" s="16"/>
      <c r="C1256" s="16"/>
      <c r="D1256" s="21" t="s">
        <v>1539</v>
      </c>
      <c r="E1256" s="16"/>
      <c r="F1256" s="16"/>
      <c r="G1256" s="16"/>
      <c r="H1256" s="16"/>
      <c r="I1256" s="41"/>
      <c r="J1256" s="16"/>
    </row>
    <row r="1257" spans="1:10" ht="20.399999999999999" x14ac:dyDescent="0.3">
      <c r="A1257" s="12" t="s">
        <v>1540</v>
      </c>
      <c r="B1257" s="13" t="s">
        <v>18</v>
      </c>
      <c r="C1257" s="13" t="s">
        <v>19</v>
      </c>
      <c r="D1257" s="21" t="s">
        <v>1541</v>
      </c>
      <c r="E1257" s="14">
        <v>6</v>
      </c>
      <c r="F1257" s="14">
        <v>1365</v>
      </c>
      <c r="G1257" s="15">
        <f>ROUND(E1257*F1257,2)</f>
        <v>8190</v>
      </c>
      <c r="H1257" s="14">
        <v>6</v>
      </c>
      <c r="I1257" s="41"/>
      <c r="J1257" s="15">
        <f>ROUND(H1257*I1257,2)</f>
        <v>0</v>
      </c>
    </row>
    <row r="1258" spans="1:10" ht="40.799999999999997" x14ac:dyDescent="0.3">
      <c r="A1258" s="16"/>
      <c r="B1258" s="16"/>
      <c r="C1258" s="16"/>
      <c r="D1258" s="21" t="s">
        <v>1542</v>
      </c>
      <c r="E1258" s="16"/>
      <c r="F1258" s="16"/>
      <c r="G1258" s="16"/>
      <c r="H1258" s="16"/>
      <c r="I1258" s="41"/>
      <c r="J1258" s="16"/>
    </row>
    <row r="1259" spans="1:10" ht="20.399999999999999" x14ac:dyDescent="0.3">
      <c r="A1259" s="12" t="s">
        <v>1543</v>
      </c>
      <c r="B1259" s="13" t="s">
        <v>18</v>
      </c>
      <c r="C1259" s="13" t="s">
        <v>19</v>
      </c>
      <c r="D1259" s="21" t="s">
        <v>1544</v>
      </c>
      <c r="E1259" s="14">
        <v>1</v>
      </c>
      <c r="F1259" s="14">
        <v>2047.5</v>
      </c>
      <c r="G1259" s="15">
        <f>ROUND(E1259*F1259,2)</f>
        <v>2047.5</v>
      </c>
      <c r="H1259" s="14">
        <v>1</v>
      </c>
      <c r="I1259" s="41"/>
      <c r="J1259" s="15">
        <f>ROUND(H1259*I1259,2)</f>
        <v>0</v>
      </c>
    </row>
    <row r="1260" spans="1:10" ht="40.799999999999997" x14ac:dyDescent="0.3">
      <c r="A1260" s="16"/>
      <c r="B1260" s="16"/>
      <c r="C1260" s="16"/>
      <c r="D1260" s="21" t="s">
        <v>1545</v>
      </c>
      <c r="E1260" s="16"/>
      <c r="F1260" s="16"/>
      <c r="G1260" s="16"/>
      <c r="H1260" s="16"/>
      <c r="I1260" s="41"/>
      <c r="J1260" s="16"/>
    </row>
    <row r="1261" spans="1:10" x14ac:dyDescent="0.3">
      <c r="A1261" s="12" t="s">
        <v>1546</v>
      </c>
      <c r="B1261" s="13" t="s">
        <v>18</v>
      </c>
      <c r="C1261" s="13" t="s">
        <v>19</v>
      </c>
      <c r="D1261" s="21" t="s">
        <v>1547</v>
      </c>
      <c r="E1261" s="14">
        <v>2</v>
      </c>
      <c r="F1261" s="14">
        <v>6306.95</v>
      </c>
      <c r="G1261" s="15">
        <f>ROUND(E1261*F1261,2)</f>
        <v>12613.9</v>
      </c>
      <c r="H1261" s="14">
        <v>2</v>
      </c>
      <c r="I1261" s="41"/>
      <c r="J1261" s="15">
        <f>ROUND(H1261*I1261,2)</f>
        <v>0</v>
      </c>
    </row>
    <row r="1262" spans="1:10" ht="255" x14ac:dyDescent="0.3">
      <c r="A1262" s="16"/>
      <c r="B1262" s="16"/>
      <c r="C1262" s="16"/>
      <c r="D1262" s="21" t="s">
        <v>1548</v>
      </c>
      <c r="E1262" s="16"/>
      <c r="F1262" s="16"/>
      <c r="G1262" s="16"/>
      <c r="H1262" s="16"/>
      <c r="I1262" s="41"/>
      <c r="J1262" s="16"/>
    </row>
    <row r="1263" spans="1:10" x14ac:dyDescent="0.3">
      <c r="A1263" s="12" t="s">
        <v>1549</v>
      </c>
      <c r="B1263" s="13" t="s">
        <v>18</v>
      </c>
      <c r="C1263" s="13" t="s">
        <v>19</v>
      </c>
      <c r="D1263" s="21" t="s">
        <v>1550</v>
      </c>
      <c r="E1263" s="14">
        <v>2</v>
      </c>
      <c r="F1263" s="14">
        <v>3658.2</v>
      </c>
      <c r="G1263" s="15">
        <f>ROUND(E1263*F1263,2)</f>
        <v>7316.4</v>
      </c>
      <c r="H1263" s="14">
        <v>2</v>
      </c>
      <c r="I1263" s="41"/>
      <c r="J1263" s="15">
        <f>ROUND(H1263*I1263,2)</f>
        <v>0</v>
      </c>
    </row>
    <row r="1264" spans="1:10" ht="40.799999999999997" x14ac:dyDescent="0.3">
      <c r="A1264" s="16"/>
      <c r="B1264" s="16"/>
      <c r="C1264" s="16"/>
      <c r="D1264" s="21" t="s">
        <v>1551</v>
      </c>
      <c r="E1264" s="16"/>
      <c r="F1264" s="16"/>
      <c r="G1264" s="16"/>
      <c r="H1264" s="16"/>
      <c r="I1264" s="41"/>
      <c r="J1264" s="16"/>
    </row>
    <row r="1265" spans="1:10" x14ac:dyDescent="0.3">
      <c r="A1265" s="12" t="s">
        <v>1552</v>
      </c>
      <c r="B1265" s="13" t="s">
        <v>18</v>
      </c>
      <c r="C1265" s="13" t="s">
        <v>19</v>
      </c>
      <c r="D1265" s="21" t="s">
        <v>1553</v>
      </c>
      <c r="E1265" s="14">
        <v>6</v>
      </c>
      <c r="F1265" s="14">
        <v>2362.5</v>
      </c>
      <c r="G1265" s="15">
        <f>ROUND(E1265*F1265,2)</f>
        <v>14175</v>
      </c>
      <c r="H1265" s="14">
        <v>6</v>
      </c>
      <c r="I1265" s="41"/>
      <c r="J1265" s="15">
        <f>ROUND(H1265*I1265,2)</f>
        <v>0</v>
      </c>
    </row>
    <row r="1266" spans="1:10" ht="51" x14ac:dyDescent="0.3">
      <c r="A1266" s="16"/>
      <c r="B1266" s="16"/>
      <c r="C1266" s="16"/>
      <c r="D1266" s="21" t="s">
        <v>1554</v>
      </c>
      <c r="E1266" s="16"/>
      <c r="F1266" s="16"/>
      <c r="G1266" s="16"/>
      <c r="H1266" s="16"/>
      <c r="I1266" s="41"/>
      <c r="J1266" s="16"/>
    </row>
    <row r="1267" spans="1:10" x14ac:dyDescent="0.3">
      <c r="A1267" s="16"/>
      <c r="B1267" s="16"/>
      <c r="C1267" s="16"/>
      <c r="D1267" s="36" t="s">
        <v>1555</v>
      </c>
      <c r="E1267" s="14">
        <v>1</v>
      </c>
      <c r="F1267" s="17">
        <f>G1253+G1255+G1257+G1259+G1261+G1263+G1265</f>
        <v>54790.3</v>
      </c>
      <c r="G1267" s="17">
        <f>ROUND(E1267*F1267,2)</f>
        <v>54790.3</v>
      </c>
      <c r="H1267" s="14">
        <v>1</v>
      </c>
      <c r="I1267" s="41">
        <f>J1253+J1255+J1257+J1259+J1261+J1263+J1265</f>
        <v>0</v>
      </c>
      <c r="J1267" s="17">
        <f>ROUND(H1267*I1267,2)</f>
        <v>0</v>
      </c>
    </row>
    <row r="1268" spans="1:10" ht="1.05" customHeight="1" x14ac:dyDescent="0.3">
      <c r="A1268" s="18"/>
      <c r="B1268" s="18"/>
      <c r="C1268" s="18"/>
      <c r="D1268" s="37"/>
      <c r="E1268" s="18"/>
      <c r="F1268" s="18"/>
      <c r="G1268" s="18"/>
      <c r="H1268" s="18"/>
      <c r="I1268" s="41"/>
      <c r="J1268" s="18"/>
    </row>
    <row r="1269" spans="1:10" x14ac:dyDescent="0.3">
      <c r="A1269" s="19" t="s">
        <v>1556</v>
      </c>
      <c r="B1269" s="27" t="s">
        <v>10</v>
      </c>
      <c r="C1269" s="19" t="s">
        <v>11</v>
      </c>
      <c r="D1269" s="38" t="s">
        <v>1557</v>
      </c>
      <c r="E1269" s="20">
        <f>E1274</f>
        <v>1</v>
      </c>
      <c r="F1269" s="20">
        <f>F1274</f>
        <v>23600.28</v>
      </c>
      <c r="G1269" s="20">
        <f>G1274</f>
        <v>23600.28</v>
      </c>
      <c r="H1269" s="20">
        <f>H1274</f>
        <v>1</v>
      </c>
      <c r="I1269" s="41">
        <f>I1274</f>
        <v>0</v>
      </c>
      <c r="J1269" s="20">
        <f>J1274</f>
        <v>0</v>
      </c>
    </row>
    <row r="1270" spans="1:10" x14ac:dyDescent="0.3">
      <c r="A1270" s="12" t="s">
        <v>1558</v>
      </c>
      <c r="B1270" s="13" t="s">
        <v>18</v>
      </c>
      <c r="C1270" s="13" t="s">
        <v>19</v>
      </c>
      <c r="D1270" s="21" t="s">
        <v>1559</v>
      </c>
      <c r="E1270" s="14">
        <v>3</v>
      </c>
      <c r="F1270" s="14">
        <v>868.06</v>
      </c>
      <c r="G1270" s="15">
        <f>ROUND(E1270*F1270,2)</f>
        <v>2604.1799999999998</v>
      </c>
      <c r="H1270" s="14">
        <v>3</v>
      </c>
      <c r="I1270" s="41"/>
      <c r="J1270" s="15">
        <f>ROUND(H1270*I1270,2)</f>
        <v>0</v>
      </c>
    </row>
    <row r="1271" spans="1:10" ht="30.6" x14ac:dyDescent="0.3">
      <c r="A1271" s="16"/>
      <c r="B1271" s="16"/>
      <c r="C1271" s="16"/>
      <c r="D1271" s="21" t="s">
        <v>1560</v>
      </c>
      <c r="E1271" s="16"/>
      <c r="F1271" s="16"/>
      <c r="G1271" s="16"/>
      <c r="H1271" s="16"/>
      <c r="I1271" s="41"/>
      <c r="J1271" s="16"/>
    </row>
    <row r="1272" spans="1:10" x14ac:dyDescent="0.3">
      <c r="A1272" s="12" t="s">
        <v>1561</v>
      </c>
      <c r="B1272" s="13" t="s">
        <v>18</v>
      </c>
      <c r="C1272" s="13" t="s">
        <v>19</v>
      </c>
      <c r="D1272" s="21" t="s">
        <v>1562</v>
      </c>
      <c r="E1272" s="14">
        <v>18</v>
      </c>
      <c r="F1272" s="14">
        <v>1166.45</v>
      </c>
      <c r="G1272" s="15">
        <f>ROUND(E1272*F1272,2)</f>
        <v>20996.1</v>
      </c>
      <c r="H1272" s="14">
        <v>18</v>
      </c>
      <c r="I1272" s="41"/>
      <c r="J1272" s="15">
        <f>ROUND(H1272*I1272,2)</f>
        <v>0</v>
      </c>
    </row>
    <row r="1273" spans="1:10" ht="51" x14ac:dyDescent="0.3">
      <c r="A1273" s="16"/>
      <c r="B1273" s="16"/>
      <c r="C1273" s="16"/>
      <c r="D1273" s="21" t="s">
        <v>1563</v>
      </c>
      <c r="E1273" s="16"/>
      <c r="F1273" s="16"/>
      <c r="G1273" s="16"/>
      <c r="H1273" s="16"/>
      <c r="I1273" s="41"/>
      <c r="J1273" s="16"/>
    </row>
    <row r="1274" spans="1:10" x14ac:dyDescent="0.3">
      <c r="A1274" s="16"/>
      <c r="B1274" s="16"/>
      <c r="C1274" s="16"/>
      <c r="D1274" s="36" t="s">
        <v>1564</v>
      </c>
      <c r="E1274" s="14">
        <v>1</v>
      </c>
      <c r="F1274" s="17">
        <f>G1270+G1272</f>
        <v>23600.28</v>
      </c>
      <c r="G1274" s="17">
        <f>ROUND(E1274*F1274,2)</f>
        <v>23600.28</v>
      </c>
      <c r="H1274" s="14">
        <v>1</v>
      </c>
      <c r="I1274" s="41">
        <f>J1270+J1272</f>
        <v>0</v>
      </c>
      <c r="J1274" s="17">
        <f>ROUND(H1274*I1274,2)</f>
        <v>0</v>
      </c>
    </row>
    <row r="1275" spans="1:10" ht="1.05" customHeight="1" x14ac:dyDescent="0.3">
      <c r="A1275" s="18"/>
      <c r="B1275" s="18"/>
      <c r="C1275" s="18"/>
      <c r="D1275" s="37"/>
      <c r="E1275" s="18"/>
      <c r="F1275" s="18"/>
      <c r="G1275" s="18"/>
      <c r="H1275" s="18"/>
      <c r="I1275" s="41"/>
      <c r="J1275" s="18"/>
    </row>
    <row r="1276" spans="1:10" x14ac:dyDescent="0.3">
      <c r="A1276" s="19" t="s">
        <v>1565</v>
      </c>
      <c r="B1276" s="27" t="s">
        <v>10</v>
      </c>
      <c r="C1276" s="19" t="s">
        <v>11</v>
      </c>
      <c r="D1276" s="38" t="s">
        <v>1566</v>
      </c>
      <c r="E1276" s="20">
        <f>E1301</f>
        <v>1</v>
      </c>
      <c r="F1276" s="20">
        <f>F1301</f>
        <v>22203.93</v>
      </c>
      <c r="G1276" s="20">
        <f>G1301</f>
        <v>22203.93</v>
      </c>
      <c r="H1276" s="20">
        <f>H1301</f>
        <v>1</v>
      </c>
      <c r="I1276" s="41">
        <f>I1301</f>
        <v>0</v>
      </c>
      <c r="J1276" s="20">
        <f>J1301</f>
        <v>0</v>
      </c>
    </row>
    <row r="1277" spans="1:10" x14ac:dyDescent="0.3">
      <c r="A1277" s="12" t="s">
        <v>1567</v>
      </c>
      <c r="B1277" s="13" t="s">
        <v>18</v>
      </c>
      <c r="C1277" s="13" t="s">
        <v>19</v>
      </c>
      <c r="D1277" s="21" t="s">
        <v>1568</v>
      </c>
      <c r="E1277" s="14">
        <v>6</v>
      </c>
      <c r="F1277" s="14">
        <v>1097.6199999999999</v>
      </c>
      <c r="G1277" s="15">
        <f>ROUND(E1277*F1277,2)</f>
        <v>6585.72</v>
      </c>
      <c r="H1277" s="14">
        <v>6</v>
      </c>
      <c r="I1277" s="41"/>
      <c r="J1277" s="15">
        <f>ROUND(H1277*I1277,2)</f>
        <v>0</v>
      </c>
    </row>
    <row r="1278" spans="1:10" ht="61.2" x14ac:dyDescent="0.3">
      <c r="A1278" s="16"/>
      <c r="B1278" s="16"/>
      <c r="C1278" s="16"/>
      <c r="D1278" s="21" t="s">
        <v>1569</v>
      </c>
      <c r="E1278" s="16"/>
      <c r="F1278" s="16"/>
      <c r="G1278" s="16"/>
      <c r="H1278" s="16"/>
      <c r="I1278" s="41"/>
      <c r="J1278" s="16"/>
    </row>
    <row r="1279" spans="1:10" x14ac:dyDescent="0.3">
      <c r="A1279" s="12" t="s">
        <v>1441</v>
      </c>
      <c r="B1279" s="13" t="s">
        <v>18</v>
      </c>
      <c r="C1279" s="13" t="s">
        <v>34</v>
      </c>
      <c r="D1279" s="21" t="s">
        <v>1442</v>
      </c>
      <c r="E1279" s="14">
        <v>550</v>
      </c>
      <c r="F1279" s="14">
        <v>4.07</v>
      </c>
      <c r="G1279" s="15">
        <f>ROUND(E1279*F1279,2)</f>
        <v>2238.5</v>
      </c>
      <c r="H1279" s="14">
        <v>550</v>
      </c>
      <c r="I1279" s="41"/>
      <c r="J1279" s="15">
        <f>ROUND(H1279*I1279,2)</f>
        <v>0</v>
      </c>
    </row>
    <row r="1280" spans="1:10" ht="30.6" x14ac:dyDescent="0.3">
      <c r="A1280" s="16"/>
      <c r="B1280" s="16"/>
      <c r="C1280" s="16"/>
      <c r="D1280" s="21" t="s">
        <v>1443</v>
      </c>
      <c r="E1280" s="16"/>
      <c r="F1280" s="16"/>
      <c r="G1280" s="16"/>
      <c r="H1280" s="16"/>
      <c r="I1280" s="41"/>
      <c r="J1280" s="16"/>
    </row>
    <row r="1281" spans="1:10" x14ac:dyDescent="0.3">
      <c r="A1281" s="12" t="s">
        <v>1570</v>
      </c>
      <c r="B1281" s="13" t="s">
        <v>18</v>
      </c>
      <c r="C1281" s="13" t="s">
        <v>19</v>
      </c>
      <c r="D1281" s="21" t="s">
        <v>1571</v>
      </c>
      <c r="E1281" s="14">
        <v>2</v>
      </c>
      <c r="F1281" s="14">
        <v>2434.09</v>
      </c>
      <c r="G1281" s="15">
        <f>ROUND(E1281*F1281,2)</f>
        <v>4868.18</v>
      </c>
      <c r="H1281" s="14">
        <v>2</v>
      </c>
      <c r="I1281" s="41"/>
      <c r="J1281" s="15">
        <f>ROUND(H1281*I1281,2)</f>
        <v>0</v>
      </c>
    </row>
    <row r="1282" spans="1:10" ht="71.400000000000006" x14ac:dyDescent="0.3">
      <c r="A1282" s="16"/>
      <c r="B1282" s="16"/>
      <c r="C1282" s="16"/>
      <c r="D1282" s="21" t="s">
        <v>1572</v>
      </c>
      <c r="E1282" s="16"/>
      <c r="F1282" s="16"/>
      <c r="G1282" s="16"/>
      <c r="H1282" s="16"/>
      <c r="I1282" s="41"/>
      <c r="J1282" s="16"/>
    </row>
    <row r="1283" spans="1:10" x14ac:dyDescent="0.3">
      <c r="A1283" s="12" t="s">
        <v>1573</v>
      </c>
      <c r="B1283" s="13" t="s">
        <v>18</v>
      </c>
      <c r="C1283" s="13" t="s">
        <v>19</v>
      </c>
      <c r="D1283" s="21" t="s">
        <v>1574</v>
      </c>
      <c r="E1283" s="14">
        <v>2</v>
      </c>
      <c r="F1283" s="14">
        <v>107.77</v>
      </c>
      <c r="G1283" s="15">
        <f>ROUND(E1283*F1283,2)</f>
        <v>215.54</v>
      </c>
      <c r="H1283" s="14">
        <v>2</v>
      </c>
      <c r="I1283" s="41"/>
      <c r="J1283" s="15">
        <f>ROUND(H1283*I1283,2)</f>
        <v>0</v>
      </c>
    </row>
    <row r="1284" spans="1:10" ht="30.6" x14ac:dyDescent="0.3">
      <c r="A1284" s="16"/>
      <c r="B1284" s="16"/>
      <c r="C1284" s="16"/>
      <c r="D1284" s="21" t="s">
        <v>1575</v>
      </c>
      <c r="E1284" s="16"/>
      <c r="F1284" s="16"/>
      <c r="G1284" s="16"/>
      <c r="H1284" s="16"/>
      <c r="I1284" s="41"/>
      <c r="J1284" s="16"/>
    </row>
    <row r="1285" spans="1:10" x14ac:dyDescent="0.3">
      <c r="A1285" s="12" t="s">
        <v>1576</v>
      </c>
      <c r="B1285" s="13" t="s">
        <v>18</v>
      </c>
      <c r="C1285" s="13" t="s">
        <v>19</v>
      </c>
      <c r="D1285" s="21" t="s">
        <v>1577</v>
      </c>
      <c r="E1285" s="14">
        <v>2</v>
      </c>
      <c r="F1285" s="14">
        <v>380.38</v>
      </c>
      <c r="G1285" s="15">
        <f>ROUND(E1285*F1285,2)</f>
        <v>760.76</v>
      </c>
      <c r="H1285" s="14">
        <v>2</v>
      </c>
      <c r="I1285" s="41"/>
      <c r="J1285" s="15">
        <f>ROUND(H1285*I1285,2)</f>
        <v>0</v>
      </c>
    </row>
    <row r="1286" spans="1:10" ht="153" x14ac:dyDescent="0.3">
      <c r="A1286" s="16"/>
      <c r="B1286" s="16"/>
      <c r="C1286" s="16"/>
      <c r="D1286" s="21" t="s">
        <v>1578</v>
      </c>
      <c r="E1286" s="16"/>
      <c r="F1286" s="16"/>
      <c r="G1286" s="16"/>
      <c r="H1286" s="16"/>
      <c r="I1286" s="41"/>
      <c r="J1286" s="16"/>
    </row>
    <row r="1287" spans="1:10" x14ac:dyDescent="0.3">
      <c r="A1287" s="12" t="s">
        <v>1579</v>
      </c>
      <c r="B1287" s="13" t="s">
        <v>18</v>
      </c>
      <c r="C1287" s="13" t="s">
        <v>34</v>
      </c>
      <c r="D1287" s="21" t="s">
        <v>1580</v>
      </c>
      <c r="E1287" s="14">
        <v>350</v>
      </c>
      <c r="F1287" s="14">
        <v>11.35</v>
      </c>
      <c r="G1287" s="15">
        <f>ROUND(E1287*F1287,2)</f>
        <v>3972.5</v>
      </c>
      <c r="H1287" s="14">
        <v>350</v>
      </c>
      <c r="I1287" s="41"/>
      <c r="J1287" s="15">
        <f>ROUND(H1287*I1287,2)</f>
        <v>0</v>
      </c>
    </row>
    <row r="1288" spans="1:10" ht="20.399999999999999" x14ac:dyDescent="0.3">
      <c r="A1288" s="16"/>
      <c r="B1288" s="16"/>
      <c r="C1288" s="16"/>
      <c r="D1288" s="21" t="s">
        <v>1581</v>
      </c>
      <c r="E1288" s="16"/>
      <c r="F1288" s="16"/>
      <c r="G1288" s="16"/>
      <c r="H1288" s="16"/>
      <c r="I1288" s="41"/>
      <c r="J1288" s="16"/>
    </row>
    <row r="1289" spans="1:10" x14ac:dyDescent="0.3">
      <c r="A1289" s="12" t="s">
        <v>1582</v>
      </c>
      <c r="B1289" s="13" t="s">
        <v>18</v>
      </c>
      <c r="C1289" s="13" t="s">
        <v>19</v>
      </c>
      <c r="D1289" s="21" t="s">
        <v>1583</v>
      </c>
      <c r="E1289" s="14">
        <v>32</v>
      </c>
      <c r="F1289" s="14">
        <v>10.130000000000001</v>
      </c>
      <c r="G1289" s="15">
        <f>ROUND(E1289*F1289,2)</f>
        <v>324.16000000000003</v>
      </c>
      <c r="H1289" s="14">
        <v>32</v>
      </c>
      <c r="I1289" s="41"/>
      <c r="J1289" s="15">
        <f>ROUND(H1289*I1289,2)</f>
        <v>0</v>
      </c>
    </row>
    <row r="1290" spans="1:10" ht="20.399999999999999" x14ac:dyDescent="0.3">
      <c r="A1290" s="16"/>
      <c r="B1290" s="16"/>
      <c r="C1290" s="16"/>
      <c r="D1290" s="21" t="s">
        <v>1584</v>
      </c>
      <c r="E1290" s="16"/>
      <c r="F1290" s="16"/>
      <c r="G1290" s="16"/>
      <c r="H1290" s="16"/>
      <c r="I1290" s="41"/>
      <c r="J1290" s="16"/>
    </row>
    <row r="1291" spans="1:10" x14ac:dyDescent="0.3">
      <c r="A1291" s="12" t="s">
        <v>1585</v>
      </c>
      <c r="B1291" s="13" t="s">
        <v>18</v>
      </c>
      <c r="C1291" s="13" t="s">
        <v>19</v>
      </c>
      <c r="D1291" s="21" t="s">
        <v>1586</v>
      </c>
      <c r="E1291" s="14">
        <v>32</v>
      </c>
      <c r="F1291" s="14">
        <v>58.42</v>
      </c>
      <c r="G1291" s="15">
        <f>ROUND(E1291*F1291,2)</f>
        <v>1869.44</v>
      </c>
      <c r="H1291" s="14">
        <v>32</v>
      </c>
      <c r="I1291" s="41"/>
      <c r="J1291" s="15">
        <f>ROUND(H1291*I1291,2)</f>
        <v>0</v>
      </c>
    </row>
    <row r="1292" spans="1:10" ht="20.399999999999999" x14ac:dyDescent="0.3">
      <c r="A1292" s="16"/>
      <c r="B1292" s="16"/>
      <c r="C1292" s="16"/>
      <c r="D1292" s="21" t="s">
        <v>1587</v>
      </c>
      <c r="E1292" s="16"/>
      <c r="F1292" s="16"/>
      <c r="G1292" s="16"/>
      <c r="H1292" s="16"/>
      <c r="I1292" s="41"/>
      <c r="J1292" s="16"/>
    </row>
    <row r="1293" spans="1:10" x14ac:dyDescent="0.3">
      <c r="A1293" s="12" t="s">
        <v>1588</v>
      </c>
      <c r="B1293" s="13" t="s">
        <v>18</v>
      </c>
      <c r="C1293" s="13" t="s">
        <v>19</v>
      </c>
      <c r="D1293" s="21" t="s">
        <v>1589</v>
      </c>
      <c r="E1293" s="14">
        <v>4</v>
      </c>
      <c r="F1293" s="14">
        <v>58.63</v>
      </c>
      <c r="G1293" s="15">
        <f>ROUND(E1293*F1293,2)</f>
        <v>234.52</v>
      </c>
      <c r="H1293" s="14">
        <v>4</v>
      </c>
      <c r="I1293" s="41"/>
      <c r="J1293" s="15">
        <f>ROUND(H1293*I1293,2)</f>
        <v>0</v>
      </c>
    </row>
    <row r="1294" spans="1:10" ht="30.6" x14ac:dyDescent="0.3">
      <c r="A1294" s="16"/>
      <c r="B1294" s="16"/>
      <c r="C1294" s="16"/>
      <c r="D1294" s="21" t="s">
        <v>1590</v>
      </c>
      <c r="E1294" s="16"/>
      <c r="F1294" s="16"/>
      <c r="G1294" s="16"/>
      <c r="H1294" s="16"/>
      <c r="I1294" s="41"/>
      <c r="J1294" s="16"/>
    </row>
    <row r="1295" spans="1:10" x14ac:dyDescent="0.3">
      <c r="A1295" s="12" t="s">
        <v>1591</v>
      </c>
      <c r="B1295" s="13" t="s">
        <v>18</v>
      </c>
      <c r="C1295" s="13" t="s">
        <v>19</v>
      </c>
      <c r="D1295" s="21" t="s">
        <v>1592</v>
      </c>
      <c r="E1295" s="14">
        <v>4</v>
      </c>
      <c r="F1295" s="14">
        <v>92.56</v>
      </c>
      <c r="G1295" s="15">
        <f>ROUND(E1295*F1295,2)</f>
        <v>370.24</v>
      </c>
      <c r="H1295" s="14">
        <v>4</v>
      </c>
      <c r="I1295" s="41"/>
      <c r="J1295" s="15">
        <f>ROUND(H1295*I1295,2)</f>
        <v>0</v>
      </c>
    </row>
    <row r="1296" spans="1:10" ht="51" x14ac:dyDescent="0.3">
      <c r="A1296" s="16"/>
      <c r="B1296" s="16"/>
      <c r="C1296" s="16"/>
      <c r="D1296" s="21" t="s">
        <v>1593</v>
      </c>
      <c r="E1296" s="16"/>
      <c r="F1296" s="16"/>
      <c r="G1296" s="16"/>
      <c r="H1296" s="16"/>
      <c r="I1296" s="41"/>
      <c r="J1296" s="16"/>
    </row>
    <row r="1297" spans="1:10" x14ac:dyDescent="0.3">
      <c r="A1297" s="12" t="s">
        <v>1594</v>
      </c>
      <c r="B1297" s="13" t="s">
        <v>18</v>
      </c>
      <c r="C1297" s="13" t="s">
        <v>19</v>
      </c>
      <c r="D1297" s="21" t="s">
        <v>1595</v>
      </c>
      <c r="E1297" s="14">
        <v>2</v>
      </c>
      <c r="F1297" s="14">
        <v>316.56</v>
      </c>
      <c r="G1297" s="15">
        <f>ROUND(E1297*F1297,2)</f>
        <v>633.12</v>
      </c>
      <c r="H1297" s="14">
        <v>2</v>
      </c>
      <c r="I1297" s="41"/>
      <c r="J1297" s="15">
        <f>ROUND(H1297*I1297,2)</f>
        <v>0</v>
      </c>
    </row>
    <row r="1298" spans="1:10" ht="20.399999999999999" x14ac:dyDescent="0.3">
      <c r="A1298" s="16"/>
      <c r="B1298" s="16"/>
      <c r="C1298" s="16"/>
      <c r="D1298" s="21" t="s">
        <v>1596</v>
      </c>
      <c r="E1298" s="16"/>
      <c r="F1298" s="16"/>
      <c r="G1298" s="16"/>
      <c r="H1298" s="16"/>
      <c r="I1298" s="41"/>
      <c r="J1298" s="16"/>
    </row>
    <row r="1299" spans="1:10" x14ac:dyDescent="0.3">
      <c r="A1299" s="12" t="s">
        <v>1597</v>
      </c>
      <c r="B1299" s="13" t="s">
        <v>18</v>
      </c>
      <c r="C1299" s="13" t="s">
        <v>19</v>
      </c>
      <c r="D1299" s="21" t="s">
        <v>1598</v>
      </c>
      <c r="E1299" s="14">
        <v>1</v>
      </c>
      <c r="F1299" s="14">
        <v>131.25</v>
      </c>
      <c r="G1299" s="15">
        <f>ROUND(E1299*F1299,2)</f>
        <v>131.25</v>
      </c>
      <c r="H1299" s="14">
        <v>1</v>
      </c>
      <c r="I1299" s="41"/>
      <c r="J1299" s="15">
        <f>ROUND(H1299*I1299,2)</f>
        <v>0</v>
      </c>
    </row>
    <row r="1300" spans="1:10" ht="40.799999999999997" x14ac:dyDescent="0.3">
      <c r="A1300" s="16"/>
      <c r="B1300" s="16"/>
      <c r="C1300" s="16"/>
      <c r="D1300" s="21" t="s">
        <v>1599</v>
      </c>
      <c r="E1300" s="16"/>
      <c r="F1300" s="16"/>
      <c r="G1300" s="16"/>
      <c r="H1300" s="16"/>
      <c r="I1300" s="41"/>
      <c r="J1300" s="16"/>
    </row>
    <row r="1301" spans="1:10" x14ac:dyDescent="0.3">
      <c r="A1301" s="16"/>
      <c r="B1301" s="16"/>
      <c r="C1301" s="16"/>
      <c r="D1301" s="36" t="s">
        <v>1600</v>
      </c>
      <c r="E1301" s="14">
        <v>1</v>
      </c>
      <c r="F1301" s="17">
        <f>G1277+G1279+G1281+G1283+G1285+G1287+G1289+G1291+G1293+G1295+G1297+G1299</f>
        <v>22203.93</v>
      </c>
      <c r="G1301" s="17">
        <f>ROUND(E1301*F1301,2)</f>
        <v>22203.93</v>
      </c>
      <c r="H1301" s="14">
        <v>1</v>
      </c>
      <c r="I1301" s="41">
        <f>J1277+J1279+J1281+J1283+J1285+J1287+J1289+J1291+J1293+J1295+J1297+J1299</f>
        <v>0</v>
      </c>
      <c r="J1301" s="17">
        <f>ROUND(H1301*I1301,2)</f>
        <v>0</v>
      </c>
    </row>
    <row r="1302" spans="1:10" ht="1.05" customHeight="1" x14ac:dyDescent="0.3">
      <c r="A1302" s="18"/>
      <c r="B1302" s="18"/>
      <c r="C1302" s="18"/>
      <c r="D1302" s="37"/>
      <c r="E1302" s="18"/>
      <c r="F1302" s="18"/>
      <c r="G1302" s="18"/>
      <c r="H1302" s="18"/>
      <c r="I1302" s="41"/>
      <c r="J1302" s="18"/>
    </row>
    <row r="1303" spans="1:10" x14ac:dyDescent="0.3">
      <c r="A1303" s="19" t="s">
        <v>1601</v>
      </c>
      <c r="B1303" s="27" t="s">
        <v>10</v>
      </c>
      <c r="C1303" s="19" t="s">
        <v>11</v>
      </c>
      <c r="D1303" s="38" t="s">
        <v>1602</v>
      </c>
      <c r="E1303" s="20">
        <f>E1310</f>
        <v>1</v>
      </c>
      <c r="F1303" s="20">
        <f>F1310</f>
        <v>16786.650000000001</v>
      </c>
      <c r="G1303" s="20">
        <f>G1310</f>
        <v>16786.650000000001</v>
      </c>
      <c r="H1303" s="20">
        <f>H1310</f>
        <v>1</v>
      </c>
      <c r="I1303" s="41">
        <f>I1310</f>
        <v>0</v>
      </c>
      <c r="J1303" s="20">
        <f>J1310</f>
        <v>0</v>
      </c>
    </row>
    <row r="1304" spans="1:10" x14ac:dyDescent="0.3">
      <c r="A1304" s="12" t="s">
        <v>1603</v>
      </c>
      <c r="B1304" s="13" t="s">
        <v>18</v>
      </c>
      <c r="C1304" s="13" t="s">
        <v>34</v>
      </c>
      <c r="D1304" s="21" t="s">
        <v>1604</v>
      </c>
      <c r="E1304" s="14">
        <v>270</v>
      </c>
      <c r="F1304" s="14">
        <v>53.52</v>
      </c>
      <c r="G1304" s="15">
        <f>ROUND(E1304*F1304,2)</f>
        <v>14450.4</v>
      </c>
      <c r="H1304" s="14">
        <v>270</v>
      </c>
      <c r="I1304" s="41"/>
      <c r="J1304" s="15">
        <f>ROUND(H1304*I1304,2)</f>
        <v>0</v>
      </c>
    </row>
    <row r="1305" spans="1:10" ht="40.799999999999997" x14ac:dyDescent="0.3">
      <c r="A1305" s="16"/>
      <c r="B1305" s="16"/>
      <c r="C1305" s="16"/>
      <c r="D1305" s="21" t="s">
        <v>1605</v>
      </c>
      <c r="E1305" s="16"/>
      <c r="F1305" s="16"/>
      <c r="G1305" s="16"/>
      <c r="H1305" s="16"/>
      <c r="I1305" s="41"/>
      <c r="J1305" s="16"/>
    </row>
    <row r="1306" spans="1:10" x14ac:dyDescent="0.3">
      <c r="A1306" s="12" t="s">
        <v>1606</v>
      </c>
      <c r="B1306" s="13" t="s">
        <v>18</v>
      </c>
      <c r="C1306" s="13" t="s">
        <v>19</v>
      </c>
      <c r="D1306" s="21" t="s">
        <v>1607</v>
      </c>
      <c r="E1306" s="14">
        <v>1</v>
      </c>
      <c r="F1306" s="14">
        <v>2073.75</v>
      </c>
      <c r="G1306" s="15">
        <f>ROUND(E1306*F1306,2)</f>
        <v>2073.75</v>
      </c>
      <c r="H1306" s="14">
        <v>1</v>
      </c>
      <c r="I1306" s="41"/>
      <c r="J1306" s="15">
        <f>ROUND(H1306*I1306,2)</f>
        <v>0</v>
      </c>
    </row>
    <row r="1307" spans="1:10" ht="20.399999999999999" x14ac:dyDescent="0.3">
      <c r="A1307" s="16"/>
      <c r="B1307" s="16"/>
      <c r="C1307" s="16"/>
      <c r="D1307" s="21" t="s">
        <v>1608</v>
      </c>
      <c r="E1307" s="16"/>
      <c r="F1307" s="16"/>
      <c r="G1307" s="16"/>
      <c r="H1307" s="16"/>
      <c r="I1307" s="41"/>
      <c r="J1307" s="16"/>
    </row>
    <row r="1308" spans="1:10" x14ac:dyDescent="0.3">
      <c r="A1308" s="12" t="s">
        <v>1609</v>
      </c>
      <c r="B1308" s="13" t="s">
        <v>18</v>
      </c>
      <c r="C1308" s="13" t="s">
        <v>19</v>
      </c>
      <c r="D1308" s="21" t="s">
        <v>1610</v>
      </c>
      <c r="E1308" s="14">
        <v>1</v>
      </c>
      <c r="F1308" s="14">
        <v>262.5</v>
      </c>
      <c r="G1308" s="15">
        <f>ROUND(E1308*F1308,2)</f>
        <v>262.5</v>
      </c>
      <c r="H1308" s="14">
        <v>1</v>
      </c>
      <c r="I1308" s="41"/>
      <c r="J1308" s="15">
        <f>ROUND(H1308*I1308,2)</f>
        <v>0</v>
      </c>
    </row>
    <row r="1309" spans="1:10" ht="20.399999999999999" x14ac:dyDescent="0.3">
      <c r="A1309" s="16"/>
      <c r="B1309" s="16"/>
      <c r="C1309" s="16"/>
      <c r="D1309" s="21" t="s">
        <v>1611</v>
      </c>
      <c r="E1309" s="16"/>
      <c r="F1309" s="16"/>
      <c r="G1309" s="16"/>
      <c r="H1309" s="16"/>
      <c r="I1309" s="41"/>
      <c r="J1309" s="16"/>
    </row>
    <row r="1310" spans="1:10" x14ac:dyDescent="0.3">
      <c r="A1310" s="16"/>
      <c r="B1310" s="16"/>
      <c r="C1310" s="16"/>
      <c r="D1310" s="36" t="s">
        <v>1612</v>
      </c>
      <c r="E1310" s="14">
        <v>1</v>
      </c>
      <c r="F1310" s="17">
        <f>G1304+G1306+G1308</f>
        <v>16786.650000000001</v>
      </c>
      <c r="G1310" s="17">
        <f>ROUND(E1310*F1310,2)</f>
        <v>16786.650000000001</v>
      </c>
      <c r="H1310" s="14">
        <v>1</v>
      </c>
      <c r="I1310" s="41">
        <f>J1304+J1306+J1308</f>
        <v>0</v>
      </c>
      <c r="J1310" s="17">
        <f>ROUND(H1310*I1310,2)</f>
        <v>0</v>
      </c>
    </row>
    <row r="1311" spans="1:10" ht="1.05" customHeight="1" x14ac:dyDescent="0.3">
      <c r="A1311" s="18"/>
      <c r="B1311" s="18"/>
      <c r="C1311" s="18"/>
      <c r="D1311" s="37"/>
      <c r="E1311" s="18"/>
      <c r="F1311" s="18"/>
      <c r="G1311" s="18"/>
      <c r="H1311" s="18"/>
      <c r="I1311" s="41"/>
      <c r="J1311" s="18"/>
    </row>
    <row r="1312" spans="1:10" x14ac:dyDescent="0.3">
      <c r="A1312" s="19" t="s">
        <v>1613</v>
      </c>
      <c r="B1312" s="27" t="s">
        <v>10</v>
      </c>
      <c r="C1312" s="19" t="s">
        <v>11</v>
      </c>
      <c r="D1312" s="38" t="s">
        <v>1614</v>
      </c>
      <c r="E1312" s="20">
        <f>E1323</f>
        <v>1</v>
      </c>
      <c r="F1312" s="20">
        <f>F1323</f>
        <v>4551.62</v>
      </c>
      <c r="G1312" s="20">
        <f>G1323</f>
        <v>4551.62</v>
      </c>
      <c r="H1312" s="20">
        <f>H1323</f>
        <v>1</v>
      </c>
      <c r="I1312" s="41">
        <f>I1323</f>
        <v>0</v>
      </c>
      <c r="J1312" s="20">
        <f>J1323</f>
        <v>0</v>
      </c>
    </row>
    <row r="1313" spans="1:10" x14ac:dyDescent="0.3">
      <c r="A1313" s="12" t="s">
        <v>1615</v>
      </c>
      <c r="B1313" s="13" t="s">
        <v>18</v>
      </c>
      <c r="C1313" s="13" t="s">
        <v>34</v>
      </c>
      <c r="D1313" s="21" t="s">
        <v>1616</v>
      </c>
      <c r="E1313" s="14">
        <v>190</v>
      </c>
      <c r="F1313" s="14">
        <v>5.46</v>
      </c>
      <c r="G1313" s="15">
        <f>ROUND(E1313*F1313,2)</f>
        <v>1037.4000000000001</v>
      </c>
      <c r="H1313" s="14">
        <v>190</v>
      </c>
      <c r="I1313" s="41"/>
      <c r="J1313" s="15">
        <f>ROUND(H1313*I1313,2)</f>
        <v>0</v>
      </c>
    </row>
    <row r="1314" spans="1:10" ht="51" x14ac:dyDescent="0.3">
      <c r="A1314" s="16"/>
      <c r="B1314" s="16"/>
      <c r="C1314" s="16"/>
      <c r="D1314" s="21" t="s">
        <v>1617</v>
      </c>
      <c r="E1314" s="16"/>
      <c r="F1314" s="16"/>
      <c r="G1314" s="16"/>
      <c r="H1314" s="16"/>
      <c r="I1314" s="41"/>
      <c r="J1314" s="16"/>
    </row>
    <row r="1315" spans="1:10" x14ac:dyDescent="0.3">
      <c r="A1315" s="12" t="s">
        <v>1618</v>
      </c>
      <c r="B1315" s="13" t="s">
        <v>18</v>
      </c>
      <c r="C1315" s="13" t="s">
        <v>19</v>
      </c>
      <c r="D1315" s="21" t="s">
        <v>1619</v>
      </c>
      <c r="E1315" s="14">
        <v>1</v>
      </c>
      <c r="F1315" s="14">
        <v>1332.45</v>
      </c>
      <c r="G1315" s="15">
        <f>ROUND(E1315*F1315,2)</f>
        <v>1332.45</v>
      </c>
      <c r="H1315" s="14">
        <v>1</v>
      </c>
      <c r="I1315" s="41"/>
      <c r="J1315" s="15">
        <f>ROUND(H1315*I1315,2)</f>
        <v>0</v>
      </c>
    </row>
    <row r="1316" spans="1:10" ht="71.400000000000006" x14ac:dyDescent="0.3">
      <c r="A1316" s="16"/>
      <c r="B1316" s="16"/>
      <c r="C1316" s="16"/>
      <c r="D1316" s="21" t="s">
        <v>1620</v>
      </c>
      <c r="E1316" s="16"/>
      <c r="F1316" s="16"/>
      <c r="G1316" s="16"/>
      <c r="H1316" s="16"/>
      <c r="I1316" s="41"/>
      <c r="J1316" s="16"/>
    </row>
    <row r="1317" spans="1:10" x14ac:dyDescent="0.3">
      <c r="A1317" s="12" t="s">
        <v>1621</v>
      </c>
      <c r="B1317" s="13" t="s">
        <v>18</v>
      </c>
      <c r="C1317" s="13" t="s">
        <v>19</v>
      </c>
      <c r="D1317" s="21" t="s">
        <v>1622</v>
      </c>
      <c r="E1317" s="14">
        <v>1</v>
      </c>
      <c r="F1317" s="14">
        <v>685.52</v>
      </c>
      <c r="G1317" s="15">
        <f>ROUND(E1317*F1317,2)</f>
        <v>685.52</v>
      </c>
      <c r="H1317" s="14">
        <v>1</v>
      </c>
      <c r="I1317" s="41"/>
      <c r="J1317" s="15">
        <f>ROUND(H1317*I1317,2)</f>
        <v>0</v>
      </c>
    </row>
    <row r="1318" spans="1:10" ht="81.599999999999994" x14ac:dyDescent="0.3">
      <c r="A1318" s="16"/>
      <c r="B1318" s="16"/>
      <c r="C1318" s="16"/>
      <c r="D1318" s="21" t="s">
        <v>1623</v>
      </c>
      <c r="E1318" s="16"/>
      <c r="F1318" s="16"/>
      <c r="G1318" s="16"/>
      <c r="H1318" s="16"/>
      <c r="I1318" s="41"/>
      <c r="J1318" s="16"/>
    </row>
    <row r="1319" spans="1:10" x14ac:dyDescent="0.3">
      <c r="A1319" s="12" t="s">
        <v>1624</v>
      </c>
      <c r="B1319" s="13" t="s">
        <v>18</v>
      </c>
      <c r="C1319" s="13" t="s">
        <v>19</v>
      </c>
      <c r="D1319" s="21" t="s">
        <v>1625</v>
      </c>
      <c r="E1319" s="14">
        <v>1</v>
      </c>
      <c r="F1319" s="14">
        <v>1207.5</v>
      </c>
      <c r="G1319" s="15">
        <f>ROUND(E1319*F1319,2)</f>
        <v>1207.5</v>
      </c>
      <c r="H1319" s="14">
        <v>1</v>
      </c>
      <c r="I1319" s="41"/>
      <c r="J1319" s="15">
        <f>ROUND(H1319*I1319,2)</f>
        <v>0</v>
      </c>
    </row>
    <row r="1320" spans="1:10" ht="20.399999999999999" x14ac:dyDescent="0.3">
      <c r="A1320" s="16"/>
      <c r="B1320" s="16"/>
      <c r="C1320" s="16"/>
      <c r="D1320" s="21" t="s">
        <v>1626</v>
      </c>
      <c r="E1320" s="16"/>
      <c r="F1320" s="16"/>
      <c r="G1320" s="16"/>
      <c r="H1320" s="16"/>
      <c r="I1320" s="41"/>
      <c r="J1320" s="16"/>
    </row>
    <row r="1321" spans="1:10" x14ac:dyDescent="0.3">
      <c r="A1321" s="12" t="s">
        <v>1627</v>
      </c>
      <c r="B1321" s="13" t="s">
        <v>18</v>
      </c>
      <c r="C1321" s="13" t="s">
        <v>19</v>
      </c>
      <c r="D1321" s="21" t="s">
        <v>1628</v>
      </c>
      <c r="E1321" s="14">
        <v>1</v>
      </c>
      <c r="F1321" s="14">
        <v>288.75</v>
      </c>
      <c r="G1321" s="15">
        <f>ROUND(E1321*F1321,2)</f>
        <v>288.75</v>
      </c>
      <c r="H1321" s="14">
        <v>1</v>
      </c>
      <c r="I1321" s="41"/>
      <c r="J1321" s="15">
        <f>ROUND(H1321*I1321,2)</f>
        <v>0</v>
      </c>
    </row>
    <row r="1322" spans="1:10" x14ac:dyDescent="0.3">
      <c r="A1322" s="16"/>
      <c r="B1322" s="16"/>
      <c r="C1322" s="16"/>
      <c r="D1322" s="21" t="s">
        <v>1629</v>
      </c>
      <c r="E1322" s="16"/>
      <c r="F1322" s="16"/>
      <c r="G1322" s="16"/>
      <c r="H1322" s="16"/>
      <c r="I1322" s="41"/>
      <c r="J1322" s="16"/>
    </row>
    <row r="1323" spans="1:10" x14ac:dyDescent="0.3">
      <c r="A1323" s="16"/>
      <c r="B1323" s="16"/>
      <c r="C1323" s="16"/>
      <c r="D1323" s="36" t="s">
        <v>1630</v>
      </c>
      <c r="E1323" s="14">
        <v>1</v>
      </c>
      <c r="F1323" s="17">
        <f>G1313+G1315+G1317+G1319+G1321</f>
        <v>4551.62</v>
      </c>
      <c r="G1323" s="17">
        <f>ROUND(E1323*F1323,2)</f>
        <v>4551.62</v>
      </c>
      <c r="H1323" s="14">
        <v>1</v>
      </c>
      <c r="I1323" s="41">
        <f>J1313+J1315+J1317+J1319+J1321</f>
        <v>0</v>
      </c>
      <c r="J1323" s="17">
        <f>ROUND(H1323*I1323,2)</f>
        <v>0</v>
      </c>
    </row>
    <row r="1324" spans="1:10" ht="1.05" customHeight="1" x14ac:dyDescent="0.3">
      <c r="A1324" s="18"/>
      <c r="B1324" s="18"/>
      <c r="C1324" s="18"/>
      <c r="D1324" s="37"/>
      <c r="E1324" s="18"/>
      <c r="F1324" s="18"/>
      <c r="G1324" s="18"/>
      <c r="H1324" s="18"/>
      <c r="I1324" s="41"/>
      <c r="J1324" s="18"/>
    </row>
    <row r="1325" spans="1:10" x14ac:dyDescent="0.3">
      <c r="A1325" s="19" t="s">
        <v>1631</v>
      </c>
      <c r="B1325" s="27" t="s">
        <v>10</v>
      </c>
      <c r="C1325" s="19" t="s">
        <v>11</v>
      </c>
      <c r="D1325" s="38" t="s">
        <v>1632</v>
      </c>
      <c r="E1325" s="20">
        <f>E1334</f>
        <v>1</v>
      </c>
      <c r="F1325" s="20">
        <f>F1334</f>
        <v>10657.5</v>
      </c>
      <c r="G1325" s="20">
        <f>G1334</f>
        <v>10657.5</v>
      </c>
      <c r="H1325" s="20">
        <f>H1334</f>
        <v>1</v>
      </c>
      <c r="I1325" s="41">
        <f>I1334</f>
        <v>0</v>
      </c>
      <c r="J1325" s="20">
        <f>J1334</f>
        <v>0</v>
      </c>
    </row>
    <row r="1326" spans="1:10" x14ac:dyDescent="0.3">
      <c r="A1326" s="12" t="s">
        <v>1633</v>
      </c>
      <c r="B1326" s="13" t="s">
        <v>18</v>
      </c>
      <c r="C1326" s="13" t="s">
        <v>19</v>
      </c>
      <c r="D1326" s="21" t="s">
        <v>1634</v>
      </c>
      <c r="E1326" s="14">
        <v>1</v>
      </c>
      <c r="F1326" s="14">
        <v>1181.25</v>
      </c>
      <c r="G1326" s="15">
        <f>ROUND(E1326*F1326,2)</f>
        <v>1181.25</v>
      </c>
      <c r="H1326" s="14">
        <v>1</v>
      </c>
      <c r="I1326" s="41"/>
      <c r="J1326" s="15">
        <f>ROUND(H1326*I1326,2)</f>
        <v>0</v>
      </c>
    </row>
    <row r="1327" spans="1:10" ht="204" x14ac:dyDescent="0.3">
      <c r="A1327" s="16"/>
      <c r="B1327" s="16"/>
      <c r="C1327" s="16"/>
      <c r="D1327" s="21" t="s">
        <v>1635</v>
      </c>
      <c r="E1327" s="16"/>
      <c r="F1327" s="16"/>
      <c r="G1327" s="16"/>
      <c r="H1327" s="16"/>
      <c r="I1327" s="41"/>
      <c r="J1327" s="16"/>
    </row>
    <row r="1328" spans="1:10" x14ac:dyDescent="0.3">
      <c r="A1328" s="12" t="s">
        <v>1636</v>
      </c>
      <c r="B1328" s="13" t="s">
        <v>18</v>
      </c>
      <c r="C1328" s="13" t="s">
        <v>19</v>
      </c>
      <c r="D1328" s="21" t="s">
        <v>1637</v>
      </c>
      <c r="E1328" s="14">
        <v>1</v>
      </c>
      <c r="F1328" s="14">
        <v>7612.5</v>
      </c>
      <c r="G1328" s="15">
        <f>ROUND(E1328*F1328,2)</f>
        <v>7612.5</v>
      </c>
      <c r="H1328" s="14">
        <v>1</v>
      </c>
      <c r="I1328" s="41"/>
      <c r="J1328" s="15">
        <f>ROUND(H1328*I1328,2)</f>
        <v>0</v>
      </c>
    </row>
    <row r="1329" spans="1:10" ht="51" x14ac:dyDescent="0.3">
      <c r="A1329" s="16"/>
      <c r="B1329" s="16"/>
      <c r="C1329" s="16"/>
      <c r="D1329" s="21" t="s">
        <v>1638</v>
      </c>
      <c r="E1329" s="16"/>
      <c r="F1329" s="16"/>
      <c r="G1329" s="16"/>
      <c r="H1329" s="16"/>
      <c r="I1329" s="41"/>
      <c r="J1329" s="16"/>
    </row>
    <row r="1330" spans="1:10" x14ac:dyDescent="0.3">
      <c r="A1330" s="12" t="s">
        <v>1639</v>
      </c>
      <c r="B1330" s="13" t="s">
        <v>18</v>
      </c>
      <c r="C1330" s="13" t="s">
        <v>19</v>
      </c>
      <c r="D1330" s="21" t="s">
        <v>1640</v>
      </c>
      <c r="E1330" s="14">
        <v>1</v>
      </c>
      <c r="F1330" s="14">
        <v>1522.5</v>
      </c>
      <c r="G1330" s="15">
        <f>ROUND(E1330*F1330,2)</f>
        <v>1522.5</v>
      </c>
      <c r="H1330" s="14">
        <v>1</v>
      </c>
      <c r="I1330" s="41"/>
      <c r="J1330" s="15">
        <f>ROUND(H1330*I1330,2)</f>
        <v>0</v>
      </c>
    </row>
    <row r="1331" spans="1:10" ht="20.399999999999999" x14ac:dyDescent="0.3">
      <c r="A1331" s="16"/>
      <c r="B1331" s="16"/>
      <c r="C1331" s="16"/>
      <c r="D1331" s="21" t="s">
        <v>1641</v>
      </c>
      <c r="E1331" s="16"/>
      <c r="F1331" s="16"/>
      <c r="G1331" s="16"/>
      <c r="H1331" s="16"/>
      <c r="I1331" s="41"/>
      <c r="J1331" s="16"/>
    </row>
    <row r="1332" spans="1:10" x14ac:dyDescent="0.3">
      <c r="A1332" s="12" t="s">
        <v>1642</v>
      </c>
      <c r="B1332" s="13" t="s">
        <v>18</v>
      </c>
      <c r="C1332" s="13" t="s">
        <v>19</v>
      </c>
      <c r="D1332" s="21" t="s">
        <v>1643</v>
      </c>
      <c r="E1332" s="14">
        <v>1</v>
      </c>
      <c r="F1332" s="14">
        <v>341.25</v>
      </c>
      <c r="G1332" s="15">
        <f>ROUND(E1332*F1332,2)</f>
        <v>341.25</v>
      </c>
      <c r="H1332" s="14">
        <v>1</v>
      </c>
      <c r="I1332" s="41"/>
      <c r="J1332" s="15">
        <f>ROUND(H1332*I1332,2)</f>
        <v>0</v>
      </c>
    </row>
    <row r="1333" spans="1:10" ht="20.399999999999999" x14ac:dyDescent="0.3">
      <c r="A1333" s="16"/>
      <c r="B1333" s="16"/>
      <c r="C1333" s="16"/>
      <c r="D1333" s="21" t="s">
        <v>1644</v>
      </c>
      <c r="E1333" s="16"/>
      <c r="F1333" s="16"/>
      <c r="G1333" s="16"/>
      <c r="H1333" s="16"/>
      <c r="I1333" s="41"/>
      <c r="J1333" s="16"/>
    </row>
    <row r="1334" spans="1:10" x14ac:dyDescent="0.3">
      <c r="A1334" s="16"/>
      <c r="B1334" s="16"/>
      <c r="C1334" s="16"/>
      <c r="D1334" s="36" t="s">
        <v>1645</v>
      </c>
      <c r="E1334" s="14">
        <v>1</v>
      </c>
      <c r="F1334" s="17">
        <f>G1326+G1328+G1330+G1332</f>
        <v>10657.5</v>
      </c>
      <c r="G1334" s="17">
        <f>ROUND(E1334*F1334,2)</f>
        <v>10657.5</v>
      </c>
      <c r="H1334" s="14">
        <v>1</v>
      </c>
      <c r="I1334" s="41">
        <f>J1326+J1328+J1330+J1332</f>
        <v>0</v>
      </c>
      <c r="J1334" s="17">
        <f>ROUND(H1334*I1334,2)</f>
        <v>0</v>
      </c>
    </row>
    <row r="1335" spans="1:10" ht="1.05" customHeight="1" x14ac:dyDescent="0.3">
      <c r="A1335" s="18"/>
      <c r="B1335" s="18"/>
      <c r="C1335" s="18"/>
      <c r="D1335" s="37"/>
      <c r="E1335" s="18"/>
      <c r="F1335" s="18"/>
      <c r="G1335" s="18"/>
      <c r="H1335" s="18"/>
      <c r="I1335" s="41"/>
      <c r="J1335" s="18"/>
    </row>
    <row r="1336" spans="1:10" x14ac:dyDescent="0.3">
      <c r="A1336" s="19" t="s">
        <v>1646</v>
      </c>
      <c r="B1336" s="27" t="s">
        <v>10</v>
      </c>
      <c r="C1336" s="19" t="s">
        <v>11</v>
      </c>
      <c r="D1336" s="38" t="s">
        <v>1647</v>
      </c>
      <c r="E1336" s="20">
        <f>E1349</f>
        <v>1</v>
      </c>
      <c r="F1336" s="20">
        <f>F1349</f>
        <v>26046.18</v>
      </c>
      <c r="G1336" s="20">
        <f>G1349</f>
        <v>26046.18</v>
      </c>
      <c r="H1336" s="20">
        <f>H1349</f>
        <v>1</v>
      </c>
      <c r="I1336" s="41">
        <f>I1349</f>
        <v>0</v>
      </c>
      <c r="J1336" s="20">
        <f>J1349</f>
        <v>0</v>
      </c>
    </row>
    <row r="1337" spans="1:10" x14ac:dyDescent="0.3">
      <c r="A1337" s="12" t="s">
        <v>1648</v>
      </c>
      <c r="B1337" s="13" t="s">
        <v>18</v>
      </c>
      <c r="C1337" s="13" t="s">
        <v>19</v>
      </c>
      <c r="D1337" s="21" t="s">
        <v>1649</v>
      </c>
      <c r="E1337" s="14">
        <v>4</v>
      </c>
      <c r="F1337" s="14">
        <v>1951.43</v>
      </c>
      <c r="G1337" s="15">
        <f>ROUND(E1337*F1337,2)</f>
        <v>7805.72</v>
      </c>
      <c r="H1337" s="14">
        <v>4</v>
      </c>
      <c r="I1337" s="41"/>
      <c r="J1337" s="15">
        <f>ROUND(H1337*I1337,2)</f>
        <v>0</v>
      </c>
    </row>
    <row r="1338" spans="1:10" ht="132.6" x14ac:dyDescent="0.3">
      <c r="A1338" s="16"/>
      <c r="B1338" s="16"/>
      <c r="C1338" s="16"/>
      <c r="D1338" s="21" t="s">
        <v>1650</v>
      </c>
      <c r="E1338" s="16"/>
      <c r="F1338" s="16"/>
      <c r="G1338" s="16"/>
      <c r="H1338" s="16"/>
      <c r="I1338" s="41"/>
      <c r="J1338" s="16"/>
    </row>
    <row r="1339" spans="1:10" x14ac:dyDescent="0.3">
      <c r="A1339" s="12" t="s">
        <v>1651</v>
      </c>
      <c r="B1339" s="13" t="s">
        <v>18</v>
      </c>
      <c r="C1339" s="13" t="s">
        <v>19</v>
      </c>
      <c r="D1339" s="21" t="s">
        <v>1652</v>
      </c>
      <c r="E1339" s="14">
        <v>2</v>
      </c>
      <c r="F1339" s="14">
        <v>700.35</v>
      </c>
      <c r="G1339" s="15">
        <f>ROUND(E1339*F1339,2)</f>
        <v>1400.7</v>
      </c>
      <c r="H1339" s="14">
        <v>2</v>
      </c>
      <c r="I1339" s="41"/>
      <c r="J1339" s="15">
        <f>ROUND(H1339*I1339,2)</f>
        <v>0</v>
      </c>
    </row>
    <row r="1340" spans="1:10" ht="71.400000000000006" x14ac:dyDescent="0.3">
      <c r="A1340" s="16"/>
      <c r="B1340" s="16"/>
      <c r="C1340" s="16"/>
      <c r="D1340" s="21" t="s">
        <v>1653</v>
      </c>
      <c r="E1340" s="16"/>
      <c r="F1340" s="16"/>
      <c r="G1340" s="16"/>
      <c r="H1340" s="16"/>
      <c r="I1340" s="41"/>
      <c r="J1340" s="16"/>
    </row>
    <row r="1341" spans="1:10" x14ac:dyDescent="0.3">
      <c r="A1341" s="12" t="s">
        <v>1654</v>
      </c>
      <c r="B1341" s="13" t="s">
        <v>18</v>
      </c>
      <c r="C1341" s="13" t="s">
        <v>19</v>
      </c>
      <c r="D1341" s="21" t="s">
        <v>1655</v>
      </c>
      <c r="E1341" s="14">
        <v>2</v>
      </c>
      <c r="F1341" s="14">
        <v>5318.88</v>
      </c>
      <c r="G1341" s="15">
        <f>ROUND(E1341*F1341,2)</f>
        <v>10637.76</v>
      </c>
      <c r="H1341" s="14">
        <v>2</v>
      </c>
      <c r="I1341" s="41"/>
      <c r="J1341" s="15">
        <f>ROUND(H1341*I1341,2)</f>
        <v>0</v>
      </c>
    </row>
    <row r="1342" spans="1:10" ht="377.4" x14ac:dyDescent="0.3">
      <c r="A1342" s="16"/>
      <c r="B1342" s="16"/>
      <c r="C1342" s="16"/>
      <c r="D1342" s="21" t="s">
        <v>1656</v>
      </c>
      <c r="E1342" s="16"/>
      <c r="F1342" s="16"/>
      <c r="G1342" s="16"/>
      <c r="H1342" s="16"/>
      <c r="I1342" s="41"/>
      <c r="J1342" s="16"/>
    </row>
    <row r="1343" spans="1:10" x14ac:dyDescent="0.3">
      <c r="A1343" s="12" t="s">
        <v>1401</v>
      </c>
      <c r="B1343" s="13" t="s">
        <v>18</v>
      </c>
      <c r="C1343" s="13" t="s">
        <v>34</v>
      </c>
      <c r="D1343" s="21" t="s">
        <v>1402</v>
      </c>
      <c r="E1343" s="14">
        <v>175</v>
      </c>
      <c r="F1343" s="14">
        <v>5.71</v>
      </c>
      <c r="G1343" s="15">
        <f>ROUND(E1343*F1343,2)</f>
        <v>999.25</v>
      </c>
      <c r="H1343" s="14">
        <v>175</v>
      </c>
      <c r="I1343" s="41"/>
      <c r="J1343" s="15">
        <f>ROUND(H1343*I1343,2)</f>
        <v>0</v>
      </c>
    </row>
    <row r="1344" spans="1:10" ht="40.799999999999997" x14ac:dyDescent="0.3">
      <c r="A1344" s="16"/>
      <c r="B1344" s="16"/>
      <c r="C1344" s="16"/>
      <c r="D1344" s="21" t="s">
        <v>1403</v>
      </c>
      <c r="E1344" s="16"/>
      <c r="F1344" s="16"/>
      <c r="G1344" s="16"/>
      <c r="H1344" s="16"/>
      <c r="I1344" s="41"/>
      <c r="J1344" s="16"/>
    </row>
    <row r="1345" spans="1:10" ht="20.399999999999999" x14ac:dyDescent="0.3">
      <c r="A1345" s="12" t="s">
        <v>1657</v>
      </c>
      <c r="B1345" s="13" t="s">
        <v>18</v>
      </c>
      <c r="C1345" s="13" t="s">
        <v>19</v>
      </c>
      <c r="D1345" s="21" t="s">
        <v>1658</v>
      </c>
      <c r="E1345" s="14">
        <v>2</v>
      </c>
      <c r="F1345" s="14">
        <v>2535.75</v>
      </c>
      <c r="G1345" s="15">
        <f>ROUND(E1345*F1345,2)</f>
        <v>5071.5</v>
      </c>
      <c r="H1345" s="14">
        <v>2</v>
      </c>
      <c r="I1345" s="41"/>
      <c r="J1345" s="15">
        <f>ROUND(H1345*I1345,2)</f>
        <v>0</v>
      </c>
    </row>
    <row r="1346" spans="1:10" ht="51" x14ac:dyDescent="0.3">
      <c r="A1346" s="16"/>
      <c r="B1346" s="16"/>
      <c r="C1346" s="16"/>
      <c r="D1346" s="21" t="s">
        <v>1659</v>
      </c>
      <c r="E1346" s="16"/>
      <c r="F1346" s="16"/>
      <c r="G1346" s="16"/>
      <c r="H1346" s="16"/>
      <c r="I1346" s="41"/>
      <c r="J1346" s="16"/>
    </row>
    <row r="1347" spans="1:10" x14ac:dyDescent="0.3">
      <c r="A1347" s="12" t="s">
        <v>1597</v>
      </c>
      <c r="B1347" s="13" t="s">
        <v>18</v>
      </c>
      <c r="C1347" s="13" t="s">
        <v>19</v>
      </c>
      <c r="D1347" s="21" t="s">
        <v>1598</v>
      </c>
      <c r="E1347" s="14">
        <v>1</v>
      </c>
      <c r="F1347" s="14">
        <v>131.25</v>
      </c>
      <c r="G1347" s="15">
        <f>ROUND(E1347*F1347,2)</f>
        <v>131.25</v>
      </c>
      <c r="H1347" s="14">
        <v>1</v>
      </c>
      <c r="I1347" s="41"/>
      <c r="J1347" s="15">
        <f>ROUND(H1347*I1347,2)</f>
        <v>0</v>
      </c>
    </row>
    <row r="1348" spans="1:10" ht="40.799999999999997" x14ac:dyDescent="0.3">
      <c r="A1348" s="16"/>
      <c r="B1348" s="16"/>
      <c r="C1348" s="16"/>
      <c r="D1348" s="21" t="s">
        <v>1599</v>
      </c>
      <c r="E1348" s="16"/>
      <c r="F1348" s="16"/>
      <c r="G1348" s="16"/>
      <c r="H1348" s="16"/>
      <c r="I1348" s="41"/>
      <c r="J1348" s="16"/>
    </row>
    <row r="1349" spans="1:10" x14ac:dyDescent="0.3">
      <c r="A1349" s="16"/>
      <c r="B1349" s="16"/>
      <c r="C1349" s="16"/>
      <c r="D1349" s="36" t="s">
        <v>1660</v>
      </c>
      <c r="E1349" s="14">
        <v>1</v>
      </c>
      <c r="F1349" s="17">
        <f>G1337+G1339+G1341+G1343+G1345+G1347</f>
        <v>26046.18</v>
      </c>
      <c r="G1349" s="17">
        <f>ROUND(E1349*F1349,2)</f>
        <v>26046.18</v>
      </c>
      <c r="H1349" s="14">
        <v>1</v>
      </c>
      <c r="I1349" s="41">
        <f>J1337+J1339+J1341+J1343+J1345+J1347</f>
        <v>0</v>
      </c>
      <c r="J1349" s="17">
        <f>ROUND(H1349*I1349,2)</f>
        <v>0</v>
      </c>
    </row>
    <row r="1350" spans="1:10" ht="1.05" customHeight="1" x14ac:dyDescent="0.3">
      <c r="A1350" s="18"/>
      <c r="B1350" s="18"/>
      <c r="C1350" s="18"/>
      <c r="D1350" s="37"/>
      <c r="E1350" s="18"/>
      <c r="F1350" s="18"/>
      <c r="G1350" s="18"/>
      <c r="H1350" s="18"/>
      <c r="I1350" s="41"/>
      <c r="J1350" s="18"/>
    </row>
    <row r="1351" spans="1:10" x14ac:dyDescent="0.3">
      <c r="A1351" s="19" t="s">
        <v>1661</v>
      </c>
      <c r="B1351" s="19" t="s">
        <v>10</v>
      </c>
      <c r="C1351" s="19" t="s">
        <v>11</v>
      </c>
      <c r="D1351" s="38" t="s">
        <v>1662</v>
      </c>
      <c r="E1351" s="20">
        <f>E1360</f>
        <v>1</v>
      </c>
      <c r="F1351" s="20">
        <f>F1360</f>
        <v>9460.1</v>
      </c>
      <c r="G1351" s="20">
        <f>G1360</f>
        <v>9460.1</v>
      </c>
      <c r="H1351" s="20">
        <f>H1360</f>
        <v>1</v>
      </c>
      <c r="I1351" s="41">
        <f>I1360</f>
        <v>0</v>
      </c>
      <c r="J1351" s="20">
        <f>J1360</f>
        <v>0</v>
      </c>
    </row>
    <row r="1352" spans="1:10" ht="20.399999999999999" x14ac:dyDescent="0.3">
      <c r="A1352" s="12" t="s">
        <v>1663</v>
      </c>
      <c r="B1352" s="13" t="s">
        <v>18</v>
      </c>
      <c r="C1352" s="13" t="s">
        <v>1664</v>
      </c>
      <c r="D1352" s="21" t="s">
        <v>1665</v>
      </c>
      <c r="E1352" s="14">
        <v>95</v>
      </c>
      <c r="F1352" s="14">
        <v>57.24</v>
      </c>
      <c r="G1352" s="15">
        <f>ROUND(E1352*F1352,2)</f>
        <v>5437.8</v>
      </c>
      <c r="H1352" s="14">
        <v>95</v>
      </c>
      <c r="I1352" s="41"/>
      <c r="J1352" s="15">
        <f>ROUND(H1352*I1352,2)</f>
        <v>0</v>
      </c>
    </row>
    <row r="1353" spans="1:10" ht="51" x14ac:dyDescent="0.3">
      <c r="A1353" s="16"/>
      <c r="B1353" s="16"/>
      <c r="C1353" s="16"/>
      <c r="D1353" s="21" t="s">
        <v>1666</v>
      </c>
      <c r="E1353" s="16"/>
      <c r="F1353" s="16"/>
      <c r="G1353" s="16"/>
      <c r="H1353" s="16"/>
      <c r="I1353" s="41"/>
      <c r="J1353" s="16"/>
    </row>
    <row r="1354" spans="1:10" x14ac:dyDescent="0.3">
      <c r="A1354" s="12" t="s">
        <v>1667</v>
      </c>
      <c r="B1354" s="13" t="s">
        <v>18</v>
      </c>
      <c r="C1354" s="13" t="s">
        <v>1664</v>
      </c>
      <c r="D1354" s="21" t="s">
        <v>1668</v>
      </c>
      <c r="E1354" s="14">
        <v>95</v>
      </c>
      <c r="F1354" s="14">
        <v>12.88</v>
      </c>
      <c r="G1354" s="15">
        <f>ROUND(E1354*F1354,2)</f>
        <v>1223.5999999999999</v>
      </c>
      <c r="H1354" s="14">
        <v>95</v>
      </c>
      <c r="I1354" s="41"/>
      <c r="J1354" s="15">
        <f>ROUND(H1354*I1354,2)</f>
        <v>0</v>
      </c>
    </row>
    <row r="1355" spans="1:10" ht="20.399999999999999" x14ac:dyDescent="0.3">
      <c r="A1355" s="16"/>
      <c r="B1355" s="16"/>
      <c r="C1355" s="16"/>
      <c r="D1355" s="21" t="s">
        <v>1669</v>
      </c>
      <c r="E1355" s="16"/>
      <c r="F1355" s="16"/>
      <c r="G1355" s="16"/>
      <c r="H1355" s="16"/>
      <c r="I1355" s="41"/>
      <c r="J1355" s="16"/>
    </row>
    <row r="1356" spans="1:10" ht="20.399999999999999" x14ac:dyDescent="0.3">
      <c r="A1356" s="12" t="s">
        <v>1670</v>
      </c>
      <c r="B1356" s="13" t="s">
        <v>18</v>
      </c>
      <c r="C1356" s="13" t="s">
        <v>1664</v>
      </c>
      <c r="D1356" s="21" t="s">
        <v>1671</v>
      </c>
      <c r="E1356" s="14">
        <v>95</v>
      </c>
      <c r="F1356" s="14">
        <v>13.81</v>
      </c>
      <c r="G1356" s="15">
        <f>ROUND(E1356*F1356,2)</f>
        <v>1311.95</v>
      </c>
      <c r="H1356" s="14">
        <v>95</v>
      </c>
      <c r="I1356" s="41"/>
      <c r="J1356" s="15">
        <f>ROUND(H1356*I1356,2)</f>
        <v>0</v>
      </c>
    </row>
    <row r="1357" spans="1:10" ht="20.399999999999999" x14ac:dyDescent="0.3">
      <c r="A1357" s="16"/>
      <c r="B1357" s="16"/>
      <c r="C1357" s="16"/>
      <c r="D1357" s="21" t="s">
        <v>1672</v>
      </c>
      <c r="E1357" s="16"/>
      <c r="F1357" s="16"/>
      <c r="G1357" s="16"/>
      <c r="H1357" s="16"/>
      <c r="I1357" s="41"/>
      <c r="J1357" s="16"/>
    </row>
    <row r="1358" spans="1:10" x14ac:dyDescent="0.3">
      <c r="A1358" s="12" t="s">
        <v>1673</v>
      </c>
      <c r="B1358" s="13" t="s">
        <v>18</v>
      </c>
      <c r="C1358" s="13" t="s">
        <v>1664</v>
      </c>
      <c r="D1358" s="21" t="s">
        <v>1674</v>
      </c>
      <c r="E1358" s="14">
        <v>95</v>
      </c>
      <c r="F1358" s="14">
        <v>15.65</v>
      </c>
      <c r="G1358" s="15">
        <f>ROUND(E1358*F1358,2)</f>
        <v>1486.75</v>
      </c>
      <c r="H1358" s="14">
        <v>95</v>
      </c>
      <c r="I1358" s="41"/>
      <c r="J1358" s="15">
        <f>ROUND(H1358*I1358,2)</f>
        <v>0</v>
      </c>
    </row>
    <row r="1359" spans="1:10" ht="30.6" x14ac:dyDescent="0.3">
      <c r="A1359" s="16"/>
      <c r="B1359" s="16"/>
      <c r="C1359" s="16"/>
      <c r="D1359" s="21" t="s">
        <v>1675</v>
      </c>
      <c r="E1359" s="16"/>
      <c r="F1359" s="16"/>
      <c r="G1359" s="16"/>
      <c r="H1359" s="16"/>
      <c r="I1359" s="41"/>
      <c r="J1359" s="16"/>
    </row>
    <row r="1360" spans="1:10" x14ac:dyDescent="0.3">
      <c r="A1360" s="16"/>
      <c r="B1360" s="16"/>
      <c r="C1360" s="16"/>
      <c r="D1360" s="36" t="s">
        <v>1676</v>
      </c>
      <c r="E1360" s="14">
        <v>1</v>
      </c>
      <c r="F1360" s="17">
        <f>G1352+G1354+G1356+G1358</f>
        <v>9460.1</v>
      </c>
      <c r="G1360" s="17">
        <f>ROUND(E1360*F1360,2)</f>
        <v>9460.1</v>
      </c>
      <c r="H1360" s="14">
        <v>1</v>
      </c>
      <c r="I1360" s="41">
        <f>J1352+J1354+J1356+J1358</f>
        <v>0</v>
      </c>
      <c r="J1360" s="17">
        <f>ROUND(H1360*I1360,2)</f>
        <v>0</v>
      </c>
    </row>
    <row r="1361" spans="1:10" ht="1.05" customHeight="1" x14ac:dyDescent="0.3">
      <c r="A1361" s="18"/>
      <c r="B1361" s="18"/>
      <c r="C1361" s="18"/>
      <c r="D1361" s="37"/>
      <c r="E1361" s="18"/>
      <c r="F1361" s="18"/>
      <c r="G1361" s="18"/>
      <c r="H1361" s="18"/>
      <c r="I1361" s="41"/>
      <c r="J1361" s="18"/>
    </row>
    <row r="1362" spans="1:10" x14ac:dyDescent="0.3">
      <c r="A1362" s="19" t="s">
        <v>1677</v>
      </c>
      <c r="B1362" s="19" t="s">
        <v>10</v>
      </c>
      <c r="C1362" s="19" t="s">
        <v>11</v>
      </c>
      <c r="D1362" s="38" t="s">
        <v>161</v>
      </c>
      <c r="E1362" s="20">
        <f>E1367</f>
        <v>1</v>
      </c>
      <c r="F1362" s="20">
        <f>F1367</f>
        <v>3670.8</v>
      </c>
      <c r="G1362" s="20">
        <f>G1367</f>
        <v>3670.8</v>
      </c>
      <c r="H1362" s="20">
        <f>H1367</f>
        <v>1</v>
      </c>
      <c r="I1362" s="41">
        <f>I1367</f>
        <v>0</v>
      </c>
      <c r="J1362" s="20">
        <f>J1367</f>
        <v>0</v>
      </c>
    </row>
    <row r="1363" spans="1:10" x14ac:dyDescent="0.3">
      <c r="A1363" s="12" t="s">
        <v>1678</v>
      </c>
      <c r="B1363" s="13" t="s">
        <v>18</v>
      </c>
      <c r="C1363" s="13" t="s">
        <v>34</v>
      </c>
      <c r="D1363" s="21" t="s">
        <v>1679</v>
      </c>
      <c r="E1363" s="14">
        <v>6</v>
      </c>
      <c r="F1363" s="14">
        <v>554.27</v>
      </c>
      <c r="G1363" s="15">
        <f>ROUND(E1363*F1363,2)</f>
        <v>3325.62</v>
      </c>
      <c r="H1363" s="14">
        <v>6</v>
      </c>
      <c r="I1363" s="41"/>
      <c r="J1363" s="15">
        <f>ROUND(H1363*I1363,2)</f>
        <v>0</v>
      </c>
    </row>
    <row r="1364" spans="1:10" ht="61.2" x14ac:dyDescent="0.3">
      <c r="A1364" s="16"/>
      <c r="B1364" s="16"/>
      <c r="C1364" s="16"/>
      <c r="D1364" s="21" t="s">
        <v>1680</v>
      </c>
      <c r="E1364" s="16"/>
      <c r="F1364" s="16"/>
      <c r="G1364" s="16"/>
      <c r="H1364" s="16"/>
      <c r="I1364" s="41"/>
      <c r="J1364" s="16"/>
    </row>
    <row r="1365" spans="1:10" x14ac:dyDescent="0.3">
      <c r="A1365" s="12" t="s">
        <v>1681</v>
      </c>
      <c r="B1365" s="13" t="s">
        <v>18</v>
      </c>
      <c r="C1365" s="13" t="s">
        <v>19</v>
      </c>
      <c r="D1365" s="21" t="s">
        <v>1682</v>
      </c>
      <c r="E1365" s="14">
        <v>2</v>
      </c>
      <c r="F1365" s="14">
        <v>172.59</v>
      </c>
      <c r="G1365" s="15">
        <f>ROUND(E1365*F1365,2)</f>
        <v>345.18</v>
      </c>
      <c r="H1365" s="14">
        <v>2</v>
      </c>
      <c r="I1365" s="41"/>
      <c r="J1365" s="15">
        <f>ROUND(H1365*I1365,2)</f>
        <v>0</v>
      </c>
    </row>
    <row r="1366" spans="1:10" ht="183.6" x14ac:dyDescent="0.3">
      <c r="A1366" s="16"/>
      <c r="B1366" s="16"/>
      <c r="C1366" s="16"/>
      <c r="D1366" s="21" t="s">
        <v>1683</v>
      </c>
      <c r="E1366" s="16"/>
      <c r="F1366" s="16"/>
      <c r="G1366" s="16"/>
      <c r="H1366" s="16"/>
      <c r="I1366" s="41"/>
      <c r="J1366" s="16"/>
    </row>
    <row r="1367" spans="1:10" x14ac:dyDescent="0.3">
      <c r="A1367" s="16"/>
      <c r="B1367" s="16"/>
      <c r="C1367" s="16"/>
      <c r="D1367" s="36" t="s">
        <v>1684</v>
      </c>
      <c r="E1367" s="14">
        <v>1</v>
      </c>
      <c r="F1367" s="17">
        <f>G1363+G1365</f>
        <v>3670.8</v>
      </c>
      <c r="G1367" s="17">
        <f>ROUND(E1367*F1367,2)</f>
        <v>3670.8</v>
      </c>
      <c r="H1367" s="14">
        <v>1</v>
      </c>
      <c r="I1367" s="41">
        <f>J1363+J1365</f>
        <v>0</v>
      </c>
      <c r="J1367" s="17">
        <f>ROUND(H1367*I1367,2)</f>
        <v>0</v>
      </c>
    </row>
    <row r="1368" spans="1:10" ht="1.05" customHeight="1" x14ac:dyDescent="0.3">
      <c r="A1368" s="18"/>
      <c r="B1368" s="18"/>
      <c r="C1368" s="18"/>
      <c r="D1368" s="37"/>
      <c r="E1368" s="18"/>
      <c r="F1368" s="18"/>
      <c r="G1368" s="18"/>
      <c r="H1368" s="18"/>
      <c r="I1368" s="41"/>
      <c r="J1368" s="18"/>
    </row>
    <row r="1369" spans="1:10" x14ac:dyDescent="0.3">
      <c r="A1369" s="16"/>
      <c r="B1369" s="16"/>
      <c r="C1369" s="16"/>
      <c r="D1369" s="36" t="s">
        <v>1685</v>
      </c>
      <c r="E1369" s="14">
        <v>1</v>
      </c>
      <c r="F1369" s="17">
        <f>G1174+G1212+G1231+G1252+G1269+G1276+G1303+G1312+G1325+G1336+G1351+G1362</f>
        <v>275265.05</v>
      </c>
      <c r="G1369" s="17">
        <f>ROUND(E1369*F1369,2)</f>
        <v>275265.05</v>
      </c>
      <c r="H1369" s="14">
        <v>1</v>
      </c>
      <c r="I1369" s="41">
        <f>J1174+J1212+J1231+J1252+J1269+J1276+J1303+J1312+J1325+J1336+J1351+J1362</f>
        <v>0</v>
      </c>
      <c r="J1369" s="17">
        <f>ROUND(H1369*I1369,2)</f>
        <v>0</v>
      </c>
    </row>
    <row r="1370" spans="1:10" ht="1.05" customHeight="1" x14ac:dyDescent="0.3">
      <c r="A1370" s="18"/>
      <c r="B1370" s="18"/>
      <c r="C1370" s="18"/>
      <c r="D1370" s="37"/>
      <c r="E1370" s="18"/>
      <c r="F1370" s="18"/>
      <c r="G1370" s="18"/>
      <c r="H1370" s="18"/>
      <c r="I1370" s="41"/>
      <c r="J1370" s="18"/>
    </row>
    <row r="1371" spans="1:10" x14ac:dyDescent="0.3">
      <c r="A1371" s="10" t="s">
        <v>1686</v>
      </c>
      <c r="B1371" s="26" t="s">
        <v>10</v>
      </c>
      <c r="C1371" s="10" t="s">
        <v>11</v>
      </c>
      <c r="D1371" s="35" t="s">
        <v>1687</v>
      </c>
      <c r="E1371" s="11">
        <f>E1474</f>
        <v>1</v>
      </c>
      <c r="F1371" s="11">
        <f>F1474</f>
        <v>132588.93</v>
      </c>
      <c r="G1371" s="11">
        <f>G1474</f>
        <v>132588.93</v>
      </c>
      <c r="H1371" s="11">
        <f>H1474</f>
        <v>1</v>
      </c>
      <c r="I1371" s="41">
        <f>I1474</f>
        <v>0</v>
      </c>
      <c r="J1371" s="11">
        <f>J1474</f>
        <v>0</v>
      </c>
    </row>
    <row r="1372" spans="1:10" x14ac:dyDescent="0.3">
      <c r="A1372" s="19" t="s">
        <v>1688</v>
      </c>
      <c r="B1372" s="19" t="s">
        <v>10</v>
      </c>
      <c r="C1372" s="19" t="s">
        <v>11</v>
      </c>
      <c r="D1372" s="38" t="s">
        <v>1689</v>
      </c>
      <c r="E1372" s="20">
        <f>E1463</f>
        <v>1</v>
      </c>
      <c r="F1372" s="20">
        <f>F1463</f>
        <v>126417.97</v>
      </c>
      <c r="G1372" s="20">
        <f>G1463</f>
        <v>126417.97</v>
      </c>
      <c r="H1372" s="20">
        <f>H1463</f>
        <v>1</v>
      </c>
      <c r="I1372" s="41">
        <f>I1463</f>
        <v>0</v>
      </c>
      <c r="J1372" s="20">
        <f>J1463</f>
        <v>0</v>
      </c>
    </row>
    <row r="1373" spans="1:10" x14ac:dyDescent="0.3">
      <c r="A1373" s="22" t="s">
        <v>1690</v>
      </c>
      <c r="B1373" s="22" t="s">
        <v>10</v>
      </c>
      <c r="C1373" s="22" t="s">
        <v>11</v>
      </c>
      <c r="D1373" s="39" t="s">
        <v>1691</v>
      </c>
      <c r="E1373" s="23">
        <f>E1392</f>
        <v>1</v>
      </c>
      <c r="F1373" s="23">
        <f>F1392</f>
        <v>28217.18</v>
      </c>
      <c r="G1373" s="23">
        <f>G1392</f>
        <v>28217.18</v>
      </c>
      <c r="H1373" s="23">
        <f>H1392</f>
        <v>1</v>
      </c>
      <c r="I1373" s="41">
        <f>I1392</f>
        <v>0</v>
      </c>
      <c r="J1373" s="23">
        <f>J1392</f>
        <v>0</v>
      </c>
    </row>
    <row r="1374" spans="1:10" x14ac:dyDescent="0.3">
      <c r="A1374" s="12" t="s">
        <v>1692</v>
      </c>
      <c r="B1374" s="13" t="s">
        <v>18</v>
      </c>
      <c r="C1374" s="13" t="s">
        <v>783</v>
      </c>
      <c r="D1374" s="21" t="s">
        <v>1693</v>
      </c>
      <c r="E1374" s="14">
        <v>1</v>
      </c>
      <c r="F1374" s="14">
        <v>15070.68</v>
      </c>
      <c r="G1374" s="15">
        <f>ROUND(E1374*F1374,2)</f>
        <v>15070.68</v>
      </c>
      <c r="H1374" s="14">
        <v>1</v>
      </c>
      <c r="I1374" s="41"/>
      <c r="J1374" s="15">
        <f>ROUND(H1374*I1374,2)</f>
        <v>0</v>
      </c>
    </row>
    <row r="1375" spans="1:10" ht="336.6" x14ac:dyDescent="0.3">
      <c r="A1375" s="16"/>
      <c r="B1375" s="16"/>
      <c r="C1375" s="16"/>
      <c r="D1375" s="21" t="s">
        <v>1694</v>
      </c>
      <c r="E1375" s="16"/>
      <c r="F1375" s="16"/>
      <c r="G1375" s="16"/>
      <c r="H1375" s="16"/>
      <c r="I1375" s="41"/>
      <c r="J1375" s="16"/>
    </row>
    <row r="1376" spans="1:10" ht="20.399999999999999" x14ac:dyDescent="0.3">
      <c r="A1376" s="12" t="s">
        <v>1695</v>
      </c>
      <c r="B1376" s="13" t="s">
        <v>18</v>
      </c>
      <c r="C1376" s="13" t="s">
        <v>783</v>
      </c>
      <c r="D1376" s="21" t="s">
        <v>1696</v>
      </c>
      <c r="E1376" s="14">
        <v>1</v>
      </c>
      <c r="F1376" s="14">
        <v>4709.3900000000003</v>
      </c>
      <c r="G1376" s="15">
        <f>ROUND(E1376*F1376,2)</f>
        <v>4709.3900000000003</v>
      </c>
      <c r="H1376" s="14">
        <v>1</v>
      </c>
      <c r="I1376" s="41"/>
      <c r="J1376" s="15">
        <f>ROUND(H1376*I1376,2)</f>
        <v>0</v>
      </c>
    </row>
    <row r="1377" spans="1:10" ht="61.2" x14ac:dyDescent="0.3">
      <c r="A1377" s="16"/>
      <c r="B1377" s="16"/>
      <c r="C1377" s="16"/>
      <c r="D1377" s="21" t="s">
        <v>1697</v>
      </c>
      <c r="E1377" s="16"/>
      <c r="F1377" s="16"/>
      <c r="G1377" s="16"/>
      <c r="H1377" s="16"/>
      <c r="I1377" s="41"/>
      <c r="J1377" s="16"/>
    </row>
    <row r="1378" spans="1:10" ht="20.399999999999999" x14ac:dyDescent="0.3">
      <c r="A1378" s="12" t="s">
        <v>1698</v>
      </c>
      <c r="B1378" s="13" t="s">
        <v>18</v>
      </c>
      <c r="C1378" s="13" t="s">
        <v>783</v>
      </c>
      <c r="D1378" s="21" t="s">
        <v>1699</v>
      </c>
      <c r="E1378" s="14">
        <v>1</v>
      </c>
      <c r="F1378" s="14">
        <v>1835.3</v>
      </c>
      <c r="G1378" s="15">
        <f>ROUND(E1378*F1378,2)</f>
        <v>1835.3</v>
      </c>
      <c r="H1378" s="14">
        <v>1</v>
      </c>
      <c r="I1378" s="41"/>
      <c r="J1378" s="15">
        <f>ROUND(H1378*I1378,2)</f>
        <v>0</v>
      </c>
    </row>
    <row r="1379" spans="1:10" ht="71.400000000000006" x14ac:dyDescent="0.3">
      <c r="A1379" s="16"/>
      <c r="B1379" s="16"/>
      <c r="C1379" s="16"/>
      <c r="D1379" s="21" t="s">
        <v>1700</v>
      </c>
      <c r="E1379" s="16"/>
      <c r="F1379" s="16"/>
      <c r="G1379" s="16"/>
      <c r="H1379" s="16"/>
      <c r="I1379" s="41"/>
      <c r="J1379" s="16"/>
    </row>
    <row r="1380" spans="1:10" x14ac:dyDescent="0.3">
      <c r="A1380" s="12" t="s">
        <v>1701</v>
      </c>
      <c r="B1380" s="13" t="s">
        <v>18</v>
      </c>
      <c r="C1380" s="13" t="s">
        <v>783</v>
      </c>
      <c r="D1380" s="21" t="s">
        <v>1702</v>
      </c>
      <c r="E1380" s="14">
        <v>1</v>
      </c>
      <c r="F1380" s="14">
        <v>3691.59</v>
      </c>
      <c r="G1380" s="15">
        <f>ROUND(E1380*F1380,2)</f>
        <v>3691.59</v>
      </c>
      <c r="H1380" s="14">
        <v>1</v>
      </c>
      <c r="I1380" s="41"/>
      <c r="J1380" s="15">
        <f>ROUND(H1380*I1380,2)</f>
        <v>0</v>
      </c>
    </row>
    <row r="1381" spans="1:10" ht="61.2" x14ac:dyDescent="0.3">
      <c r="A1381" s="16"/>
      <c r="B1381" s="16"/>
      <c r="C1381" s="16"/>
      <c r="D1381" s="21" t="s">
        <v>1703</v>
      </c>
      <c r="E1381" s="16"/>
      <c r="F1381" s="16"/>
      <c r="G1381" s="16"/>
      <c r="H1381" s="16"/>
      <c r="I1381" s="41"/>
      <c r="J1381" s="16"/>
    </row>
    <row r="1382" spans="1:10" ht="20.399999999999999" x14ac:dyDescent="0.3">
      <c r="A1382" s="12" t="s">
        <v>1704</v>
      </c>
      <c r="B1382" s="13" t="s">
        <v>18</v>
      </c>
      <c r="C1382" s="13" t="s">
        <v>783</v>
      </c>
      <c r="D1382" s="21" t="s">
        <v>1705</v>
      </c>
      <c r="E1382" s="14">
        <v>1</v>
      </c>
      <c r="F1382" s="14">
        <v>404.04</v>
      </c>
      <c r="G1382" s="15">
        <f>ROUND(E1382*F1382,2)</f>
        <v>404.04</v>
      </c>
      <c r="H1382" s="14">
        <v>1</v>
      </c>
      <c r="I1382" s="41"/>
      <c r="J1382" s="15">
        <f>ROUND(H1382*I1382,2)</f>
        <v>0</v>
      </c>
    </row>
    <row r="1383" spans="1:10" ht="71.400000000000006" x14ac:dyDescent="0.3">
      <c r="A1383" s="16"/>
      <c r="B1383" s="16"/>
      <c r="C1383" s="16"/>
      <c r="D1383" s="21" t="s">
        <v>1706</v>
      </c>
      <c r="E1383" s="16"/>
      <c r="F1383" s="16"/>
      <c r="G1383" s="16"/>
      <c r="H1383" s="16"/>
      <c r="I1383" s="41"/>
      <c r="J1383" s="16"/>
    </row>
    <row r="1384" spans="1:10" x14ac:dyDescent="0.3">
      <c r="A1384" s="12" t="s">
        <v>1707</v>
      </c>
      <c r="B1384" s="13" t="s">
        <v>18</v>
      </c>
      <c r="C1384" s="13" t="s">
        <v>783</v>
      </c>
      <c r="D1384" s="21" t="s">
        <v>1708</v>
      </c>
      <c r="E1384" s="14">
        <v>1</v>
      </c>
      <c r="F1384" s="14">
        <v>187.7</v>
      </c>
      <c r="G1384" s="15">
        <f>ROUND(E1384*F1384,2)</f>
        <v>187.7</v>
      </c>
      <c r="H1384" s="14">
        <v>1</v>
      </c>
      <c r="I1384" s="41"/>
      <c r="J1384" s="15">
        <f>ROUND(H1384*I1384,2)</f>
        <v>0</v>
      </c>
    </row>
    <row r="1385" spans="1:10" ht="40.799999999999997" x14ac:dyDescent="0.3">
      <c r="A1385" s="16"/>
      <c r="B1385" s="16"/>
      <c r="C1385" s="16"/>
      <c r="D1385" s="21" t="s">
        <v>1709</v>
      </c>
      <c r="E1385" s="16"/>
      <c r="F1385" s="16"/>
      <c r="G1385" s="16"/>
      <c r="H1385" s="16"/>
      <c r="I1385" s="41"/>
      <c r="J1385" s="16"/>
    </row>
    <row r="1386" spans="1:10" ht="20.399999999999999" x14ac:dyDescent="0.3">
      <c r="A1386" s="12" t="s">
        <v>1710</v>
      </c>
      <c r="B1386" s="13" t="s">
        <v>18</v>
      </c>
      <c r="C1386" s="13" t="s">
        <v>783</v>
      </c>
      <c r="D1386" s="21" t="s">
        <v>1711</v>
      </c>
      <c r="E1386" s="14">
        <v>1</v>
      </c>
      <c r="F1386" s="14">
        <v>273.89</v>
      </c>
      <c r="G1386" s="15">
        <f>ROUND(E1386*F1386,2)</f>
        <v>273.89</v>
      </c>
      <c r="H1386" s="14">
        <v>1</v>
      </c>
      <c r="I1386" s="41"/>
      <c r="J1386" s="15">
        <f>ROUND(H1386*I1386,2)</f>
        <v>0</v>
      </c>
    </row>
    <row r="1387" spans="1:10" ht="51" x14ac:dyDescent="0.3">
      <c r="A1387" s="16"/>
      <c r="B1387" s="16"/>
      <c r="C1387" s="16"/>
      <c r="D1387" s="21" t="s">
        <v>1712</v>
      </c>
      <c r="E1387" s="16"/>
      <c r="F1387" s="16"/>
      <c r="G1387" s="16"/>
      <c r="H1387" s="16"/>
      <c r="I1387" s="41"/>
      <c r="J1387" s="16"/>
    </row>
    <row r="1388" spans="1:10" x14ac:dyDescent="0.3">
      <c r="A1388" s="12" t="s">
        <v>1713</v>
      </c>
      <c r="B1388" s="13" t="s">
        <v>18</v>
      </c>
      <c r="C1388" s="13" t="s">
        <v>783</v>
      </c>
      <c r="D1388" s="21" t="s">
        <v>1714</v>
      </c>
      <c r="E1388" s="14">
        <v>1</v>
      </c>
      <c r="F1388" s="14">
        <v>1197.27</v>
      </c>
      <c r="G1388" s="15">
        <f>ROUND(E1388*F1388,2)</f>
        <v>1197.27</v>
      </c>
      <c r="H1388" s="14">
        <v>1</v>
      </c>
      <c r="I1388" s="41"/>
      <c r="J1388" s="15">
        <f>ROUND(H1388*I1388,2)</f>
        <v>0</v>
      </c>
    </row>
    <row r="1389" spans="1:10" ht="71.400000000000006" x14ac:dyDescent="0.3">
      <c r="A1389" s="16"/>
      <c r="B1389" s="16"/>
      <c r="C1389" s="16"/>
      <c r="D1389" s="21" t="s">
        <v>1715</v>
      </c>
      <c r="E1389" s="16"/>
      <c r="F1389" s="16"/>
      <c r="G1389" s="16"/>
      <c r="H1389" s="16"/>
      <c r="I1389" s="41"/>
      <c r="J1389" s="16"/>
    </row>
    <row r="1390" spans="1:10" ht="20.399999999999999" x14ac:dyDescent="0.3">
      <c r="A1390" s="12" t="s">
        <v>1716</v>
      </c>
      <c r="B1390" s="13" t="s">
        <v>18</v>
      </c>
      <c r="C1390" s="13" t="s">
        <v>783</v>
      </c>
      <c r="D1390" s="21" t="s">
        <v>1717</v>
      </c>
      <c r="E1390" s="14">
        <v>1</v>
      </c>
      <c r="F1390" s="14">
        <v>847.32</v>
      </c>
      <c r="G1390" s="15">
        <f>ROUND(E1390*F1390,2)</f>
        <v>847.32</v>
      </c>
      <c r="H1390" s="14">
        <v>1</v>
      </c>
      <c r="I1390" s="41"/>
      <c r="J1390" s="15">
        <f>ROUND(H1390*I1390,2)</f>
        <v>0</v>
      </c>
    </row>
    <row r="1391" spans="1:10" ht="265.2" x14ac:dyDescent="0.3">
      <c r="A1391" s="16"/>
      <c r="B1391" s="16"/>
      <c r="C1391" s="16"/>
      <c r="D1391" s="21" t="s">
        <v>1718</v>
      </c>
      <c r="E1391" s="16"/>
      <c r="F1391" s="16"/>
      <c r="G1391" s="16"/>
      <c r="H1391" s="16"/>
      <c r="I1391" s="41"/>
      <c r="J1391" s="16"/>
    </row>
    <row r="1392" spans="1:10" x14ac:dyDescent="0.3">
      <c r="A1392" s="16"/>
      <c r="B1392" s="16"/>
      <c r="C1392" s="16"/>
      <c r="D1392" s="36" t="s">
        <v>1719</v>
      </c>
      <c r="E1392" s="14">
        <v>1</v>
      </c>
      <c r="F1392" s="17">
        <f>G1374+G1376+G1378+G1380+G1382+G1384+G1386+G1388+G1390</f>
        <v>28217.18</v>
      </c>
      <c r="G1392" s="17">
        <f>ROUND(E1392*F1392,2)</f>
        <v>28217.18</v>
      </c>
      <c r="H1392" s="14">
        <v>1</v>
      </c>
      <c r="I1392" s="41">
        <f>J1374+J1376+J1378+J1380+J1382+J1384+J1386+J1388+J1390</f>
        <v>0</v>
      </c>
      <c r="J1392" s="17">
        <f>ROUND(H1392*I1392,2)</f>
        <v>0</v>
      </c>
    </row>
    <row r="1393" spans="1:10" ht="1.05" customHeight="1" x14ac:dyDescent="0.3">
      <c r="A1393" s="18"/>
      <c r="B1393" s="18"/>
      <c r="C1393" s="18"/>
      <c r="D1393" s="37"/>
      <c r="E1393" s="18"/>
      <c r="F1393" s="18"/>
      <c r="G1393" s="18"/>
      <c r="H1393" s="18"/>
      <c r="I1393" s="41"/>
      <c r="J1393" s="18"/>
    </row>
    <row r="1394" spans="1:10" x14ac:dyDescent="0.3">
      <c r="A1394" s="22" t="s">
        <v>1720</v>
      </c>
      <c r="B1394" s="22" t="s">
        <v>10</v>
      </c>
      <c r="C1394" s="22" t="s">
        <v>11</v>
      </c>
      <c r="D1394" s="39" t="s">
        <v>1065</v>
      </c>
      <c r="E1394" s="23">
        <f>E1407</f>
        <v>1</v>
      </c>
      <c r="F1394" s="23">
        <f>F1407</f>
        <v>21111.75</v>
      </c>
      <c r="G1394" s="23">
        <f>G1407</f>
        <v>21111.75</v>
      </c>
      <c r="H1394" s="23">
        <f>H1407</f>
        <v>1</v>
      </c>
      <c r="I1394" s="41">
        <f>I1407</f>
        <v>0</v>
      </c>
      <c r="J1394" s="23">
        <f>J1407</f>
        <v>0</v>
      </c>
    </row>
    <row r="1395" spans="1:10" x14ac:dyDescent="0.3">
      <c r="A1395" s="12" t="s">
        <v>1721</v>
      </c>
      <c r="B1395" s="13" t="s">
        <v>18</v>
      </c>
      <c r="C1395" s="13" t="s">
        <v>783</v>
      </c>
      <c r="D1395" s="21" t="s">
        <v>1722</v>
      </c>
      <c r="E1395" s="14">
        <v>2</v>
      </c>
      <c r="F1395" s="14">
        <v>1164.3</v>
      </c>
      <c r="G1395" s="15">
        <f>ROUND(E1395*F1395,2)</f>
        <v>2328.6</v>
      </c>
      <c r="H1395" s="14">
        <v>2</v>
      </c>
      <c r="I1395" s="41"/>
      <c r="J1395" s="15">
        <f>ROUND(H1395*I1395,2)</f>
        <v>0</v>
      </c>
    </row>
    <row r="1396" spans="1:10" ht="71.400000000000006" x14ac:dyDescent="0.3">
      <c r="A1396" s="16"/>
      <c r="B1396" s="16"/>
      <c r="C1396" s="16"/>
      <c r="D1396" s="21" t="s">
        <v>1723</v>
      </c>
      <c r="E1396" s="16"/>
      <c r="F1396" s="16"/>
      <c r="G1396" s="16"/>
      <c r="H1396" s="16"/>
      <c r="I1396" s="41"/>
      <c r="J1396" s="16"/>
    </row>
    <row r="1397" spans="1:10" x14ac:dyDescent="0.3">
      <c r="A1397" s="12" t="s">
        <v>1724</v>
      </c>
      <c r="B1397" s="13" t="s">
        <v>18</v>
      </c>
      <c r="C1397" s="13" t="s">
        <v>19</v>
      </c>
      <c r="D1397" s="21" t="s">
        <v>1725</v>
      </c>
      <c r="E1397" s="14">
        <v>18</v>
      </c>
      <c r="F1397" s="14">
        <v>123.87</v>
      </c>
      <c r="G1397" s="15">
        <f>ROUND(E1397*F1397,2)</f>
        <v>2229.66</v>
      </c>
      <c r="H1397" s="14">
        <v>18</v>
      </c>
      <c r="I1397" s="41"/>
      <c r="J1397" s="15">
        <f>ROUND(H1397*I1397,2)</f>
        <v>0</v>
      </c>
    </row>
    <row r="1398" spans="1:10" ht="61.2" x14ac:dyDescent="0.3">
      <c r="A1398" s="16"/>
      <c r="B1398" s="16"/>
      <c r="C1398" s="16"/>
      <c r="D1398" s="21" t="s">
        <v>1726</v>
      </c>
      <c r="E1398" s="16"/>
      <c r="F1398" s="16"/>
      <c r="G1398" s="16"/>
      <c r="H1398" s="16"/>
      <c r="I1398" s="41"/>
      <c r="J1398" s="16"/>
    </row>
    <row r="1399" spans="1:10" x14ac:dyDescent="0.3">
      <c r="A1399" s="12" t="s">
        <v>1727</v>
      </c>
      <c r="B1399" s="13" t="s">
        <v>18</v>
      </c>
      <c r="C1399" s="13" t="s">
        <v>783</v>
      </c>
      <c r="D1399" s="21" t="s">
        <v>1728</v>
      </c>
      <c r="E1399" s="14">
        <v>105</v>
      </c>
      <c r="F1399" s="14">
        <v>56.2</v>
      </c>
      <c r="G1399" s="15">
        <f>ROUND(E1399*F1399,2)</f>
        <v>5901</v>
      </c>
      <c r="H1399" s="14">
        <v>105</v>
      </c>
      <c r="I1399" s="41"/>
      <c r="J1399" s="15">
        <f>ROUND(H1399*I1399,2)</f>
        <v>0</v>
      </c>
    </row>
    <row r="1400" spans="1:10" ht="51" x14ac:dyDescent="0.3">
      <c r="A1400" s="16"/>
      <c r="B1400" s="16"/>
      <c r="C1400" s="16"/>
      <c r="D1400" s="21" t="s">
        <v>1729</v>
      </c>
      <c r="E1400" s="16"/>
      <c r="F1400" s="16"/>
      <c r="G1400" s="16"/>
      <c r="H1400" s="16"/>
      <c r="I1400" s="41"/>
      <c r="J1400" s="16"/>
    </row>
    <row r="1401" spans="1:10" ht="20.399999999999999" x14ac:dyDescent="0.3">
      <c r="A1401" s="12" t="s">
        <v>1730</v>
      </c>
      <c r="B1401" s="13" t="s">
        <v>18</v>
      </c>
      <c r="C1401" s="13" t="s">
        <v>783</v>
      </c>
      <c r="D1401" s="21" t="s">
        <v>1731</v>
      </c>
      <c r="E1401" s="14">
        <v>30</v>
      </c>
      <c r="F1401" s="14">
        <v>93.17</v>
      </c>
      <c r="G1401" s="15">
        <f>ROUND(E1401*F1401,2)</f>
        <v>2795.1</v>
      </c>
      <c r="H1401" s="14">
        <v>30</v>
      </c>
      <c r="I1401" s="41"/>
      <c r="J1401" s="15">
        <f>ROUND(H1401*I1401,2)</f>
        <v>0</v>
      </c>
    </row>
    <row r="1402" spans="1:10" ht="81.599999999999994" x14ac:dyDescent="0.3">
      <c r="A1402" s="16"/>
      <c r="B1402" s="16"/>
      <c r="C1402" s="16"/>
      <c r="D1402" s="21" t="s">
        <v>1732</v>
      </c>
      <c r="E1402" s="16"/>
      <c r="F1402" s="16"/>
      <c r="G1402" s="16"/>
      <c r="H1402" s="16"/>
      <c r="I1402" s="41"/>
      <c r="J1402" s="16"/>
    </row>
    <row r="1403" spans="1:10" x14ac:dyDescent="0.3">
      <c r="A1403" s="12" t="s">
        <v>1733</v>
      </c>
      <c r="B1403" s="13" t="s">
        <v>18</v>
      </c>
      <c r="C1403" s="13" t="s">
        <v>783</v>
      </c>
      <c r="D1403" s="21" t="s">
        <v>1734</v>
      </c>
      <c r="E1403" s="14">
        <v>75</v>
      </c>
      <c r="F1403" s="14">
        <v>90.25</v>
      </c>
      <c r="G1403" s="15">
        <f>ROUND(E1403*F1403,2)</f>
        <v>6768.75</v>
      </c>
      <c r="H1403" s="14">
        <v>75</v>
      </c>
      <c r="I1403" s="41"/>
      <c r="J1403" s="15">
        <f>ROUND(H1403*I1403,2)</f>
        <v>0</v>
      </c>
    </row>
    <row r="1404" spans="1:10" ht="285.60000000000002" x14ac:dyDescent="0.3">
      <c r="A1404" s="16"/>
      <c r="B1404" s="16"/>
      <c r="C1404" s="16"/>
      <c r="D1404" s="21" t="s">
        <v>1735</v>
      </c>
      <c r="E1404" s="16"/>
      <c r="F1404" s="16"/>
      <c r="G1404" s="16"/>
      <c r="H1404" s="16"/>
      <c r="I1404" s="41"/>
      <c r="J1404" s="16"/>
    </row>
    <row r="1405" spans="1:10" x14ac:dyDescent="0.3">
      <c r="A1405" s="12" t="s">
        <v>1736</v>
      </c>
      <c r="B1405" s="13" t="s">
        <v>18</v>
      </c>
      <c r="C1405" s="13" t="s">
        <v>783</v>
      </c>
      <c r="D1405" s="21" t="s">
        <v>1737</v>
      </c>
      <c r="E1405" s="14">
        <v>18</v>
      </c>
      <c r="F1405" s="14">
        <v>60.48</v>
      </c>
      <c r="G1405" s="15">
        <f>ROUND(E1405*F1405,2)</f>
        <v>1088.6400000000001</v>
      </c>
      <c r="H1405" s="14">
        <v>18</v>
      </c>
      <c r="I1405" s="41"/>
      <c r="J1405" s="15">
        <f>ROUND(H1405*I1405,2)</f>
        <v>0</v>
      </c>
    </row>
    <row r="1406" spans="1:10" ht="81.599999999999994" x14ac:dyDescent="0.3">
      <c r="A1406" s="16"/>
      <c r="B1406" s="16"/>
      <c r="C1406" s="16"/>
      <c r="D1406" s="21" t="s">
        <v>1738</v>
      </c>
      <c r="E1406" s="16"/>
      <c r="F1406" s="16"/>
      <c r="G1406" s="16"/>
      <c r="H1406" s="16"/>
      <c r="I1406" s="41"/>
      <c r="J1406" s="16"/>
    </row>
    <row r="1407" spans="1:10" x14ac:dyDescent="0.3">
      <c r="A1407" s="16"/>
      <c r="B1407" s="16"/>
      <c r="C1407" s="16"/>
      <c r="D1407" s="36" t="s">
        <v>1739</v>
      </c>
      <c r="E1407" s="14">
        <v>1</v>
      </c>
      <c r="F1407" s="17">
        <f>G1395+G1397+G1399+G1401+G1403+G1405</f>
        <v>21111.75</v>
      </c>
      <c r="G1407" s="17">
        <f>ROUND(E1407*F1407,2)</f>
        <v>21111.75</v>
      </c>
      <c r="H1407" s="14">
        <v>1</v>
      </c>
      <c r="I1407" s="41">
        <f>J1395+J1397+J1399+J1401+J1403+J1405</f>
        <v>0</v>
      </c>
      <c r="J1407" s="17">
        <f>ROUND(H1407*I1407,2)</f>
        <v>0</v>
      </c>
    </row>
    <row r="1408" spans="1:10" ht="1.05" customHeight="1" x14ac:dyDescent="0.3">
      <c r="A1408" s="18"/>
      <c r="B1408" s="18"/>
      <c r="C1408" s="18"/>
      <c r="D1408" s="37"/>
      <c r="E1408" s="18"/>
      <c r="F1408" s="18"/>
      <c r="G1408" s="18"/>
      <c r="H1408" s="18"/>
      <c r="I1408" s="41"/>
      <c r="J1408" s="18"/>
    </row>
    <row r="1409" spans="1:10" x14ac:dyDescent="0.3">
      <c r="A1409" s="22" t="s">
        <v>1740</v>
      </c>
      <c r="B1409" s="22" t="s">
        <v>10</v>
      </c>
      <c r="C1409" s="22" t="s">
        <v>11</v>
      </c>
      <c r="D1409" s="39" t="s">
        <v>1741</v>
      </c>
      <c r="E1409" s="23">
        <f>E1418</f>
        <v>1</v>
      </c>
      <c r="F1409" s="23">
        <f>F1418</f>
        <v>28817.200000000001</v>
      </c>
      <c r="G1409" s="23">
        <f>G1418</f>
        <v>28817.200000000001</v>
      </c>
      <c r="H1409" s="23">
        <f>H1418</f>
        <v>1</v>
      </c>
      <c r="I1409" s="41">
        <f>I1418</f>
        <v>0</v>
      </c>
      <c r="J1409" s="23">
        <f>J1418</f>
        <v>0</v>
      </c>
    </row>
    <row r="1410" spans="1:10" x14ac:dyDescent="0.3">
      <c r="A1410" s="12" t="s">
        <v>1742</v>
      </c>
      <c r="B1410" s="13" t="s">
        <v>18</v>
      </c>
      <c r="C1410" s="13" t="s">
        <v>34</v>
      </c>
      <c r="D1410" s="21" t="s">
        <v>1743</v>
      </c>
      <c r="E1410" s="14">
        <v>1650</v>
      </c>
      <c r="F1410" s="14">
        <v>3.9</v>
      </c>
      <c r="G1410" s="15">
        <f>ROUND(E1410*F1410,2)</f>
        <v>6435</v>
      </c>
      <c r="H1410" s="14">
        <v>1650</v>
      </c>
      <c r="I1410" s="41"/>
      <c r="J1410" s="15">
        <f>ROUND(H1410*I1410,2)</f>
        <v>0</v>
      </c>
    </row>
    <row r="1411" spans="1:10" ht="81.599999999999994" x14ac:dyDescent="0.3">
      <c r="A1411" s="16"/>
      <c r="B1411" s="16"/>
      <c r="C1411" s="16"/>
      <c r="D1411" s="21" t="s">
        <v>1744</v>
      </c>
      <c r="E1411" s="16"/>
      <c r="F1411" s="16"/>
      <c r="G1411" s="16"/>
      <c r="H1411" s="16"/>
      <c r="I1411" s="41"/>
      <c r="J1411" s="16"/>
    </row>
    <row r="1412" spans="1:10" ht="20.399999999999999" x14ac:dyDescent="0.3">
      <c r="A1412" s="12" t="s">
        <v>1745</v>
      </c>
      <c r="B1412" s="13" t="s">
        <v>18</v>
      </c>
      <c r="C1412" s="13" t="s">
        <v>34</v>
      </c>
      <c r="D1412" s="21" t="s">
        <v>1746</v>
      </c>
      <c r="E1412" s="14">
        <v>20</v>
      </c>
      <c r="F1412" s="14">
        <v>13.22</v>
      </c>
      <c r="G1412" s="15">
        <f>ROUND(E1412*F1412,2)</f>
        <v>264.39999999999998</v>
      </c>
      <c r="H1412" s="14">
        <v>20</v>
      </c>
      <c r="I1412" s="41"/>
      <c r="J1412" s="15">
        <f>ROUND(H1412*I1412,2)</f>
        <v>0</v>
      </c>
    </row>
    <row r="1413" spans="1:10" ht="81.599999999999994" x14ac:dyDescent="0.3">
      <c r="A1413" s="16"/>
      <c r="B1413" s="16"/>
      <c r="C1413" s="16"/>
      <c r="D1413" s="21" t="s">
        <v>1747</v>
      </c>
      <c r="E1413" s="16"/>
      <c r="F1413" s="16"/>
      <c r="G1413" s="16"/>
      <c r="H1413" s="16"/>
      <c r="I1413" s="41"/>
      <c r="J1413" s="16"/>
    </row>
    <row r="1414" spans="1:10" ht="20.399999999999999" x14ac:dyDescent="0.3">
      <c r="A1414" s="12" t="s">
        <v>1748</v>
      </c>
      <c r="B1414" s="13" t="s">
        <v>18</v>
      </c>
      <c r="C1414" s="13" t="s">
        <v>34</v>
      </c>
      <c r="D1414" s="21" t="s">
        <v>1749</v>
      </c>
      <c r="E1414" s="14">
        <v>990</v>
      </c>
      <c r="F1414" s="14">
        <v>18.170000000000002</v>
      </c>
      <c r="G1414" s="15">
        <f>ROUND(E1414*F1414,2)</f>
        <v>17988.3</v>
      </c>
      <c r="H1414" s="14">
        <v>990</v>
      </c>
      <c r="I1414" s="41"/>
      <c r="J1414" s="15">
        <f>ROUND(H1414*I1414,2)</f>
        <v>0</v>
      </c>
    </row>
    <row r="1415" spans="1:10" ht="81.599999999999994" x14ac:dyDescent="0.3">
      <c r="A1415" s="16"/>
      <c r="B1415" s="16"/>
      <c r="C1415" s="16"/>
      <c r="D1415" s="21" t="s">
        <v>1750</v>
      </c>
      <c r="E1415" s="16"/>
      <c r="F1415" s="16"/>
      <c r="G1415" s="16"/>
      <c r="H1415" s="16"/>
      <c r="I1415" s="41"/>
      <c r="J1415" s="16"/>
    </row>
    <row r="1416" spans="1:10" ht="20.399999999999999" x14ac:dyDescent="0.3">
      <c r="A1416" s="12" t="s">
        <v>1751</v>
      </c>
      <c r="B1416" s="13" t="s">
        <v>18</v>
      </c>
      <c r="C1416" s="13" t="s">
        <v>34</v>
      </c>
      <c r="D1416" s="21" t="s">
        <v>1752</v>
      </c>
      <c r="E1416" s="14">
        <v>150</v>
      </c>
      <c r="F1416" s="14">
        <v>27.53</v>
      </c>
      <c r="G1416" s="15">
        <f>ROUND(E1416*F1416,2)</f>
        <v>4129.5</v>
      </c>
      <c r="H1416" s="14">
        <v>150</v>
      </c>
      <c r="I1416" s="41"/>
      <c r="J1416" s="15">
        <f>ROUND(H1416*I1416,2)</f>
        <v>0</v>
      </c>
    </row>
    <row r="1417" spans="1:10" ht="81.599999999999994" x14ac:dyDescent="0.3">
      <c r="A1417" s="16"/>
      <c r="B1417" s="16"/>
      <c r="C1417" s="16"/>
      <c r="D1417" s="21" t="s">
        <v>1753</v>
      </c>
      <c r="E1417" s="16"/>
      <c r="F1417" s="16"/>
      <c r="G1417" s="16"/>
      <c r="H1417" s="16"/>
      <c r="I1417" s="41"/>
      <c r="J1417" s="16"/>
    </row>
    <row r="1418" spans="1:10" x14ac:dyDescent="0.3">
      <c r="A1418" s="16"/>
      <c r="B1418" s="16"/>
      <c r="C1418" s="16"/>
      <c r="D1418" s="36" t="s">
        <v>1754</v>
      </c>
      <c r="E1418" s="14">
        <v>1</v>
      </c>
      <c r="F1418" s="17">
        <f>G1410+G1412+G1414+G1416</f>
        <v>28817.200000000001</v>
      </c>
      <c r="G1418" s="17">
        <f>ROUND(E1418*F1418,2)</f>
        <v>28817.200000000001</v>
      </c>
      <c r="H1418" s="14">
        <v>1</v>
      </c>
      <c r="I1418" s="41">
        <f>J1410+J1412+J1414+J1416</f>
        <v>0</v>
      </c>
      <c r="J1418" s="17">
        <f>ROUND(H1418*I1418,2)</f>
        <v>0</v>
      </c>
    </row>
    <row r="1419" spans="1:10" ht="1.05" customHeight="1" x14ac:dyDescent="0.3">
      <c r="A1419" s="18"/>
      <c r="B1419" s="18"/>
      <c r="C1419" s="18"/>
      <c r="D1419" s="37"/>
      <c r="E1419" s="18"/>
      <c r="F1419" s="18"/>
      <c r="G1419" s="18"/>
      <c r="H1419" s="18"/>
      <c r="I1419" s="41"/>
      <c r="J1419" s="18"/>
    </row>
    <row r="1420" spans="1:10" x14ac:dyDescent="0.3">
      <c r="A1420" s="22" t="s">
        <v>1755</v>
      </c>
      <c r="B1420" s="22" t="s">
        <v>10</v>
      </c>
      <c r="C1420" s="22" t="s">
        <v>11</v>
      </c>
      <c r="D1420" s="39" t="s">
        <v>1756</v>
      </c>
      <c r="E1420" s="23">
        <f>E1427</f>
        <v>1</v>
      </c>
      <c r="F1420" s="23">
        <f>F1427</f>
        <v>13665.3</v>
      </c>
      <c r="G1420" s="23">
        <f>G1427</f>
        <v>13665.3</v>
      </c>
      <c r="H1420" s="23">
        <f>H1427</f>
        <v>1</v>
      </c>
      <c r="I1420" s="41">
        <f>I1427</f>
        <v>0</v>
      </c>
      <c r="J1420" s="23">
        <f>J1427</f>
        <v>0</v>
      </c>
    </row>
    <row r="1421" spans="1:10" ht="20.399999999999999" x14ac:dyDescent="0.3">
      <c r="A1421" s="12" t="s">
        <v>1757</v>
      </c>
      <c r="B1421" s="13" t="s">
        <v>18</v>
      </c>
      <c r="C1421" s="13" t="s">
        <v>34</v>
      </c>
      <c r="D1421" s="21" t="s">
        <v>1758</v>
      </c>
      <c r="E1421" s="14">
        <v>330</v>
      </c>
      <c r="F1421" s="14">
        <v>29.9</v>
      </c>
      <c r="G1421" s="15">
        <f>ROUND(E1421*F1421,2)</f>
        <v>9867</v>
      </c>
      <c r="H1421" s="14">
        <v>330</v>
      </c>
      <c r="I1421" s="41"/>
      <c r="J1421" s="15">
        <f>ROUND(H1421*I1421,2)</f>
        <v>0</v>
      </c>
    </row>
    <row r="1422" spans="1:10" ht="51" x14ac:dyDescent="0.3">
      <c r="A1422" s="16"/>
      <c r="B1422" s="16"/>
      <c r="C1422" s="16"/>
      <c r="D1422" s="21" t="s">
        <v>1759</v>
      </c>
      <c r="E1422" s="16"/>
      <c r="F1422" s="16"/>
      <c r="G1422" s="16"/>
      <c r="H1422" s="16"/>
      <c r="I1422" s="41"/>
      <c r="J1422" s="16"/>
    </row>
    <row r="1423" spans="1:10" x14ac:dyDescent="0.3">
      <c r="A1423" s="12" t="s">
        <v>1760</v>
      </c>
      <c r="B1423" s="13" t="s">
        <v>18</v>
      </c>
      <c r="C1423" s="13" t="s">
        <v>34</v>
      </c>
      <c r="D1423" s="21" t="s">
        <v>1761</v>
      </c>
      <c r="E1423" s="14">
        <v>330</v>
      </c>
      <c r="F1423" s="14">
        <v>3.91</v>
      </c>
      <c r="G1423" s="15">
        <f>ROUND(E1423*F1423,2)</f>
        <v>1290.3</v>
      </c>
      <c r="H1423" s="14">
        <v>330</v>
      </c>
      <c r="I1423" s="41"/>
      <c r="J1423" s="15">
        <f>ROUND(H1423*I1423,2)</f>
        <v>0</v>
      </c>
    </row>
    <row r="1424" spans="1:10" ht="30.6" x14ac:dyDescent="0.3">
      <c r="A1424" s="16"/>
      <c r="B1424" s="16"/>
      <c r="C1424" s="16"/>
      <c r="D1424" s="21" t="s">
        <v>1762</v>
      </c>
      <c r="E1424" s="16"/>
      <c r="F1424" s="16"/>
      <c r="G1424" s="16"/>
      <c r="H1424" s="16"/>
      <c r="I1424" s="41"/>
      <c r="J1424" s="16"/>
    </row>
    <row r="1425" spans="1:10" x14ac:dyDescent="0.3">
      <c r="A1425" s="12" t="s">
        <v>1763</v>
      </c>
      <c r="B1425" s="13" t="s">
        <v>18</v>
      </c>
      <c r="C1425" s="13" t="s">
        <v>34</v>
      </c>
      <c r="D1425" s="21" t="s">
        <v>1764</v>
      </c>
      <c r="E1425" s="14">
        <v>330</v>
      </c>
      <c r="F1425" s="14">
        <v>7.6</v>
      </c>
      <c r="G1425" s="15">
        <f>ROUND(E1425*F1425,2)</f>
        <v>2508</v>
      </c>
      <c r="H1425" s="14">
        <v>330</v>
      </c>
      <c r="I1425" s="41"/>
      <c r="J1425" s="15">
        <f>ROUND(H1425*I1425,2)</f>
        <v>0</v>
      </c>
    </row>
    <row r="1426" spans="1:10" ht="40.799999999999997" x14ac:dyDescent="0.3">
      <c r="A1426" s="16"/>
      <c r="B1426" s="16"/>
      <c r="C1426" s="16"/>
      <c r="D1426" s="21" t="s">
        <v>1765</v>
      </c>
      <c r="E1426" s="16"/>
      <c r="F1426" s="16"/>
      <c r="G1426" s="16"/>
      <c r="H1426" s="16"/>
      <c r="I1426" s="41"/>
      <c r="J1426" s="16"/>
    </row>
    <row r="1427" spans="1:10" x14ac:dyDescent="0.3">
      <c r="A1427" s="16"/>
      <c r="B1427" s="16"/>
      <c r="C1427" s="16"/>
      <c r="D1427" s="36" t="s">
        <v>1766</v>
      </c>
      <c r="E1427" s="14">
        <v>1</v>
      </c>
      <c r="F1427" s="17">
        <f>G1421+G1423+G1425</f>
        <v>13665.3</v>
      </c>
      <c r="G1427" s="17">
        <f>ROUND(E1427*F1427,2)</f>
        <v>13665.3</v>
      </c>
      <c r="H1427" s="14">
        <v>1</v>
      </c>
      <c r="I1427" s="41">
        <f>J1421+J1423+J1425</f>
        <v>0</v>
      </c>
      <c r="J1427" s="17">
        <f>ROUND(H1427*I1427,2)</f>
        <v>0</v>
      </c>
    </row>
    <row r="1428" spans="1:10" ht="1.05" customHeight="1" x14ac:dyDescent="0.3">
      <c r="A1428" s="18"/>
      <c r="B1428" s="18"/>
      <c r="C1428" s="18"/>
      <c r="D1428" s="37"/>
      <c r="E1428" s="18"/>
      <c r="F1428" s="18"/>
      <c r="G1428" s="18"/>
      <c r="H1428" s="18"/>
      <c r="I1428" s="41"/>
      <c r="J1428" s="18"/>
    </row>
    <row r="1429" spans="1:10" x14ac:dyDescent="0.3">
      <c r="A1429" s="22" t="s">
        <v>1767</v>
      </c>
      <c r="B1429" s="22" t="s">
        <v>10</v>
      </c>
      <c r="C1429" s="22" t="s">
        <v>11</v>
      </c>
      <c r="D1429" s="39" t="s">
        <v>1768</v>
      </c>
      <c r="E1429" s="23">
        <f>E1438</f>
        <v>1</v>
      </c>
      <c r="F1429" s="23">
        <f>F1438</f>
        <v>11997.79</v>
      </c>
      <c r="G1429" s="23">
        <f>G1438</f>
        <v>11997.79</v>
      </c>
      <c r="H1429" s="23">
        <f>H1438</f>
        <v>1</v>
      </c>
      <c r="I1429" s="41">
        <f>I1438</f>
        <v>0</v>
      </c>
      <c r="J1429" s="23">
        <f>J1438</f>
        <v>0</v>
      </c>
    </row>
    <row r="1430" spans="1:10" x14ac:dyDescent="0.3">
      <c r="A1430" s="12" t="s">
        <v>1769</v>
      </c>
      <c r="B1430" s="13" t="s">
        <v>18</v>
      </c>
      <c r="C1430" s="13" t="s">
        <v>783</v>
      </c>
      <c r="D1430" s="21" t="s">
        <v>1770</v>
      </c>
      <c r="E1430" s="14">
        <v>1</v>
      </c>
      <c r="F1430" s="14">
        <v>1370.2</v>
      </c>
      <c r="G1430" s="15">
        <f>ROUND(E1430*F1430,2)</f>
        <v>1370.2</v>
      </c>
      <c r="H1430" s="14">
        <v>1</v>
      </c>
      <c r="I1430" s="41"/>
      <c r="J1430" s="15">
        <f>ROUND(H1430*I1430,2)</f>
        <v>0</v>
      </c>
    </row>
    <row r="1431" spans="1:10" ht="153" x14ac:dyDescent="0.3">
      <c r="A1431" s="16"/>
      <c r="B1431" s="16"/>
      <c r="C1431" s="16"/>
      <c r="D1431" s="21" t="s">
        <v>1771</v>
      </c>
      <c r="E1431" s="16"/>
      <c r="F1431" s="16"/>
      <c r="G1431" s="16"/>
      <c r="H1431" s="16"/>
      <c r="I1431" s="41"/>
      <c r="J1431" s="16"/>
    </row>
    <row r="1432" spans="1:10" ht="20.399999999999999" x14ac:dyDescent="0.3">
      <c r="A1432" s="12" t="s">
        <v>1772</v>
      </c>
      <c r="B1432" s="13" t="s">
        <v>18</v>
      </c>
      <c r="C1432" s="13" t="s">
        <v>783</v>
      </c>
      <c r="D1432" s="21" t="s">
        <v>1773</v>
      </c>
      <c r="E1432" s="14">
        <v>1</v>
      </c>
      <c r="F1432" s="14">
        <v>1365.68</v>
      </c>
      <c r="G1432" s="15">
        <f>ROUND(E1432*F1432,2)</f>
        <v>1365.68</v>
      </c>
      <c r="H1432" s="14">
        <v>1</v>
      </c>
      <c r="I1432" s="41"/>
      <c r="J1432" s="15">
        <f>ROUND(H1432*I1432,2)</f>
        <v>0</v>
      </c>
    </row>
    <row r="1433" spans="1:10" ht="61.2" x14ac:dyDescent="0.3">
      <c r="A1433" s="16"/>
      <c r="B1433" s="16"/>
      <c r="C1433" s="16"/>
      <c r="D1433" s="21" t="s">
        <v>1774</v>
      </c>
      <c r="E1433" s="16"/>
      <c r="F1433" s="16"/>
      <c r="G1433" s="16"/>
      <c r="H1433" s="16"/>
      <c r="I1433" s="41"/>
      <c r="J1433" s="16"/>
    </row>
    <row r="1434" spans="1:10" x14ac:dyDescent="0.3">
      <c r="A1434" s="12" t="s">
        <v>1775</v>
      </c>
      <c r="B1434" s="13" t="s">
        <v>18</v>
      </c>
      <c r="C1434" s="13" t="s">
        <v>783</v>
      </c>
      <c r="D1434" s="21" t="s">
        <v>1776</v>
      </c>
      <c r="E1434" s="14">
        <v>1</v>
      </c>
      <c r="F1434" s="14">
        <v>1209.08</v>
      </c>
      <c r="G1434" s="15">
        <f>ROUND(E1434*F1434,2)</f>
        <v>1209.08</v>
      </c>
      <c r="H1434" s="14">
        <v>1</v>
      </c>
      <c r="I1434" s="41"/>
      <c r="J1434" s="15">
        <f>ROUND(H1434*I1434,2)</f>
        <v>0</v>
      </c>
    </row>
    <row r="1435" spans="1:10" ht="71.400000000000006" x14ac:dyDescent="0.3">
      <c r="A1435" s="16"/>
      <c r="B1435" s="16"/>
      <c r="C1435" s="16"/>
      <c r="D1435" s="21" t="s">
        <v>1777</v>
      </c>
      <c r="E1435" s="16"/>
      <c r="F1435" s="16"/>
      <c r="G1435" s="16"/>
      <c r="H1435" s="16"/>
      <c r="I1435" s="41"/>
      <c r="J1435" s="16"/>
    </row>
    <row r="1436" spans="1:10" x14ac:dyDescent="0.3">
      <c r="A1436" s="12" t="s">
        <v>1778</v>
      </c>
      <c r="B1436" s="13" t="s">
        <v>18</v>
      </c>
      <c r="C1436" s="13" t="s">
        <v>783</v>
      </c>
      <c r="D1436" s="21" t="s">
        <v>1779</v>
      </c>
      <c r="E1436" s="14">
        <v>1</v>
      </c>
      <c r="F1436" s="14">
        <v>8052.83</v>
      </c>
      <c r="G1436" s="15">
        <f>ROUND(E1436*F1436,2)</f>
        <v>8052.83</v>
      </c>
      <c r="H1436" s="14">
        <v>1</v>
      </c>
      <c r="I1436" s="41"/>
      <c r="J1436" s="15">
        <f>ROUND(H1436*I1436,2)</f>
        <v>0</v>
      </c>
    </row>
    <row r="1437" spans="1:10" ht="163.19999999999999" x14ac:dyDescent="0.3">
      <c r="A1437" s="16"/>
      <c r="B1437" s="16"/>
      <c r="C1437" s="16"/>
      <c r="D1437" s="21" t="s">
        <v>1780</v>
      </c>
      <c r="E1437" s="16"/>
      <c r="F1437" s="16"/>
      <c r="G1437" s="16"/>
      <c r="H1437" s="16"/>
      <c r="I1437" s="41"/>
      <c r="J1437" s="16"/>
    </row>
    <row r="1438" spans="1:10" x14ac:dyDescent="0.3">
      <c r="A1438" s="16"/>
      <c r="B1438" s="16"/>
      <c r="C1438" s="16"/>
      <c r="D1438" s="36" t="s">
        <v>1781</v>
      </c>
      <c r="E1438" s="14">
        <v>1</v>
      </c>
      <c r="F1438" s="17">
        <f>G1430+G1432+G1434+G1436</f>
        <v>11997.79</v>
      </c>
      <c r="G1438" s="17">
        <f>ROUND(E1438*F1438,2)</f>
        <v>11997.79</v>
      </c>
      <c r="H1438" s="14">
        <v>1</v>
      </c>
      <c r="I1438" s="41">
        <f>J1430+J1432+J1434+J1436</f>
        <v>0</v>
      </c>
      <c r="J1438" s="17">
        <f>ROUND(H1438*I1438,2)</f>
        <v>0</v>
      </c>
    </row>
    <row r="1439" spans="1:10" ht="1.05" customHeight="1" x14ac:dyDescent="0.3">
      <c r="A1439" s="18"/>
      <c r="B1439" s="18"/>
      <c r="C1439" s="18"/>
      <c r="D1439" s="37"/>
      <c r="E1439" s="18"/>
      <c r="F1439" s="18"/>
      <c r="G1439" s="18"/>
      <c r="H1439" s="18"/>
      <c r="I1439" s="41"/>
      <c r="J1439" s="18"/>
    </row>
    <row r="1440" spans="1:10" x14ac:dyDescent="0.3">
      <c r="A1440" s="22" t="s">
        <v>1782</v>
      </c>
      <c r="B1440" s="22" t="s">
        <v>10</v>
      </c>
      <c r="C1440" s="22" t="s">
        <v>11</v>
      </c>
      <c r="D1440" s="39" t="s">
        <v>1783</v>
      </c>
      <c r="E1440" s="23">
        <f>E1461</f>
        <v>1</v>
      </c>
      <c r="F1440" s="23">
        <f>F1461</f>
        <v>22608.75</v>
      </c>
      <c r="G1440" s="23">
        <f>G1461</f>
        <v>22608.75</v>
      </c>
      <c r="H1440" s="23">
        <f>H1461</f>
        <v>1</v>
      </c>
      <c r="I1440" s="41">
        <f>I1461</f>
        <v>0</v>
      </c>
      <c r="J1440" s="23">
        <f>J1461</f>
        <v>0</v>
      </c>
    </row>
    <row r="1441" spans="1:10" ht="20.399999999999999" x14ac:dyDescent="0.3">
      <c r="A1441" s="12" t="s">
        <v>1784</v>
      </c>
      <c r="B1441" s="13" t="s">
        <v>18</v>
      </c>
      <c r="C1441" s="13" t="s">
        <v>34</v>
      </c>
      <c r="D1441" s="21" t="s">
        <v>1785</v>
      </c>
      <c r="E1441" s="14">
        <v>60</v>
      </c>
      <c r="F1441" s="14">
        <v>91.13</v>
      </c>
      <c r="G1441" s="15">
        <f>ROUND(E1441*F1441,2)</f>
        <v>5467.8</v>
      </c>
      <c r="H1441" s="14">
        <v>60</v>
      </c>
      <c r="I1441" s="41"/>
      <c r="J1441" s="15">
        <f>ROUND(H1441*I1441,2)</f>
        <v>0</v>
      </c>
    </row>
    <row r="1442" spans="1:10" ht="61.2" x14ac:dyDescent="0.3">
      <c r="A1442" s="16"/>
      <c r="B1442" s="16"/>
      <c r="C1442" s="16"/>
      <c r="D1442" s="21" t="s">
        <v>1786</v>
      </c>
      <c r="E1442" s="16"/>
      <c r="F1442" s="16"/>
      <c r="G1442" s="16"/>
      <c r="H1442" s="16"/>
      <c r="I1442" s="41"/>
      <c r="J1442" s="16"/>
    </row>
    <row r="1443" spans="1:10" x14ac:dyDescent="0.3">
      <c r="A1443" s="12" t="s">
        <v>1787</v>
      </c>
      <c r="B1443" s="13" t="s">
        <v>18</v>
      </c>
      <c r="C1443" s="13" t="s">
        <v>34</v>
      </c>
      <c r="D1443" s="21" t="s">
        <v>1788</v>
      </c>
      <c r="E1443" s="14">
        <v>60</v>
      </c>
      <c r="F1443" s="14">
        <v>8.09</v>
      </c>
      <c r="G1443" s="15">
        <f>ROUND(E1443*F1443,2)</f>
        <v>485.4</v>
      </c>
      <c r="H1443" s="14">
        <v>60</v>
      </c>
      <c r="I1443" s="41"/>
      <c r="J1443" s="15">
        <f>ROUND(H1443*I1443,2)</f>
        <v>0</v>
      </c>
    </row>
    <row r="1444" spans="1:10" ht="20.399999999999999" x14ac:dyDescent="0.3">
      <c r="A1444" s="16"/>
      <c r="B1444" s="16"/>
      <c r="C1444" s="16"/>
      <c r="D1444" s="21" t="s">
        <v>1789</v>
      </c>
      <c r="E1444" s="16"/>
      <c r="F1444" s="16"/>
      <c r="G1444" s="16"/>
      <c r="H1444" s="16"/>
      <c r="I1444" s="41"/>
      <c r="J1444" s="16"/>
    </row>
    <row r="1445" spans="1:10" x14ac:dyDescent="0.3">
      <c r="A1445" s="12" t="s">
        <v>1790</v>
      </c>
      <c r="B1445" s="13" t="s">
        <v>18</v>
      </c>
      <c r="C1445" s="13" t="s">
        <v>34</v>
      </c>
      <c r="D1445" s="21" t="s">
        <v>1761</v>
      </c>
      <c r="E1445" s="14">
        <v>30</v>
      </c>
      <c r="F1445" s="14">
        <v>5.72</v>
      </c>
      <c r="G1445" s="15">
        <f>ROUND(E1445*F1445,2)</f>
        <v>171.6</v>
      </c>
      <c r="H1445" s="14">
        <v>30</v>
      </c>
      <c r="I1445" s="41"/>
      <c r="J1445" s="15">
        <f>ROUND(H1445*I1445,2)</f>
        <v>0</v>
      </c>
    </row>
    <row r="1446" spans="1:10" ht="30.6" x14ac:dyDescent="0.3">
      <c r="A1446" s="16"/>
      <c r="B1446" s="16"/>
      <c r="C1446" s="16"/>
      <c r="D1446" s="21" t="s">
        <v>1791</v>
      </c>
      <c r="E1446" s="16"/>
      <c r="F1446" s="16"/>
      <c r="G1446" s="16"/>
      <c r="H1446" s="16"/>
      <c r="I1446" s="41"/>
      <c r="J1446" s="16"/>
    </row>
    <row r="1447" spans="1:10" ht="20.399999999999999" x14ac:dyDescent="0.3">
      <c r="A1447" s="12" t="s">
        <v>1792</v>
      </c>
      <c r="B1447" s="13" t="s">
        <v>18</v>
      </c>
      <c r="C1447" s="13" t="s">
        <v>783</v>
      </c>
      <c r="D1447" s="21" t="s">
        <v>1793</v>
      </c>
      <c r="E1447" s="14">
        <v>3</v>
      </c>
      <c r="F1447" s="14">
        <v>1616.16</v>
      </c>
      <c r="G1447" s="15">
        <f>ROUND(E1447*F1447,2)</f>
        <v>4848.4799999999996</v>
      </c>
      <c r="H1447" s="14">
        <v>3</v>
      </c>
      <c r="I1447" s="41"/>
      <c r="J1447" s="15">
        <f>ROUND(H1447*I1447,2)</f>
        <v>0</v>
      </c>
    </row>
    <row r="1448" spans="1:10" ht="71.400000000000006" x14ac:dyDescent="0.3">
      <c r="A1448" s="16"/>
      <c r="B1448" s="16"/>
      <c r="C1448" s="16"/>
      <c r="D1448" s="21" t="s">
        <v>1794</v>
      </c>
      <c r="E1448" s="16"/>
      <c r="F1448" s="16"/>
      <c r="G1448" s="16"/>
      <c r="H1448" s="16"/>
      <c r="I1448" s="41"/>
      <c r="J1448" s="16"/>
    </row>
    <row r="1449" spans="1:10" x14ac:dyDescent="0.3">
      <c r="A1449" s="12" t="s">
        <v>1795</v>
      </c>
      <c r="B1449" s="13" t="s">
        <v>18</v>
      </c>
      <c r="C1449" s="13" t="s">
        <v>783</v>
      </c>
      <c r="D1449" s="21" t="s">
        <v>1796</v>
      </c>
      <c r="E1449" s="14">
        <v>3</v>
      </c>
      <c r="F1449" s="14">
        <v>1616.16</v>
      </c>
      <c r="G1449" s="15">
        <f>ROUND(E1449*F1449,2)</f>
        <v>4848.4799999999996</v>
      </c>
      <c r="H1449" s="14">
        <v>3</v>
      </c>
      <c r="I1449" s="41"/>
      <c r="J1449" s="15">
        <f>ROUND(H1449*I1449,2)</f>
        <v>0</v>
      </c>
    </row>
    <row r="1450" spans="1:10" ht="61.2" x14ac:dyDescent="0.3">
      <c r="A1450" s="16"/>
      <c r="B1450" s="16"/>
      <c r="C1450" s="16"/>
      <c r="D1450" s="21" t="s">
        <v>1797</v>
      </c>
      <c r="E1450" s="16"/>
      <c r="F1450" s="16"/>
      <c r="G1450" s="16"/>
      <c r="H1450" s="16"/>
      <c r="I1450" s="41"/>
      <c r="J1450" s="16"/>
    </row>
    <row r="1451" spans="1:10" ht="20.399999999999999" x14ac:dyDescent="0.3">
      <c r="A1451" s="12" t="s">
        <v>1798</v>
      </c>
      <c r="B1451" s="13" t="s">
        <v>18</v>
      </c>
      <c r="C1451" s="13" t="s">
        <v>783</v>
      </c>
      <c r="D1451" s="21" t="s">
        <v>1799</v>
      </c>
      <c r="E1451" s="14">
        <v>10</v>
      </c>
      <c r="F1451" s="14">
        <v>44.51</v>
      </c>
      <c r="G1451" s="15">
        <f>ROUND(E1451*F1451,2)</f>
        <v>445.1</v>
      </c>
      <c r="H1451" s="14">
        <v>10</v>
      </c>
      <c r="I1451" s="41"/>
      <c r="J1451" s="15">
        <f>ROUND(H1451*I1451,2)</f>
        <v>0</v>
      </c>
    </row>
    <row r="1452" spans="1:10" ht="102" x14ac:dyDescent="0.3">
      <c r="A1452" s="16"/>
      <c r="B1452" s="16"/>
      <c r="C1452" s="16"/>
      <c r="D1452" s="21" t="s">
        <v>1800</v>
      </c>
      <c r="E1452" s="16"/>
      <c r="F1452" s="16"/>
      <c r="G1452" s="16"/>
      <c r="H1452" s="16"/>
      <c r="I1452" s="41"/>
      <c r="J1452" s="16"/>
    </row>
    <row r="1453" spans="1:10" x14ac:dyDescent="0.3">
      <c r="A1453" s="12" t="s">
        <v>1801</v>
      </c>
      <c r="B1453" s="13" t="s">
        <v>18</v>
      </c>
      <c r="C1453" s="13" t="s">
        <v>34</v>
      </c>
      <c r="D1453" s="21" t="s">
        <v>1802</v>
      </c>
      <c r="E1453" s="14">
        <v>240</v>
      </c>
      <c r="F1453" s="14">
        <v>9.08</v>
      </c>
      <c r="G1453" s="15">
        <f>ROUND(E1453*F1453,2)</f>
        <v>2179.1999999999998</v>
      </c>
      <c r="H1453" s="14">
        <v>240</v>
      </c>
      <c r="I1453" s="41"/>
      <c r="J1453" s="15">
        <f>ROUND(H1453*I1453,2)</f>
        <v>0</v>
      </c>
    </row>
    <row r="1454" spans="1:10" ht="81.599999999999994" x14ac:dyDescent="0.3">
      <c r="A1454" s="16"/>
      <c r="B1454" s="16"/>
      <c r="C1454" s="16"/>
      <c r="D1454" s="21" t="s">
        <v>1803</v>
      </c>
      <c r="E1454" s="16"/>
      <c r="F1454" s="16"/>
      <c r="G1454" s="16"/>
      <c r="H1454" s="16"/>
      <c r="I1454" s="41"/>
      <c r="J1454" s="16"/>
    </row>
    <row r="1455" spans="1:10" ht="20.399999999999999" x14ac:dyDescent="0.3">
      <c r="A1455" s="12" t="s">
        <v>1804</v>
      </c>
      <c r="B1455" s="13" t="s">
        <v>18</v>
      </c>
      <c r="C1455" s="13" t="s">
        <v>783</v>
      </c>
      <c r="D1455" s="21" t="s">
        <v>1805</v>
      </c>
      <c r="E1455" s="14">
        <v>60</v>
      </c>
      <c r="F1455" s="14">
        <v>30.12</v>
      </c>
      <c r="G1455" s="15">
        <f>ROUND(E1455*F1455,2)</f>
        <v>1807.2</v>
      </c>
      <c r="H1455" s="14">
        <v>60</v>
      </c>
      <c r="I1455" s="41"/>
      <c r="J1455" s="15">
        <f>ROUND(H1455*I1455,2)</f>
        <v>0</v>
      </c>
    </row>
    <row r="1456" spans="1:10" ht="61.2" x14ac:dyDescent="0.3">
      <c r="A1456" s="16"/>
      <c r="B1456" s="16"/>
      <c r="C1456" s="16"/>
      <c r="D1456" s="21" t="s">
        <v>1806</v>
      </c>
      <c r="E1456" s="16"/>
      <c r="F1456" s="16"/>
      <c r="G1456" s="16"/>
      <c r="H1456" s="16"/>
      <c r="I1456" s="41"/>
      <c r="J1456" s="16"/>
    </row>
    <row r="1457" spans="1:10" ht="20.399999999999999" x14ac:dyDescent="0.3">
      <c r="A1457" s="12" t="s">
        <v>1807</v>
      </c>
      <c r="B1457" s="13" t="s">
        <v>18</v>
      </c>
      <c r="C1457" s="13" t="s">
        <v>783</v>
      </c>
      <c r="D1457" s="21" t="s">
        <v>1808</v>
      </c>
      <c r="E1457" s="14">
        <v>1</v>
      </c>
      <c r="F1457" s="14">
        <v>1951.45</v>
      </c>
      <c r="G1457" s="15">
        <f>ROUND(E1457*F1457,2)</f>
        <v>1951.45</v>
      </c>
      <c r="H1457" s="14">
        <v>1</v>
      </c>
      <c r="I1457" s="41"/>
      <c r="J1457" s="15">
        <f>ROUND(H1457*I1457,2)</f>
        <v>0</v>
      </c>
    </row>
    <row r="1458" spans="1:10" ht="40.799999999999997" x14ac:dyDescent="0.3">
      <c r="A1458" s="16"/>
      <c r="B1458" s="16"/>
      <c r="C1458" s="16"/>
      <c r="D1458" s="21" t="s">
        <v>1809</v>
      </c>
      <c r="E1458" s="16"/>
      <c r="F1458" s="16"/>
      <c r="G1458" s="16"/>
      <c r="H1458" s="16"/>
      <c r="I1458" s="41"/>
      <c r="J1458" s="16"/>
    </row>
    <row r="1459" spans="1:10" ht="20.399999999999999" x14ac:dyDescent="0.3">
      <c r="A1459" s="12" t="s">
        <v>1810</v>
      </c>
      <c r="B1459" s="13" t="s">
        <v>18</v>
      </c>
      <c r="C1459" s="13" t="s">
        <v>783</v>
      </c>
      <c r="D1459" s="21" t="s">
        <v>1811</v>
      </c>
      <c r="E1459" s="14">
        <v>1</v>
      </c>
      <c r="F1459" s="14">
        <v>404.04</v>
      </c>
      <c r="G1459" s="15">
        <f>ROUND(E1459*F1459,2)</f>
        <v>404.04</v>
      </c>
      <c r="H1459" s="14">
        <v>1</v>
      </c>
      <c r="I1459" s="41"/>
      <c r="J1459" s="15">
        <f>ROUND(H1459*I1459,2)</f>
        <v>0</v>
      </c>
    </row>
    <row r="1460" spans="1:10" ht="30.6" x14ac:dyDescent="0.3">
      <c r="A1460" s="16"/>
      <c r="B1460" s="16"/>
      <c r="C1460" s="16"/>
      <c r="D1460" s="21" t="s">
        <v>1812</v>
      </c>
      <c r="E1460" s="16"/>
      <c r="F1460" s="16"/>
      <c r="G1460" s="16"/>
      <c r="H1460" s="16"/>
      <c r="I1460" s="41"/>
      <c r="J1460" s="16"/>
    </row>
    <row r="1461" spans="1:10" x14ac:dyDescent="0.3">
      <c r="A1461" s="16"/>
      <c r="B1461" s="16"/>
      <c r="C1461" s="16"/>
      <c r="D1461" s="36" t="s">
        <v>1813</v>
      </c>
      <c r="E1461" s="14">
        <v>1</v>
      </c>
      <c r="F1461" s="17">
        <f>G1441+G1443+G1445+G1447+G1449+G1451+G1453+G1455+G1457+G1459</f>
        <v>22608.75</v>
      </c>
      <c r="G1461" s="17">
        <f>ROUND(E1461*F1461,2)</f>
        <v>22608.75</v>
      </c>
      <c r="H1461" s="14">
        <v>1</v>
      </c>
      <c r="I1461" s="41">
        <f>J1441+J1443+J1445+J1447+J1449+J1451+J1453+J1455+J1457+J1459</f>
        <v>0</v>
      </c>
      <c r="J1461" s="17">
        <f>ROUND(H1461*I1461,2)</f>
        <v>0</v>
      </c>
    </row>
    <row r="1462" spans="1:10" ht="1.05" customHeight="1" x14ac:dyDescent="0.3">
      <c r="A1462" s="18"/>
      <c r="B1462" s="18"/>
      <c r="C1462" s="18"/>
      <c r="D1462" s="37"/>
      <c r="E1462" s="18"/>
      <c r="F1462" s="18"/>
      <c r="G1462" s="18"/>
      <c r="H1462" s="18"/>
      <c r="I1462" s="41"/>
      <c r="J1462" s="18"/>
    </row>
    <row r="1463" spans="1:10" x14ac:dyDescent="0.3">
      <c r="A1463" s="16"/>
      <c r="B1463" s="16"/>
      <c r="C1463" s="16"/>
      <c r="D1463" s="36" t="s">
        <v>1814</v>
      </c>
      <c r="E1463" s="14">
        <v>1</v>
      </c>
      <c r="F1463" s="17">
        <f>G1373+G1394+G1409+G1420+G1429+G1440</f>
        <v>126417.97</v>
      </c>
      <c r="G1463" s="17">
        <f>ROUND(E1463*F1463,2)</f>
        <v>126417.97</v>
      </c>
      <c r="H1463" s="14">
        <v>1</v>
      </c>
      <c r="I1463" s="41">
        <f>J1373+J1394+J1409+J1420+J1429+J1440</f>
        <v>0</v>
      </c>
      <c r="J1463" s="17">
        <f>ROUND(H1463*I1463,2)</f>
        <v>0</v>
      </c>
    </row>
    <row r="1464" spans="1:10" ht="1.05" customHeight="1" x14ac:dyDescent="0.3">
      <c r="A1464" s="18"/>
      <c r="B1464" s="18"/>
      <c r="C1464" s="18"/>
      <c r="D1464" s="37"/>
      <c r="E1464" s="18"/>
      <c r="F1464" s="18"/>
      <c r="G1464" s="18"/>
      <c r="H1464" s="18"/>
      <c r="I1464" s="41"/>
      <c r="J1464" s="18"/>
    </row>
    <row r="1465" spans="1:10" x14ac:dyDescent="0.3">
      <c r="A1465" s="19" t="s">
        <v>1815</v>
      </c>
      <c r="B1465" s="19" t="s">
        <v>10</v>
      </c>
      <c r="C1465" s="19" t="s">
        <v>11</v>
      </c>
      <c r="D1465" s="38" t="s">
        <v>1816</v>
      </c>
      <c r="E1465" s="20">
        <f>E1472</f>
        <v>1</v>
      </c>
      <c r="F1465" s="20">
        <f>F1472</f>
        <v>6170.96</v>
      </c>
      <c r="G1465" s="20">
        <f>G1472</f>
        <v>6170.96</v>
      </c>
      <c r="H1465" s="20">
        <f>H1472</f>
        <v>1</v>
      </c>
      <c r="I1465" s="41">
        <f>I1472</f>
        <v>0</v>
      </c>
      <c r="J1465" s="20">
        <f>J1472</f>
        <v>0</v>
      </c>
    </row>
    <row r="1466" spans="1:10" x14ac:dyDescent="0.3">
      <c r="A1466" s="12" t="s">
        <v>1817</v>
      </c>
      <c r="B1466" s="13" t="s">
        <v>18</v>
      </c>
      <c r="C1466" s="13" t="s">
        <v>783</v>
      </c>
      <c r="D1466" s="21" t="s">
        <v>1818</v>
      </c>
      <c r="E1466" s="14">
        <v>1</v>
      </c>
      <c r="F1466" s="14">
        <v>1660.05</v>
      </c>
      <c r="G1466" s="15">
        <f>ROUND(E1466*F1466,2)</f>
        <v>1660.05</v>
      </c>
      <c r="H1466" s="14">
        <v>1</v>
      </c>
      <c r="I1466" s="41"/>
      <c r="J1466" s="15">
        <f>ROUND(H1466*I1466,2)</f>
        <v>0</v>
      </c>
    </row>
    <row r="1467" spans="1:10" ht="265.2" x14ac:dyDescent="0.3">
      <c r="A1467" s="16"/>
      <c r="B1467" s="16"/>
      <c r="C1467" s="16"/>
      <c r="D1467" s="21" t="s">
        <v>1819</v>
      </c>
      <c r="E1467" s="16"/>
      <c r="F1467" s="16"/>
      <c r="G1467" s="16"/>
      <c r="H1467" s="16"/>
      <c r="I1467" s="41"/>
      <c r="J1467" s="16"/>
    </row>
    <row r="1468" spans="1:10" ht="20.399999999999999" x14ac:dyDescent="0.3">
      <c r="A1468" s="12" t="s">
        <v>1820</v>
      </c>
      <c r="B1468" s="13" t="s">
        <v>18</v>
      </c>
      <c r="C1468" s="13" t="s">
        <v>783</v>
      </c>
      <c r="D1468" s="21" t="s">
        <v>1821</v>
      </c>
      <c r="E1468" s="14">
        <v>1</v>
      </c>
      <c r="F1468" s="14">
        <v>658.35</v>
      </c>
      <c r="G1468" s="15">
        <f>ROUND(E1468*F1468,2)</f>
        <v>658.35</v>
      </c>
      <c r="H1468" s="14">
        <v>1</v>
      </c>
      <c r="I1468" s="41"/>
      <c r="J1468" s="15">
        <f>ROUND(H1468*I1468,2)</f>
        <v>0</v>
      </c>
    </row>
    <row r="1469" spans="1:10" ht="275.39999999999998" x14ac:dyDescent="0.3">
      <c r="A1469" s="16"/>
      <c r="B1469" s="16"/>
      <c r="C1469" s="16"/>
      <c r="D1469" s="21" t="s">
        <v>1822</v>
      </c>
      <c r="E1469" s="16"/>
      <c r="F1469" s="16"/>
      <c r="G1469" s="16"/>
      <c r="H1469" s="16"/>
      <c r="I1469" s="41"/>
      <c r="J1469" s="16"/>
    </row>
    <row r="1470" spans="1:10" x14ac:dyDescent="0.3">
      <c r="A1470" s="12" t="s">
        <v>1823</v>
      </c>
      <c r="B1470" s="13" t="s">
        <v>18</v>
      </c>
      <c r="C1470" s="13" t="s">
        <v>783</v>
      </c>
      <c r="D1470" s="21" t="s">
        <v>1824</v>
      </c>
      <c r="E1470" s="14">
        <v>1</v>
      </c>
      <c r="F1470" s="14">
        <v>3852.56</v>
      </c>
      <c r="G1470" s="15">
        <f>ROUND(E1470*F1470,2)</f>
        <v>3852.56</v>
      </c>
      <c r="H1470" s="14">
        <v>1</v>
      </c>
      <c r="I1470" s="41"/>
      <c r="J1470" s="15">
        <f>ROUND(H1470*I1470,2)</f>
        <v>0</v>
      </c>
    </row>
    <row r="1471" spans="1:10" ht="204" x14ac:dyDescent="0.3">
      <c r="A1471" s="16"/>
      <c r="B1471" s="16"/>
      <c r="C1471" s="16"/>
      <c r="D1471" s="21" t="s">
        <v>1825</v>
      </c>
      <c r="E1471" s="16"/>
      <c r="F1471" s="16"/>
      <c r="G1471" s="16"/>
      <c r="H1471" s="16"/>
      <c r="I1471" s="41"/>
      <c r="J1471" s="16"/>
    </row>
    <row r="1472" spans="1:10" x14ac:dyDescent="0.3">
      <c r="A1472" s="16"/>
      <c r="B1472" s="16"/>
      <c r="C1472" s="16"/>
      <c r="D1472" s="36" t="s">
        <v>1826</v>
      </c>
      <c r="E1472" s="14">
        <v>1</v>
      </c>
      <c r="F1472" s="17">
        <f>G1466+G1468+G1470</f>
        <v>6170.96</v>
      </c>
      <c r="G1472" s="17">
        <f>ROUND(E1472*F1472,2)</f>
        <v>6170.96</v>
      </c>
      <c r="H1472" s="14">
        <v>1</v>
      </c>
      <c r="I1472" s="41">
        <f>J1466+J1468+J1470</f>
        <v>0</v>
      </c>
      <c r="J1472" s="17">
        <f>ROUND(H1472*I1472,2)</f>
        <v>0</v>
      </c>
    </row>
    <row r="1473" spans="1:10" ht="1.05" customHeight="1" x14ac:dyDescent="0.3">
      <c r="A1473" s="18"/>
      <c r="B1473" s="18"/>
      <c r="C1473" s="18"/>
      <c r="D1473" s="37"/>
      <c r="E1473" s="18"/>
      <c r="F1473" s="18"/>
      <c r="G1473" s="18"/>
      <c r="H1473" s="18"/>
      <c r="I1473" s="41"/>
      <c r="J1473" s="18"/>
    </row>
    <row r="1474" spans="1:10" x14ac:dyDescent="0.3">
      <c r="A1474" s="16"/>
      <c r="B1474" s="16"/>
      <c r="C1474" s="16"/>
      <c r="D1474" s="36" t="s">
        <v>1827</v>
      </c>
      <c r="E1474" s="14">
        <v>1</v>
      </c>
      <c r="F1474" s="17">
        <f>G1372+G1465</f>
        <v>132588.93</v>
      </c>
      <c r="G1474" s="17">
        <f>ROUND(E1474*F1474,2)</f>
        <v>132588.93</v>
      </c>
      <c r="H1474" s="14">
        <v>1</v>
      </c>
      <c r="I1474" s="41">
        <f>J1372+J1465</f>
        <v>0</v>
      </c>
      <c r="J1474" s="17">
        <f>ROUND(H1474*I1474,2)</f>
        <v>0</v>
      </c>
    </row>
    <row r="1475" spans="1:10" ht="1.05" customHeight="1" x14ac:dyDescent="0.3">
      <c r="A1475" s="18"/>
      <c r="B1475" s="18"/>
      <c r="C1475" s="18"/>
      <c r="D1475" s="37"/>
      <c r="E1475" s="18"/>
      <c r="F1475" s="18"/>
      <c r="G1475" s="18"/>
      <c r="H1475" s="18"/>
      <c r="I1475" s="41"/>
      <c r="J1475" s="18"/>
    </row>
    <row r="1476" spans="1:10" x14ac:dyDescent="0.3">
      <c r="A1476" s="10" t="s">
        <v>1828</v>
      </c>
      <c r="B1476" s="26" t="s">
        <v>10</v>
      </c>
      <c r="C1476" s="10" t="s">
        <v>11</v>
      </c>
      <c r="D1476" s="35" t="s">
        <v>1829</v>
      </c>
      <c r="E1476" s="11">
        <f>E1508</f>
        <v>1</v>
      </c>
      <c r="F1476" s="11">
        <f>F1508</f>
        <v>56332.7</v>
      </c>
      <c r="G1476" s="11">
        <f>G1508</f>
        <v>56332.7</v>
      </c>
      <c r="H1476" s="11">
        <f>H1508</f>
        <v>1</v>
      </c>
      <c r="I1476" s="41">
        <f>I1508</f>
        <v>0</v>
      </c>
      <c r="J1476" s="11">
        <f>J1508</f>
        <v>0</v>
      </c>
    </row>
    <row r="1477" spans="1:10" ht="20.399999999999999" x14ac:dyDescent="0.3">
      <c r="A1477" s="19" t="s">
        <v>1830</v>
      </c>
      <c r="B1477" s="19" t="s">
        <v>10</v>
      </c>
      <c r="C1477" s="19" t="s">
        <v>11</v>
      </c>
      <c r="D1477" s="38" t="s">
        <v>1831</v>
      </c>
      <c r="E1477" s="20">
        <f>E1506</f>
        <v>1</v>
      </c>
      <c r="F1477" s="20">
        <f>F1506</f>
        <v>56332.7</v>
      </c>
      <c r="G1477" s="20">
        <f>G1506</f>
        <v>56332.7</v>
      </c>
      <c r="H1477" s="20">
        <f>H1506</f>
        <v>1</v>
      </c>
      <c r="I1477" s="41">
        <f>I1506</f>
        <v>0</v>
      </c>
      <c r="J1477" s="20">
        <f>J1506</f>
        <v>0</v>
      </c>
    </row>
    <row r="1478" spans="1:10" ht="30.6" x14ac:dyDescent="0.3">
      <c r="A1478" s="12" t="s">
        <v>1832</v>
      </c>
      <c r="B1478" s="13" t="s">
        <v>18</v>
      </c>
      <c r="C1478" s="13" t="s">
        <v>19</v>
      </c>
      <c r="D1478" s="21" t="s">
        <v>1833</v>
      </c>
      <c r="E1478" s="14">
        <v>4</v>
      </c>
      <c r="F1478" s="14">
        <v>497</v>
      </c>
      <c r="G1478" s="15">
        <f>ROUND(E1478*F1478,2)</f>
        <v>1988</v>
      </c>
      <c r="H1478" s="14">
        <v>4</v>
      </c>
      <c r="I1478" s="41"/>
      <c r="J1478" s="15">
        <f>ROUND(H1478*I1478,2)</f>
        <v>0</v>
      </c>
    </row>
    <row r="1479" spans="1:10" ht="91.8" x14ac:dyDescent="0.3">
      <c r="A1479" s="16"/>
      <c r="B1479" s="16"/>
      <c r="C1479" s="16"/>
      <c r="D1479" s="21" t="s">
        <v>1834</v>
      </c>
      <c r="E1479" s="16"/>
      <c r="F1479" s="16"/>
      <c r="G1479" s="16"/>
      <c r="H1479" s="16"/>
      <c r="I1479" s="41"/>
      <c r="J1479" s="16"/>
    </row>
    <row r="1480" spans="1:10" ht="30.6" x14ac:dyDescent="0.3">
      <c r="A1480" s="12" t="s">
        <v>1835</v>
      </c>
      <c r="B1480" s="13" t="s">
        <v>18</v>
      </c>
      <c r="C1480" s="13" t="s">
        <v>19</v>
      </c>
      <c r="D1480" s="21" t="s">
        <v>1836</v>
      </c>
      <c r="E1480" s="14">
        <v>2</v>
      </c>
      <c r="F1480" s="14">
        <v>1571.85</v>
      </c>
      <c r="G1480" s="15">
        <f>ROUND(E1480*F1480,2)</f>
        <v>3143.7</v>
      </c>
      <c r="H1480" s="14">
        <v>2</v>
      </c>
      <c r="I1480" s="41"/>
      <c r="J1480" s="15">
        <f>ROUND(H1480*I1480,2)</f>
        <v>0</v>
      </c>
    </row>
    <row r="1481" spans="1:10" ht="61.2" x14ac:dyDescent="0.3">
      <c r="A1481" s="16"/>
      <c r="B1481" s="16"/>
      <c r="C1481" s="16"/>
      <c r="D1481" s="21" t="s">
        <v>1837</v>
      </c>
      <c r="E1481" s="16"/>
      <c r="F1481" s="16"/>
      <c r="G1481" s="16"/>
      <c r="H1481" s="16"/>
      <c r="I1481" s="41"/>
      <c r="J1481" s="16"/>
    </row>
    <row r="1482" spans="1:10" ht="20.399999999999999" x14ac:dyDescent="0.3">
      <c r="A1482" s="12" t="s">
        <v>1838</v>
      </c>
      <c r="B1482" s="13" t="s">
        <v>18</v>
      </c>
      <c r="C1482" s="13" t="s">
        <v>19</v>
      </c>
      <c r="D1482" s="21" t="s">
        <v>1839</v>
      </c>
      <c r="E1482" s="14">
        <v>1</v>
      </c>
      <c r="F1482" s="14">
        <v>679.89</v>
      </c>
      <c r="G1482" s="15">
        <f>ROUND(E1482*F1482,2)</f>
        <v>679.89</v>
      </c>
      <c r="H1482" s="14">
        <v>1</v>
      </c>
      <c r="I1482" s="41"/>
      <c r="J1482" s="15">
        <f>ROUND(H1482*I1482,2)</f>
        <v>0</v>
      </c>
    </row>
    <row r="1483" spans="1:10" ht="91.8" x14ac:dyDescent="0.3">
      <c r="A1483" s="16"/>
      <c r="B1483" s="16"/>
      <c r="C1483" s="16"/>
      <c r="D1483" s="21" t="s">
        <v>1840</v>
      </c>
      <c r="E1483" s="16"/>
      <c r="F1483" s="16"/>
      <c r="G1483" s="16"/>
      <c r="H1483" s="16"/>
      <c r="I1483" s="41"/>
      <c r="J1483" s="16"/>
    </row>
    <row r="1484" spans="1:10" ht="20.399999999999999" x14ac:dyDescent="0.3">
      <c r="A1484" s="12" t="s">
        <v>1841</v>
      </c>
      <c r="B1484" s="13" t="s">
        <v>18</v>
      </c>
      <c r="C1484" s="13" t="s">
        <v>19</v>
      </c>
      <c r="D1484" s="21" t="s">
        <v>1842</v>
      </c>
      <c r="E1484" s="14">
        <v>4</v>
      </c>
      <c r="F1484" s="14">
        <v>53</v>
      </c>
      <c r="G1484" s="15">
        <f>ROUND(E1484*F1484,2)</f>
        <v>212</v>
      </c>
      <c r="H1484" s="14">
        <v>4</v>
      </c>
      <c r="I1484" s="41"/>
      <c r="J1484" s="15">
        <f>ROUND(H1484*I1484,2)</f>
        <v>0</v>
      </c>
    </row>
    <row r="1485" spans="1:10" ht="71.400000000000006" x14ac:dyDescent="0.3">
      <c r="A1485" s="16"/>
      <c r="B1485" s="16"/>
      <c r="C1485" s="16"/>
      <c r="D1485" s="21" t="s">
        <v>1843</v>
      </c>
      <c r="E1485" s="16"/>
      <c r="F1485" s="16"/>
      <c r="G1485" s="16"/>
      <c r="H1485" s="16"/>
      <c r="I1485" s="41"/>
      <c r="J1485" s="16"/>
    </row>
    <row r="1486" spans="1:10" ht="20.399999999999999" x14ac:dyDescent="0.3">
      <c r="A1486" s="12" t="s">
        <v>1844</v>
      </c>
      <c r="B1486" s="13" t="s">
        <v>18</v>
      </c>
      <c r="C1486" s="13" t="s">
        <v>1845</v>
      </c>
      <c r="D1486" s="21" t="s">
        <v>1846</v>
      </c>
      <c r="E1486" s="14">
        <v>0.2</v>
      </c>
      <c r="F1486" s="14">
        <v>3561.62</v>
      </c>
      <c r="G1486" s="15">
        <f>ROUND(E1486*F1486,2)</f>
        <v>712.32</v>
      </c>
      <c r="H1486" s="14">
        <v>0.2</v>
      </c>
      <c r="I1486" s="41"/>
      <c r="J1486" s="15">
        <f>ROUND(H1486*I1486,2)</f>
        <v>0</v>
      </c>
    </row>
    <row r="1487" spans="1:10" ht="61.2" x14ac:dyDescent="0.3">
      <c r="A1487" s="16"/>
      <c r="B1487" s="16"/>
      <c r="C1487" s="16"/>
      <c r="D1487" s="21" t="s">
        <v>1847</v>
      </c>
      <c r="E1487" s="16"/>
      <c r="F1487" s="16"/>
      <c r="G1487" s="16"/>
      <c r="H1487" s="16"/>
      <c r="I1487" s="41"/>
      <c r="J1487" s="16"/>
    </row>
    <row r="1488" spans="1:10" ht="20.399999999999999" x14ac:dyDescent="0.3">
      <c r="A1488" s="12" t="s">
        <v>1848</v>
      </c>
      <c r="B1488" s="13" t="s">
        <v>18</v>
      </c>
      <c r="C1488" s="13" t="s">
        <v>19</v>
      </c>
      <c r="D1488" s="21" t="s">
        <v>1849</v>
      </c>
      <c r="E1488" s="14">
        <v>2</v>
      </c>
      <c r="F1488" s="14">
        <v>888.2</v>
      </c>
      <c r="G1488" s="15">
        <f>ROUND(E1488*F1488,2)</f>
        <v>1776.4</v>
      </c>
      <c r="H1488" s="14">
        <v>2</v>
      </c>
      <c r="I1488" s="41"/>
      <c r="J1488" s="15">
        <f>ROUND(H1488*I1488,2)</f>
        <v>0</v>
      </c>
    </row>
    <row r="1489" spans="1:10" ht="61.2" x14ac:dyDescent="0.3">
      <c r="A1489" s="16"/>
      <c r="B1489" s="16"/>
      <c r="C1489" s="16"/>
      <c r="D1489" s="21" t="s">
        <v>1850</v>
      </c>
      <c r="E1489" s="16"/>
      <c r="F1489" s="16"/>
      <c r="G1489" s="16"/>
      <c r="H1489" s="16"/>
      <c r="I1489" s="41"/>
      <c r="J1489" s="16"/>
    </row>
    <row r="1490" spans="1:10" ht="20.399999999999999" x14ac:dyDescent="0.3">
      <c r="A1490" s="12" t="s">
        <v>1851</v>
      </c>
      <c r="B1490" s="13" t="s">
        <v>18</v>
      </c>
      <c r="C1490" s="13" t="s">
        <v>34</v>
      </c>
      <c r="D1490" s="21" t="s">
        <v>1852</v>
      </c>
      <c r="E1490" s="14">
        <v>560</v>
      </c>
      <c r="F1490" s="14">
        <v>15.36</v>
      </c>
      <c r="G1490" s="15">
        <f>ROUND(E1490*F1490,2)</f>
        <v>8601.6</v>
      </c>
      <c r="H1490" s="14">
        <v>560</v>
      </c>
      <c r="I1490" s="41"/>
      <c r="J1490" s="15">
        <f>ROUND(H1490*I1490,2)</f>
        <v>0</v>
      </c>
    </row>
    <row r="1491" spans="1:10" ht="71.400000000000006" x14ac:dyDescent="0.3">
      <c r="A1491" s="16"/>
      <c r="B1491" s="16"/>
      <c r="C1491" s="16"/>
      <c r="D1491" s="21" t="s">
        <v>1853</v>
      </c>
      <c r="E1491" s="16"/>
      <c r="F1491" s="16"/>
      <c r="G1491" s="16"/>
      <c r="H1491" s="16"/>
      <c r="I1491" s="41"/>
      <c r="J1491" s="16"/>
    </row>
    <row r="1492" spans="1:10" ht="20.399999999999999" x14ac:dyDescent="0.3">
      <c r="A1492" s="12" t="s">
        <v>1854</v>
      </c>
      <c r="B1492" s="13" t="s">
        <v>18</v>
      </c>
      <c r="C1492" s="13" t="s">
        <v>34</v>
      </c>
      <c r="D1492" s="21" t="s">
        <v>1855</v>
      </c>
      <c r="E1492" s="14">
        <v>80</v>
      </c>
      <c r="F1492" s="14">
        <v>18.93</v>
      </c>
      <c r="G1492" s="15">
        <f>ROUND(E1492*F1492,2)</f>
        <v>1514.4</v>
      </c>
      <c r="H1492" s="14">
        <v>80</v>
      </c>
      <c r="I1492" s="41"/>
      <c r="J1492" s="15">
        <f>ROUND(H1492*I1492,2)</f>
        <v>0</v>
      </c>
    </row>
    <row r="1493" spans="1:10" ht="71.400000000000006" x14ac:dyDescent="0.3">
      <c r="A1493" s="16"/>
      <c r="B1493" s="16"/>
      <c r="C1493" s="16"/>
      <c r="D1493" s="21" t="s">
        <v>1856</v>
      </c>
      <c r="E1493" s="16"/>
      <c r="F1493" s="16"/>
      <c r="G1493" s="16"/>
      <c r="H1493" s="16"/>
      <c r="I1493" s="41"/>
      <c r="J1493" s="16"/>
    </row>
    <row r="1494" spans="1:10" ht="20.399999999999999" x14ac:dyDescent="0.3">
      <c r="A1494" s="12" t="s">
        <v>1857</v>
      </c>
      <c r="B1494" s="13" t="s">
        <v>18</v>
      </c>
      <c r="C1494" s="13" t="s">
        <v>19</v>
      </c>
      <c r="D1494" s="21" t="s">
        <v>1858</v>
      </c>
      <c r="E1494" s="14">
        <v>50</v>
      </c>
      <c r="F1494" s="14">
        <v>54.6</v>
      </c>
      <c r="G1494" s="15">
        <f>ROUND(E1494*F1494,2)</f>
        <v>2730</v>
      </c>
      <c r="H1494" s="14">
        <v>50</v>
      </c>
      <c r="I1494" s="41"/>
      <c r="J1494" s="15">
        <f>ROUND(H1494*I1494,2)</f>
        <v>0</v>
      </c>
    </row>
    <row r="1495" spans="1:10" ht="30.6" x14ac:dyDescent="0.3">
      <c r="A1495" s="16"/>
      <c r="B1495" s="16"/>
      <c r="C1495" s="16"/>
      <c r="D1495" s="21" t="s">
        <v>1859</v>
      </c>
      <c r="E1495" s="16"/>
      <c r="F1495" s="16"/>
      <c r="G1495" s="16"/>
      <c r="H1495" s="16"/>
      <c r="I1495" s="41"/>
      <c r="J1495" s="16"/>
    </row>
    <row r="1496" spans="1:10" ht="30.6" x14ac:dyDescent="0.3">
      <c r="A1496" s="12" t="s">
        <v>1860</v>
      </c>
      <c r="B1496" s="13" t="s">
        <v>18</v>
      </c>
      <c r="C1496" s="13" t="s">
        <v>34</v>
      </c>
      <c r="D1496" s="21" t="s">
        <v>1861</v>
      </c>
      <c r="E1496" s="14">
        <v>600</v>
      </c>
      <c r="F1496" s="14">
        <v>44.65</v>
      </c>
      <c r="G1496" s="15">
        <f>ROUND(E1496*F1496,2)</f>
        <v>26790</v>
      </c>
      <c r="H1496" s="14">
        <v>600</v>
      </c>
      <c r="I1496" s="41"/>
      <c r="J1496" s="15">
        <f>ROUND(H1496*I1496,2)</f>
        <v>0</v>
      </c>
    </row>
    <row r="1497" spans="1:10" ht="81.599999999999994" x14ac:dyDescent="0.3">
      <c r="A1497" s="16"/>
      <c r="B1497" s="16"/>
      <c r="C1497" s="16"/>
      <c r="D1497" s="21" t="s">
        <v>1862</v>
      </c>
      <c r="E1497" s="16"/>
      <c r="F1497" s="16"/>
      <c r="G1497" s="16"/>
      <c r="H1497" s="16"/>
      <c r="I1497" s="41"/>
      <c r="J1497" s="16"/>
    </row>
    <row r="1498" spans="1:10" ht="20.399999999999999" x14ac:dyDescent="0.3">
      <c r="A1498" s="12" t="s">
        <v>1863</v>
      </c>
      <c r="B1498" s="13" t="s">
        <v>18</v>
      </c>
      <c r="C1498" s="13" t="s">
        <v>19</v>
      </c>
      <c r="D1498" s="21" t="s">
        <v>1864</v>
      </c>
      <c r="E1498" s="14">
        <v>4</v>
      </c>
      <c r="F1498" s="14">
        <v>475.32</v>
      </c>
      <c r="G1498" s="15">
        <f>ROUND(E1498*F1498,2)</f>
        <v>1901.28</v>
      </c>
      <c r="H1498" s="14">
        <v>4</v>
      </c>
      <c r="I1498" s="41"/>
      <c r="J1498" s="15">
        <f>ROUND(H1498*I1498,2)</f>
        <v>0</v>
      </c>
    </row>
    <row r="1499" spans="1:10" ht="51" x14ac:dyDescent="0.3">
      <c r="A1499" s="16"/>
      <c r="B1499" s="16"/>
      <c r="C1499" s="16"/>
      <c r="D1499" s="21" t="s">
        <v>1865</v>
      </c>
      <c r="E1499" s="16"/>
      <c r="F1499" s="16"/>
      <c r="G1499" s="16"/>
      <c r="H1499" s="16"/>
      <c r="I1499" s="41"/>
      <c r="J1499" s="16"/>
    </row>
    <row r="1500" spans="1:10" ht="20.399999999999999" x14ac:dyDescent="0.3">
      <c r="A1500" s="12" t="s">
        <v>1866</v>
      </c>
      <c r="B1500" s="13" t="s">
        <v>18</v>
      </c>
      <c r="C1500" s="13" t="s">
        <v>1845</v>
      </c>
      <c r="D1500" s="21" t="s">
        <v>1867</v>
      </c>
      <c r="E1500" s="14">
        <v>1.6</v>
      </c>
      <c r="F1500" s="14">
        <v>1907.58</v>
      </c>
      <c r="G1500" s="15">
        <f>ROUND(E1500*F1500,2)</f>
        <v>3052.13</v>
      </c>
      <c r="H1500" s="14">
        <v>1.6</v>
      </c>
      <c r="I1500" s="41"/>
      <c r="J1500" s="15">
        <f>ROUND(H1500*I1500,2)</f>
        <v>0</v>
      </c>
    </row>
    <row r="1501" spans="1:10" ht="122.4" x14ac:dyDescent="0.3">
      <c r="A1501" s="16"/>
      <c r="B1501" s="16"/>
      <c r="C1501" s="16"/>
      <c r="D1501" s="21" t="s">
        <v>1868</v>
      </c>
      <c r="E1501" s="16"/>
      <c r="F1501" s="16"/>
      <c r="G1501" s="16"/>
      <c r="H1501" s="16"/>
      <c r="I1501" s="41"/>
      <c r="J1501" s="16"/>
    </row>
    <row r="1502" spans="1:10" ht="20.399999999999999" x14ac:dyDescent="0.3">
      <c r="A1502" s="12" t="s">
        <v>1869</v>
      </c>
      <c r="B1502" s="13" t="s">
        <v>18</v>
      </c>
      <c r="C1502" s="13" t="s">
        <v>1845</v>
      </c>
      <c r="D1502" s="21" t="s">
        <v>1870</v>
      </c>
      <c r="E1502" s="14">
        <v>1.6</v>
      </c>
      <c r="F1502" s="14">
        <v>1375.71</v>
      </c>
      <c r="G1502" s="15">
        <f>ROUND(E1502*F1502,2)</f>
        <v>2201.14</v>
      </c>
      <c r="H1502" s="14">
        <v>1.6</v>
      </c>
      <c r="I1502" s="41"/>
      <c r="J1502" s="15">
        <f>ROUND(H1502*I1502,2)</f>
        <v>0</v>
      </c>
    </row>
    <row r="1503" spans="1:10" ht="61.2" x14ac:dyDescent="0.3">
      <c r="A1503" s="16"/>
      <c r="B1503" s="16"/>
      <c r="C1503" s="16"/>
      <c r="D1503" s="21" t="s">
        <v>1871</v>
      </c>
      <c r="E1503" s="16"/>
      <c r="F1503" s="16"/>
      <c r="G1503" s="16"/>
      <c r="H1503" s="16"/>
      <c r="I1503" s="41"/>
      <c r="J1503" s="16"/>
    </row>
    <row r="1504" spans="1:10" ht="20.399999999999999" x14ac:dyDescent="0.3">
      <c r="A1504" s="12" t="s">
        <v>1872</v>
      </c>
      <c r="B1504" s="13" t="s">
        <v>18</v>
      </c>
      <c r="C1504" s="13" t="s">
        <v>19</v>
      </c>
      <c r="D1504" s="21" t="s">
        <v>1873</v>
      </c>
      <c r="E1504" s="14">
        <v>1</v>
      </c>
      <c r="F1504" s="14">
        <v>1029.8399999999999</v>
      </c>
      <c r="G1504" s="15">
        <f>ROUND(E1504*F1504,2)</f>
        <v>1029.8399999999999</v>
      </c>
      <c r="H1504" s="14">
        <v>1</v>
      </c>
      <c r="I1504" s="41"/>
      <c r="J1504" s="15">
        <f>ROUND(H1504*I1504,2)</f>
        <v>0</v>
      </c>
    </row>
    <row r="1505" spans="1:10" ht="30.6" x14ac:dyDescent="0.3">
      <c r="A1505" s="16"/>
      <c r="B1505" s="16"/>
      <c r="C1505" s="16"/>
      <c r="D1505" s="21" t="s">
        <v>1874</v>
      </c>
      <c r="E1505" s="16"/>
      <c r="F1505" s="16"/>
      <c r="G1505" s="16"/>
      <c r="H1505" s="16"/>
      <c r="I1505" s="41"/>
      <c r="J1505" s="16"/>
    </row>
    <row r="1506" spans="1:10" x14ac:dyDescent="0.3">
      <c r="A1506" s="16"/>
      <c r="B1506" s="16"/>
      <c r="C1506" s="16"/>
      <c r="D1506" s="36" t="s">
        <v>1875</v>
      </c>
      <c r="E1506" s="14">
        <v>1</v>
      </c>
      <c r="F1506" s="17">
        <f>G1478+G1480+G1482+G1484+G1486+G1488+G1490+G1492+G1494+G1496+G1498+G1500+G1502+G1504</f>
        <v>56332.7</v>
      </c>
      <c r="G1506" s="17">
        <f>ROUND(E1506*F1506,2)</f>
        <v>56332.7</v>
      </c>
      <c r="H1506" s="14">
        <v>1</v>
      </c>
      <c r="I1506" s="41">
        <f>J1478+J1480+J1482+J1484+J1486+J1488+J1490+J1492+J1494+J1496+J1498+J1500+J1502+J1504</f>
        <v>0</v>
      </c>
      <c r="J1506" s="17">
        <f>ROUND(H1506*I1506,2)</f>
        <v>0</v>
      </c>
    </row>
    <row r="1507" spans="1:10" ht="1.05" customHeight="1" x14ac:dyDescent="0.3">
      <c r="A1507" s="18"/>
      <c r="B1507" s="18"/>
      <c r="C1507" s="18"/>
      <c r="D1507" s="37"/>
      <c r="E1507" s="18"/>
      <c r="F1507" s="18"/>
      <c r="G1507" s="18"/>
      <c r="H1507" s="18"/>
      <c r="I1507" s="41"/>
      <c r="J1507" s="18"/>
    </row>
    <row r="1508" spans="1:10" x14ac:dyDescent="0.3">
      <c r="A1508" s="16"/>
      <c r="B1508" s="16"/>
      <c r="C1508" s="16"/>
      <c r="D1508" s="36" t="s">
        <v>1876</v>
      </c>
      <c r="E1508" s="14">
        <v>1</v>
      </c>
      <c r="F1508" s="17">
        <f>G1477</f>
        <v>56332.7</v>
      </c>
      <c r="G1508" s="17">
        <f>ROUND(E1508*F1508,2)</f>
        <v>56332.7</v>
      </c>
      <c r="H1508" s="14">
        <v>1</v>
      </c>
      <c r="I1508" s="41">
        <f>J1477</f>
        <v>0</v>
      </c>
      <c r="J1508" s="17">
        <f>ROUND(H1508*I1508,2)</f>
        <v>0</v>
      </c>
    </row>
    <row r="1509" spans="1:10" ht="1.05" customHeight="1" x14ac:dyDescent="0.3">
      <c r="A1509" s="18"/>
      <c r="B1509" s="18"/>
      <c r="C1509" s="18"/>
      <c r="D1509" s="37"/>
      <c r="E1509" s="18"/>
      <c r="F1509" s="18"/>
      <c r="G1509" s="18"/>
      <c r="H1509" s="18"/>
      <c r="I1509" s="41"/>
      <c r="J1509" s="18"/>
    </row>
    <row r="1510" spans="1:10" x14ac:dyDescent="0.3">
      <c r="A1510" s="16"/>
      <c r="B1510" s="16"/>
      <c r="C1510" s="16"/>
      <c r="D1510" s="36" t="s">
        <v>1877</v>
      </c>
      <c r="E1510" s="14">
        <v>1</v>
      </c>
      <c r="F1510" s="17">
        <f>G919+G989+G1080+G1173+G1371+G1476</f>
        <v>1305729.97</v>
      </c>
      <c r="G1510" s="17">
        <f>ROUND(E1510*F1510,2)</f>
        <v>1305729.97</v>
      </c>
      <c r="H1510" s="14">
        <v>1</v>
      </c>
      <c r="I1510" s="41">
        <f>J919+J989+J1080+J1173+J1371+J1476</f>
        <v>0</v>
      </c>
      <c r="J1510" s="17">
        <f>ROUND(H1510*I1510,2)</f>
        <v>0</v>
      </c>
    </row>
    <row r="1511" spans="1:10" ht="1.05" customHeight="1" x14ac:dyDescent="0.3">
      <c r="A1511" s="18"/>
      <c r="B1511" s="18"/>
      <c r="C1511" s="18"/>
      <c r="D1511" s="37"/>
      <c r="E1511" s="18"/>
      <c r="F1511" s="18"/>
      <c r="G1511" s="18"/>
      <c r="H1511" s="18"/>
      <c r="I1511" s="41"/>
      <c r="J1511" s="18"/>
    </row>
    <row r="1512" spans="1:10" x14ac:dyDescent="0.3">
      <c r="A1512" s="8" t="s">
        <v>1878</v>
      </c>
      <c r="B1512" s="8" t="s">
        <v>10</v>
      </c>
      <c r="C1512" s="8" t="s">
        <v>11</v>
      </c>
      <c r="D1512" s="34" t="s">
        <v>1879</v>
      </c>
      <c r="E1512" s="9">
        <f>E1545</f>
        <v>1</v>
      </c>
      <c r="F1512" s="9">
        <f>F1545</f>
        <v>83303.259999999995</v>
      </c>
      <c r="G1512" s="9">
        <f>G1545</f>
        <v>83303.259999999995</v>
      </c>
      <c r="H1512" s="9">
        <f>H1545</f>
        <v>1</v>
      </c>
      <c r="I1512" s="41">
        <f>I1545</f>
        <v>0</v>
      </c>
      <c r="J1512" s="9">
        <f>J1545</f>
        <v>0</v>
      </c>
    </row>
    <row r="1513" spans="1:10" x14ac:dyDescent="0.3">
      <c r="A1513" s="10" t="s">
        <v>1880</v>
      </c>
      <c r="B1513" s="10" t="s">
        <v>10</v>
      </c>
      <c r="C1513" s="10" t="s">
        <v>11</v>
      </c>
      <c r="D1513" s="35" t="s">
        <v>1881</v>
      </c>
      <c r="E1513" s="11">
        <f>E1524</f>
        <v>1</v>
      </c>
      <c r="F1513" s="11">
        <f>F1524</f>
        <v>8430.14</v>
      </c>
      <c r="G1513" s="11">
        <f>G1524</f>
        <v>8430.14</v>
      </c>
      <c r="H1513" s="11">
        <f>H1524</f>
        <v>1</v>
      </c>
      <c r="I1513" s="41">
        <f>I1524</f>
        <v>0</v>
      </c>
      <c r="J1513" s="11">
        <f>J1524</f>
        <v>0</v>
      </c>
    </row>
    <row r="1514" spans="1:10" x14ac:dyDescent="0.3">
      <c r="A1514" s="12" t="s">
        <v>179</v>
      </c>
      <c r="B1514" s="13" t="s">
        <v>18</v>
      </c>
      <c r="C1514" s="13" t="s">
        <v>19</v>
      </c>
      <c r="D1514" s="21" t="s">
        <v>180</v>
      </c>
      <c r="E1514" s="14">
        <v>9</v>
      </c>
      <c r="F1514" s="14">
        <v>189</v>
      </c>
      <c r="G1514" s="15">
        <f>ROUND(E1514*F1514,2)</f>
        <v>1701</v>
      </c>
      <c r="H1514" s="14">
        <v>9</v>
      </c>
      <c r="I1514" s="41"/>
      <c r="J1514" s="15">
        <f>ROUND(H1514*I1514,2)</f>
        <v>0</v>
      </c>
    </row>
    <row r="1515" spans="1:10" x14ac:dyDescent="0.3">
      <c r="A1515" s="16"/>
      <c r="B1515" s="16"/>
      <c r="C1515" s="16"/>
      <c r="D1515" s="21" t="s">
        <v>181</v>
      </c>
      <c r="E1515" s="16"/>
      <c r="F1515" s="16"/>
      <c r="G1515" s="16"/>
      <c r="H1515" s="16"/>
      <c r="I1515" s="41"/>
      <c r="J1515" s="16"/>
    </row>
    <row r="1516" spans="1:10" x14ac:dyDescent="0.3">
      <c r="A1516" s="12" t="s">
        <v>194</v>
      </c>
      <c r="B1516" s="13" t="s">
        <v>18</v>
      </c>
      <c r="C1516" s="13" t="s">
        <v>19</v>
      </c>
      <c r="D1516" s="21" t="s">
        <v>195</v>
      </c>
      <c r="E1516" s="14">
        <v>4</v>
      </c>
      <c r="F1516" s="14">
        <v>341.25</v>
      </c>
      <c r="G1516" s="15">
        <f>ROUND(E1516*F1516,2)</f>
        <v>1365</v>
      </c>
      <c r="H1516" s="14">
        <v>4</v>
      </c>
      <c r="I1516" s="41"/>
      <c r="J1516" s="15">
        <f>ROUND(H1516*I1516,2)</f>
        <v>0</v>
      </c>
    </row>
    <row r="1517" spans="1:10" ht="20.399999999999999" x14ac:dyDescent="0.3">
      <c r="A1517" s="16"/>
      <c r="B1517" s="16"/>
      <c r="C1517" s="16"/>
      <c r="D1517" s="21" t="s">
        <v>196</v>
      </c>
      <c r="E1517" s="16"/>
      <c r="F1517" s="16"/>
      <c r="G1517" s="16"/>
      <c r="H1517" s="16"/>
      <c r="I1517" s="41"/>
      <c r="J1517" s="16"/>
    </row>
    <row r="1518" spans="1:10" x14ac:dyDescent="0.3">
      <c r="A1518" s="12" t="s">
        <v>1882</v>
      </c>
      <c r="B1518" s="13" t="s">
        <v>18</v>
      </c>
      <c r="C1518" s="13" t="s">
        <v>19</v>
      </c>
      <c r="D1518" s="21" t="s">
        <v>1883</v>
      </c>
      <c r="E1518" s="14">
        <v>4</v>
      </c>
      <c r="F1518" s="14">
        <v>409.41</v>
      </c>
      <c r="G1518" s="15">
        <f>ROUND(E1518*F1518,2)</f>
        <v>1637.64</v>
      </c>
      <c r="H1518" s="14">
        <v>4</v>
      </c>
      <c r="I1518" s="41"/>
      <c r="J1518" s="15">
        <f>ROUND(H1518*I1518,2)</f>
        <v>0</v>
      </c>
    </row>
    <row r="1519" spans="1:10" ht="30.6" x14ac:dyDescent="0.3">
      <c r="A1519" s="16"/>
      <c r="B1519" s="16"/>
      <c r="C1519" s="16"/>
      <c r="D1519" s="21" t="s">
        <v>1884</v>
      </c>
      <c r="E1519" s="16"/>
      <c r="F1519" s="16"/>
      <c r="G1519" s="16"/>
      <c r="H1519" s="16"/>
      <c r="I1519" s="41"/>
      <c r="J1519" s="16"/>
    </row>
    <row r="1520" spans="1:10" x14ac:dyDescent="0.3">
      <c r="A1520" s="12" t="s">
        <v>1885</v>
      </c>
      <c r="B1520" s="13" t="s">
        <v>18</v>
      </c>
      <c r="C1520" s="13" t="s">
        <v>19</v>
      </c>
      <c r="D1520" s="21" t="s">
        <v>1886</v>
      </c>
      <c r="E1520" s="14">
        <v>5</v>
      </c>
      <c r="F1520" s="14">
        <v>381.54</v>
      </c>
      <c r="G1520" s="15">
        <f>ROUND(E1520*F1520,2)</f>
        <v>1907.7</v>
      </c>
      <c r="H1520" s="14">
        <v>5</v>
      </c>
      <c r="I1520" s="41"/>
      <c r="J1520" s="15">
        <f>ROUND(H1520*I1520,2)</f>
        <v>0</v>
      </c>
    </row>
    <row r="1521" spans="1:10" ht="40.799999999999997" x14ac:dyDescent="0.3">
      <c r="A1521" s="16"/>
      <c r="B1521" s="16"/>
      <c r="C1521" s="16"/>
      <c r="D1521" s="21" t="s">
        <v>1887</v>
      </c>
      <c r="E1521" s="16"/>
      <c r="F1521" s="16"/>
      <c r="G1521" s="16"/>
      <c r="H1521" s="16"/>
      <c r="I1521" s="41"/>
      <c r="J1521" s="16"/>
    </row>
    <row r="1522" spans="1:10" x14ac:dyDescent="0.3">
      <c r="A1522" s="12" t="s">
        <v>1888</v>
      </c>
      <c r="B1522" s="13" t="s">
        <v>18</v>
      </c>
      <c r="C1522" s="13" t="s">
        <v>19</v>
      </c>
      <c r="D1522" s="21" t="s">
        <v>1889</v>
      </c>
      <c r="E1522" s="14">
        <v>10</v>
      </c>
      <c r="F1522" s="14">
        <v>181.88</v>
      </c>
      <c r="G1522" s="15">
        <f>ROUND(E1522*F1522,2)</f>
        <v>1818.8</v>
      </c>
      <c r="H1522" s="14">
        <v>10</v>
      </c>
      <c r="I1522" s="41"/>
      <c r="J1522" s="15">
        <f>ROUND(H1522*I1522,2)</f>
        <v>0</v>
      </c>
    </row>
    <row r="1523" spans="1:10" ht="20.399999999999999" x14ac:dyDescent="0.3">
      <c r="A1523" s="16"/>
      <c r="B1523" s="16"/>
      <c r="C1523" s="16"/>
      <c r="D1523" s="21" t="s">
        <v>1890</v>
      </c>
      <c r="E1523" s="16"/>
      <c r="F1523" s="16"/>
      <c r="G1523" s="16"/>
      <c r="H1523" s="16"/>
      <c r="I1523" s="41"/>
      <c r="J1523" s="16"/>
    </row>
    <row r="1524" spans="1:10" x14ac:dyDescent="0.3">
      <c r="A1524" s="16"/>
      <c r="B1524" s="16"/>
      <c r="C1524" s="16"/>
      <c r="D1524" s="36" t="s">
        <v>1891</v>
      </c>
      <c r="E1524" s="14">
        <v>1</v>
      </c>
      <c r="F1524" s="17">
        <f>G1514+G1516+G1518+G1520+G1522</f>
        <v>8430.14</v>
      </c>
      <c r="G1524" s="17">
        <f>ROUND(E1524*F1524,2)</f>
        <v>8430.14</v>
      </c>
      <c r="H1524" s="14">
        <v>1</v>
      </c>
      <c r="I1524" s="41">
        <f>J1514+J1516+J1518+J1520+J1522</f>
        <v>0</v>
      </c>
      <c r="J1524" s="17">
        <f>ROUND(H1524*I1524,2)</f>
        <v>0</v>
      </c>
    </row>
    <row r="1525" spans="1:10" ht="1.05" customHeight="1" x14ac:dyDescent="0.3">
      <c r="A1525" s="18"/>
      <c r="B1525" s="18"/>
      <c r="C1525" s="18"/>
      <c r="D1525" s="37"/>
      <c r="E1525" s="18"/>
      <c r="F1525" s="18"/>
      <c r="G1525" s="18"/>
      <c r="H1525" s="18"/>
      <c r="I1525" s="41"/>
      <c r="J1525" s="18"/>
    </row>
    <row r="1526" spans="1:10" x14ac:dyDescent="0.3">
      <c r="A1526" s="10" t="s">
        <v>1892</v>
      </c>
      <c r="B1526" s="10" t="s">
        <v>10</v>
      </c>
      <c r="C1526" s="10" t="s">
        <v>11</v>
      </c>
      <c r="D1526" s="35" t="s">
        <v>1893</v>
      </c>
      <c r="E1526" s="11">
        <f>E1543</f>
        <v>1</v>
      </c>
      <c r="F1526" s="11">
        <f>F1543</f>
        <v>74873.119999999995</v>
      </c>
      <c r="G1526" s="11">
        <f>G1543</f>
        <v>74873.119999999995</v>
      </c>
      <c r="H1526" s="11">
        <f>H1543</f>
        <v>1</v>
      </c>
      <c r="I1526" s="41">
        <f>I1543</f>
        <v>0</v>
      </c>
      <c r="J1526" s="11">
        <f>J1543</f>
        <v>0</v>
      </c>
    </row>
    <row r="1527" spans="1:10" x14ac:dyDescent="0.3">
      <c r="A1527" s="12" t="s">
        <v>1894</v>
      </c>
      <c r="B1527" s="13" t="s">
        <v>18</v>
      </c>
      <c r="C1527" s="13" t="s">
        <v>330</v>
      </c>
      <c r="D1527" s="21" t="s">
        <v>1895</v>
      </c>
      <c r="E1527" s="14">
        <v>36</v>
      </c>
      <c r="F1527" s="14">
        <v>96.12</v>
      </c>
      <c r="G1527" s="15">
        <f>ROUND(E1527*F1527,2)</f>
        <v>3460.32</v>
      </c>
      <c r="H1527" s="14">
        <v>36</v>
      </c>
      <c r="I1527" s="41"/>
      <c r="J1527" s="15">
        <f>ROUND(H1527*I1527,2)</f>
        <v>0</v>
      </c>
    </row>
    <row r="1528" spans="1:10" ht="71.400000000000006" x14ac:dyDescent="0.3">
      <c r="A1528" s="16"/>
      <c r="B1528" s="16"/>
      <c r="C1528" s="16"/>
      <c r="D1528" s="21" t="s">
        <v>1896</v>
      </c>
      <c r="E1528" s="16"/>
      <c r="F1528" s="16"/>
      <c r="G1528" s="16"/>
      <c r="H1528" s="16"/>
      <c r="I1528" s="41"/>
      <c r="J1528" s="16"/>
    </row>
    <row r="1529" spans="1:10" x14ac:dyDescent="0.3">
      <c r="A1529" s="12" t="s">
        <v>1897</v>
      </c>
      <c r="B1529" s="13" t="s">
        <v>18</v>
      </c>
      <c r="C1529" s="13" t="s">
        <v>330</v>
      </c>
      <c r="D1529" s="21" t="s">
        <v>1898</v>
      </c>
      <c r="E1529" s="14">
        <v>12</v>
      </c>
      <c r="F1529" s="14">
        <v>96.12</v>
      </c>
      <c r="G1529" s="15">
        <f>ROUND(E1529*F1529,2)</f>
        <v>1153.44</v>
      </c>
      <c r="H1529" s="14">
        <v>12</v>
      </c>
      <c r="I1529" s="41"/>
      <c r="J1529" s="15">
        <f>ROUND(H1529*I1529,2)</f>
        <v>0</v>
      </c>
    </row>
    <row r="1530" spans="1:10" ht="71.400000000000006" x14ac:dyDescent="0.3">
      <c r="A1530" s="16"/>
      <c r="B1530" s="16"/>
      <c r="C1530" s="16"/>
      <c r="D1530" s="21" t="s">
        <v>1899</v>
      </c>
      <c r="E1530" s="16"/>
      <c r="F1530" s="16"/>
      <c r="G1530" s="16"/>
      <c r="H1530" s="16"/>
      <c r="I1530" s="41"/>
      <c r="J1530" s="16"/>
    </row>
    <row r="1531" spans="1:10" x14ac:dyDescent="0.3">
      <c r="A1531" s="12" t="s">
        <v>1900</v>
      </c>
      <c r="B1531" s="13" t="s">
        <v>18</v>
      </c>
      <c r="C1531" s="13" t="s">
        <v>330</v>
      </c>
      <c r="D1531" s="21" t="s">
        <v>1901</v>
      </c>
      <c r="E1531" s="14">
        <v>12</v>
      </c>
      <c r="F1531" s="14">
        <v>81.14</v>
      </c>
      <c r="G1531" s="15">
        <f>ROUND(E1531*F1531,2)</f>
        <v>973.68</v>
      </c>
      <c r="H1531" s="14">
        <v>12</v>
      </c>
      <c r="I1531" s="41"/>
      <c r="J1531" s="15">
        <f>ROUND(H1531*I1531,2)</f>
        <v>0</v>
      </c>
    </row>
    <row r="1532" spans="1:10" ht="71.400000000000006" x14ac:dyDescent="0.3">
      <c r="A1532" s="16"/>
      <c r="B1532" s="16"/>
      <c r="C1532" s="16"/>
      <c r="D1532" s="21" t="s">
        <v>1899</v>
      </c>
      <c r="E1532" s="16"/>
      <c r="F1532" s="16"/>
      <c r="G1532" s="16"/>
      <c r="H1532" s="16"/>
      <c r="I1532" s="41"/>
      <c r="J1532" s="16"/>
    </row>
    <row r="1533" spans="1:10" x14ac:dyDescent="0.3">
      <c r="A1533" s="12" t="s">
        <v>1902</v>
      </c>
      <c r="B1533" s="13" t="s">
        <v>18</v>
      </c>
      <c r="C1533" s="13" t="s">
        <v>330</v>
      </c>
      <c r="D1533" s="21" t="s">
        <v>1903</v>
      </c>
      <c r="E1533" s="14">
        <v>12</v>
      </c>
      <c r="F1533" s="14">
        <v>81.13</v>
      </c>
      <c r="G1533" s="15">
        <f>ROUND(E1533*F1533,2)</f>
        <v>973.56</v>
      </c>
      <c r="H1533" s="14">
        <v>12</v>
      </c>
      <c r="I1533" s="41"/>
      <c r="J1533" s="15">
        <f>ROUND(H1533*I1533,2)</f>
        <v>0</v>
      </c>
    </row>
    <row r="1534" spans="1:10" ht="71.400000000000006" x14ac:dyDescent="0.3">
      <c r="A1534" s="16"/>
      <c r="B1534" s="16"/>
      <c r="C1534" s="16"/>
      <c r="D1534" s="21" t="s">
        <v>1899</v>
      </c>
      <c r="E1534" s="16"/>
      <c r="F1534" s="16"/>
      <c r="G1534" s="16"/>
      <c r="H1534" s="16"/>
      <c r="I1534" s="41"/>
      <c r="J1534" s="16"/>
    </row>
    <row r="1535" spans="1:10" x14ac:dyDescent="0.3">
      <c r="A1535" s="12" t="s">
        <v>1904</v>
      </c>
      <c r="B1535" s="13" t="s">
        <v>18</v>
      </c>
      <c r="C1535" s="13" t="s">
        <v>330</v>
      </c>
      <c r="D1535" s="21" t="s">
        <v>1905</v>
      </c>
      <c r="E1535" s="14">
        <v>12</v>
      </c>
      <c r="F1535" s="14">
        <v>81.14</v>
      </c>
      <c r="G1535" s="15">
        <f>ROUND(E1535*F1535,2)</f>
        <v>973.68</v>
      </c>
      <c r="H1535" s="14">
        <v>12</v>
      </c>
      <c r="I1535" s="41"/>
      <c r="J1535" s="15">
        <f>ROUND(H1535*I1535,2)</f>
        <v>0</v>
      </c>
    </row>
    <row r="1536" spans="1:10" ht="71.400000000000006" x14ac:dyDescent="0.3">
      <c r="A1536" s="16"/>
      <c r="B1536" s="16"/>
      <c r="C1536" s="16"/>
      <c r="D1536" s="21" t="s">
        <v>1899</v>
      </c>
      <c r="E1536" s="16"/>
      <c r="F1536" s="16"/>
      <c r="G1536" s="16"/>
      <c r="H1536" s="16"/>
      <c r="I1536" s="41"/>
      <c r="J1536" s="16"/>
    </row>
    <row r="1537" spans="1:10" x14ac:dyDescent="0.3">
      <c r="A1537" s="12" t="s">
        <v>1906</v>
      </c>
      <c r="B1537" s="13" t="s">
        <v>18</v>
      </c>
      <c r="C1537" s="13" t="s">
        <v>479</v>
      </c>
      <c r="D1537" s="21" t="s">
        <v>1907</v>
      </c>
      <c r="E1537" s="14">
        <v>1500</v>
      </c>
      <c r="F1537" s="14">
        <v>0.51</v>
      </c>
      <c r="G1537" s="15">
        <f>ROUND(E1537*F1537,2)</f>
        <v>765</v>
      </c>
      <c r="H1537" s="14">
        <v>1500</v>
      </c>
      <c r="I1537" s="41"/>
      <c r="J1537" s="15">
        <f>ROUND(H1537*I1537,2)</f>
        <v>0</v>
      </c>
    </row>
    <row r="1538" spans="1:10" x14ac:dyDescent="0.3">
      <c r="A1538" s="16"/>
      <c r="B1538" s="16"/>
      <c r="C1538" s="16"/>
      <c r="D1538" s="21" t="s">
        <v>1908</v>
      </c>
      <c r="E1538" s="16"/>
      <c r="F1538" s="16"/>
      <c r="G1538" s="16"/>
      <c r="H1538" s="16"/>
      <c r="I1538" s="41"/>
      <c r="J1538" s="16"/>
    </row>
    <row r="1539" spans="1:10" x14ac:dyDescent="0.3">
      <c r="A1539" s="12" t="s">
        <v>1909</v>
      </c>
      <c r="B1539" s="13" t="s">
        <v>18</v>
      </c>
      <c r="C1539" s="13" t="s">
        <v>19</v>
      </c>
      <c r="D1539" s="21" t="s">
        <v>1910</v>
      </c>
      <c r="E1539" s="14">
        <v>30</v>
      </c>
      <c r="F1539" s="14">
        <v>78.75</v>
      </c>
      <c r="G1539" s="15">
        <f>ROUND(E1539*F1539,2)</f>
        <v>2362.5</v>
      </c>
      <c r="H1539" s="14">
        <v>30</v>
      </c>
      <c r="I1539" s="41"/>
      <c r="J1539" s="15">
        <f>ROUND(H1539*I1539,2)</f>
        <v>0</v>
      </c>
    </row>
    <row r="1540" spans="1:10" ht="40.799999999999997" x14ac:dyDescent="0.3">
      <c r="A1540" s="16"/>
      <c r="B1540" s="16"/>
      <c r="C1540" s="16"/>
      <c r="D1540" s="21" t="s">
        <v>1911</v>
      </c>
      <c r="E1540" s="16"/>
      <c r="F1540" s="16"/>
      <c r="G1540" s="16"/>
      <c r="H1540" s="16"/>
      <c r="I1540" s="41"/>
      <c r="J1540" s="16"/>
    </row>
    <row r="1541" spans="1:10" x14ac:dyDescent="0.3">
      <c r="A1541" s="12" t="s">
        <v>1912</v>
      </c>
      <c r="B1541" s="13" t="s">
        <v>18</v>
      </c>
      <c r="C1541" s="13" t="s">
        <v>1913</v>
      </c>
      <c r="D1541" s="21" t="s">
        <v>1914</v>
      </c>
      <c r="E1541" s="14">
        <v>2150.4</v>
      </c>
      <c r="F1541" s="14">
        <v>29.86</v>
      </c>
      <c r="G1541" s="15">
        <f>ROUND(E1541*F1541,2)</f>
        <v>64210.94</v>
      </c>
      <c r="H1541" s="14">
        <v>2150.4</v>
      </c>
      <c r="I1541" s="41"/>
      <c r="J1541" s="15">
        <f>ROUND(H1541*I1541,2)</f>
        <v>0</v>
      </c>
    </row>
    <row r="1542" spans="1:10" ht="102" x14ac:dyDescent="0.3">
      <c r="A1542" s="16"/>
      <c r="B1542" s="16"/>
      <c r="C1542" s="16"/>
      <c r="D1542" s="21" t="s">
        <v>1915</v>
      </c>
      <c r="E1542" s="16"/>
      <c r="F1542" s="16"/>
      <c r="G1542" s="16"/>
      <c r="H1542" s="16"/>
      <c r="I1542" s="41"/>
      <c r="J1542" s="16"/>
    </row>
    <row r="1543" spans="1:10" x14ac:dyDescent="0.3">
      <c r="A1543" s="16"/>
      <c r="B1543" s="16"/>
      <c r="C1543" s="16"/>
      <c r="D1543" s="36" t="s">
        <v>1916</v>
      </c>
      <c r="E1543" s="14">
        <v>1</v>
      </c>
      <c r="F1543" s="17">
        <f>G1527+G1529+G1531+G1533+G1535+G1537+G1539+G1541</f>
        <v>74873.119999999995</v>
      </c>
      <c r="G1543" s="17">
        <f>ROUND(E1543*F1543,2)</f>
        <v>74873.119999999995</v>
      </c>
      <c r="H1543" s="14">
        <v>1</v>
      </c>
      <c r="I1543" s="41">
        <f>J1527+J1529+J1531+J1533+J1535+J1537+J1539+J1541</f>
        <v>0</v>
      </c>
      <c r="J1543" s="17">
        <f>ROUND(H1543*I1543,2)</f>
        <v>0</v>
      </c>
    </row>
    <row r="1544" spans="1:10" ht="1.05" customHeight="1" x14ac:dyDescent="0.3">
      <c r="A1544" s="18"/>
      <c r="B1544" s="18"/>
      <c r="C1544" s="18"/>
      <c r="D1544" s="37"/>
      <c r="E1544" s="18"/>
      <c r="F1544" s="18"/>
      <c r="G1544" s="18"/>
      <c r="H1544" s="18"/>
      <c r="I1544" s="41"/>
      <c r="J1544" s="18"/>
    </row>
    <row r="1545" spans="1:10" x14ac:dyDescent="0.3">
      <c r="A1545" s="16"/>
      <c r="B1545" s="16"/>
      <c r="C1545" s="16"/>
      <c r="D1545" s="36" t="s">
        <v>1917</v>
      </c>
      <c r="E1545" s="14">
        <v>1</v>
      </c>
      <c r="F1545" s="17">
        <f>G1513+G1526</f>
        <v>83303.259999999995</v>
      </c>
      <c r="G1545" s="17">
        <f>ROUND(E1545*F1545,2)</f>
        <v>83303.259999999995</v>
      </c>
      <c r="H1545" s="14">
        <v>1</v>
      </c>
      <c r="I1545" s="41">
        <f>J1513+J1526</f>
        <v>0</v>
      </c>
      <c r="J1545" s="17">
        <f>ROUND(H1545*I1545,2)</f>
        <v>0</v>
      </c>
    </row>
    <row r="1546" spans="1:10" ht="1.05" customHeight="1" x14ac:dyDescent="0.3">
      <c r="A1546" s="18"/>
      <c r="B1546" s="18"/>
      <c r="C1546" s="18"/>
      <c r="D1546" s="37"/>
      <c r="E1546" s="18"/>
      <c r="F1546" s="18"/>
      <c r="G1546" s="18"/>
      <c r="H1546" s="18"/>
      <c r="I1546" s="41"/>
      <c r="J1546" s="18"/>
    </row>
    <row r="1547" spans="1:10" x14ac:dyDescent="0.3">
      <c r="A1547" s="8" t="s">
        <v>1918</v>
      </c>
      <c r="B1547" s="8" t="s">
        <v>10</v>
      </c>
      <c r="C1547" s="8" t="s">
        <v>11</v>
      </c>
      <c r="D1547" s="34" t="s">
        <v>1919</v>
      </c>
      <c r="E1547" s="9">
        <f>E1554</f>
        <v>1</v>
      </c>
      <c r="F1547" s="9">
        <f>F1554</f>
        <v>79937.899999999994</v>
      </c>
      <c r="G1547" s="9">
        <f>G1554</f>
        <v>79937.899999999994</v>
      </c>
      <c r="H1547" s="9">
        <f>H1554</f>
        <v>1</v>
      </c>
      <c r="I1547" s="41">
        <f>I1554</f>
        <v>0</v>
      </c>
      <c r="J1547" s="9">
        <f>J1554</f>
        <v>0</v>
      </c>
    </row>
    <row r="1548" spans="1:10" x14ac:dyDescent="0.3">
      <c r="A1548" s="12" t="s">
        <v>1920</v>
      </c>
      <c r="B1548" s="13" t="s">
        <v>18</v>
      </c>
      <c r="C1548" s="13" t="s">
        <v>163</v>
      </c>
      <c r="D1548" s="21" t="s">
        <v>1921</v>
      </c>
      <c r="E1548" s="14">
        <v>1</v>
      </c>
      <c r="F1548" s="14">
        <v>64633.73</v>
      </c>
      <c r="G1548" s="15">
        <f>ROUND(E1548*F1548,2)</f>
        <v>64633.73</v>
      </c>
      <c r="H1548" s="14">
        <v>1</v>
      </c>
      <c r="I1548" s="41"/>
      <c r="J1548" s="15">
        <f>ROUND(H1548*I1548,2)</f>
        <v>0</v>
      </c>
    </row>
    <row r="1549" spans="1:10" ht="81.599999999999994" x14ac:dyDescent="0.3">
      <c r="A1549" s="16"/>
      <c r="B1549" s="16"/>
      <c r="C1549" s="16"/>
      <c r="D1549" s="21" t="s">
        <v>1922</v>
      </c>
      <c r="E1549" s="16"/>
      <c r="F1549" s="16"/>
      <c r="G1549" s="16"/>
      <c r="H1549" s="16"/>
      <c r="I1549" s="41"/>
      <c r="J1549" s="16"/>
    </row>
    <row r="1550" spans="1:10" x14ac:dyDescent="0.3">
      <c r="A1550" s="12" t="s">
        <v>1923</v>
      </c>
      <c r="B1550" s="13" t="s">
        <v>18</v>
      </c>
      <c r="C1550" s="13" t="s">
        <v>163</v>
      </c>
      <c r="D1550" s="21" t="s">
        <v>1924</v>
      </c>
      <c r="E1550" s="14">
        <v>1</v>
      </c>
      <c r="F1550" s="14">
        <v>5133.8100000000004</v>
      </c>
      <c r="G1550" s="15">
        <f>ROUND(E1550*F1550,2)</f>
        <v>5133.8100000000004</v>
      </c>
      <c r="H1550" s="14">
        <v>1</v>
      </c>
      <c r="I1550" s="41"/>
      <c r="J1550" s="15">
        <f>ROUND(H1550*I1550,2)</f>
        <v>0</v>
      </c>
    </row>
    <row r="1551" spans="1:10" ht="81.599999999999994" x14ac:dyDescent="0.3">
      <c r="A1551" s="16"/>
      <c r="B1551" s="16"/>
      <c r="C1551" s="16"/>
      <c r="D1551" s="21" t="s">
        <v>1922</v>
      </c>
      <c r="E1551" s="16"/>
      <c r="F1551" s="16"/>
      <c r="G1551" s="16"/>
      <c r="H1551" s="16"/>
      <c r="I1551" s="41"/>
      <c r="J1551" s="16"/>
    </row>
    <row r="1552" spans="1:10" x14ac:dyDescent="0.3">
      <c r="A1552" s="12" t="s">
        <v>1925</v>
      </c>
      <c r="B1552" s="13" t="s">
        <v>18</v>
      </c>
      <c r="C1552" s="13" t="s">
        <v>163</v>
      </c>
      <c r="D1552" s="21" t="s">
        <v>1926</v>
      </c>
      <c r="E1552" s="14">
        <v>1</v>
      </c>
      <c r="F1552" s="14">
        <v>10170.36</v>
      </c>
      <c r="G1552" s="15">
        <f>ROUND(E1552*F1552,2)</f>
        <v>10170.36</v>
      </c>
      <c r="H1552" s="14">
        <v>1</v>
      </c>
      <c r="I1552" s="41"/>
      <c r="J1552" s="15">
        <f>ROUND(H1552*I1552,2)</f>
        <v>0</v>
      </c>
    </row>
    <row r="1553" spans="1:10" ht="81.599999999999994" x14ac:dyDescent="0.3">
      <c r="A1553" s="16"/>
      <c r="B1553" s="16"/>
      <c r="C1553" s="16"/>
      <c r="D1553" s="21" t="s">
        <v>1927</v>
      </c>
      <c r="E1553" s="16"/>
      <c r="F1553" s="16"/>
      <c r="G1553" s="16"/>
      <c r="H1553" s="16"/>
      <c r="I1553" s="41"/>
      <c r="J1553" s="16"/>
    </row>
    <row r="1554" spans="1:10" x14ac:dyDescent="0.3">
      <c r="A1554" s="16"/>
      <c r="B1554" s="16"/>
      <c r="C1554" s="16"/>
      <c r="D1554" s="36" t="s">
        <v>1928</v>
      </c>
      <c r="E1554" s="14">
        <v>1</v>
      </c>
      <c r="F1554" s="17">
        <f>G1548+G1550+G1552</f>
        <v>79937.899999999994</v>
      </c>
      <c r="G1554" s="17">
        <f>ROUND(E1554*F1554,2)</f>
        <v>79937.899999999994</v>
      </c>
      <c r="H1554" s="14">
        <v>1</v>
      </c>
      <c r="I1554" s="41">
        <f>J1548+J1550+J1552</f>
        <v>0</v>
      </c>
      <c r="J1554" s="17">
        <f>ROUND(H1554*I1554,2)</f>
        <v>0</v>
      </c>
    </row>
    <row r="1555" spans="1:10" ht="1.05" customHeight="1" x14ac:dyDescent="0.3">
      <c r="A1555" s="18"/>
      <c r="B1555" s="18"/>
      <c r="C1555" s="18"/>
      <c r="D1555" s="37"/>
      <c r="E1555" s="18"/>
      <c r="F1555" s="18"/>
      <c r="G1555" s="18"/>
      <c r="H1555" s="18"/>
      <c r="I1555" s="41"/>
      <c r="J1555" s="18"/>
    </row>
    <row r="1556" spans="1:10" x14ac:dyDescent="0.3">
      <c r="A1556" s="8" t="s">
        <v>1929</v>
      </c>
      <c r="B1556" s="8" t="s">
        <v>10</v>
      </c>
      <c r="C1556" s="8" t="s">
        <v>11</v>
      </c>
      <c r="D1556" s="34" t="s">
        <v>1930</v>
      </c>
      <c r="E1556" s="9">
        <f>E1559</f>
        <v>1</v>
      </c>
      <c r="F1556" s="9">
        <f>F1559</f>
        <v>149689.44</v>
      </c>
      <c r="G1556" s="9">
        <f>G1559</f>
        <v>149689.44</v>
      </c>
      <c r="H1556" s="9">
        <f>H1559</f>
        <v>1</v>
      </c>
      <c r="I1556" s="41">
        <f>I1559</f>
        <v>0</v>
      </c>
      <c r="J1556" s="9">
        <f>J1559</f>
        <v>0</v>
      </c>
    </row>
    <row r="1557" spans="1:10" x14ac:dyDescent="0.3">
      <c r="A1557" s="12" t="s">
        <v>1931</v>
      </c>
      <c r="B1557" s="13" t="s">
        <v>18</v>
      </c>
      <c r="C1557" s="13" t="s">
        <v>163</v>
      </c>
      <c r="D1557" s="21" t="s">
        <v>1932</v>
      </c>
      <c r="E1557" s="14">
        <v>1</v>
      </c>
      <c r="F1557" s="14">
        <v>149689.44</v>
      </c>
      <c r="G1557" s="15">
        <f>ROUND(E1557*F1557,2)</f>
        <v>149689.44</v>
      </c>
      <c r="H1557" s="14">
        <v>1</v>
      </c>
      <c r="I1557" s="41"/>
      <c r="J1557" s="15">
        <f>ROUND(H1557*I1557,2)</f>
        <v>0</v>
      </c>
    </row>
    <row r="1558" spans="1:10" ht="20.399999999999999" x14ac:dyDescent="0.3">
      <c r="A1558" s="16"/>
      <c r="B1558" s="16"/>
      <c r="C1558" s="16"/>
      <c r="D1558" s="21" t="s">
        <v>1933</v>
      </c>
      <c r="E1558" s="16"/>
      <c r="F1558" s="16"/>
      <c r="G1558" s="16"/>
      <c r="H1558" s="16"/>
      <c r="I1558" s="41"/>
      <c r="J1558" s="16"/>
    </row>
    <row r="1559" spans="1:10" x14ac:dyDescent="0.3">
      <c r="A1559" s="16"/>
      <c r="B1559" s="16"/>
      <c r="C1559" s="16"/>
      <c r="D1559" s="36" t="s">
        <v>1934</v>
      </c>
      <c r="E1559" s="14">
        <v>1</v>
      </c>
      <c r="F1559" s="17">
        <f>G1557</f>
        <v>149689.44</v>
      </c>
      <c r="G1559" s="17">
        <f>ROUND(E1559*F1559,2)</f>
        <v>149689.44</v>
      </c>
      <c r="H1559" s="14">
        <v>1</v>
      </c>
      <c r="I1559" s="41">
        <f>J1557</f>
        <v>0</v>
      </c>
      <c r="J1559" s="17">
        <f>ROUND(H1559*I1559,2)</f>
        <v>0</v>
      </c>
    </row>
    <row r="1560" spans="1:10" ht="1.05" customHeight="1" x14ac:dyDescent="0.3">
      <c r="A1560" s="18"/>
      <c r="B1560" s="18"/>
      <c r="C1560" s="18"/>
      <c r="D1560" s="37"/>
      <c r="E1560" s="18"/>
      <c r="F1560" s="18"/>
      <c r="G1560" s="18"/>
      <c r="H1560" s="18"/>
      <c r="I1560" s="41"/>
      <c r="J1560" s="18"/>
    </row>
    <row r="1561" spans="1:10" x14ac:dyDescent="0.3">
      <c r="A1561" s="8" t="s">
        <v>1935</v>
      </c>
      <c r="B1561" s="8" t="s">
        <v>10</v>
      </c>
      <c r="C1561" s="8" t="s">
        <v>11</v>
      </c>
      <c r="D1561" s="34" t="s">
        <v>1936</v>
      </c>
      <c r="E1561" s="9">
        <f>E1576</f>
        <v>1</v>
      </c>
      <c r="F1561" s="9">
        <f>F1576</f>
        <v>88798.1</v>
      </c>
      <c r="G1561" s="9">
        <f>G1576</f>
        <v>88798.1</v>
      </c>
      <c r="H1561" s="9">
        <f>H1576</f>
        <v>1</v>
      </c>
      <c r="I1561" s="41">
        <f>I1576</f>
        <v>0</v>
      </c>
      <c r="J1561" s="9">
        <f>J1576</f>
        <v>0</v>
      </c>
    </row>
    <row r="1562" spans="1:10" x14ac:dyDescent="0.3">
      <c r="A1562" s="12" t="s">
        <v>1937</v>
      </c>
      <c r="B1562" s="13" t="s">
        <v>18</v>
      </c>
      <c r="C1562" s="13" t="s">
        <v>19</v>
      </c>
      <c r="D1562" s="21" t="s">
        <v>1938</v>
      </c>
      <c r="E1562" s="14">
        <v>1</v>
      </c>
      <c r="F1562" s="14">
        <v>676.2</v>
      </c>
      <c r="G1562" s="15">
        <f>ROUND(E1562*F1562,2)</f>
        <v>676.2</v>
      </c>
      <c r="H1562" s="14">
        <v>1</v>
      </c>
      <c r="I1562" s="41"/>
      <c r="J1562" s="15">
        <f>ROUND(H1562*I1562,2)</f>
        <v>0</v>
      </c>
    </row>
    <row r="1563" spans="1:10" ht="71.400000000000006" x14ac:dyDescent="0.3">
      <c r="A1563" s="16"/>
      <c r="B1563" s="16"/>
      <c r="C1563" s="16"/>
      <c r="D1563" s="21" t="s">
        <v>1939</v>
      </c>
      <c r="E1563" s="16"/>
      <c r="F1563" s="16"/>
      <c r="G1563" s="16"/>
      <c r="H1563" s="16"/>
      <c r="I1563" s="41"/>
      <c r="J1563" s="16"/>
    </row>
    <row r="1564" spans="1:10" x14ac:dyDescent="0.3">
      <c r="A1564" s="12" t="s">
        <v>1940</v>
      </c>
      <c r="B1564" s="13" t="s">
        <v>18</v>
      </c>
      <c r="C1564" s="13" t="s">
        <v>330</v>
      </c>
      <c r="D1564" s="21" t="s">
        <v>1941</v>
      </c>
      <c r="E1564" s="14">
        <v>6</v>
      </c>
      <c r="F1564" s="14">
        <v>4092.9</v>
      </c>
      <c r="G1564" s="15">
        <f>ROUND(E1564*F1564,2)</f>
        <v>24557.4</v>
      </c>
      <c r="H1564" s="14">
        <v>6</v>
      </c>
      <c r="I1564" s="41"/>
      <c r="J1564" s="15">
        <f>ROUND(H1564*I1564,2)</f>
        <v>0</v>
      </c>
    </row>
    <row r="1565" spans="1:10" ht="30.6" x14ac:dyDescent="0.3">
      <c r="A1565" s="16"/>
      <c r="B1565" s="16"/>
      <c r="C1565" s="16"/>
      <c r="D1565" s="21" t="s">
        <v>1942</v>
      </c>
      <c r="E1565" s="16"/>
      <c r="F1565" s="16"/>
      <c r="G1565" s="16"/>
      <c r="H1565" s="16"/>
      <c r="I1565" s="41"/>
      <c r="J1565" s="16"/>
    </row>
    <row r="1566" spans="1:10" x14ac:dyDescent="0.3">
      <c r="A1566" s="12" t="s">
        <v>1943</v>
      </c>
      <c r="B1566" s="13" t="s">
        <v>18</v>
      </c>
      <c r="C1566" s="13" t="s">
        <v>330</v>
      </c>
      <c r="D1566" s="21" t="s">
        <v>1944</v>
      </c>
      <c r="E1566" s="14">
        <v>6</v>
      </c>
      <c r="F1566" s="14">
        <v>4092.9</v>
      </c>
      <c r="G1566" s="15">
        <f>ROUND(E1566*F1566,2)</f>
        <v>24557.4</v>
      </c>
      <c r="H1566" s="14">
        <v>6</v>
      </c>
      <c r="I1566" s="41"/>
      <c r="J1566" s="15">
        <f>ROUND(H1566*I1566,2)</f>
        <v>0</v>
      </c>
    </row>
    <row r="1567" spans="1:10" ht="30.6" x14ac:dyDescent="0.3">
      <c r="A1567" s="16"/>
      <c r="B1567" s="16"/>
      <c r="C1567" s="16"/>
      <c r="D1567" s="21" t="s">
        <v>1945</v>
      </c>
      <c r="E1567" s="16"/>
      <c r="F1567" s="16"/>
      <c r="G1567" s="16"/>
      <c r="H1567" s="16"/>
      <c r="I1567" s="41"/>
      <c r="J1567" s="16"/>
    </row>
    <row r="1568" spans="1:10" x14ac:dyDescent="0.3">
      <c r="A1568" s="12" t="s">
        <v>1946</v>
      </c>
      <c r="B1568" s="13" t="s">
        <v>18</v>
      </c>
      <c r="C1568" s="13" t="s">
        <v>19</v>
      </c>
      <c r="D1568" s="21" t="s">
        <v>1947</v>
      </c>
      <c r="E1568" s="14">
        <v>10</v>
      </c>
      <c r="F1568" s="14">
        <v>2364.81</v>
      </c>
      <c r="G1568" s="15">
        <f>ROUND(E1568*F1568,2)</f>
        <v>23648.1</v>
      </c>
      <c r="H1568" s="14">
        <v>10</v>
      </c>
      <c r="I1568" s="41"/>
      <c r="J1568" s="15">
        <f>ROUND(H1568*I1568,2)</f>
        <v>0</v>
      </c>
    </row>
    <row r="1569" spans="1:10" ht="30.6" x14ac:dyDescent="0.3">
      <c r="A1569" s="16"/>
      <c r="B1569" s="16"/>
      <c r="C1569" s="16"/>
      <c r="D1569" s="21" t="s">
        <v>1948</v>
      </c>
      <c r="E1569" s="16"/>
      <c r="F1569" s="16"/>
      <c r="G1569" s="16"/>
      <c r="H1569" s="16"/>
      <c r="I1569" s="41"/>
      <c r="J1569" s="16"/>
    </row>
    <row r="1570" spans="1:10" x14ac:dyDescent="0.3">
      <c r="A1570" s="12" t="s">
        <v>1949</v>
      </c>
      <c r="B1570" s="13" t="s">
        <v>18</v>
      </c>
      <c r="C1570" s="13" t="s">
        <v>19</v>
      </c>
      <c r="D1570" s="21" t="s">
        <v>1950</v>
      </c>
      <c r="E1570" s="14">
        <v>10</v>
      </c>
      <c r="F1570" s="14">
        <v>801.74</v>
      </c>
      <c r="G1570" s="15">
        <f>ROUND(E1570*F1570,2)</f>
        <v>8017.4</v>
      </c>
      <c r="H1570" s="14">
        <v>10</v>
      </c>
      <c r="I1570" s="41"/>
      <c r="J1570" s="15">
        <f>ROUND(H1570*I1570,2)</f>
        <v>0</v>
      </c>
    </row>
    <row r="1571" spans="1:10" x14ac:dyDescent="0.3">
      <c r="A1571" s="16"/>
      <c r="B1571" s="16"/>
      <c r="C1571" s="16"/>
      <c r="D1571" s="21" t="s">
        <v>1951</v>
      </c>
      <c r="E1571" s="16"/>
      <c r="F1571" s="16"/>
      <c r="G1571" s="16"/>
      <c r="H1571" s="16"/>
      <c r="I1571" s="41"/>
      <c r="J1571" s="16"/>
    </row>
    <row r="1572" spans="1:10" x14ac:dyDescent="0.3">
      <c r="A1572" s="12" t="s">
        <v>1952</v>
      </c>
      <c r="B1572" s="13" t="s">
        <v>18</v>
      </c>
      <c r="C1572" s="13" t="s">
        <v>19</v>
      </c>
      <c r="D1572" s="21" t="s">
        <v>1953</v>
      </c>
      <c r="E1572" s="14">
        <v>12</v>
      </c>
      <c r="F1572" s="14">
        <v>483</v>
      </c>
      <c r="G1572" s="15">
        <f>ROUND(E1572*F1572,2)</f>
        <v>5796</v>
      </c>
      <c r="H1572" s="14">
        <v>12</v>
      </c>
      <c r="I1572" s="41"/>
      <c r="J1572" s="15">
        <f>ROUND(H1572*I1572,2)</f>
        <v>0</v>
      </c>
    </row>
    <row r="1573" spans="1:10" x14ac:dyDescent="0.3">
      <c r="A1573" s="16"/>
      <c r="B1573" s="16"/>
      <c r="C1573" s="16"/>
      <c r="D1573" s="21" t="s">
        <v>1954</v>
      </c>
      <c r="E1573" s="16"/>
      <c r="F1573" s="16"/>
      <c r="G1573" s="16"/>
      <c r="H1573" s="16"/>
      <c r="I1573" s="41"/>
      <c r="J1573" s="16"/>
    </row>
    <row r="1574" spans="1:10" x14ac:dyDescent="0.3">
      <c r="A1574" s="12" t="s">
        <v>1955</v>
      </c>
      <c r="B1574" s="13" t="s">
        <v>18</v>
      </c>
      <c r="C1574" s="13" t="s">
        <v>19</v>
      </c>
      <c r="D1574" s="21" t="s">
        <v>1956</v>
      </c>
      <c r="E1574" s="14">
        <v>1</v>
      </c>
      <c r="F1574" s="14">
        <v>1545.6</v>
      </c>
      <c r="G1574" s="15">
        <f>ROUND(E1574*F1574,2)</f>
        <v>1545.6</v>
      </c>
      <c r="H1574" s="14">
        <v>1</v>
      </c>
      <c r="I1574" s="41"/>
      <c r="J1574" s="15">
        <f>ROUND(H1574*I1574,2)</f>
        <v>0</v>
      </c>
    </row>
    <row r="1575" spans="1:10" x14ac:dyDescent="0.3">
      <c r="A1575" s="16"/>
      <c r="B1575" s="16"/>
      <c r="C1575" s="16"/>
      <c r="D1575" s="21" t="s">
        <v>1957</v>
      </c>
      <c r="E1575" s="16"/>
      <c r="F1575" s="16"/>
      <c r="G1575" s="16"/>
      <c r="H1575" s="16"/>
      <c r="I1575" s="41"/>
      <c r="J1575" s="16"/>
    </row>
    <row r="1576" spans="1:10" x14ac:dyDescent="0.3">
      <c r="A1576" s="16"/>
      <c r="B1576" s="16"/>
      <c r="C1576" s="16"/>
      <c r="D1576" s="36" t="s">
        <v>1958</v>
      </c>
      <c r="E1576" s="14">
        <v>1</v>
      </c>
      <c r="F1576" s="17">
        <f>G1562+G1564+G1566+G1568+G1570+G1572+G1574</f>
        <v>88798.1</v>
      </c>
      <c r="G1576" s="17">
        <f>ROUND(E1576*F1576,2)</f>
        <v>88798.1</v>
      </c>
      <c r="H1576" s="14">
        <v>1</v>
      </c>
      <c r="I1576" s="41">
        <f>J1562+J1564+J1566+J1568+J1570+J1572+J1574</f>
        <v>0</v>
      </c>
      <c r="J1576" s="17">
        <f>ROUND(H1576*I1576,2)</f>
        <v>0</v>
      </c>
    </row>
    <row r="1577" spans="1:10" ht="1.05" customHeight="1" x14ac:dyDescent="0.3">
      <c r="A1577" s="18"/>
      <c r="B1577" s="18"/>
      <c r="C1577" s="18"/>
      <c r="D1577" s="37"/>
      <c r="E1577" s="18"/>
      <c r="F1577" s="18"/>
      <c r="G1577" s="18"/>
      <c r="H1577" s="18"/>
      <c r="I1577" s="41"/>
      <c r="J1577" s="18"/>
    </row>
    <row r="1578" spans="1:10" x14ac:dyDescent="0.3">
      <c r="A1578" s="8" t="s">
        <v>1959</v>
      </c>
      <c r="B1578" s="8" t="s">
        <v>10</v>
      </c>
      <c r="C1578" s="8" t="s">
        <v>11</v>
      </c>
      <c r="D1578" s="34" t="s">
        <v>1960</v>
      </c>
      <c r="E1578" s="9">
        <f>E1613</f>
        <v>1</v>
      </c>
      <c r="F1578" s="9">
        <f>F1613</f>
        <v>44391.360000000001</v>
      </c>
      <c r="G1578" s="9">
        <f>G1613</f>
        <v>44391.360000000001</v>
      </c>
      <c r="H1578" s="9">
        <f>H1613</f>
        <v>1</v>
      </c>
      <c r="I1578" s="41">
        <f>I1613</f>
        <v>0</v>
      </c>
      <c r="J1578" s="9">
        <f>J1613</f>
        <v>0</v>
      </c>
    </row>
    <row r="1579" spans="1:10" ht="30.6" x14ac:dyDescent="0.3">
      <c r="A1579" s="12" t="s">
        <v>1961</v>
      </c>
      <c r="B1579" s="13" t="s">
        <v>18</v>
      </c>
      <c r="C1579" s="13" t="s">
        <v>19</v>
      </c>
      <c r="D1579" s="21" t="s">
        <v>1962</v>
      </c>
      <c r="E1579" s="14">
        <v>3</v>
      </c>
      <c r="F1579" s="14">
        <v>368.72</v>
      </c>
      <c r="G1579" s="15">
        <f>ROUND(E1579*F1579,2)</f>
        <v>1106.1600000000001</v>
      </c>
      <c r="H1579" s="14">
        <v>3</v>
      </c>
      <c r="I1579" s="41"/>
      <c r="J1579" s="15">
        <f>ROUND(H1579*I1579,2)</f>
        <v>0</v>
      </c>
    </row>
    <row r="1580" spans="1:10" ht="102" x14ac:dyDescent="0.3">
      <c r="A1580" s="16"/>
      <c r="B1580" s="16"/>
      <c r="C1580" s="16"/>
      <c r="D1580" s="21" t="s">
        <v>1963</v>
      </c>
      <c r="E1580" s="16"/>
      <c r="F1580" s="16"/>
      <c r="G1580" s="16"/>
      <c r="H1580" s="16"/>
      <c r="I1580" s="41"/>
      <c r="J1580" s="16"/>
    </row>
    <row r="1581" spans="1:10" ht="20.399999999999999" x14ac:dyDescent="0.3">
      <c r="A1581" s="12" t="s">
        <v>1964</v>
      </c>
      <c r="B1581" s="13" t="s">
        <v>18</v>
      </c>
      <c r="C1581" s="13" t="s">
        <v>19</v>
      </c>
      <c r="D1581" s="21" t="s">
        <v>1965</v>
      </c>
      <c r="E1581" s="14">
        <v>2</v>
      </c>
      <c r="F1581" s="14">
        <v>33.79</v>
      </c>
      <c r="G1581" s="15">
        <f>ROUND(E1581*F1581,2)</f>
        <v>67.58</v>
      </c>
      <c r="H1581" s="14">
        <v>2</v>
      </c>
      <c r="I1581" s="41"/>
      <c r="J1581" s="15">
        <f>ROUND(H1581*I1581,2)</f>
        <v>0</v>
      </c>
    </row>
    <row r="1582" spans="1:10" ht="102" x14ac:dyDescent="0.3">
      <c r="A1582" s="16"/>
      <c r="B1582" s="16"/>
      <c r="C1582" s="16"/>
      <c r="D1582" s="21" t="s">
        <v>1966</v>
      </c>
      <c r="E1582" s="16"/>
      <c r="F1582" s="16"/>
      <c r="G1582" s="16"/>
      <c r="H1582" s="16"/>
      <c r="I1582" s="41"/>
      <c r="J1582" s="16"/>
    </row>
    <row r="1583" spans="1:10" ht="20.399999999999999" x14ac:dyDescent="0.3">
      <c r="A1583" s="12" t="s">
        <v>1967</v>
      </c>
      <c r="B1583" s="13" t="s">
        <v>18</v>
      </c>
      <c r="C1583" s="13" t="s">
        <v>19</v>
      </c>
      <c r="D1583" s="21" t="s">
        <v>1968</v>
      </c>
      <c r="E1583" s="14">
        <v>4</v>
      </c>
      <c r="F1583" s="14">
        <v>357.85</v>
      </c>
      <c r="G1583" s="15">
        <f>ROUND(E1583*F1583,2)</f>
        <v>1431.4</v>
      </c>
      <c r="H1583" s="14">
        <v>4</v>
      </c>
      <c r="I1583" s="41"/>
      <c r="J1583" s="15">
        <f>ROUND(H1583*I1583,2)</f>
        <v>0</v>
      </c>
    </row>
    <row r="1584" spans="1:10" ht="61.2" x14ac:dyDescent="0.3">
      <c r="A1584" s="16"/>
      <c r="B1584" s="16"/>
      <c r="C1584" s="16"/>
      <c r="D1584" s="21" t="s">
        <v>1969</v>
      </c>
      <c r="E1584" s="16"/>
      <c r="F1584" s="16"/>
      <c r="G1584" s="16"/>
      <c r="H1584" s="16"/>
      <c r="I1584" s="41"/>
      <c r="J1584" s="16"/>
    </row>
    <row r="1585" spans="1:10" ht="20.399999999999999" x14ac:dyDescent="0.3">
      <c r="A1585" s="12" t="s">
        <v>1970</v>
      </c>
      <c r="B1585" s="13" t="s">
        <v>18</v>
      </c>
      <c r="C1585" s="13" t="s">
        <v>34</v>
      </c>
      <c r="D1585" s="21" t="s">
        <v>1971</v>
      </c>
      <c r="E1585" s="14">
        <v>80</v>
      </c>
      <c r="F1585" s="14">
        <v>127.04</v>
      </c>
      <c r="G1585" s="15">
        <f>ROUND(E1585*F1585,2)</f>
        <v>10163.200000000001</v>
      </c>
      <c r="H1585" s="14">
        <v>80</v>
      </c>
      <c r="I1585" s="41"/>
      <c r="J1585" s="15">
        <f>ROUND(H1585*I1585,2)</f>
        <v>0</v>
      </c>
    </row>
    <row r="1586" spans="1:10" ht="102" x14ac:dyDescent="0.3">
      <c r="A1586" s="16"/>
      <c r="B1586" s="16"/>
      <c r="C1586" s="16"/>
      <c r="D1586" s="21" t="s">
        <v>1972</v>
      </c>
      <c r="E1586" s="16"/>
      <c r="F1586" s="16"/>
      <c r="G1586" s="16"/>
      <c r="H1586" s="16"/>
      <c r="I1586" s="41"/>
      <c r="J1586" s="16"/>
    </row>
    <row r="1587" spans="1:10" ht="20.399999999999999" x14ac:dyDescent="0.3">
      <c r="A1587" s="12" t="s">
        <v>1973</v>
      </c>
      <c r="B1587" s="13" t="s">
        <v>18</v>
      </c>
      <c r="C1587" s="13" t="s">
        <v>34</v>
      </c>
      <c r="D1587" s="21" t="s">
        <v>1974</v>
      </c>
      <c r="E1587" s="14">
        <v>70</v>
      </c>
      <c r="F1587" s="14">
        <v>108.18</v>
      </c>
      <c r="G1587" s="15">
        <f>ROUND(E1587*F1587,2)</f>
        <v>7572.6</v>
      </c>
      <c r="H1587" s="14">
        <v>70</v>
      </c>
      <c r="I1587" s="41"/>
      <c r="J1587" s="15">
        <f>ROUND(H1587*I1587,2)</f>
        <v>0</v>
      </c>
    </row>
    <row r="1588" spans="1:10" ht="81.599999999999994" x14ac:dyDescent="0.3">
      <c r="A1588" s="16"/>
      <c r="B1588" s="16"/>
      <c r="C1588" s="16"/>
      <c r="D1588" s="21" t="s">
        <v>1975</v>
      </c>
      <c r="E1588" s="16"/>
      <c r="F1588" s="16"/>
      <c r="G1588" s="16"/>
      <c r="H1588" s="16"/>
      <c r="I1588" s="41"/>
      <c r="J1588" s="16"/>
    </row>
    <row r="1589" spans="1:10" ht="20.399999999999999" x14ac:dyDescent="0.3">
      <c r="A1589" s="12" t="s">
        <v>1976</v>
      </c>
      <c r="B1589" s="13" t="s">
        <v>18</v>
      </c>
      <c r="C1589" s="13" t="s">
        <v>34</v>
      </c>
      <c r="D1589" s="21" t="s">
        <v>1977</v>
      </c>
      <c r="E1589" s="14">
        <v>30</v>
      </c>
      <c r="F1589" s="14">
        <v>113.97</v>
      </c>
      <c r="G1589" s="15">
        <f>ROUND(E1589*F1589,2)</f>
        <v>3419.1</v>
      </c>
      <c r="H1589" s="14">
        <v>30</v>
      </c>
      <c r="I1589" s="41"/>
      <c r="J1589" s="15">
        <f>ROUND(H1589*I1589,2)</f>
        <v>0</v>
      </c>
    </row>
    <row r="1590" spans="1:10" ht="81.599999999999994" x14ac:dyDescent="0.3">
      <c r="A1590" s="16"/>
      <c r="B1590" s="16"/>
      <c r="C1590" s="16"/>
      <c r="D1590" s="21" t="s">
        <v>1978</v>
      </c>
      <c r="E1590" s="16"/>
      <c r="F1590" s="16"/>
      <c r="G1590" s="16"/>
      <c r="H1590" s="16"/>
      <c r="I1590" s="41"/>
      <c r="J1590" s="16"/>
    </row>
    <row r="1591" spans="1:10" ht="20.399999999999999" x14ac:dyDescent="0.3">
      <c r="A1591" s="12" t="s">
        <v>1979</v>
      </c>
      <c r="B1591" s="13" t="s">
        <v>18</v>
      </c>
      <c r="C1591" s="13" t="s">
        <v>19</v>
      </c>
      <c r="D1591" s="21" t="s">
        <v>1980</v>
      </c>
      <c r="E1591" s="14">
        <v>3</v>
      </c>
      <c r="F1591" s="14">
        <v>843.73</v>
      </c>
      <c r="G1591" s="15">
        <f>ROUND(E1591*F1591,2)</f>
        <v>2531.19</v>
      </c>
      <c r="H1591" s="14">
        <v>3</v>
      </c>
      <c r="I1591" s="41"/>
      <c r="J1591" s="15">
        <f>ROUND(H1591*I1591,2)</f>
        <v>0</v>
      </c>
    </row>
    <row r="1592" spans="1:10" ht="163.19999999999999" x14ac:dyDescent="0.3">
      <c r="A1592" s="16"/>
      <c r="B1592" s="16"/>
      <c r="C1592" s="16"/>
      <c r="D1592" s="21" t="s">
        <v>1981</v>
      </c>
      <c r="E1592" s="16"/>
      <c r="F1592" s="16"/>
      <c r="G1592" s="16"/>
      <c r="H1592" s="16"/>
      <c r="I1592" s="41"/>
      <c r="J1592" s="16"/>
    </row>
    <row r="1593" spans="1:10" ht="20.399999999999999" x14ac:dyDescent="0.3">
      <c r="A1593" s="12" t="s">
        <v>1982</v>
      </c>
      <c r="B1593" s="13" t="s">
        <v>18</v>
      </c>
      <c r="C1593" s="13" t="s">
        <v>19</v>
      </c>
      <c r="D1593" s="21" t="s">
        <v>1983</v>
      </c>
      <c r="E1593" s="14">
        <v>3</v>
      </c>
      <c r="F1593" s="14">
        <v>43.2</v>
      </c>
      <c r="G1593" s="15">
        <f>ROUND(E1593*F1593,2)</f>
        <v>129.6</v>
      </c>
      <c r="H1593" s="14">
        <v>3</v>
      </c>
      <c r="I1593" s="41"/>
      <c r="J1593" s="15">
        <f>ROUND(H1593*I1593,2)</f>
        <v>0</v>
      </c>
    </row>
    <row r="1594" spans="1:10" ht="61.2" x14ac:dyDescent="0.3">
      <c r="A1594" s="16"/>
      <c r="B1594" s="16"/>
      <c r="C1594" s="16"/>
      <c r="D1594" s="21" t="s">
        <v>1984</v>
      </c>
      <c r="E1594" s="16"/>
      <c r="F1594" s="16"/>
      <c r="G1594" s="16"/>
      <c r="H1594" s="16"/>
      <c r="I1594" s="41"/>
      <c r="J1594" s="16"/>
    </row>
    <row r="1595" spans="1:10" ht="20.399999999999999" x14ac:dyDescent="0.3">
      <c r="A1595" s="12" t="s">
        <v>1985</v>
      </c>
      <c r="B1595" s="13" t="s">
        <v>18</v>
      </c>
      <c r="C1595" s="13" t="s">
        <v>19</v>
      </c>
      <c r="D1595" s="21" t="s">
        <v>1986</v>
      </c>
      <c r="E1595" s="14">
        <v>3</v>
      </c>
      <c r="F1595" s="14">
        <v>167.36</v>
      </c>
      <c r="G1595" s="15">
        <f>ROUND(E1595*F1595,2)</f>
        <v>502.08</v>
      </c>
      <c r="H1595" s="14">
        <v>3</v>
      </c>
      <c r="I1595" s="41"/>
      <c r="J1595" s="15">
        <f>ROUND(H1595*I1595,2)</f>
        <v>0</v>
      </c>
    </row>
    <row r="1596" spans="1:10" ht="40.799999999999997" x14ac:dyDescent="0.3">
      <c r="A1596" s="16"/>
      <c r="B1596" s="16"/>
      <c r="C1596" s="16"/>
      <c r="D1596" s="21" t="s">
        <v>1987</v>
      </c>
      <c r="E1596" s="16"/>
      <c r="F1596" s="16"/>
      <c r="G1596" s="16"/>
      <c r="H1596" s="16"/>
      <c r="I1596" s="41"/>
      <c r="J1596" s="16"/>
    </row>
    <row r="1597" spans="1:10" x14ac:dyDescent="0.3">
      <c r="A1597" s="12" t="s">
        <v>1988</v>
      </c>
      <c r="B1597" s="13" t="s">
        <v>18</v>
      </c>
      <c r="C1597" s="13" t="s">
        <v>783</v>
      </c>
      <c r="D1597" s="21" t="s">
        <v>1989</v>
      </c>
      <c r="E1597" s="14">
        <v>5</v>
      </c>
      <c r="F1597" s="14">
        <v>269.68</v>
      </c>
      <c r="G1597" s="15">
        <f>ROUND(E1597*F1597,2)</f>
        <v>1348.4</v>
      </c>
      <c r="H1597" s="14">
        <v>5</v>
      </c>
      <c r="I1597" s="41"/>
      <c r="J1597" s="15">
        <f>ROUND(H1597*I1597,2)</f>
        <v>0</v>
      </c>
    </row>
    <row r="1598" spans="1:10" x14ac:dyDescent="0.3">
      <c r="A1598" s="12" t="s">
        <v>1990</v>
      </c>
      <c r="B1598" s="13" t="s">
        <v>18</v>
      </c>
      <c r="C1598" s="13" t="s">
        <v>19</v>
      </c>
      <c r="D1598" s="21" t="s">
        <v>1991</v>
      </c>
      <c r="E1598" s="14">
        <v>2</v>
      </c>
      <c r="F1598" s="14">
        <v>1001.44</v>
      </c>
      <c r="G1598" s="15">
        <f>ROUND(E1598*F1598,2)</f>
        <v>2002.88</v>
      </c>
      <c r="H1598" s="14">
        <v>2</v>
      </c>
      <c r="I1598" s="41"/>
      <c r="J1598" s="15">
        <f>ROUND(H1598*I1598,2)</f>
        <v>0</v>
      </c>
    </row>
    <row r="1599" spans="1:10" ht="408" x14ac:dyDescent="0.3">
      <c r="A1599" s="16"/>
      <c r="B1599" s="16"/>
      <c r="C1599" s="16"/>
      <c r="D1599" s="21" t="s">
        <v>1992</v>
      </c>
      <c r="E1599" s="16"/>
      <c r="F1599" s="16"/>
      <c r="G1599" s="16"/>
      <c r="H1599" s="16"/>
      <c r="I1599" s="41"/>
      <c r="J1599" s="16"/>
    </row>
    <row r="1600" spans="1:10" x14ac:dyDescent="0.3">
      <c r="A1600" s="12" t="s">
        <v>1993</v>
      </c>
      <c r="B1600" s="13" t="s">
        <v>18</v>
      </c>
      <c r="C1600" s="13" t="s">
        <v>19</v>
      </c>
      <c r="D1600" s="21" t="s">
        <v>1994</v>
      </c>
      <c r="E1600" s="14">
        <v>2</v>
      </c>
      <c r="F1600" s="14">
        <v>1673.44</v>
      </c>
      <c r="G1600" s="15">
        <f>ROUND(E1600*F1600,2)</f>
        <v>3346.88</v>
      </c>
      <c r="H1600" s="14">
        <v>2</v>
      </c>
      <c r="I1600" s="41"/>
      <c r="J1600" s="15">
        <f>ROUND(H1600*I1600,2)</f>
        <v>0</v>
      </c>
    </row>
    <row r="1601" spans="1:10" ht="408" x14ac:dyDescent="0.3">
      <c r="A1601" s="16"/>
      <c r="B1601" s="16"/>
      <c r="C1601" s="16"/>
      <c r="D1601" s="21" t="s">
        <v>1995</v>
      </c>
      <c r="E1601" s="16"/>
      <c r="F1601" s="16"/>
      <c r="G1601" s="16"/>
      <c r="H1601" s="16"/>
      <c r="I1601" s="41"/>
      <c r="J1601" s="16"/>
    </row>
    <row r="1602" spans="1:10" ht="20.399999999999999" x14ac:dyDescent="0.3">
      <c r="A1602" s="12" t="s">
        <v>1996</v>
      </c>
      <c r="B1602" s="13" t="s">
        <v>18</v>
      </c>
      <c r="C1602" s="13" t="s">
        <v>163</v>
      </c>
      <c r="D1602" s="21" t="s">
        <v>1997</v>
      </c>
      <c r="E1602" s="14">
        <v>1</v>
      </c>
      <c r="F1602" s="14">
        <v>1417.5</v>
      </c>
      <c r="G1602" s="15">
        <f>ROUND(E1602*F1602,2)</f>
        <v>1417.5</v>
      </c>
      <c r="H1602" s="14">
        <v>1</v>
      </c>
      <c r="I1602" s="41"/>
      <c r="J1602" s="15">
        <f>ROUND(H1602*I1602,2)</f>
        <v>0</v>
      </c>
    </row>
    <row r="1603" spans="1:10" ht="163.19999999999999" x14ac:dyDescent="0.3">
      <c r="A1603" s="16"/>
      <c r="B1603" s="16"/>
      <c r="C1603" s="16"/>
      <c r="D1603" s="21" t="s">
        <v>1998</v>
      </c>
      <c r="E1603" s="16"/>
      <c r="F1603" s="16"/>
      <c r="G1603" s="16"/>
      <c r="H1603" s="16"/>
      <c r="I1603" s="41"/>
      <c r="J1603" s="16"/>
    </row>
    <row r="1604" spans="1:10" x14ac:dyDescent="0.3">
      <c r="A1604" s="12" t="s">
        <v>1999</v>
      </c>
      <c r="B1604" s="13" t="s">
        <v>18</v>
      </c>
      <c r="C1604" s="13" t="s">
        <v>163</v>
      </c>
      <c r="D1604" s="21" t="s">
        <v>2000</v>
      </c>
      <c r="E1604" s="14">
        <v>3</v>
      </c>
      <c r="F1604" s="14">
        <v>420</v>
      </c>
      <c r="G1604" s="15">
        <f>ROUND(E1604*F1604,2)</f>
        <v>1260</v>
      </c>
      <c r="H1604" s="14">
        <v>3</v>
      </c>
      <c r="I1604" s="41"/>
      <c r="J1604" s="15">
        <f>ROUND(H1604*I1604,2)</f>
        <v>0</v>
      </c>
    </row>
    <row r="1605" spans="1:10" ht="51" x14ac:dyDescent="0.3">
      <c r="A1605" s="16"/>
      <c r="B1605" s="16"/>
      <c r="C1605" s="16"/>
      <c r="D1605" s="21" t="s">
        <v>2001</v>
      </c>
      <c r="E1605" s="16"/>
      <c r="F1605" s="16"/>
      <c r="G1605" s="16"/>
      <c r="H1605" s="16"/>
      <c r="I1605" s="41"/>
      <c r="J1605" s="16"/>
    </row>
    <row r="1606" spans="1:10" ht="20.399999999999999" x14ac:dyDescent="0.3">
      <c r="A1606" s="12" t="s">
        <v>2002</v>
      </c>
      <c r="B1606" s="13" t="s">
        <v>18</v>
      </c>
      <c r="C1606" s="13" t="s">
        <v>317</v>
      </c>
      <c r="D1606" s="21" t="s">
        <v>2003</v>
      </c>
      <c r="E1606" s="14">
        <v>4</v>
      </c>
      <c r="F1606" s="14">
        <v>436.54</v>
      </c>
      <c r="G1606" s="15">
        <f>ROUND(E1606*F1606,2)</f>
        <v>1746.16</v>
      </c>
      <c r="H1606" s="14">
        <v>4</v>
      </c>
      <c r="I1606" s="41"/>
      <c r="J1606" s="15">
        <f>ROUND(H1606*I1606,2)</f>
        <v>0</v>
      </c>
    </row>
    <row r="1607" spans="1:10" ht="51" x14ac:dyDescent="0.3">
      <c r="A1607" s="16"/>
      <c r="B1607" s="16"/>
      <c r="C1607" s="16"/>
      <c r="D1607" s="21" t="s">
        <v>2004</v>
      </c>
      <c r="E1607" s="16"/>
      <c r="F1607" s="16"/>
      <c r="G1607" s="16"/>
      <c r="H1607" s="16"/>
      <c r="I1607" s="41"/>
      <c r="J1607" s="16"/>
    </row>
    <row r="1608" spans="1:10" ht="20.399999999999999" x14ac:dyDescent="0.3">
      <c r="A1608" s="12" t="s">
        <v>2005</v>
      </c>
      <c r="B1608" s="13" t="s">
        <v>18</v>
      </c>
      <c r="C1608" s="13" t="s">
        <v>19</v>
      </c>
      <c r="D1608" s="21" t="s">
        <v>2006</v>
      </c>
      <c r="E1608" s="14">
        <v>1</v>
      </c>
      <c r="F1608" s="14">
        <v>980.05</v>
      </c>
      <c r="G1608" s="15">
        <f>ROUND(E1608*F1608,2)</f>
        <v>980.05</v>
      </c>
      <c r="H1608" s="14">
        <v>1</v>
      </c>
      <c r="I1608" s="41"/>
      <c r="J1608" s="15">
        <f>ROUND(H1608*I1608,2)</f>
        <v>0</v>
      </c>
    </row>
    <row r="1609" spans="1:10" ht="204" x14ac:dyDescent="0.3">
      <c r="A1609" s="16"/>
      <c r="B1609" s="16"/>
      <c r="C1609" s="16"/>
      <c r="D1609" s="21" t="s">
        <v>2007</v>
      </c>
      <c r="E1609" s="16"/>
      <c r="F1609" s="16"/>
      <c r="G1609" s="16"/>
      <c r="H1609" s="16"/>
      <c r="I1609" s="41"/>
      <c r="J1609" s="16"/>
    </row>
    <row r="1610" spans="1:10" ht="20.399999999999999" x14ac:dyDescent="0.3">
      <c r="A1610" s="12" t="s">
        <v>2008</v>
      </c>
      <c r="B1610" s="13" t="s">
        <v>18</v>
      </c>
      <c r="C1610" s="13" t="s">
        <v>19</v>
      </c>
      <c r="D1610" s="21" t="s">
        <v>2009</v>
      </c>
      <c r="E1610" s="14">
        <v>2</v>
      </c>
      <c r="F1610" s="14">
        <v>934.59</v>
      </c>
      <c r="G1610" s="15">
        <f>ROUND(E1610*F1610,2)</f>
        <v>1869.18</v>
      </c>
      <c r="H1610" s="14">
        <v>2</v>
      </c>
      <c r="I1610" s="41"/>
      <c r="J1610" s="15">
        <f>ROUND(H1610*I1610,2)</f>
        <v>0</v>
      </c>
    </row>
    <row r="1611" spans="1:10" ht="214.2" x14ac:dyDescent="0.3">
      <c r="A1611" s="16"/>
      <c r="B1611" s="16"/>
      <c r="C1611" s="16"/>
      <c r="D1611" s="21" t="s">
        <v>2010</v>
      </c>
      <c r="E1611" s="16"/>
      <c r="F1611" s="16"/>
      <c r="G1611" s="16"/>
      <c r="H1611" s="16"/>
      <c r="I1611" s="41"/>
      <c r="J1611" s="16"/>
    </row>
    <row r="1612" spans="1:10" x14ac:dyDescent="0.3">
      <c r="A1612" s="12" t="s">
        <v>2011</v>
      </c>
      <c r="B1612" s="13" t="s">
        <v>18</v>
      </c>
      <c r="C1612" s="13" t="s">
        <v>34</v>
      </c>
      <c r="D1612" s="21" t="s">
        <v>2012</v>
      </c>
      <c r="E1612" s="14">
        <v>180</v>
      </c>
      <c r="F1612" s="14">
        <v>19.43</v>
      </c>
      <c r="G1612" s="15">
        <f>ROUND(E1612*F1612,2)</f>
        <v>3497.4</v>
      </c>
      <c r="H1612" s="14">
        <v>180</v>
      </c>
      <c r="I1612" s="41"/>
      <c r="J1612" s="15">
        <f>ROUND(H1612*I1612,2)</f>
        <v>0</v>
      </c>
    </row>
    <row r="1613" spans="1:10" x14ac:dyDescent="0.3">
      <c r="A1613" s="16"/>
      <c r="B1613" s="16"/>
      <c r="C1613" s="16"/>
      <c r="D1613" s="36" t="s">
        <v>2013</v>
      </c>
      <c r="E1613" s="14">
        <v>1</v>
      </c>
      <c r="F1613" s="17">
        <f>G1579+G1581+G1583+G1585+G1587+G1589+G1591+G1593+G1595+G1597+G1598+G1600+G1602+G1604+G1606+G1608+G1610+G1612</f>
        <v>44391.360000000001</v>
      </c>
      <c r="G1613" s="17">
        <f>ROUND(E1613*F1613,2)</f>
        <v>44391.360000000001</v>
      </c>
      <c r="H1613" s="14">
        <v>1</v>
      </c>
      <c r="I1613" s="41">
        <f>J1579+J1581+J1583+J1585+J1587+J1589+J1591+J1593+J1595+J1597+J1598+J1600+J1602+J1604+J1606+J1608+J1610+J1612</f>
        <v>0</v>
      </c>
      <c r="J1613" s="17">
        <f>ROUND(H1613*I1613,2)</f>
        <v>0</v>
      </c>
    </row>
    <row r="1614" spans="1:10" ht="1.05" customHeight="1" x14ac:dyDescent="0.3">
      <c r="A1614" s="18"/>
      <c r="B1614" s="18"/>
      <c r="C1614" s="18"/>
      <c r="D1614" s="37"/>
      <c r="E1614" s="18"/>
      <c r="F1614" s="18"/>
      <c r="G1614" s="18"/>
      <c r="H1614" s="18"/>
      <c r="I1614" s="41"/>
      <c r="J1614" s="18"/>
    </row>
    <row r="1615" spans="1:10" x14ac:dyDescent="0.3">
      <c r="A1615" s="8" t="s">
        <v>2014</v>
      </c>
      <c r="B1615" s="8" t="s">
        <v>10</v>
      </c>
      <c r="C1615" s="8" t="s">
        <v>11</v>
      </c>
      <c r="D1615" s="34" t="s">
        <v>2015</v>
      </c>
      <c r="E1615" s="9">
        <f>E1630</f>
        <v>1</v>
      </c>
      <c r="F1615" s="9">
        <f>F1630</f>
        <v>85183.35</v>
      </c>
      <c r="G1615" s="9">
        <f>G1630</f>
        <v>85183.35</v>
      </c>
      <c r="H1615" s="9">
        <f>H1630</f>
        <v>1</v>
      </c>
      <c r="I1615" s="41">
        <f>I1630</f>
        <v>0</v>
      </c>
      <c r="J1615" s="9">
        <f>J1630</f>
        <v>0</v>
      </c>
    </row>
    <row r="1616" spans="1:10" x14ac:dyDescent="0.3">
      <c r="A1616" s="12" t="s">
        <v>2016</v>
      </c>
      <c r="B1616" s="13" t="s">
        <v>18</v>
      </c>
      <c r="C1616" s="13" t="s">
        <v>19</v>
      </c>
      <c r="D1616" s="21" t="s">
        <v>2017</v>
      </c>
      <c r="E1616" s="14">
        <v>5</v>
      </c>
      <c r="F1616" s="14">
        <v>267.75</v>
      </c>
      <c r="G1616" s="15">
        <f>ROUND(E1616*F1616,2)</f>
        <v>1338.75</v>
      </c>
      <c r="H1616" s="14">
        <v>5</v>
      </c>
      <c r="I1616" s="41"/>
      <c r="J1616" s="15">
        <f>ROUND(H1616*I1616,2)</f>
        <v>0</v>
      </c>
    </row>
    <row r="1617" spans="1:10" ht="81.599999999999994" x14ac:dyDescent="0.3">
      <c r="A1617" s="16"/>
      <c r="B1617" s="16"/>
      <c r="C1617" s="16"/>
      <c r="D1617" s="21" t="s">
        <v>2018</v>
      </c>
      <c r="E1617" s="16"/>
      <c r="F1617" s="16"/>
      <c r="G1617" s="16"/>
      <c r="H1617" s="16"/>
      <c r="I1617" s="41"/>
      <c r="J1617" s="16"/>
    </row>
    <row r="1618" spans="1:10" x14ac:dyDescent="0.3">
      <c r="A1618" s="12" t="s">
        <v>2019</v>
      </c>
      <c r="B1618" s="13" t="s">
        <v>18</v>
      </c>
      <c r="C1618" s="13" t="s">
        <v>34</v>
      </c>
      <c r="D1618" s="21" t="s">
        <v>2020</v>
      </c>
      <c r="E1618" s="14">
        <v>180</v>
      </c>
      <c r="F1618" s="14">
        <v>27.08</v>
      </c>
      <c r="G1618" s="15">
        <f>ROUND(E1618*F1618,2)</f>
        <v>4874.3999999999996</v>
      </c>
      <c r="H1618" s="14">
        <v>180</v>
      </c>
      <c r="I1618" s="41"/>
      <c r="J1618" s="15">
        <f>ROUND(H1618*I1618,2)</f>
        <v>0</v>
      </c>
    </row>
    <row r="1619" spans="1:10" ht="40.799999999999997" x14ac:dyDescent="0.3">
      <c r="A1619" s="16"/>
      <c r="B1619" s="16"/>
      <c r="C1619" s="16"/>
      <c r="D1619" s="21" t="s">
        <v>2021</v>
      </c>
      <c r="E1619" s="16"/>
      <c r="F1619" s="16"/>
      <c r="G1619" s="16"/>
      <c r="H1619" s="16"/>
      <c r="I1619" s="41"/>
      <c r="J1619" s="16"/>
    </row>
    <row r="1620" spans="1:10" ht="20.399999999999999" x14ac:dyDescent="0.3">
      <c r="A1620" s="12" t="s">
        <v>2022</v>
      </c>
      <c r="B1620" s="13" t="s">
        <v>18</v>
      </c>
      <c r="C1620" s="13" t="s">
        <v>34</v>
      </c>
      <c r="D1620" s="21" t="s">
        <v>2023</v>
      </c>
      <c r="E1620" s="14">
        <v>300</v>
      </c>
      <c r="F1620" s="14">
        <v>5.4</v>
      </c>
      <c r="G1620" s="15">
        <f>ROUND(E1620*F1620,2)</f>
        <v>1620</v>
      </c>
      <c r="H1620" s="14">
        <v>300</v>
      </c>
      <c r="I1620" s="41"/>
      <c r="J1620" s="15">
        <f>ROUND(H1620*I1620,2)</f>
        <v>0</v>
      </c>
    </row>
    <row r="1621" spans="1:10" ht="30.6" x14ac:dyDescent="0.3">
      <c r="A1621" s="16"/>
      <c r="B1621" s="16"/>
      <c r="C1621" s="16"/>
      <c r="D1621" s="21" t="s">
        <v>2024</v>
      </c>
      <c r="E1621" s="16"/>
      <c r="F1621" s="16"/>
      <c r="G1621" s="16"/>
      <c r="H1621" s="16"/>
      <c r="I1621" s="41"/>
      <c r="J1621" s="16"/>
    </row>
    <row r="1622" spans="1:10" ht="20.399999999999999" x14ac:dyDescent="0.3">
      <c r="A1622" s="12" t="s">
        <v>2025</v>
      </c>
      <c r="B1622" s="13" t="s">
        <v>18</v>
      </c>
      <c r="C1622" s="13" t="s">
        <v>317</v>
      </c>
      <c r="D1622" s="21" t="s">
        <v>2003</v>
      </c>
      <c r="E1622" s="14">
        <v>40</v>
      </c>
      <c r="F1622" s="14">
        <v>428.4</v>
      </c>
      <c r="G1622" s="15">
        <f>ROUND(E1622*F1622,2)</f>
        <v>17136</v>
      </c>
      <c r="H1622" s="14">
        <v>40</v>
      </c>
      <c r="I1622" s="41"/>
      <c r="J1622" s="15">
        <f>ROUND(H1622*I1622,2)</f>
        <v>0</v>
      </c>
    </row>
    <row r="1623" spans="1:10" ht="51" x14ac:dyDescent="0.3">
      <c r="A1623" s="16"/>
      <c r="B1623" s="16"/>
      <c r="C1623" s="16"/>
      <c r="D1623" s="21" t="s">
        <v>2004</v>
      </c>
      <c r="E1623" s="16"/>
      <c r="F1623" s="16"/>
      <c r="G1623" s="16"/>
      <c r="H1623" s="16"/>
      <c r="I1623" s="41"/>
      <c r="J1623" s="16"/>
    </row>
    <row r="1624" spans="1:10" x14ac:dyDescent="0.3">
      <c r="A1624" s="12" t="s">
        <v>2026</v>
      </c>
      <c r="B1624" s="13" t="s">
        <v>18</v>
      </c>
      <c r="C1624" s="13" t="s">
        <v>2027</v>
      </c>
      <c r="D1624" s="21" t="s">
        <v>2028</v>
      </c>
      <c r="E1624" s="14">
        <v>160</v>
      </c>
      <c r="F1624" s="14">
        <v>160.65</v>
      </c>
      <c r="G1624" s="15">
        <f>ROUND(E1624*F1624,2)</f>
        <v>25704</v>
      </c>
      <c r="H1624" s="14">
        <v>160</v>
      </c>
      <c r="I1624" s="41"/>
      <c r="J1624" s="15">
        <f>ROUND(H1624*I1624,2)</f>
        <v>0</v>
      </c>
    </row>
    <row r="1625" spans="1:10" ht="30.6" x14ac:dyDescent="0.3">
      <c r="A1625" s="16"/>
      <c r="B1625" s="16"/>
      <c r="C1625" s="16"/>
      <c r="D1625" s="21" t="s">
        <v>2029</v>
      </c>
      <c r="E1625" s="16"/>
      <c r="F1625" s="16"/>
      <c r="G1625" s="16"/>
      <c r="H1625" s="16"/>
      <c r="I1625" s="41"/>
      <c r="J1625" s="16"/>
    </row>
    <row r="1626" spans="1:10" x14ac:dyDescent="0.3">
      <c r="A1626" s="12" t="s">
        <v>2030</v>
      </c>
      <c r="B1626" s="13" t="s">
        <v>18</v>
      </c>
      <c r="C1626" s="13" t="s">
        <v>34</v>
      </c>
      <c r="D1626" s="21" t="s">
        <v>2031</v>
      </c>
      <c r="E1626" s="14">
        <v>50</v>
      </c>
      <c r="F1626" s="14">
        <v>7.5</v>
      </c>
      <c r="G1626" s="15">
        <f>ROUND(E1626*F1626,2)</f>
        <v>375</v>
      </c>
      <c r="H1626" s="14">
        <v>50</v>
      </c>
      <c r="I1626" s="41"/>
      <c r="J1626" s="15">
        <f>ROUND(H1626*I1626,2)</f>
        <v>0</v>
      </c>
    </row>
    <row r="1627" spans="1:10" ht="51" x14ac:dyDescent="0.3">
      <c r="A1627" s="16"/>
      <c r="B1627" s="16"/>
      <c r="C1627" s="16"/>
      <c r="D1627" s="21" t="s">
        <v>2032</v>
      </c>
      <c r="E1627" s="16"/>
      <c r="F1627" s="16"/>
      <c r="G1627" s="16"/>
      <c r="H1627" s="16"/>
      <c r="I1627" s="41"/>
      <c r="J1627" s="16"/>
    </row>
    <row r="1628" spans="1:10" x14ac:dyDescent="0.3">
      <c r="A1628" s="12" t="s">
        <v>2033</v>
      </c>
      <c r="B1628" s="13" t="s">
        <v>18</v>
      </c>
      <c r="C1628" s="13" t="s">
        <v>317</v>
      </c>
      <c r="D1628" s="21" t="s">
        <v>2034</v>
      </c>
      <c r="E1628" s="14">
        <v>720</v>
      </c>
      <c r="F1628" s="14">
        <v>47.41</v>
      </c>
      <c r="G1628" s="15">
        <f>ROUND(E1628*F1628,2)</f>
        <v>34135.199999999997</v>
      </c>
      <c r="H1628" s="14">
        <v>720</v>
      </c>
      <c r="I1628" s="41"/>
      <c r="J1628" s="15">
        <f>ROUND(H1628*I1628,2)</f>
        <v>0</v>
      </c>
    </row>
    <row r="1629" spans="1:10" ht="51" x14ac:dyDescent="0.3">
      <c r="A1629" s="16"/>
      <c r="B1629" s="16"/>
      <c r="C1629" s="16"/>
      <c r="D1629" s="21" t="s">
        <v>2035</v>
      </c>
      <c r="E1629" s="16"/>
      <c r="F1629" s="16"/>
      <c r="G1629" s="16"/>
      <c r="H1629" s="16"/>
      <c r="I1629" s="41"/>
      <c r="J1629" s="16"/>
    </row>
    <row r="1630" spans="1:10" x14ac:dyDescent="0.3">
      <c r="A1630" s="16"/>
      <c r="B1630" s="16"/>
      <c r="C1630" s="16"/>
      <c r="D1630" s="36" t="s">
        <v>2036</v>
      </c>
      <c r="E1630" s="14">
        <v>1</v>
      </c>
      <c r="F1630" s="17">
        <f>G1616+G1618+G1620+G1622+G1624+G1626+G1628</f>
        <v>85183.35</v>
      </c>
      <c r="G1630" s="17">
        <f>ROUND(E1630*F1630,2)</f>
        <v>85183.35</v>
      </c>
      <c r="H1630" s="14">
        <v>1</v>
      </c>
      <c r="I1630" s="41">
        <f>J1616+J1618+J1620+J1622+J1624+J1626+J1628</f>
        <v>0</v>
      </c>
      <c r="J1630" s="17">
        <f>ROUND(H1630*I1630,2)</f>
        <v>0</v>
      </c>
    </row>
    <row r="1631" spans="1:10" ht="1.05" customHeight="1" x14ac:dyDescent="0.3">
      <c r="A1631" s="18"/>
      <c r="B1631" s="18"/>
      <c r="C1631" s="18"/>
      <c r="D1631" s="37"/>
      <c r="E1631" s="18"/>
      <c r="F1631" s="18"/>
      <c r="G1631" s="18"/>
      <c r="H1631" s="18"/>
      <c r="I1631" s="41"/>
      <c r="J1631" s="18"/>
    </row>
    <row r="1632" spans="1:10" x14ac:dyDescent="0.3">
      <c r="A1632" s="8" t="s">
        <v>2037</v>
      </c>
      <c r="B1632" s="8" t="s">
        <v>10</v>
      </c>
      <c r="C1632" s="8" t="s">
        <v>11</v>
      </c>
      <c r="D1632" s="34" t="s">
        <v>2038</v>
      </c>
      <c r="E1632" s="9">
        <f>E1676</f>
        <v>1</v>
      </c>
      <c r="F1632" s="9">
        <f>F1676</f>
        <v>18799.71</v>
      </c>
      <c r="G1632" s="9">
        <f>G1676</f>
        <v>18799.71</v>
      </c>
      <c r="H1632" s="9">
        <f>H1676</f>
        <v>1</v>
      </c>
      <c r="I1632" s="41">
        <f>I1676</f>
        <v>0</v>
      </c>
      <c r="J1632" s="9">
        <f>J1676</f>
        <v>0</v>
      </c>
    </row>
    <row r="1633" spans="1:10" x14ac:dyDescent="0.3">
      <c r="A1633" s="10" t="s">
        <v>2039</v>
      </c>
      <c r="B1633" s="10" t="s">
        <v>10</v>
      </c>
      <c r="C1633" s="10" t="s">
        <v>11</v>
      </c>
      <c r="D1633" s="35" t="s">
        <v>2040</v>
      </c>
      <c r="E1633" s="11">
        <f>E1642</f>
        <v>1</v>
      </c>
      <c r="F1633" s="11">
        <f>F1642</f>
        <v>6785.33</v>
      </c>
      <c r="G1633" s="11">
        <f>G1642</f>
        <v>6785.33</v>
      </c>
      <c r="H1633" s="11">
        <f>H1642</f>
        <v>1</v>
      </c>
      <c r="I1633" s="41">
        <f>I1642</f>
        <v>0</v>
      </c>
      <c r="J1633" s="11">
        <f>J1642</f>
        <v>0</v>
      </c>
    </row>
    <row r="1634" spans="1:10" ht="20.399999999999999" x14ac:dyDescent="0.3">
      <c r="A1634" s="12" t="s">
        <v>2041</v>
      </c>
      <c r="B1634" s="13" t="s">
        <v>18</v>
      </c>
      <c r="C1634" s="13" t="s">
        <v>56</v>
      </c>
      <c r="D1634" s="21" t="s">
        <v>2042</v>
      </c>
      <c r="E1634" s="14">
        <v>41.6</v>
      </c>
      <c r="F1634" s="14">
        <v>71.47</v>
      </c>
      <c r="G1634" s="15">
        <f>ROUND(E1634*F1634,2)</f>
        <v>2973.15</v>
      </c>
      <c r="H1634" s="14">
        <v>41.6</v>
      </c>
      <c r="I1634" s="41"/>
      <c r="J1634" s="15">
        <f>ROUND(H1634*I1634,2)</f>
        <v>0</v>
      </c>
    </row>
    <row r="1635" spans="1:10" ht="316.2" x14ac:dyDescent="0.3">
      <c r="A1635" s="16"/>
      <c r="B1635" s="16"/>
      <c r="C1635" s="16"/>
      <c r="D1635" s="21" t="s">
        <v>2043</v>
      </c>
      <c r="E1635" s="16"/>
      <c r="F1635" s="16"/>
      <c r="G1635" s="16"/>
      <c r="H1635" s="16"/>
      <c r="I1635" s="41"/>
      <c r="J1635" s="16"/>
    </row>
    <row r="1636" spans="1:10" ht="30.6" x14ac:dyDescent="0.3">
      <c r="A1636" s="12" t="s">
        <v>2044</v>
      </c>
      <c r="B1636" s="13" t="s">
        <v>18</v>
      </c>
      <c r="C1636" s="13" t="s">
        <v>56</v>
      </c>
      <c r="D1636" s="21" t="s">
        <v>2045</v>
      </c>
      <c r="E1636" s="14">
        <v>26.4</v>
      </c>
      <c r="F1636" s="14">
        <v>72.31</v>
      </c>
      <c r="G1636" s="15">
        <f>ROUND(E1636*F1636,2)</f>
        <v>1908.98</v>
      </c>
      <c r="H1636" s="14">
        <v>26.4</v>
      </c>
      <c r="I1636" s="41"/>
      <c r="J1636" s="15">
        <f>ROUND(H1636*I1636,2)</f>
        <v>0</v>
      </c>
    </row>
    <row r="1637" spans="1:10" ht="346.8" x14ac:dyDescent="0.3">
      <c r="A1637" s="16"/>
      <c r="B1637" s="16"/>
      <c r="C1637" s="16"/>
      <c r="D1637" s="21" t="s">
        <v>2046</v>
      </c>
      <c r="E1637" s="16"/>
      <c r="F1637" s="16"/>
      <c r="G1637" s="16"/>
      <c r="H1637" s="16"/>
      <c r="I1637" s="41"/>
      <c r="J1637" s="16"/>
    </row>
    <row r="1638" spans="1:10" ht="20.399999999999999" x14ac:dyDescent="0.3">
      <c r="A1638" s="12" t="s">
        <v>2047</v>
      </c>
      <c r="B1638" s="13" t="s">
        <v>18</v>
      </c>
      <c r="C1638" s="13" t="s">
        <v>56</v>
      </c>
      <c r="D1638" s="21" t="s">
        <v>2048</v>
      </c>
      <c r="E1638" s="14">
        <v>12</v>
      </c>
      <c r="F1638" s="14">
        <v>90.98</v>
      </c>
      <c r="G1638" s="15">
        <f>ROUND(E1638*F1638,2)</f>
        <v>1091.76</v>
      </c>
      <c r="H1638" s="14">
        <v>12</v>
      </c>
      <c r="I1638" s="41"/>
      <c r="J1638" s="15">
        <f>ROUND(H1638*I1638,2)</f>
        <v>0</v>
      </c>
    </row>
    <row r="1639" spans="1:10" ht="265.2" x14ac:dyDescent="0.3">
      <c r="A1639" s="16"/>
      <c r="B1639" s="16"/>
      <c r="C1639" s="16"/>
      <c r="D1639" s="21" t="s">
        <v>2049</v>
      </c>
      <c r="E1639" s="16"/>
      <c r="F1639" s="16"/>
      <c r="G1639" s="16"/>
      <c r="H1639" s="16"/>
      <c r="I1639" s="41"/>
      <c r="J1639" s="16"/>
    </row>
    <row r="1640" spans="1:10" ht="20.399999999999999" x14ac:dyDescent="0.3">
      <c r="A1640" s="12" t="s">
        <v>2050</v>
      </c>
      <c r="B1640" s="13" t="s">
        <v>18</v>
      </c>
      <c r="C1640" s="13" t="s">
        <v>56</v>
      </c>
      <c r="D1640" s="21" t="s">
        <v>2051</v>
      </c>
      <c r="E1640" s="14">
        <v>8</v>
      </c>
      <c r="F1640" s="14">
        <v>101.43</v>
      </c>
      <c r="G1640" s="15">
        <f>ROUND(E1640*F1640,2)</f>
        <v>811.44</v>
      </c>
      <c r="H1640" s="14">
        <v>8</v>
      </c>
      <c r="I1640" s="41"/>
      <c r="J1640" s="15">
        <f>ROUND(H1640*I1640,2)</f>
        <v>0</v>
      </c>
    </row>
    <row r="1641" spans="1:10" ht="224.4" x14ac:dyDescent="0.3">
      <c r="A1641" s="16"/>
      <c r="B1641" s="16"/>
      <c r="C1641" s="16"/>
      <c r="D1641" s="21" t="s">
        <v>2052</v>
      </c>
      <c r="E1641" s="16"/>
      <c r="F1641" s="16"/>
      <c r="G1641" s="16"/>
      <c r="H1641" s="16"/>
      <c r="I1641" s="41"/>
      <c r="J1641" s="16"/>
    </row>
    <row r="1642" spans="1:10" x14ac:dyDescent="0.3">
      <c r="A1642" s="16"/>
      <c r="B1642" s="16"/>
      <c r="C1642" s="16"/>
      <c r="D1642" s="36" t="s">
        <v>2053</v>
      </c>
      <c r="E1642" s="14">
        <v>1</v>
      </c>
      <c r="F1642" s="17">
        <f>G1634+G1636+G1638+G1640</f>
        <v>6785.33</v>
      </c>
      <c r="G1642" s="17">
        <f>ROUND(E1642*F1642,2)</f>
        <v>6785.33</v>
      </c>
      <c r="H1642" s="14">
        <v>1</v>
      </c>
      <c r="I1642" s="41">
        <f>J1634+J1636+J1638+J1640</f>
        <v>0</v>
      </c>
      <c r="J1642" s="17">
        <f>ROUND(H1642*I1642,2)</f>
        <v>0</v>
      </c>
    </row>
    <row r="1643" spans="1:10" ht="1.05" customHeight="1" x14ac:dyDescent="0.3">
      <c r="A1643" s="18"/>
      <c r="B1643" s="18"/>
      <c r="C1643" s="18"/>
      <c r="D1643" s="37"/>
      <c r="E1643" s="18"/>
      <c r="F1643" s="18"/>
      <c r="G1643" s="18"/>
      <c r="H1643" s="18"/>
      <c r="I1643" s="41"/>
      <c r="J1643" s="18"/>
    </row>
    <row r="1644" spans="1:10" x14ac:dyDescent="0.3">
      <c r="A1644" s="10" t="s">
        <v>2054</v>
      </c>
      <c r="B1644" s="10" t="s">
        <v>10</v>
      </c>
      <c r="C1644" s="10" t="s">
        <v>11</v>
      </c>
      <c r="D1644" s="35" t="s">
        <v>2055</v>
      </c>
      <c r="E1644" s="11">
        <f>E1647</f>
        <v>1</v>
      </c>
      <c r="F1644" s="11">
        <f>F1647</f>
        <v>665.56</v>
      </c>
      <c r="G1644" s="11">
        <f>G1647</f>
        <v>665.56</v>
      </c>
      <c r="H1644" s="11">
        <f>H1647</f>
        <v>1</v>
      </c>
      <c r="I1644" s="41">
        <f>I1647</f>
        <v>0</v>
      </c>
      <c r="J1644" s="11">
        <f>J1647</f>
        <v>0</v>
      </c>
    </row>
    <row r="1645" spans="1:10" ht="20.399999999999999" x14ac:dyDescent="0.3">
      <c r="A1645" s="12" t="s">
        <v>2056</v>
      </c>
      <c r="B1645" s="13" t="s">
        <v>18</v>
      </c>
      <c r="C1645" s="13" t="s">
        <v>19</v>
      </c>
      <c r="D1645" s="21" t="s">
        <v>2057</v>
      </c>
      <c r="E1645" s="14">
        <v>4</v>
      </c>
      <c r="F1645" s="14">
        <v>166.39</v>
      </c>
      <c r="G1645" s="15">
        <f>ROUND(E1645*F1645,2)</f>
        <v>665.56</v>
      </c>
      <c r="H1645" s="14">
        <v>4</v>
      </c>
      <c r="I1645" s="41"/>
      <c r="J1645" s="15">
        <f>ROUND(H1645*I1645,2)</f>
        <v>0</v>
      </c>
    </row>
    <row r="1646" spans="1:10" ht="265.2" x14ac:dyDescent="0.3">
      <c r="A1646" s="16"/>
      <c r="B1646" s="16"/>
      <c r="C1646" s="16"/>
      <c r="D1646" s="21" t="s">
        <v>2058</v>
      </c>
      <c r="E1646" s="16"/>
      <c r="F1646" s="16"/>
      <c r="G1646" s="16"/>
      <c r="H1646" s="16"/>
      <c r="I1646" s="41"/>
      <c r="J1646" s="16"/>
    </row>
    <row r="1647" spans="1:10" x14ac:dyDescent="0.3">
      <c r="A1647" s="16"/>
      <c r="B1647" s="16"/>
      <c r="C1647" s="16"/>
      <c r="D1647" s="36" t="s">
        <v>2059</v>
      </c>
      <c r="E1647" s="14">
        <v>1</v>
      </c>
      <c r="F1647" s="17">
        <f>G1645</f>
        <v>665.56</v>
      </c>
      <c r="G1647" s="17">
        <f>ROUND(E1647*F1647,2)</f>
        <v>665.56</v>
      </c>
      <c r="H1647" s="14">
        <v>1</v>
      </c>
      <c r="I1647" s="41">
        <f>J1645</f>
        <v>0</v>
      </c>
      <c r="J1647" s="17">
        <f>ROUND(H1647*I1647,2)</f>
        <v>0</v>
      </c>
    </row>
    <row r="1648" spans="1:10" ht="1.05" customHeight="1" x14ac:dyDescent="0.3">
      <c r="A1648" s="18"/>
      <c r="B1648" s="18"/>
      <c r="C1648" s="18"/>
      <c r="D1648" s="37"/>
      <c r="E1648" s="18"/>
      <c r="F1648" s="18"/>
      <c r="G1648" s="18"/>
      <c r="H1648" s="18"/>
      <c r="I1648" s="41"/>
      <c r="J1648" s="18"/>
    </row>
    <row r="1649" spans="1:10" x14ac:dyDescent="0.3">
      <c r="A1649" s="10" t="s">
        <v>2060</v>
      </c>
      <c r="B1649" s="10" t="s">
        <v>10</v>
      </c>
      <c r="C1649" s="10" t="s">
        <v>11</v>
      </c>
      <c r="D1649" s="35" t="s">
        <v>2061</v>
      </c>
      <c r="E1649" s="11">
        <f>E1654</f>
        <v>1</v>
      </c>
      <c r="F1649" s="11">
        <f>F1654</f>
        <v>2781.3</v>
      </c>
      <c r="G1649" s="11">
        <f>G1654</f>
        <v>2781.3</v>
      </c>
      <c r="H1649" s="11">
        <f>H1654</f>
        <v>1</v>
      </c>
      <c r="I1649" s="41">
        <f>I1654</f>
        <v>0</v>
      </c>
      <c r="J1649" s="11">
        <f>J1654</f>
        <v>0</v>
      </c>
    </row>
    <row r="1650" spans="1:10" ht="20.399999999999999" x14ac:dyDescent="0.3">
      <c r="A1650" s="12" t="s">
        <v>2062</v>
      </c>
      <c r="B1650" s="13" t="s">
        <v>18</v>
      </c>
      <c r="C1650" s="13" t="s">
        <v>19</v>
      </c>
      <c r="D1650" s="21" t="s">
        <v>2063</v>
      </c>
      <c r="E1650" s="14">
        <v>2</v>
      </c>
      <c r="F1650" s="14">
        <v>1146</v>
      </c>
      <c r="G1650" s="15">
        <f>ROUND(E1650*F1650,2)</f>
        <v>2292</v>
      </c>
      <c r="H1650" s="14">
        <v>2</v>
      </c>
      <c r="I1650" s="41"/>
      <c r="J1650" s="15">
        <f>ROUND(H1650*I1650,2)</f>
        <v>0</v>
      </c>
    </row>
    <row r="1651" spans="1:10" ht="204" x14ac:dyDescent="0.3">
      <c r="A1651" s="16"/>
      <c r="B1651" s="16"/>
      <c r="C1651" s="16"/>
      <c r="D1651" s="21" t="s">
        <v>2064</v>
      </c>
      <c r="E1651" s="16"/>
      <c r="F1651" s="16"/>
      <c r="G1651" s="16"/>
      <c r="H1651" s="16"/>
      <c r="I1651" s="41"/>
      <c r="J1651" s="16"/>
    </row>
    <row r="1652" spans="1:10" ht="20.399999999999999" x14ac:dyDescent="0.3">
      <c r="A1652" s="12" t="s">
        <v>2065</v>
      </c>
      <c r="B1652" s="13" t="s">
        <v>18</v>
      </c>
      <c r="C1652" s="13" t="s">
        <v>34</v>
      </c>
      <c r="D1652" s="21" t="s">
        <v>2066</v>
      </c>
      <c r="E1652" s="14">
        <v>30</v>
      </c>
      <c r="F1652" s="14">
        <v>16.309999999999999</v>
      </c>
      <c r="G1652" s="15">
        <f>ROUND(E1652*F1652,2)</f>
        <v>489.3</v>
      </c>
      <c r="H1652" s="14">
        <v>30</v>
      </c>
      <c r="I1652" s="41"/>
      <c r="J1652" s="15">
        <f>ROUND(H1652*I1652,2)</f>
        <v>0</v>
      </c>
    </row>
    <row r="1653" spans="1:10" ht="204" x14ac:dyDescent="0.3">
      <c r="A1653" s="16"/>
      <c r="B1653" s="16"/>
      <c r="C1653" s="16"/>
      <c r="D1653" s="21" t="s">
        <v>2067</v>
      </c>
      <c r="E1653" s="16"/>
      <c r="F1653" s="16"/>
      <c r="G1653" s="16"/>
      <c r="H1653" s="16"/>
      <c r="I1653" s="41"/>
      <c r="J1653" s="16"/>
    </row>
    <row r="1654" spans="1:10" x14ac:dyDescent="0.3">
      <c r="A1654" s="16"/>
      <c r="B1654" s="16"/>
      <c r="C1654" s="16"/>
      <c r="D1654" s="36" t="s">
        <v>2068</v>
      </c>
      <c r="E1654" s="14">
        <v>1</v>
      </c>
      <c r="F1654" s="17">
        <f>G1650+G1652</f>
        <v>2781.3</v>
      </c>
      <c r="G1654" s="17">
        <f>ROUND(E1654*F1654,2)</f>
        <v>2781.3</v>
      </c>
      <c r="H1654" s="14">
        <v>1</v>
      </c>
      <c r="I1654" s="41">
        <f>J1650+J1652</f>
        <v>0</v>
      </c>
      <c r="J1654" s="17">
        <f>ROUND(H1654*I1654,2)</f>
        <v>0</v>
      </c>
    </row>
    <row r="1655" spans="1:10" ht="1.05" customHeight="1" x14ac:dyDescent="0.3">
      <c r="A1655" s="18"/>
      <c r="B1655" s="18"/>
      <c r="C1655" s="18"/>
      <c r="D1655" s="37"/>
      <c r="E1655" s="18"/>
      <c r="F1655" s="18"/>
      <c r="G1655" s="18"/>
      <c r="H1655" s="18"/>
      <c r="I1655" s="41"/>
      <c r="J1655" s="18"/>
    </row>
    <row r="1656" spans="1:10" x14ac:dyDescent="0.3">
      <c r="A1656" s="10" t="s">
        <v>2069</v>
      </c>
      <c r="B1656" s="10" t="s">
        <v>10</v>
      </c>
      <c r="C1656" s="10" t="s">
        <v>11</v>
      </c>
      <c r="D1656" s="35" t="s">
        <v>2070</v>
      </c>
      <c r="E1656" s="11">
        <f>E1661</f>
        <v>1</v>
      </c>
      <c r="F1656" s="11">
        <f>F1661</f>
        <v>4637</v>
      </c>
      <c r="G1656" s="11">
        <f>G1661</f>
        <v>4637</v>
      </c>
      <c r="H1656" s="11">
        <f>H1661</f>
        <v>1</v>
      </c>
      <c r="I1656" s="41">
        <f>I1661</f>
        <v>0</v>
      </c>
      <c r="J1656" s="11">
        <f>J1661</f>
        <v>0</v>
      </c>
    </row>
    <row r="1657" spans="1:10" x14ac:dyDescent="0.3">
      <c r="A1657" s="12" t="s">
        <v>2071</v>
      </c>
      <c r="B1657" s="13" t="s">
        <v>18</v>
      </c>
      <c r="C1657" s="13" t="s">
        <v>56</v>
      </c>
      <c r="D1657" s="21" t="s">
        <v>2072</v>
      </c>
      <c r="E1657" s="14">
        <v>118.08</v>
      </c>
      <c r="F1657" s="14">
        <v>3.22</v>
      </c>
      <c r="G1657" s="15">
        <f>ROUND(E1657*F1657,2)</f>
        <v>380.22</v>
      </c>
      <c r="H1657" s="14">
        <v>118.08</v>
      </c>
      <c r="I1657" s="41"/>
      <c r="J1657" s="15">
        <f>ROUND(H1657*I1657,2)</f>
        <v>0</v>
      </c>
    </row>
    <row r="1658" spans="1:10" ht="132.6" x14ac:dyDescent="0.3">
      <c r="A1658" s="16"/>
      <c r="B1658" s="16"/>
      <c r="C1658" s="16"/>
      <c r="D1658" s="21" t="s">
        <v>2073</v>
      </c>
      <c r="E1658" s="16"/>
      <c r="F1658" s="16"/>
      <c r="G1658" s="16"/>
      <c r="H1658" s="16"/>
      <c r="I1658" s="41"/>
      <c r="J1658" s="16"/>
    </row>
    <row r="1659" spans="1:10" x14ac:dyDescent="0.3">
      <c r="A1659" s="12" t="s">
        <v>2074</v>
      </c>
      <c r="B1659" s="13" t="s">
        <v>18</v>
      </c>
      <c r="C1659" s="13" t="s">
        <v>56</v>
      </c>
      <c r="D1659" s="21" t="s">
        <v>2075</v>
      </c>
      <c r="E1659" s="14">
        <v>118.08</v>
      </c>
      <c r="F1659" s="14">
        <v>36.049999999999997</v>
      </c>
      <c r="G1659" s="15">
        <f>ROUND(E1659*F1659,2)</f>
        <v>4256.78</v>
      </c>
      <c r="H1659" s="14">
        <v>118.08</v>
      </c>
      <c r="I1659" s="41"/>
      <c r="J1659" s="15">
        <f>ROUND(H1659*I1659,2)</f>
        <v>0</v>
      </c>
    </row>
    <row r="1660" spans="1:10" ht="132.6" x14ac:dyDescent="0.3">
      <c r="A1660" s="16"/>
      <c r="B1660" s="16"/>
      <c r="C1660" s="16"/>
      <c r="D1660" s="21" t="s">
        <v>2076</v>
      </c>
      <c r="E1660" s="16"/>
      <c r="F1660" s="16"/>
      <c r="G1660" s="16"/>
      <c r="H1660" s="16"/>
      <c r="I1660" s="41"/>
      <c r="J1660" s="16"/>
    </row>
    <row r="1661" spans="1:10" x14ac:dyDescent="0.3">
      <c r="A1661" s="16"/>
      <c r="B1661" s="16"/>
      <c r="C1661" s="16"/>
      <c r="D1661" s="36" t="s">
        <v>2077</v>
      </c>
      <c r="E1661" s="14">
        <v>1</v>
      </c>
      <c r="F1661" s="17">
        <f>G1657+G1659</f>
        <v>4637</v>
      </c>
      <c r="G1661" s="17">
        <f>ROUND(E1661*F1661,2)</f>
        <v>4637</v>
      </c>
      <c r="H1661" s="14">
        <v>1</v>
      </c>
      <c r="I1661" s="41">
        <f>J1657+J1659</f>
        <v>0</v>
      </c>
      <c r="J1661" s="17">
        <f>ROUND(H1661*I1661,2)</f>
        <v>0</v>
      </c>
    </row>
    <row r="1662" spans="1:10" ht="1.05" customHeight="1" x14ac:dyDescent="0.3">
      <c r="A1662" s="18"/>
      <c r="B1662" s="18"/>
      <c r="C1662" s="18"/>
      <c r="D1662" s="37"/>
      <c r="E1662" s="18"/>
      <c r="F1662" s="18"/>
      <c r="G1662" s="18"/>
      <c r="H1662" s="18"/>
      <c r="I1662" s="41"/>
      <c r="J1662" s="18"/>
    </row>
    <row r="1663" spans="1:10" x14ac:dyDescent="0.3">
      <c r="A1663" s="10" t="s">
        <v>2078</v>
      </c>
      <c r="B1663" s="10" t="s">
        <v>10</v>
      </c>
      <c r="C1663" s="10" t="s">
        <v>11</v>
      </c>
      <c r="D1663" s="35" t="s">
        <v>2079</v>
      </c>
      <c r="E1663" s="11">
        <f>E1674</f>
        <v>1</v>
      </c>
      <c r="F1663" s="11">
        <f>F1674</f>
        <v>3930.52</v>
      </c>
      <c r="G1663" s="11">
        <f>G1674</f>
        <v>3930.52</v>
      </c>
      <c r="H1663" s="11">
        <f>H1674</f>
        <v>1</v>
      </c>
      <c r="I1663" s="41">
        <f>I1674</f>
        <v>0</v>
      </c>
      <c r="J1663" s="11">
        <f>J1674</f>
        <v>0</v>
      </c>
    </row>
    <row r="1664" spans="1:10" ht="20.399999999999999" x14ac:dyDescent="0.3">
      <c r="A1664" s="12" t="s">
        <v>2080</v>
      </c>
      <c r="B1664" s="13" t="s">
        <v>18</v>
      </c>
      <c r="C1664" s="13" t="s">
        <v>19</v>
      </c>
      <c r="D1664" s="21" t="s">
        <v>2081</v>
      </c>
      <c r="E1664" s="14">
        <v>12</v>
      </c>
      <c r="F1664" s="14">
        <v>210.03</v>
      </c>
      <c r="G1664" s="15">
        <f>ROUND(E1664*F1664,2)</f>
        <v>2520.36</v>
      </c>
      <c r="H1664" s="14">
        <v>12</v>
      </c>
      <c r="I1664" s="41"/>
      <c r="J1664" s="15">
        <f>ROUND(H1664*I1664,2)</f>
        <v>0</v>
      </c>
    </row>
    <row r="1665" spans="1:10" ht="234.6" x14ac:dyDescent="0.3">
      <c r="A1665" s="16"/>
      <c r="B1665" s="16"/>
      <c r="C1665" s="16"/>
      <c r="D1665" s="21" t="s">
        <v>2082</v>
      </c>
      <c r="E1665" s="16"/>
      <c r="F1665" s="16"/>
      <c r="G1665" s="16"/>
      <c r="H1665" s="16"/>
      <c r="I1665" s="41"/>
      <c r="J1665" s="16"/>
    </row>
    <row r="1666" spans="1:10" ht="20.399999999999999" x14ac:dyDescent="0.3">
      <c r="A1666" s="12" t="s">
        <v>2083</v>
      </c>
      <c r="B1666" s="13" t="s">
        <v>18</v>
      </c>
      <c r="C1666" s="13" t="s">
        <v>19</v>
      </c>
      <c r="D1666" s="21" t="s">
        <v>2084</v>
      </c>
      <c r="E1666" s="14">
        <v>6</v>
      </c>
      <c r="F1666" s="14">
        <v>134.43</v>
      </c>
      <c r="G1666" s="15">
        <f>ROUND(E1666*F1666,2)</f>
        <v>806.58</v>
      </c>
      <c r="H1666" s="14">
        <v>6</v>
      </c>
      <c r="I1666" s="41"/>
      <c r="J1666" s="15">
        <f>ROUND(H1666*I1666,2)</f>
        <v>0</v>
      </c>
    </row>
    <row r="1667" spans="1:10" ht="234.6" x14ac:dyDescent="0.3">
      <c r="A1667" s="16"/>
      <c r="B1667" s="16"/>
      <c r="C1667" s="16"/>
      <c r="D1667" s="21" t="s">
        <v>2085</v>
      </c>
      <c r="E1667" s="16"/>
      <c r="F1667" s="16"/>
      <c r="G1667" s="16"/>
      <c r="H1667" s="16"/>
      <c r="I1667" s="41"/>
      <c r="J1667" s="16"/>
    </row>
    <row r="1668" spans="1:10" ht="20.399999999999999" x14ac:dyDescent="0.3">
      <c r="A1668" s="12" t="s">
        <v>2086</v>
      </c>
      <c r="B1668" s="13" t="s">
        <v>18</v>
      </c>
      <c r="C1668" s="13" t="s">
        <v>19</v>
      </c>
      <c r="D1668" s="21" t="s">
        <v>2087</v>
      </c>
      <c r="E1668" s="14">
        <v>4</v>
      </c>
      <c r="F1668" s="14">
        <v>30.12</v>
      </c>
      <c r="G1668" s="15">
        <f>ROUND(E1668*F1668,2)</f>
        <v>120.48</v>
      </c>
      <c r="H1668" s="14">
        <v>4</v>
      </c>
      <c r="I1668" s="41"/>
      <c r="J1668" s="15">
        <f>ROUND(H1668*I1668,2)</f>
        <v>0</v>
      </c>
    </row>
    <row r="1669" spans="1:10" ht="234.6" x14ac:dyDescent="0.3">
      <c r="A1669" s="16"/>
      <c r="B1669" s="16"/>
      <c r="C1669" s="16"/>
      <c r="D1669" s="21" t="s">
        <v>2088</v>
      </c>
      <c r="E1669" s="16"/>
      <c r="F1669" s="16"/>
      <c r="G1669" s="16"/>
      <c r="H1669" s="16"/>
      <c r="I1669" s="41"/>
      <c r="J1669" s="16"/>
    </row>
    <row r="1670" spans="1:10" ht="20.399999999999999" x14ac:dyDescent="0.3">
      <c r="A1670" s="12" t="s">
        <v>2089</v>
      </c>
      <c r="B1670" s="13" t="s">
        <v>18</v>
      </c>
      <c r="C1670" s="13" t="s">
        <v>19</v>
      </c>
      <c r="D1670" s="21" t="s">
        <v>2090</v>
      </c>
      <c r="E1670" s="14">
        <v>2</v>
      </c>
      <c r="F1670" s="14">
        <v>12.2</v>
      </c>
      <c r="G1670" s="15">
        <f>ROUND(E1670*F1670,2)</f>
        <v>24.4</v>
      </c>
      <c r="H1670" s="14">
        <v>2</v>
      </c>
      <c r="I1670" s="41"/>
      <c r="J1670" s="15">
        <f>ROUND(H1670*I1670,2)</f>
        <v>0</v>
      </c>
    </row>
    <row r="1671" spans="1:10" ht="153" x14ac:dyDescent="0.3">
      <c r="A1671" s="16"/>
      <c r="B1671" s="16"/>
      <c r="C1671" s="16"/>
      <c r="D1671" s="21" t="s">
        <v>2091</v>
      </c>
      <c r="E1671" s="16"/>
      <c r="F1671" s="16"/>
      <c r="G1671" s="16"/>
      <c r="H1671" s="16"/>
      <c r="I1671" s="41"/>
      <c r="J1671" s="16"/>
    </row>
    <row r="1672" spans="1:10" ht="20.399999999999999" x14ac:dyDescent="0.3">
      <c r="A1672" s="12" t="s">
        <v>2092</v>
      </c>
      <c r="B1672" s="13" t="s">
        <v>18</v>
      </c>
      <c r="C1672" s="13" t="s">
        <v>19</v>
      </c>
      <c r="D1672" s="21" t="s">
        <v>2093</v>
      </c>
      <c r="E1672" s="14">
        <v>10</v>
      </c>
      <c r="F1672" s="14">
        <v>45.87</v>
      </c>
      <c r="G1672" s="15">
        <f>ROUND(E1672*F1672,2)</f>
        <v>458.7</v>
      </c>
      <c r="H1672" s="14">
        <v>10</v>
      </c>
      <c r="I1672" s="41"/>
      <c r="J1672" s="15">
        <f>ROUND(H1672*I1672,2)</f>
        <v>0</v>
      </c>
    </row>
    <row r="1673" spans="1:10" ht="244.8" x14ac:dyDescent="0.3">
      <c r="A1673" s="16"/>
      <c r="B1673" s="16"/>
      <c r="C1673" s="16"/>
      <c r="D1673" s="21" t="s">
        <v>2094</v>
      </c>
      <c r="E1673" s="16"/>
      <c r="F1673" s="16"/>
      <c r="G1673" s="16"/>
      <c r="H1673" s="16"/>
      <c r="I1673" s="41"/>
      <c r="J1673" s="16"/>
    </row>
    <row r="1674" spans="1:10" x14ac:dyDescent="0.3">
      <c r="A1674" s="16"/>
      <c r="B1674" s="16"/>
      <c r="C1674" s="16"/>
      <c r="D1674" s="36" t="s">
        <v>2095</v>
      </c>
      <c r="E1674" s="14">
        <v>1</v>
      </c>
      <c r="F1674" s="17">
        <f>G1664+G1666+G1668+G1670+G1672</f>
        <v>3930.52</v>
      </c>
      <c r="G1674" s="17">
        <f>ROUND(E1674*F1674,2)</f>
        <v>3930.52</v>
      </c>
      <c r="H1674" s="14">
        <v>1</v>
      </c>
      <c r="I1674" s="41">
        <f>J1664+J1666+J1668+J1670+J1672</f>
        <v>0</v>
      </c>
      <c r="J1674" s="17">
        <f>ROUND(H1674*I1674,2)</f>
        <v>0</v>
      </c>
    </row>
    <row r="1675" spans="1:10" ht="1.05" customHeight="1" x14ac:dyDescent="0.3">
      <c r="A1675" s="18"/>
      <c r="B1675" s="18"/>
      <c r="C1675" s="18"/>
      <c r="D1675" s="37"/>
      <c r="E1675" s="18"/>
      <c r="F1675" s="18"/>
      <c r="G1675" s="18"/>
      <c r="H1675" s="18"/>
      <c r="I1675" s="41"/>
      <c r="J1675" s="18"/>
    </row>
    <row r="1676" spans="1:10" x14ac:dyDescent="0.3">
      <c r="A1676" s="16"/>
      <c r="B1676" s="16"/>
      <c r="C1676" s="16"/>
      <c r="D1676" s="36" t="s">
        <v>2096</v>
      </c>
      <c r="E1676" s="14">
        <v>1</v>
      </c>
      <c r="F1676" s="17">
        <f>G1633+G1644+G1649+G1656+G1663</f>
        <v>18799.71</v>
      </c>
      <c r="G1676" s="17">
        <f>ROUND(E1676*F1676,2)</f>
        <v>18799.71</v>
      </c>
      <c r="H1676" s="14">
        <v>1</v>
      </c>
      <c r="I1676" s="41">
        <f>J1633+J1644+J1649+J1656+J1663</f>
        <v>0</v>
      </c>
      <c r="J1676" s="17">
        <f>ROUND(H1676*I1676,2)</f>
        <v>0</v>
      </c>
    </row>
    <row r="1677" spans="1:10" ht="1.05" customHeight="1" x14ac:dyDescent="0.3">
      <c r="A1677" s="18"/>
      <c r="B1677" s="18"/>
      <c r="C1677" s="18"/>
      <c r="D1677" s="37"/>
      <c r="E1677" s="18"/>
      <c r="F1677" s="18"/>
      <c r="G1677" s="18"/>
      <c r="H1677" s="18"/>
      <c r="I1677" s="41"/>
      <c r="J1677" s="18"/>
    </row>
    <row r="1678" spans="1:10" x14ac:dyDescent="0.3">
      <c r="A1678" s="8" t="s">
        <v>2097</v>
      </c>
      <c r="B1678" s="8" t="s">
        <v>10</v>
      </c>
      <c r="C1678" s="8" t="s">
        <v>11</v>
      </c>
      <c r="D1678" s="34" t="s">
        <v>2098</v>
      </c>
      <c r="E1678" s="9">
        <f>E1862</f>
        <v>1</v>
      </c>
      <c r="F1678" s="9">
        <f>F1862</f>
        <v>38271.160000000003</v>
      </c>
      <c r="G1678" s="9">
        <f>G1862</f>
        <v>38271.160000000003</v>
      </c>
      <c r="H1678" s="9">
        <f>H1862</f>
        <v>1</v>
      </c>
      <c r="I1678" s="41">
        <f>I1862</f>
        <v>0</v>
      </c>
      <c r="J1678" s="9">
        <f>J1862</f>
        <v>0</v>
      </c>
    </row>
    <row r="1679" spans="1:10" x14ac:dyDescent="0.3">
      <c r="A1679" s="10" t="s">
        <v>2099</v>
      </c>
      <c r="B1679" s="10" t="s">
        <v>10</v>
      </c>
      <c r="C1679" s="10" t="s">
        <v>11</v>
      </c>
      <c r="D1679" s="35" t="s">
        <v>2100</v>
      </c>
      <c r="E1679" s="11">
        <f>E1815</f>
        <v>1</v>
      </c>
      <c r="F1679" s="11">
        <f>F1815</f>
        <v>29134.34</v>
      </c>
      <c r="G1679" s="11">
        <f>G1815</f>
        <v>29134.34</v>
      </c>
      <c r="H1679" s="11">
        <f>H1815</f>
        <v>1</v>
      </c>
      <c r="I1679" s="41">
        <f>I1815</f>
        <v>0</v>
      </c>
      <c r="J1679" s="11">
        <f>J1815</f>
        <v>0</v>
      </c>
    </row>
    <row r="1680" spans="1:10" x14ac:dyDescent="0.3">
      <c r="A1680" s="19" t="s">
        <v>2101</v>
      </c>
      <c r="B1680" s="27" t="s">
        <v>10</v>
      </c>
      <c r="C1680" s="19" t="s">
        <v>11</v>
      </c>
      <c r="D1680" s="38" t="s">
        <v>2102</v>
      </c>
      <c r="E1680" s="20">
        <f>E1689</f>
        <v>1</v>
      </c>
      <c r="F1680" s="20">
        <f>F1689</f>
        <v>5371.8</v>
      </c>
      <c r="G1680" s="20">
        <f>G1689</f>
        <v>5371.8</v>
      </c>
      <c r="H1680" s="20">
        <f>H1689</f>
        <v>1</v>
      </c>
      <c r="I1680" s="41">
        <f>I1689</f>
        <v>0</v>
      </c>
      <c r="J1680" s="20">
        <f>J1689</f>
        <v>0</v>
      </c>
    </row>
    <row r="1681" spans="1:10" x14ac:dyDescent="0.3">
      <c r="A1681" s="12" t="s">
        <v>2103</v>
      </c>
      <c r="B1681" s="30" t="s">
        <v>18</v>
      </c>
      <c r="C1681" s="13" t="s">
        <v>19</v>
      </c>
      <c r="D1681" s="21" t="s">
        <v>2104</v>
      </c>
      <c r="E1681" s="14">
        <v>170</v>
      </c>
      <c r="F1681" s="14">
        <v>24.15</v>
      </c>
      <c r="G1681" s="15">
        <f>ROUND(E1681*F1681,2)</f>
        <v>4105.5</v>
      </c>
      <c r="H1681" s="14">
        <v>170</v>
      </c>
      <c r="I1681" s="41"/>
      <c r="J1681" s="15">
        <f>ROUND(H1681*I1681,2)</f>
        <v>0</v>
      </c>
    </row>
    <row r="1682" spans="1:10" ht="81.599999999999994" x14ac:dyDescent="0.3">
      <c r="A1682" s="16"/>
      <c r="B1682" s="16"/>
      <c r="C1682" s="16"/>
      <c r="D1682" s="21" t="s">
        <v>2105</v>
      </c>
      <c r="E1682" s="16"/>
      <c r="F1682" s="16"/>
      <c r="G1682" s="16"/>
      <c r="H1682" s="16"/>
      <c r="I1682" s="41"/>
      <c r="J1682" s="16"/>
    </row>
    <row r="1683" spans="1:10" x14ac:dyDescent="0.3">
      <c r="A1683" s="12" t="s">
        <v>2106</v>
      </c>
      <c r="B1683" s="30" t="s">
        <v>18</v>
      </c>
      <c r="C1683" s="13" t="s">
        <v>19</v>
      </c>
      <c r="D1683" s="21" t="s">
        <v>2107</v>
      </c>
      <c r="E1683" s="14">
        <v>33</v>
      </c>
      <c r="F1683" s="14">
        <v>28.35</v>
      </c>
      <c r="G1683" s="15">
        <f>ROUND(E1683*F1683,2)</f>
        <v>935.55</v>
      </c>
      <c r="H1683" s="14">
        <v>33</v>
      </c>
      <c r="I1683" s="41"/>
      <c r="J1683" s="15">
        <f>ROUND(H1683*I1683,2)</f>
        <v>0</v>
      </c>
    </row>
    <row r="1684" spans="1:10" ht="81.599999999999994" x14ac:dyDescent="0.3">
      <c r="A1684" s="16"/>
      <c r="B1684" s="16"/>
      <c r="C1684" s="16"/>
      <c r="D1684" s="21" t="s">
        <v>2108</v>
      </c>
      <c r="E1684" s="16"/>
      <c r="F1684" s="16"/>
      <c r="G1684" s="16"/>
      <c r="H1684" s="16"/>
      <c r="I1684" s="41"/>
      <c r="J1684" s="16"/>
    </row>
    <row r="1685" spans="1:10" x14ac:dyDescent="0.3">
      <c r="A1685" s="12" t="s">
        <v>2109</v>
      </c>
      <c r="B1685" s="30" t="s">
        <v>18</v>
      </c>
      <c r="C1685" s="13" t="s">
        <v>19</v>
      </c>
      <c r="D1685" s="21" t="s">
        <v>2110</v>
      </c>
      <c r="E1685" s="14">
        <v>5</v>
      </c>
      <c r="F1685" s="14">
        <v>22.05</v>
      </c>
      <c r="G1685" s="15">
        <f>ROUND(E1685*F1685,2)</f>
        <v>110.25</v>
      </c>
      <c r="H1685" s="14">
        <v>5</v>
      </c>
      <c r="I1685" s="41"/>
      <c r="J1685" s="15">
        <f>ROUND(H1685*I1685,2)</f>
        <v>0</v>
      </c>
    </row>
    <row r="1686" spans="1:10" ht="91.8" x14ac:dyDescent="0.3">
      <c r="A1686" s="16"/>
      <c r="B1686" s="16"/>
      <c r="C1686" s="16"/>
      <c r="D1686" s="21" t="s">
        <v>2111</v>
      </c>
      <c r="E1686" s="16"/>
      <c r="F1686" s="16"/>
      <c r="G1686" s="16"/>
      <c r="H1686" s="16"/>
      <c r="I1686" s="41"/>
      <c r="J1686" s="16"/>
    </row>
    <row r="1687" spans="1:10" x14ac:dyDescent="0.3">
      <c r="A1687" s="12" t="s">
        <v>2112</v>
      </c>
      <c r="B1687" s="30" t="s">
        <v>18</v>
      </c>
      <c r="C1687" s="13" t="s">
        <v>19</v>
      </c>
      <c r="D1687" s="21" t="s">
        <v>2113</v>
      </c>
      <c r="E1687" s="14">
        <v>5</v>
      </c>
      <c r="F1687" s="14">
        <v>44.1</v>
      </c>
      <c r="G1687" s="15">
        <f>ROUND(E1687*F1687,2)</f>
        <v>220.5</v>
      </c>
      <c r="H1687" s="14">
        <v>5</v>
      </c>
      <c r="I1687" s="41"/>
      <c r="J1687" s="15">
        <f>ROUND(H1687*I1687,2)</f>
        <v>0</v>
      </c>
    </row>
    <row r="1688" spans="1:10" ht="91.8" x14ac:dyDescent="0.3">
      <c r="A1688" s="16"/>
      <c r="B1688" s="16"/>
      <c r="C1688" s="16"/>
      <c r="D1688" s="21" t="s">
        <v>2114</v>
      </c>
      <c r="E1688" s="16"/>
      <c r="F1688" s="16"/>
      <c r="G1688" s="16"/>
      <c r="H1688" s="16"/>
      <c r="I1688" s="41"/>
      <c r="J1688" s="16"/>
    </row>
    <row r="1689" spans="1:10" x14ac:dyDescent="0.3">
      <c r="A1689" s="16"/>
      <c r="B1689" s="16"/>
      <c r="C1689" s="16"/>
      <c r="D1689" s="36" t="s">
        <v>2115</v>
      </c>
      <c r="E1689" s="14">
        <v>1</v>
      </c>
      <c r="F1689" s="17">
        <f>G1681+G1683+G1685+G1687</f>
        <v>5371.8</v>
      </c>
      <c r="G1689" s="17">
        <f>ROUND(E1689*F1689,2)</f>
        <v>5371.8</v>
      </c>
      <c r="H1689" s="14">
        <v>1</v>
      </c>
      <c r="I1689" s="41">
        <f>J1681+J1683+J1685+J1687</f>
        <v>0</v>
      </c>
      <c r="J1689" s="17">
        <f>ROUND(H1689*I1689,2)</f>
        <v>0</v>
      </c>
    </row>
    <row r="1690" spans="1:10" ht="1.05" customHeight="1" x14ac:dyDescent="0.3">
      <c r="A1690" s="18"/>
      <c r="B1690" s="18"/>
      <c r="C1690" s="18"/>
      <c r="D1690" s="37"/>
      <c r="E1690" s="18"/>
      <c r="F1690" s="18"/>
      <c r="G1690" s="18"/>
      <c r="H1690" s="18"/>
      <c r="I1690" s="41"/>
      <c r="J1690" s="18"/>
    </row>
    <row r="1691" spans="1:10" x14ac:dyDescent="0.3">
      <c r="A1691" s="19" t="s">
        <v>2116</v>
      </c>
      <c r="B1691" s="27" t="s">
        <v>10</v>
      </c>
      <c r="C1691" s="19" t="s">
        <v>11</v>
      </c>
      <c r="D1691" s="38" t="s">
        <v>2117</v>
      </c>
      <c r="E1691" s="20">
        <f>E1730</f>
        <v>1</v>
      </c>
      <c r="F1691" s="20">
        <f>F1730</f>
        <v>828.29</v>
      </c>
      <c r="G1691" s="20">
        <f>G1730</f>
        <v>828.29</v>
      </c>
      <c r="H1691" s="20">
        <f>H1730</f>
        <v>1</v>
      </c>
      <c r="I1691" s="41">
        <f>I1730</f>
        <v>0</v>
      </c>
      <c r="J1691" s="20">
        <f>J1730</f>
        <v>0</v>
      </c>
    </row>
    <row r="1692" spans="1:10" x14ac:dyDescent="0.3">
      <c r="A1692" s="12" t="s">
        <v>2118</v>
      </c>
      <c r="B1692" s="30" t="s">
        <v>18</v>
      </c>
      <c r="C1692" s="13" t="s">
        <v>19</v>
      </c>
      <c r="D1692" s="21" t="s">
        <v>2119</v>
      </c>
      <c r="E1692" s="14">
        <v>2</v>
      </c>
      <c r="F1692" s="14">
        <v>15.75</v>
      </c>
      <c r="G1692" s="15">
        <f>ROUND(E1692*F1692,2)</f>
        <v>31.5</v>
      </c>
      <c r="H1692" s="14">
        <v>2</v>
      </c>
      <c r="I1692" s="41"/>
      <c r="J1692" s="15">
        <f>ROUND(H1692*I1692,2)</f>
        <v>0</v>
      </c>
    </row>
    <row r="1693" spans="1:10" ht="40.799999999999997" x14ac:dyDescent="0.3">
      <c r="A1693" s="16"/>
      <c r="B1693" s="16"/>
      <c r="C1693" s="16"/>
      <c r="D1693" s="21" t="s">
        <v>2120</v>
      </c>
      <c r="E1693" s="16"/>
      <c r="F1693" s="16"/>
      <c r="G1693" s="16"/>
      <c r="H1693" s="16"/>
      <c r="I1693" s="41"/>
      <c r="J1693" s="16"/>
    </row>
    <row r="1694" spans="1:10" x14ac:dyDescent="0.3">
      <c r="A1694" s="12" t="s">
        <v>2121</v>
      </c>
      <c r="B1694" s="30" t="s">
        <v>18</v>
      </c>
      <c r="C1694" s="13" t="s">
        <v>19</v>
      </c>
      <c r="D1694" s="21" t="s">
        <v>2122</v>
      </c>
      <c r="E1694" s="14">
        <v>6</v>
      </c>
      <c r="F1694" s="14">
        <v>12.08</v>
      </c>
      <c r="G1694" s="15">
        <f>ROUND(E1694*F1694,2)</f>
        <v>72.48</v>
      </c>
      <c r="H1694" s="14">
        <v>6</v>
      </c>
      <c r="I1694" s="41"/>
      <c r="J1694" s="15">
        <f>ROUND(H1694*I1694,2)</f>
        <v>0</v>
      </c>
    </row>
    <row r="1695" spans="1:10" ht="81.599999999999994" x14ac:dyDescent="0.3">
      <c r="A1695" s="16"/>
      <c r="B1695" s="16"/>
      <c r="C1695" s="16"/>
      <c r="D1695" s="21" t="s">
        <v>2123</v>
      </c>
      <c r="E1695" s="16"/>
      <c r="F1695" s="16"/>
      <c r="G1695" s="16"/>
      <c r="H1695" s="16"/>
      <c r="I1695" s="41"/>
      <c r="J1695" s="16"/>
    </row>
    <row r="1696" spans="1:10" x14ac:dyDescent="0.3">
      <c r="A1696" s="12" t="s">
        <v>2124</v>
      </c>
      <c r="B1696" s="30" t="s">
        <v>18</v>
      </c>
      <c r="C1696" s="13" t="s">
        <v>19</v>
      </c>
      <c r="D1696" s="21" t="s">
        <v>2125</v>
      </c>
      <c r="E1696" s="14">
        <v>2</v>
      </c>
      <c r="F1696" s="14">
        <v>4.2</v>
      </c>
      <c r="G1696" s="15">
        <f>ROUND(E1696*F1696,2)</f>
        <v>8.4</v>
      </c>
      <c r="H1696" s="14">
        <v>2</v>
      </c>
      <c r="I1696" s="41"/>
      <c r="J1696" s="15">
        <f>ROUND(H1696*I1696,2)</f>
        <v>0</v>
      </c>
    </row>
    <row r="1697" spans="1:10" ht="81.599999999999994" x14ac:dyDescent="0.3">
      <c r="A1697" s="16"/>
      <c r="B1697" s="16"/>
      <c r="C1697" s="16"/>
      <c r="D1697" s="21" t="s">
        <v>2126</v>
      </c>
      <c r="E1697" s="16"/>
      <c r="F1697" s="16"/>
      <c r="G1697" s="16"/>
      <c r="H1697" s="16"/>
      <c r="I1697" s="41"/>
      <c r="J1697" s="16"/>
    </row>
    <row r="1698" spans="1:10" x14ac:dyDescent="0.3">
      <c r="A1698" s="12" t="s">
        <v>2127</v>
      </c>
      <c r="B1698" s="30" t="s">
        <v>18</v>
      </c>
      <c r="C1698" s="13" t="s">
        <v>19</v>
      </c>
      <c r="D1698" s="21" t="s">
        <v>2128</v>
      </c>
      <c r="E1698" s="14">
        <v>2</v>
      </c>
      <c r="F1698" s="14">
        <v>4.2</v>
      </c>
      <c r="G1698" s="15">
        <f>ROUND(E1698*F1698,2)</f>
        <v>8.4</v>
      </c>
      <c r="H1698" s="14">
        <v>2</v>
      </c>
      <c r="I1698" s="41"/>
      <c r="J1698" s="15">
        <f>ROUND(H1698*I1698,2)</f>
        <v>0</v>
      </c>
    </row>
    <row r="1699" spans="1:10" ht="81.599999999999994" x14ac:dyDescent="0.3">
      <c r="A1699" s="16"/>
      <c r="B1699" s="16"/>
      <c r="C1699" s="16"/>
      <c r="D1699" s="21" t="s">
        <v>2129</v>
      </c>
      <c r="E1699" s="16"/>
      <c r="F1699" s="16"/>
      <c r="G1699" s="16"/>
      <c r="H1699" s="16"/>
      <c r="I1699" s="41"/>
      <c r="J1699" s="16"/>
    </row>
    <row r="1700" spans="1:10" x14ac:dyDescent="0.3">
      <c r="A1700" s="12" t="s">
        <v>2130</v>
      </c>
      <c r="B1700" s="30" t="s">
        <v>18</v>
      </c>
      <c r="C1700" s="13" t="s">
        <v>19</v>
      </c>
      <c r="D1700" s="21" t="s">
        <v>2131</v>
      </c>
      <c r="E1700" s="14">
        <v>2</v>
      </c>
      <c r="F1700" s="14">
        <v>4.2</v>
      </c>
      <c r="G1700" s="15">
        <f>ROUND(E1700*F1700,2)</f>
        <v>8.4</v>
      </c>
      <c r="H1700" s="14">
        <v>2</v>
      </c>
      <c r="I1700" s="41"/>
      <c r="J1700" s="15">
        <f>ROUND(H1700*I1700,2)</f>
        <v>0</v>
      </c>
    </row>
    <row r="1701" spans="1:10" ht="81.599999999999994" x14ac:dyDescent="0.3">
      <c r="A1701" s="16"/>
      <c r="B1701" s="16"/>
      <c r="C1701" s="16"/>
      <c r="D1701" s="21" t="s">
        <v>2129</v>
      </c>
      <c r="E1701" s="16"/>
      <c r="F1701" s="16"/>
      <c r="G1701" s="16"/>
      <c r="H1701" s="16"/>
      <c r="I1701" s="41"/>
      <c r="J1701" s="16"/>
    </row>
    <row r="1702" spans="1:10" x14ac:dyDescent="0.3">
      <c r="A1702" s="12" t="s">
        <v>2132</v>
      </c>
      <c r="B1702" s="30" t="s">
        <v>18</v>
      </c>
      <c r="C1702" s="13" t="s">
        <v>19</v>
      </c>
      <c r="D1702" s="21" t="s">
        <v>2133</v>
      </c>
      <c r="E1702" s="14">
        <v>2</v>
      </c>
      <c r="F1702" s="14">
        <v>4.2</v>
      </c>
      <c r="G1702" s="15">
        <f>ROUND(E1702*F1702,2)</f>
        <v>8.4</v>
      </c>
      <c r="H1702" s="14">
        <v>2</v>
      </c>
      <c r="I1702" s="41"/>
      <c r="J1702" s="15">
        <f>ROUND(H1702*I1702,2)</f>
        <v>0</v>
      </c>
    </row>
    <row r="1703" spans="1:10" ht="81.599999999999994" x14ac:dyDescent="0.3">
      <c r="A1703" s="16"/>
      <c r="B1703" s="16"/>
      <c r="C1703" s="16"/>
      <c r="D1703" s="21" t="s">
        <v>2129</v>
      </c>
      <c r="E1703" s="16"/>
      <c r="F1703" s="16"/>
      <c r="G1703" s="16"/>
      <c r="H1703" s="16"/>
      <c r="I1703" s="41"/>
      <c r="J1703" s="16"/>
    </row>
    <row r="1704" spans="1:10" x14ac:dyDescent="0.3">
      <c r="A1704" s="12" t="s">
        <v>2134</v>
      </c>
      <c r="B1704" s="30" t="s">
        <v>18</v>
      </c>
      <c r="C1704" s="13" t="s">
        <v>19</v>
      </c>
      <c r="D1704" s="21" t="s">
        <v>2135</v>
      </c>
      <c r="E1704" s="14">
        <v>6</v>
      </c>
      <c r="F1704" s="14">
        <v>4.2</v>
      </c>
      <c r="G1704" s="15">
        <f>ROUND(E1704*F1704,2)</f>
        <v>25.2</v>
      </c>
      <c r="H1704" s="14">
        <v>6</v>
      </c>
      <c r="I1704" s="41"/>
      <c r="J1704" s="15">
        <f>ROUND(H1704*I1704,2)</f>
        <v>0</v>
      </c>
    </row>
    <row r="1705" spans="1:10" ht="81.599999999999994" x14ac:dyDescent="0.3">
      <c r="A1705" s="16"/>
      <c r="B1705" s="16"/>
      <c r="C1705" s="16"/>
      <c r="D1705" s="21" t="s">
        <v>2136</v>
      </c>
      <c r="E1705" s="16"/>
      <c r="F1705" s="16"/>
      <c r="G1705" s="16"/>
      <c r="H1705" s="16"/>
      <c r="I1705" s="41"/>
      <c r="J1705" s="16"/>
    </row>
    <row r="1706" spans="1:10" x14ac:dyDescent="0.3">
      <c r="A1706" s="12" t="s">
        <v>2137</v>
      </c>
      <c r="B1706" s="30" t="s">
        <v>18</v>
      </c>
      <c r="C1706" s="13" t="s">
        <v>19</v>
      </c>
      <c r="D1706" s="21" t="s">
        <v>2138</v>
      </c>
      <c r="E1706" s="14">
        <v>6</v>
      </c>
      <c r="F1706" s="14">
        <v>4.2</v>
      </c>
      <c r="G1706" s="15">
        <f>ROUND(E1706*F1706,2)</f>
        <v>25.2</v>
      </c>
      <c r="H1706" s="14">
        <v>6</v>
      </c>
      <c r="I1706" s="41"/>
      <c r="J1706" s="15">
        <f>ROUND(H1706*I1706,2)</f>
        <v>0</v>
      </c>
    </row>
    <row r="1707" spans="1:10" ht="81.599999999999994" x14ac:dyDescent="0.3">
      <c r="A1707" s="16"/>
      <c r="B1707" s="16"/>
      <c r="C1707" s="16"/>
      <c r="D1707" s="21" t="s">
        <v>2136</v>
      </c>
      <c r="E1707" s="16"/>
      <c r="F1707" s="16"/>
      <c r="G1707" s="16"/>
      <c r="H1707" s="16"/>
      <c r="I1707" s="41"/>
      <c r="J1707" s="16"/>
    </row>
    <row r="1708" spans="1:10" x14ac:dyDescent="0.3">
      <c r="A1708" s="12" t="s">
        <v>2139</v>
      </c>
      <c r="B1708" s="30" t="s">
        <v>18</v>
      </c>
      <c r="C1708" s="13" t="s">
        <v>19</v>
      </c>
      <c r="D1708" s="21" t="s">
        <v>2140</v>
      </c>
      <c r="E1708" s="14">
        <v>6</v>
      </c>
      <c r="F1708" s="14">
        <v>4.2</v>
      </c>
      <c r="G1708" s="15">
        <f>ROUND(E1708*F1708,2)</f>
        <v>25.2</v>
      </c>
      <c r="H1708" s="14">
        <v>6</v>
      </c>
      <c r="I1708" s="41"/>
      <c r="J1708" s="15">
        <f>ROUND(H1708*I1708,2)</f>
        <v>0</v>
      </c>
    </row>
    <row r="1709" spans="1:10" ht="81.599999999999994" x14ac:dyDescent="0.3">
      <c r="A1709" s="16"/>
      <c r="B1709" s="16"/>
      <c r="C1709" s="16"/>
      <c r="D1709" s="21" t="s">
        <v>2136</v>
      </c>
      <c r="E1709" s="16"/>
      <c r="F1709" s="16"/>
      <c r="G1709" s="16"/>
      <c r="H1709" s="16"/>
      <c r="I1709" s="41"/>
      <c r="J1709" s="16"/>
    </row>
    <row r="1710" spans="1:10" x14ac:dyDescent="0.3">
      <c r="A1710" s="12" t="s">
        <v>2141</v>
      </c>
      <c r="B1710" s="30" t="s">
        <v>18</v>
      </c>
      <c r="C1710" s="13" t="s">
        <v>19</v>
      </c>
      <c r="D1710" s="21" t="s">
        <v>2142</v>
      </c>
      <c r="E1710" s="14">
        <v>2</v>
      </c>
      <c r="F1710" s="14">
        <v>4.9400000000000004</v>
      </c>
      <c r="G1710" s="15">
        <f>ROUND(E1710*F1710,2)</f>
        <v>9.8800000000000008</v>
      </c>
      <c r="H1710" s="14">
        <v>2</v>
      </c>
      <c r="I1710" s="41"/>
      <c r="J1710" s="15">
        <f>ROUND(H1710*I1710,2)</f>
        <v>0</v>
      </c>
    </row>
    <row r="1711" spans="1:10" ht="91.8" x14ac:dyDescent="0.3">
      <c r="A1711" s="16"/>
      <c r="B1711" s="16"/>
      <c r="C1711" s="16"/>
      <c r="D1711" s="21" t="s">
        <v>2143</v>
      </c>
      <c r="E1711" s="16"/>
      <c r="F1711" s="16"/>
      <c r="G1711" s="16"/>
      <c r="H1711" s="16"/>
      <c r="I1711" s="41"/>
      <c r="J1711" s="16"/>
    </row>
    <row r="1712" spans="1:10" x14ac:dyDescent="0.3">
      <c r="A1712" s="12" t="s">
        <v>2144</v>
      </c>
      <c r="B1712" s="30" t="s">
        <v>18</v>
      </c>
      <c r="C1712" s="13" t="s">
        <v>19</v>
      </c>
      <c r="D1712" s="21" t="s">
        <v>2145</v>
      </c>
      <c r="E1712" s="14">
        <v>12</v>
      </c>
      <c r="F1712" s="14">
        <v>9.4499999999999993</v>
      </c>
      <c r="G1712" s="15">
        <f>ROUND(E1712*F1712,2)</f>
        <v>113.4</v>
      </c>
      <c r="H1712" s="14">
        <v>12</v>
      </c>
      <c r="I1712" s="41"/>
      <c r="J1712" s="15">
        <f>ROUND(H1712*I1712,2)</f>
        <v>0</v>
      </c>
    </row>
    <row r="1713" spans="1:10" ht="102" x14ac:dyDescent="0.3">
      <c r="A1713" s="16"/>
      <c r="B1713" s="16"/>
      <c r="C1713" s="16"/>
      <c r="D1713" s="21" t="s">
        <v>2146</v>
      </c>
      <c r="E1713" s="16"/>
      <c r="F1713" s="16"/>
      <c r="G1713" s="16"/>
      <c r="H1713" s="16"/>
      <c r="I1713" s="41"/>
      <c r="J1713" s="16"/>
    </row>
    <row r="1714" spans="1:10" x14ac:dyDescent="0.3">
      <c r="A1714" s="12" t="s">
        <v>2147</v>
      </c>
      <c r="B1714" s="30" t="s">
        <v>18</v>
      </c>
      <c r="C1714" s="13" t="s">
        <v>19</v>
      </c>
      <c r="D1714" s="21" t="s">
        <v>2148</v>
      </c>
      <c r="E1714" s="14">
        <v>3</v>
      </c>
      <c r="F1714" s="14">
        <v>88.2</v>
      </c>
      <c r="G1714" s="15">
        <f>ROUND(E1714*F1714,2)</f>
        <v>264.60000000000002</v>
      </c>
      <c r="H1714" s="14">
        <v>3</v>
      </c>
      <c r="I1714" s="41"/>
      <c r="J1714" s="15">
        <f>ROUND(H1714*I1714,2)</f>
        <v>0</v>
      </c>
    </row>
    <row r="1715" spans="1:10" ht="132.6" x14ac:dyDescent="0.3">
      <c r="A1715" s="16"/>
      <c r="B1715" s="16"/>
      <c r="C1715" s="16"/>
      <c r="D1715" s="21" t="s">
        <v>2149</v>
      </c>
      <c r="E1715" s="16"/>
      <c r="F1715" s="16"/>
      <c r="G1715" s="16"/>
      <c r="H1715" s="16"/>
      <c r="I1715" s="41"/>
      <c r="J1715" s="16"/>
    </row>
    <row r="1716" spans="1:10" x14ac:dyDescent="0.3">
      <c r="A1716" s="12" t="s">
        <v>2150</v>
      </c>
      <c r="B1716" s="30" t="s">
        <v>18</v>
      </c>
      <c r="C1716" s="13" t="s">
        <v>19</v>
      </c>
      <c r="D1716" s="21" t="s">
        <v>2151</v>
      </c>
      <c r="E1716" s="14">
        <v>21</v>
      </c>
      <c r="F1716" s="14">
        <v>5.17</v>
      </c>
      <c r="G1716" s="15">
        <f>ROUND(E1716*F1716,2)</f>
        <v>108.57</v>
      </c>
      <c r="H1716" s="14">
        <v>21</v>
      </c>
      <c r="I1716" s="41"/>
      <c r="J1716" s="15">
        <f>ROUND(H1716*I1716,2)</f>
        <v>0</v>
      </c>
    </row>
    <row r="1717" spans="1:10" ht="204" x14ac:dyDescent="0.3">
      <c r="A1717" s="16"/>
      <c r="B1717" s="16"/>
      <c r="C1717" s="16"/>
      <c r="D1717" s="21" t="s">
        <v>2152</v>
      </c>
      <c r="E1717" s="16"/>
      <c r="F1717" s="16"/>
      <c r="G1717" s="16"/>
      <c r="H1717" s="16"/>
      <c r="I1717" s="41"/>
      <c r="J1717" s="16"/>
    </row>
    <row r="1718" spans="1:10" x14ac:dyDescent="0.3">
      <c r="A1718" s="12" t="s">
        <v>2153</v>
      </c>
      <c r="B1718" s="30" t="s">
        <v>18</v>
      </c>
      <c r="C1718" s="13" t="s">
        <v>19</v>
      </c>
      <c r="D1718" s="21" t="s">
        <v>2154</v>
      </c>
      <c r="E1718" s="14">
        <v>12</v>
      </c>
      <c r="F1718" s="14">
        <v>1.05</v>
      </c>
      <c r="G1718" s="15">
        <f>ROUND(E1718*F1718,2)</f>
        <v>12.6</v>
      </c>
      <c r="H1718" s="14">
        <v>12</v>
      </c>
      <c r="I1718" s="41"/>
      <c r="J1718" s="15">
        <f>ROUND(H1718*I1718,2)</f>
        <v>0</v>
      </c>
    </row>
    <row r="1719" spans="1:10" ht="102" x14ac:dyDescent="0.3">
      <c r="A1719" s="16"/>
      <c r="B1719" s="16"/>
      <c r="C1719" s="16"/>
      <c r="D1719" s="21" t="s">
        <v>2155</v>
      </c>
      <c r="E1719" s="16"/>
      <c r="F1719" s="16"/>
      <c r="G1719" s="16"/>
      <c r="H1719" s="16"/>
      <c r="I1719" s="41"/>
      <c r="J1719" s="16"/>
    </row>
    <row r="1720" spans="1:10" x14ac:dyDescent="0.3">
      <c r="A1720" s="12" t="s">
        <v>2156</v>
      </c>
      <c r="B1720" s="30" t="s">
        <v>18</v>
      </c>
      <c r="C1720" s="13" t="s">
        <v>19</v>
      </c>
      <c r="D1720" s="21" t="s">
        <v>2157</v>
      </c>
      <c r="E1720" s="14">
        <v>4</v>
      </c>
      <c r="F1720" s="14">
        <v>6.3</v>
      </c>
      <c r="G1720" s="15">
        <f>ROUND(E1720*F1720,2)</f>
        <v>25.2</v>
      </c>
      <c r="H1720" s="14">
        <v>4</v>
      </c>
      <c r="I1720" s="41"/>
      <c r="J1720" s="15">
        <f>ROUND(H1720*I1720,2)</f>
        <v>0</v>
      </c>
    </row>
    <row r="1721" spans="1:10" ht="102" x14ac:dyDescent="0.3">
      <c r="A1721" s="16"/>
      <c r="B1721" s="16"/>
      <c r="C1721" s="16"/>
      <c r="D1721" s="21" t="s">
        <v>2158</v>
      </c>
      <c r="E1721" s="16"/>
      <c r="F1721" s="16"/>
      <c r="G1721" s="16"/>
      <c r="H1721" s="16"/>
      <c r="I1721" s="41"/>
      <c r="J1721" s="16"/>
    </row>
    <row r="1722" spans="1:10" x14ac:dyDescent="0.3">
      <c r="A1722" s="12" t="s">
        <v>2159</v>
      </c>
      <c r="B1722" s="30" t="s">
        <v>18</v>
      </c>
      <c r="C1722" s="13" t="s">
        <v>19</v>
      </c>
      <c r="D1722" s="21" t="s">
        <v>2160</v>
      </c>
      <c r="E1722" s="14">
        <v>4</v>
      </c>
      <c r="F1722" s="14">
        <v>6.3</v>
      </c>
      <c r="G1722" s="15">
        <f>ROUND(E1722*F1722,2)</f>
        <v>25.2</v>
      </c>
      <c r="H1722" s="14">
        <v>4</v>
      </c>
      <c r="I1722" s="41"/>
      <c r="J1722" s="15">
        <f>ROUND(H1722*I1722,2)</f>
        <v>0</v>
      </c>
    </row>
    <row r="1723" spans="1:10" ht="102" x14ac:dyDescent="0.3">
      <c r="A1723" s="16"/>
      <c r="B1723" s="16"/>
      <c r="C1723" s="16"/>
      <c r="D1723" s="21" t="s">
        <v>2161</v>
      </c>
      <c r="E1723" s="16"/>
      <c r="F1723" s="16"/>
      <c r="G1723" s="16"/>
      <c r="H1723" s="16"/>
      <c r="I1723" s="41"/>
      <c r="J1723" s="16"/>
    </row>
    <row r="1724" spans="1:10" x14ac:dyDescent="0.3">
      <c r="A1724" s="12" t="s">
        <v>2162</v>
      </c>
      <c r="B1724" s="30" t="s">
        <v>18</v>
      </c>
      <c r="C1724" s="13" t="s">
        <v>19</v>
      </c>
      <c r="D1724" s="21" t="s">
        <v>2163</v>
      </c>
      <c r="E1724" s="14">
        <v>2</v>
      </c>
      <c r="F1724" s="14">
        <v>16.8</v>
      </c>
      <c r="G1724" s="15">
        <f>ROUND(E1724*F1724,2)</f>
        <v>33.6</v>
      </c>
      <c r="H1724" s="14">
        <v>2</v>
      </c>
      <c r="I1724" s="41"/>
      <c r="J1724" s="15">
        <f>ROUND(H1724*I1724,2)</f>
        <v>0</v>
      </c>
    </row>
    <row r="1725" spans="1:10" ht="91.8" x14ac:dyDescent="0.3">
      <c r="A1725" s="16"/>
      <c r="B1725" s="16"/>
      <c r="C1725" s="16"/>
      <c r="D1725" s="21" t="s">
        <v>2164</v>
      </c>
      <c r="E1725" s="16"/>
      <c r="F1725" s="16"/>
      <c r="G1725" s="16"/>
      <c r="H1725" s="16"/>
      <c r="I1725" s="41"/>
      <c r="J1725" s="16"/>
    </row>
    <row r="1726" spans="1:10" x14ac:dyDescent="0.3">
      <c r="A1726" s="12" t="s">
        <v>2165</v>
      </c>
      <c r="B1726" s="30" t="s">
        <v>18</v>
      </c>
      <c r="C1726" s="13" t="s">
        <v>19</v>
      </c>
      <c r="D1726" s="21" t="s">
        <v>2166</v>
      </c>
      <c r="E1726" s="14">
        <v>2</v>
      </c>
      <c r="F1726" s="14">
        <v>4.7300000000000004</v>
      </c>
      <c r="G1726" s="15">
        <f>ROUND(E1726*F1726,2)</f>
        <v>9.4600000000000009</v>
      </c>
      <c r="H1726" s="14">
        <v>2</v>
      </c>
      <c r="I1726" s="41"/>
      <c r="J1726" s="15">
        <f>ROUND(H1726*I1726,2)</f>
        <v>0</v>
      </c>
    </row>
    <row r="1727" spans="1:10" ht="102" x14ac:dyDescent="0.3">
      <c r="A1727" s="16"/>
      <c r="B1727" s="16"/>
      <c r="C1727" s="16"/>
      <c r="D1727" s="21" t="s">
        <v>2167</v>
      </c>
      <c r="E1727" s="16"/>
      <c r="F1727" s="16"/>
      <c r="G1727" s="16"/>
      <c r="H1727" s="16"/>
      <c r="I1727" s="41"/>
      <c r="J1727" s="16"/>
    </row>
    <row r="1728" spans="1:10" ht="20.399999999999999" x14ac:dyDescent="0.3">
      <c r="A1728" s="12" t="s">
        <v>2168</v>
      </c>
      <c r="B1728" s="30" t="s">
        <v>18</v>
      </c>
      <c r="C1728" s="13" t="s">
        <v>19</v>
      </c>
      <c r="D1728" s="21" t="s">
        <v>2169</v>
      </c>
      <c r="E1728" s="14">
        <v>2</v>
      </c>
      <c r="F1728" s="14">
        <v>6.3</v>
      </c>
      <c r="G1728" s="15">
        <f>ROUND(E1728*F1728,2)</f>
        <v>12.6</v>
      </c>
      <c r="H1728" s="14">
        <v>2</v>
      </c>
      <c r="I1728" s="41"/>
      <c r="J1728" s="15">
        <f>ROUND(H1728*I1728,2)</f>
        <v>0</v>
      </c>
    </row>
    <row r="1729" spans="1:10" ht="102" x14ac:dyDescent="0.3">
      <c r="A1729" s="16"/>
      <c r="B1729" s="16"/>
      <c r="C1729" s="16"/>
      <c r="D1729" s="21" t="s">
        <v>2170</v>
      </c>
      <c r="E1729" s="16"/>
      <c r="F1729" s="16"/>
      <c r="G1729" s="16"/>
      <c r="H1729" s="16"/>
      <c r="I1729" s="41"/>
      <c r="J1729" s="16"/>
    </row>
    <row r="1730" spans="1:10" x14ac:dyDescent="0.3">
      <c r="A1730" s="16"/>
      <c r="B1730" s="16"/>
      <c r="C1730" s="16"/>
      <c r="D1730" s="36" t="s">
        <v>2171</v>
      </c>
      <c r="E1730" s="14">
        <v>1</v>
      </c>
      <c r="F1730" s="17">
        <f>G1692+G1694+G1696+G1698+G1700+G1702+G1704+G1706+G1708+G1710+G1712+G1714+G1716+G1718+G1720+G1722+G1724+G1726+G1728</f>
        <v>828.29</v>
      </c>
      <c r="G1730" s="17">
        <f>ROUND(E1730*F1730,2)</f>
        <v>828.29</v>
      </c>
      <c r="H1730" s="14">
        <v>1</v>
      </c>
      <c r="I1730" s="41">
        <f>J1692+J1694+J1696+J1698+J1700+J1702+J1704+J1706+J1708+J1710+J1712+J1714+J1716+J1718+J1720+J1722+J1724+J1726+J1728</f>
        <v>0</v>
      </c>
      <c r="J1730" s="17">
        <f>ROUND(H1730*I1730,2)</f>
        <v>0</v>
      </c>
    </row>
    <row r="1731" spans="1:10" ht="1.05" customHeight="1" x14ac:dyDescent="0.3">
      <c r="A1731" s="18"/>
      <c r="B1731" s="18"/>
      <c r="C1731" s="18"/>
      <c r="D1731" s="37"/>
      <c r="E1731" s="18"/>
      <c r="F1731" s="18"/>
      <c r="G1731" s="18"/>
      <c r="H1731" s="18"/>
      <c r="I1731" s="41"/>
      <c r="J1731" s="18"/>
    </row>
    <row r="1732" spans="1:10" x14ac:dyDescent="0.3">
      <c r="A1732" s="19" t="s">
        <v>2172</v>
      </c>
      <c r="B1732" s="27" t="s">
        <v>10</v>
      </c>
      <c r="C1732" s="19" t="s">
        <v>11</v>
      </c>
      <c r="D1732" s="38" t="s">
        <v>2173</v>
      </c>
      <c r="E1732" s="20">
        <f>E1741</f>
        <v>1</v>
      </c>
      <c r="F1732" s="20">
        <f>F1741</f>
        <v>124.95</v>
      </c>
      <c r="G1732" s="20">
        <f>G1741</f>
        <v>124.95</v>
      </c>
      <c r="H1732" s="20">
        <f>H1741</f>
        <v>1</v>
      </c>
      <c r="I1732" s="41">
        <f>I1741</f>
        <v>0</v>
      </c>
      <c r="J1732" s="20">
        <f>J1741</f>
        <v>0</v>
      </c>
    </row>
    <row r="1733" spans="1:10" x14ac:dyDescent="0.3">
      <c r="A1733" s="12" t="s">
        <v>2174</v>
      </c>
      <c r="B1733" s="30" t="s">
        <v>18</v>
      </c>
      <c r="C1733" s="13" t="s">
        <v>19</v>
      </c>
      <c r="D1733" s="21" t="s">
        <v>2175</v>
      </c>
      <c r="E1733" s="14">
        <v>1</v>
      </c>
      <c r="F1733" s="14">
        <v>59.85</v>
      </c>
      <c r="G1733" s="15">
        <f>ROUND(E1733*F1733,2)</f>
        <v>59.85</v>
      </c>
      <c r="H1733" s="14">
        <v>1</v>
      </c>
      <c r="I1733" s="41"/>
      <c r="J1733" s="15">
        <f>ROUND(H1733*I1733,2)</f>
        <v>0</v>
      </c>
    </row>
    <row r="1734" spans="1:10" ht="51" x14ac:dyDescent="0.3">
      <c r="A1734" s="16"/>
      <c r="B1734" s="16"/>
      <c r="C1734" s="16"/>
      <c r="D1734" s="21" t="s">
        <v>2176</v>
      </c>
      <c r="E1734" s="16"/>
      <c r="F1734" s="16"/>
      <c r="G1734" s="16"/>
      <c r="H1734" s="16"/>
      <c r="I1734" s="41"/>
      <c r="J1734" s="16"/>
    </row>
    <row r="1735" spans="1:10" x14ac:dyDescent="0.3">
      <c r="A1735" s="12" t="s">
        <v>2177</v>
      </c>
      <c r="B1735" s="30" t="s">
        <v>18</v>
      </c>
      <c r="C1735" s="13" t="s">
        <v>19</v>
      </c>
      <c r="D1735" s="21" t="s">
        <v>2178</v>
      </c>
      <c r="E1735" s="14">
        <v>1</v>
      </c>
      <c r="F1735" s="14">
        <v>12.6</v>
      </c>
      <c r="G1735" s="15">
        <f>ROUND(E1735*F1735,2)</f>
        <v>12.6</v>
      </c>
      <c r="H1735" s="14">
        <v>1</v>
      </c>
      <c r="I1735" s="41"/>
      <c r="J1735" s="15">
        <f>ROUND(H1735*I1735,2)</f>
        <v>0</v>
      </c>
    </row>
    <row r="1736" spans="1:10" ht="81.599999999999994" x14ac:dyDescent="0.3">
      <c r="A1736" s="16"/>
      <c r="B1736" s="16"/>
      <c r="C1736" s="16"/>
      <c r="D1736" s="21" t="s">
        <v>2179</v>
      </c>
      <c r="E1736" s="16"/>
      <c r="F1736" s="16"/>
      <c r="G1736" s="16"/>
      <c r="H1736" s="16"/>
      <c r="I1736" s="41"/>
      <c r="J1736" s="16"/>
    </row>
    <row r="1737" spans="1:10" x14ac:dyDescent="0.3">
      <c r="A1737" s="12" t="s">
        <v>2180</v>
      </c>
      <c r="B1737" s="30" t="s">
        <v>18</v>
      </c>
      <c r="C1737" s="13" t="s">
        <v>19</v>
      </c>
      <c r="D1737" s="21" t="s">
        <v>2181</v>
      </c>
      <c r="E1737" s="14">
        <v>4</v>
      </c>
      <c r="F1737" s="14">
        <v>10.5</v>
      </c>
      <c r="G1737" s="15">
        <f>ROUND(E1737*F1737,2)</f>
        <v>42</v>
      </c>
      <c r="H1737" s="14">
        <v>4</v>
      </c>
      <c r="I1737" s="41"/>
      <c r="J1737" s="15">
        <f>ROUND(H1737*I1737,2)</f>
        <v>0</v>
      </c>
    </row>
    <row r="1738" spans="1:10" ht="91.8" x14ac:dyDescent="0.3">
      <c r="A1738" s="16"/>
      <c r="B1738" s="16"/>
      <c r="C1738" s="16"/>
      <c r="D1738" s="21" t="s">
        <v>2182</v>
      </c>
      <c r="E1738" s="16"/>
      <c r="F1738" s="16"/>
      <c r="G1738" s="16"/>
      <c r="H1738" s="16"/>
      <c r="I1738" s="41"/>
      <c r="J1738" s="16"/>
    </row>
    <row r="1739" spans="1:10" ht="20.399999999999999" x14ac:dyDescent="0.3">
      <c r="A1739" s="12" t="s">
        <v>2183</v>
      </c>
      <c r="B1739" s="30" t="s">
        <v>18</v>
      </c>
      <c r="C1739" s="13" t="s">
        <v>19</v>
      </c>
      <c r="D1739" s="21" t="s">
        <v>2184</v>
      </c>
      <c r="E1739" s="14">
        <v>1</v>
      </c>
      <c r="F1739" s="14">
        <v>10.5</v>
      </c>
      <c r="G1739" s="15">
        <f>ROUND(E1739*F1739,2)</f>
        <v>10.5</v>
      </c>
      <c r="H1739" s="14">
        <v>1</v>
      </c>
      <c r="I1739" s="41"/>
      <c r="J1739" s="15">
        <f>ROUND(H1739*I1739,2)</f>
        <v>0</v>
      </c>
    </row>
    <row r="1740" spans="1:10" ht="81.599999999999994" x14ac:dyDescent="0.3">
      <c r="A1740" s="16"/>
      <c r="B1740" s="16"/>
      <c r="C1740" s="16"/>
      <c r="D1740" s="21" t="s">
        <v>2185</v>
      </c>
      <c r="E1740" s="16"/>
      <c r="F1740" s="16"/>
      <c r="G1740" s="16"/>
      <c r="H1740" s="16"/>
      <c r="I1740" s="41"/>
      <c r="J1740" s="16"/>
    </row>
    <row r="1741" spans="1:10" x14ac:dyDescent="0.3">
      <c r="A1741" s="16"/>
      <c r="B1741" s="16"/>
      <c r="C1741" s="16"/>
      <c r="D1741" s="36" t="s">
        <v>2186</v>
      </c>
      <c r="E1741" s="14">
        <v>1</v>
      </c>
      <c r="F1741" s="17">
        <f>G1733+G1735+G1737+G1739</f>
        <v>124.95</v>
      </c>
      <c r="G1741" s="17">
        <f>ROUND(E1741*F1741,2)</f>
        <v>124.95</v>
      </c>
      <c r="H1741" s="14">
        <v>1</v>
      </c>
      <c r="I1741" s="41">
        <f>J1733+J1735+J1737+J1739</f>
        <v>0</v>
      </c>
      <c r="J1741" s="17">
        <f>ROUND(H1741*I1741,2)</f>
        <v>0</v>
      </c>
    </row>
    <row r="1742" spans="1:10" ht="1.05" customHeight="1" x14ac:dyDescent="0.3">
      <c r="A1742" s="18"/>
      <c r="B1742" s="18"/>
      <c r="C1742" s="18"/>
      <c r="D1742" s="37"/>
      <c r="E1742" s="18"/>
      <c r="F1742" s="18"/>
      <c r="G1742" s="18"/>
      <c r="H1742" s="18"/>
      <c r="I1742" s="41"/>
      <c r="J1742" s="18"/>
    </row>
    <row r="1743" spans="1:10" x14ac:dyDescent="0.3">
      <c r="A1743" s="19" t="s">
        <v>2187</v>
      </c>
      <c r="B1743" s="27" t="s">
        <v>10</v>
      </c>
      <c r="C1743" s="19" t="s">
        <v>11</v>
      </c>
      <c r="D1743" s="38" t="s">
        <v>2188</v>
      </c>
      <c r="E1743" s="20">
        <f>E1758</f>
        <v>1</v>
      </c>
      <c r="F1743" s="20">
        <f>F1758</f>
        <v>2333.1</v>
      </c>
      <c r="G1743" s="20">
        <f>G1758</f>
        <v>2333.1</v>
      </c>
      <c r="H1743" s="20">
        <f>H1758</f>
        <v>1</v>
      </c>
      <c r="I1743" s="41">
        <f>I1758</f>
        <v>0</v>
      </c>
      <c r="J1743" s="20">
        <f>J1758</f>
        <v>0</v>
      </c>
    </row>
    <row r="1744" spans="1:10" x14ac:dyDescent="0.3">
      <c r="A1744" s="22" t="s">
        <v>2189</v>
      </c>
      <c r="B1744" s="22" t="s">
        <v>10</v>
      </c>
      <c r="C1744" s="22" t="s">
        <v>11</v>
      </c>
      <c r="D1744" s="39" t="s">
        <v>2190</v>
      </c>
      <c r="E1744" s="23">
        <f>E1751</f>
        <v>1</v>
      </c>
      <c r="F1744" s="23">
        <f>F1751</f>
        <v>1482.6</v>
      </c>
      <c r="G1744" s="23">
        <f>G1751</f>
        <v>1482.6</v>
      </c>
      <c r="H1744" s="23">
        <f>H1751</f>
        <v>1</v>
      </c>
      <c r="I1744" s="41">
        <f>I1751</f>
        <v>0</v>
      </c>
      <c r="J1744" s="23">
        <f>J1751</f>
        <v>0</v>
      </c>
    </row>
    <row r="1745" spans="1:10" x14ac:dyDescent="0.3">
      <c r="A1745" s="12" t="s">
        <v>2191</v>
      </c>
      <c r="B1745" s="30" t="s">
        <v>18</v>
      </c>
      <c r="C1745" s="13" t="s">
        <v>19</v>
      </c>
      <c r="D1745" s="21" t="s">
        <v>2192</v>
      </c>
      <c r="E1745" s="14">
        <v>28</v>
      </c>
      <c r="F1745" s="14">
        <v>38.85</v>
      </c>
      <c r="G1745" s="15">
        <f>ROUND(E1745*F1745,2)</f>
        <v>1087.8</v>
      </c>
      <c r="H1745" s="14">
        <v>28</v>
      </c>
      <c r="I1745" s="41"/>
      <c r="J1745" s="15">
        <f>ROUND(H1745*I1745,2)</f>
        <v>0</v>
      </c>
    </row>
    <row r="1746" spans="1:10" ht="51" x14ac:dyDescent="0.3">
      <c r="A1746" s="16"/>
      <c r="B1746" s="16"/>
      <c r="C1746" s="16"/>
      <c r="D1746" s="21" t="s">
        <v>2193</v>
      </c>
      <c r="E1746" s="16"/>
      <c r="F1746" s="16"/>
      <c r="G1746" s="16"/>
      <c r="H1746" s="16"/>
      <c r="I1746" s="41"/>
      <c r="J1746" s="16"/>
    </row>
    <row r="1747" spans="1:10" x14ac:dyDescent="0.3">
      <c r="A1747" s="12" t="s">
        <v>2194</v>
      </c>
      <c r="B1747" s="30" t="s">
        <v>18</v>
      </c>
      <c r="C1747" s="13" t="s">
        <v>19</v>
      </c>
      <c r="D1747" s="21" t="s">
        <v>2195</v>
      </c>
      <c r="E1747" s="14">
        <v>4</v>
      </c>
      <c r="F1747" s="14">
        <v>61.95</v>
      </c>
      <c r="G1747" s="15">
        <f>ROUND(E1747*F1747,2)</f>
        <v>247.8</v>
      </c>
      <c r="H1747" s="14">
        <v>4</v>
      </c>
      <c r="I1747" s="41"/>
      <c r="J1747" s="15">
        <f>ROUND(H1747*I1747,2)</f>
        <v>0</v>
      </c>
    </row>
    <row r="1748" spans="1:10" ht="51" x14ac:dyDescent="0.3">
      <c r="A1748" s="16"/>
      <c r="B1748" s="16"/>
      <c r="C1748" s="16"/>
      <c r="D1748" s="21" t="s">
        <v>2196</v>
      </c>
      <c r="E1748" s="16"/>
      <c r="F1748" s="16"/>
      <c r="G1748" s="16"/>
      <c r="H1748" s="16"/>
      <c r="I1748" s="41"/>
      <c r="J1748" s="16"/>
    </row>
    <row r="1749" spans="1:10" x14ac:dyDescent="0.3">
      <c r="A1749" s="12" t="s">
        <v>2197</v>
      </c>
      <c r="B1749" s="30" t="s">
        <v>18</v>
      </c>
      <c r="C1749" s="13" t="s">
        <v>19</v>
      </c>
      <c r="D1749" s="21" t="s">
        <v>2198</v>
      </c>
      <c r="E1749" s="14">
        <v>2</v>
      </c>
      <c r="F1749" s="14">
        <v>73.5</v>
      </c>
      <c r="G1749" s="15">
        <f>ROUND(E1749*F1749,2)</f>
        <v>147</v>
      </c>
      <c r="H1749" s="14">
        <v>2</v>
      </c>
      <c r="I1749" s="41"/>
      <c r="J1749" s="15">
        <f>ROUND(H1749*I1749,2)</f>
        <v>0</v>
      </c>
    </row>
    <row r="1750" spans="1:10" ht="51" x14ac:dyDescent="0.3">
      <c r="A1750" s="16"/>
      <c r="B1750" s="16"/>
      <c r="C1750" s="16"/>
      <c r="D1750" s="21" t="s">
        <v>2199</v>
      </c>
      <c r="E1750" s="16"/>
      <c r="F1750" s="16"/>
      <c r="G1750" s="16"/>
      <c r="H1750" s="16"/>
      <c r="I1750" s="41"/>
      <c r="J1750" s="16"/>
    </row>
    <row r="1751" spans="1:10" x14ac:dyDescent="0.3">
      <c r="A1751" s="16"/>
      <c r="B1751" s="16"/>
      <c r="C1751" s="16"/>
      <c r="D1751" s="36" t="s">
        <v>2200</v>
      </c>
      <c r="E1751" s="14">
        <v>1</v>
      </c>
      <c r="F1751" s="17">
        <f>G1745+G1747+G1749</f>
        <v>1482.6</v>
      </c>
      <c r="G1751" s="17">
        <f>ROUND(E1751*F1751,2)</f>
        <v>1482.6</v>
      </c>
      <c r="H1751" s="14">
        <v>1</v>
      </c>
      <c r="I1751" s="41">
        <f>J1745+J1747+J1749</f>
        <v>0</v>
      </c>
      <c r="J1751" s="17">
        <f>ROUND(H1751*I1751,2)</f>
        <v>0</v>
      </c>
    </row>
    <row r="1752" spans="1:10" ht="1.05" customHeight="1" x14ac:dyDescent="0.3">
      <c r="A1752" s="18"/>
      <c r="B1752" s="18"/>
      <c r="C1752" s="18"/>
      <c r="D1752" s="37"/>
      <c r="E1752" s="18"/>
      <c r="F1752" s="18"/>
      <c r="G1752" s="18"/>
      <c r="H1752" s="18"/>
      <c r="I1752" s="41"/>
      <c r="J1752" s="18"/>
    </row>
    <row r="1753" spans="1:10" x14ac:dyDescent="0.3">
      <c r="A1753" s="22" t="s">
        <v>2201</v>
      </c>
      <c r="B1753" s="22" t="s">
        <v>10</v>
      </c>
      <c r="C1753" s="22" t="s">
        <v>11</v>
      </c>
      <c r="D1753" s="39" t="s">
        <v>2202</v>
      </c>
      <c r="E1753" s="23">
        <f>E1756</f>
        <v>1</v>
      </c>
      <c r="F1753" s="23">
        <f>F1756</f>
        <v>850.5</v>
      </c>
      <c r="G1753" s="23">
        <f>G1756</f>
        <v>850.5</v>
      </c>
      <c r="H1753" s="23">
        <f>H1756</f>
        <v>1</v>
      </c>
      <c r="I1753" s="41">
        <f>I1756</f>
        <v>0</v>
      </c>
      <c r="J1753" s="23">
        <f>J1756</f>
        <v>0</v>
      </c>
    </row>
    <row r="1754" spans="1:10" x14ac:dyDescent="0.3">
      <c r="A1754" s="12" t="s">
        <v>2203</v>
      </c>
      <c r="B1754" s="30" t="s">
        <v>18</v>
      </c>
      <c r="C1754" s="13" t="s">
        <v>19</v>
      </c>
      <c r="D1754" s="21" t="s">
        <v>2204</v>
      </c>
      <c r="E1754" s="14">
        <v>6</v>
      </c>
      <c r="F1754" s="14">
        <v>141.75</v>
      </c>
      <c r="G1754" s="15">
        <f>ROUND(E1754*F1754,2)</f>
        <v>850.5</v>
      </c>
      <c r="H1754" s="14">
        <v>6</v>
      </c>
      <c r="I1754" s="41"/>
      <c r="J1754" s="15">
        <f>ROUND(H1754*I1754,2)</f>
        <v>0</v>
      </c>
    </row>
    <row r="1755" spans="1:10" ht="51" x14ac:dyDescent="0.3">
      <c r="A1755" s="16"/>
      <c r="B1755" s="16"/>
      <c r="C1755" s="16"/>
      <c r="D1755" s="21" t="s">
        <v>2205</v>
      </c>
      <c r="E1755" s="16"/>
      <c r="F1755" s="16"/>
      <c r="G1755" s="16"/>
      <c r="H1755" s="16"/>
      <c r="I1755" s="41"/>
      <c r="J1755" s="16"/>
    </row>
    <row r="1756" spans="1:10" x14ac:dyDescent="0.3">
      <c r="A1756" s="16"/>
      <c r="B1756" s="16"/>
      <c r="C1756" s="16"/>
      <c r="D1756" s="36" t="s">
        <v>2206</v>
      </c>
      <c r="E1756" s="14">
        <v>1</v>
      </c>
      <c r="F1756" s="17">
        <f>G1754</f>
        <v>850.5</v>
      </c>
      <c r="G1756" s="17">
        <f>ROUND(E1756*F1756,2)</f>
        <v>850.5</v>
      </c>
      <c r="H1756" s="14">
        <v>1</v>
      </c>
      <c r="I1756" s="41">
        <f>J1754</f>
        <v>0</v>
      </c>
      <c r="J1756" s="17">
        <f>ROUND(H1756*I1756,2)</f>
        <v>0</v>
      </c>
    </row>
    <row r="1757" spans="1:10" ht="1.05" customHeight="1" x14ac:dyDescent="0.3">
      <c r="A1757" s="18"/>
      <c r="B1757" s="18"/>
      <c r="C1757" s="18"/>
      <c r="D1757" s="37"/>
      <c r="E1757" s="18"/>
      <c r="F1757" s="18"/>
      <c r="G1757" s="18"/>
      <c r="H1757" s="18"/>
      <c r="I1757" s="41"/>
      <c r="J1757" s="18"/>
    </row>
    <row r="1758" spans="1:10" x14ac:dyDescent="0.3">
      <c r="A1758" s="16"/>
      <c r="B1758" s="16"/>
      <c r="C1758" s="16"/>
      <c r="D1758" s="36" t="s">
        <v>2207</v>
      </c>
      <c r="E1758" s="14">
        <v>1</v>
      </c>
      <c r="F1758" s="17">
        <f>G1744+G1753</f>
        <v>2333.1</v>
      </c>
      <c r="G1758" s="17">
        <f>ROUND(E1758*F1758,2)</f>
        <v>2333.1</v>
      </c>
      <c r="H1758" s="14">
        <v>1</v>
      </c>
      <c r="I1758" s="41">
        <f>J1744+J1753</f>
        <v>0</v>
      </c>
      <c r="J1758" s="17">
        <f>ROUND(H1758*I1758,2)</f>
        <v>0</v>
      </c>
    </row>
    <row r="1759" spans="1:10" ht="1.05" customHeight="1" x14ac:dyDescent="0.3">
      <c r="A1759" s="18"/>
      <c r="B1759" s="18"/>
      <c r="C1759" s="18"/>
      <c r="D1759" s="37"/>
      <c r="E1759" s="18"/>
      <c r="F1759" s="18"/>
      <c r="G1759" s="18"/>
      <c r="H1759" s="18"/>
      <c r="I1759" s="41"/>
      <c r="J1759" s="18"/>
    </row>
    <row r="1760" spans="1:10" x14ac:dyDescent="0.3">
      <c r="A1760" s="19" t="s">
        <v>2208</v>
      </c>
      <c r="B1760" s="27" t="s">
        <v>10</v>
      </c>
      <c r="C1760" s="19" t="s">
        <v>11</v>
      </c>
      <c r="D1760" s="38" t="s">
        <v>2209</v>
      </c>
      <c r="E1760" s="20">
        <f>E1763</f>
        <v>1</v>
      </c>
      <c r="F1760" s="20">
        <f>F1763</f>
        <v>1795.5</v>
      </c>
      <c r="G1760" s="20">
        <f>G1763</f>
        <v>1795.5</v>
      </c>
      <c r="H1760" s="20">
        <f>H1763</f>
        <v>1</v>
      </c>
      <c r="I1760" s="41">
        <f>I1763</f>
        <v>0</v>
      </c>
      <c r="J1760" s="20">
        <f>J1763</f>
        <v>0</v>
      </c>
    </row>
    <row r="1761" spans="1:10" x14ac:dyDescent="0.3">
      <c r="A1761" s="12" t="s">
        <v>2210</v>
      </c>
      <c r="B1761" s="30" t="s">
        <v>18</v>
      </c>
      <c r="C1761" s="13" t="s">
        <v>19</v>
      </c>
      <c r="D1761" s="21" t="s">
        <v>2211</v>
      </c>
      <c r="E1761" s="14">
        <v>15</v>
      </c>
      <c r="F1761" s="14">
        <v>119.7</v>
      </c>
      <c r="G1761" s="15">
        <f>ROUND(E1761*F1761,2)</f>
        <v>1795.5</v>
      </c>
      <c r="H1761" s="14">
        <v>15</v>
      </c>
      <c r="I1761" s="41"/>
      <c r="J1761" s="15">
        <f>ROUND(H1761*I1761,2)</f>
        <v>0</v>
      </c>
    </row>
    <row r="1762" spans="1:10" ht="183.6" x14ac:dyDescent="0.3">
      <c r="A1762" s="16"/>
      <c r="B1762" s="16"/>
      <c r="C1762" s="16"/>
      <c r="D1762" s="21" t="s">
        <v>2212</v>
      </c>
      <c r="E1762" s="16"/>
      <c r="F1762" s="16"/>
      <c r="G1762" s="16"/>
      <c r="H1762" s="16"/>
      <c r="I1762" s="41"/>
      <c r="J1762" s="16"/>
    </row>
    <row r="1763" spans="1:10" x14ac:dyDescent="0.3">
      <c r="A1763" s="16"/>
      <c r="B1763" s="16"/>
      <c r="C1763" s="16"/>
      <c r="D1763" s="36" t="s">
        <v>2213</v>
      </c>
      <c r="E1763" s="14">
        <v>1</v>
      </c>
      <c r="F1763" s="17">
        <f>G1761</f>
        <v>1795.5</v>
      </c>
      <c r="G1763" s="17">
        <f>ROUND(E1763*F1763,2)</f>
        <v>1795.5</v>
      </c>
      <c r="H1763" s="14">
        <v>1</v>
      </c>
      <c r="I1763" s="41">
        <f>J1761</f>
        <v>0</v>
      </c>
      <c r="J1763" s="17">
        <f>ROUND(H1763*I1763,2)</f>
        <v>0</v>
      </c>
    </row>
    <row r="1764" spans="1:10" ht="1.05" customHeight="1" x14ac:dyDescent="0.3">
      <c r="A1764" s="18"/>
      <c r="B1764" s="18"/>
      <c r="C1764" s="18"/>
      <c r="D1764" s="37"/>
      <c r="E1764" s="18"/>
      <c r="F1764" s="18"/>
      <c r="G1764" s="18"/>
      <c r="H1764" s="18"/>
      <c r="I1764" s="41"/>
      <c r="J1764" s="18"/>
    </row>
    <row r="1765" spans="1:10" x14ac:dyDescent="0.3">
      <c r="A1765" s="19" t="s">
        <v>2214</v>
      </c>
      <c r="B1765" s="27" t="s">
        <v>10</v>
      </c>
      <c r="C1765" s="19" t="s">
        <v>11</v>
      </c>
      <c r="D1765" s="38" t="s">
        <v>2215</v>
      </c>
      <c r="E1765" s="20">
        <f>E1782</f>
        <v>1</v>
      </c>
      <c r="F1765" s="20">
        <f>F1782</f>
        <v>6541.5</v>
      </c>
      <c r="G1765" s="20">
        <f>G1782</f>
        <v>6541.5</v>
      </c>
      <c r="H1765" s="20">
        <f>H1782</f>
        <v>1</v>
      </c>
      <c r="I1765" s="41">
        <f>I1782</f>
        <v>0</v>
      </c>
      <c r="J1765" s="20">
        <f>J1782</f>
        <v>0</v>
      </c>
    </row>
    <row r="1766" spans="1:10" x14ac:dyDescent="0.3">
      <c r="A1766" s="12" t="s">
        <v>2216</v>
      </c>
      <c r="B1766" s="30" t="s">
        <v>18</v>
      </c>
      <c r="C1766" s="13" t="s">
        <v>19</v>
      </c>
      <c r="D1766" s="21" t="s">
        <v>2217</v>
      </c>
      <c r="E1766" s="14">
        <v>10</v>
      </c>
      <c r="F1766" s="14">
        <v>60.9</v>
      </c>
      <c r="G1766" s="15">
        <f>ROUND(E1766*F1766,2)</f>
        <v>609</v>
      </c>
      <c r="H1766" s="14">
        <v>10</v>
      </c>
      <c r="I1766" s="41"/>
      <c r="J1766" s="15">
        <f>ROUND(H1766*I1766,2)</f>
        <v>0</v>
      </c>
    </row>
    <row r="1767" spans="1:10" ht="91.8" x14ac:dyDescent="0.3">
      <c r="A1767" s="16"/>
      <c r="B1767" s="16"/>
      <c r="C1767" s="16"/>
      <c r="D1767" s="21" t="s">
        <v>2218</v>
      </c>
      <c r="E1767" s="16"/>
      <c r="F1767" s="16"/>
      <c r="G1767" s="16"/>
      <c r="H1767" s="16"/>
      <c r="I1767" s="41"/>
      <c r="J1767" s="16"/>
    </row>
    <row r="1768" spans="1:10" x14ac:dyDescent="0.3">
      <c r="A1768" s="12" t="s">
        <v>2219</v>
      </c>
      <c r="B1768" s="30" t="s">
        <v>18</v>
      </c>
      <c r="C1768" s="13" t="s">
        <v>19</v>
      </c>
      <c r="D1768" s="21" t="s">
        <v>2220</v>
      </c>
      <c r="E1768" s="14">
        <v>30</v>
      </c>
      <c r="F1768" s="14">
        <v>42</v>
      </c>
      <c r="G1768" s="15">
        <f>ROUND(E1768*F1768,2)</f>
        <v>1260</v>
      </c>
      <c r="H1768" s="14">
        <v>30</v>
      </c>
      <c r="I1768" s="41"/>
      <c r="J1768" s="15">
        <f>ROUND(H1768*I1768,2)</f>
        <v>0</v>
      </c>
    </row>
    <row r="1769" spans="1:10" ht="40.799999999999997" x14ac:dyDescent="0.3">
      <c r="A1769" s="16"/>
      <c r="B1769" s="16"/>
      <c r="C1769" s="16"/>
      <c r="D1769" s="21" t="s">
        <v>2221</v>
      </c>
      <c r="E1769" s="16"/>
      <c r="F1769" s="16"/>
      <c r="G1769" s="16"/>
      <c r="H1769" s="16"/>
      <c r="I1769" s="41"/>
      <c r="J1769" s="16"/>
    </row>
    <row r="1770" spans="1:10" x14ac:dyDescent="0.3">
      <c r="A1770" s="12" t="s">
        <v>2222</v>
      </c>
      <c r="B1770" s="30" t="s">
        <v>18</v>
      </c>
      <c r="C1770" s="13" t="s">
        <v>56</v>
      </c>
      <c r="D1770" s="21" t="s">
        <v>2223</v>
      </c>
      <c r="E1770" s="14">
        <v>10</v>
      </c>
      <c r="F1770" s="14">
        <v>52.5</v>
      </c>
      <c r="G1770" s="15">
        <f>ROUND(E1770*F1770,2)</f>
        <v>525</v>
      </c>
      <c r="H1770" s="14">
        <v>10</v>
      </c>
      <c r="I1770" s="41"/>
      <c r="J1770" s="15">
        <f>ROUND(H1770*I1770,2)</f>
        <v>0</v>
      </c>
    </row>
    <row r="1771" spans="1:10" ht="61.2" x14ac:dyDescent="0.3">
      <c r="A1771" s="16"/>
      <c r="B1771" s="16"/>
      <c r="C1771" s="16"/>
      <c r="D1771" s="21" t="s">
        <v>2224</v>
      </c>
      <c r="E1771" s="16"/>
      <c r="F1771" s="16"/>
      <c r="G1771" s="16"/>
      <c r="H1771" s="16"/>
      <c r="I1771" s="41"/>
      <c r="J1771" s="16"/>
    </row>
    <row r="1772" spans="1:10" x14ac:dyDescent="0.3">
      <c r="A1772" s="12" t="s">
        <v>2225</v>
      </c>
      <c r="B1772" s="30" t="s">
        <v>18</v>
      </c>
      <c r="C1772" s="13" t="s">
        <v>19</v>
      </c>
      <c r="D1772" s="21" t="s">
        <v>2226</v>
      </c>
      <c r="E1772" s="14">
        <v>20</v>
      </c>
      <c r="F1772" s="14">
        <v>14.7</v>
      </c>
      <c r="G1772" s="15">
        <f>ROUND(E1772*F1772,2)</f>
        <v>294</v>
      </c>
      <c r="H1772" s="14">
        <v>20</v>
      </c>
      <c r="I1772" s="41"/>
      <c r="J1772" s="15">
        <f>ROUND(H1772*I1772,2)</f>
        <v>0</v>
      </c>
    </row>
    <row r="1773" spans="1:10" ht="91.8" x14ac:dyDescent="0.3">
      <c r="A1773" s="16"/>
      <c r="B1773" s="16"/>
      <c r="C1773" s="16"/>
      <c r="D1773" s="21" t="s">
        <v>2227</v>
      </c>
      <c r="E1773" s="16"/>
      <c r="F1773" s="16"/>
      <c r="G1773" s="16"/>
      <c r="H1773" s="16"/>
      <c r="I1773" s="41"/>
      <c r="J1773" s="16"/>
    </row>
    <row r="1774" spans="1:10" x14ac:dyDescent="0.3">
      <c r="A1774" s="12" t="s">
        <v>2228</v>
      </c>
      <c r="B1774" s="30" t="s">
        <v>18</v>
      </c>
      <c r="C1774" s="13" t="s">
        <v>19</v>
      </c>
      <c r="D1774" s="21" t="s">
        <v>2229</v>
      </c>
      <c r="E1774" s="14">
        <v>5</v>
      </c>
      <c r="F1774" s="14">
        <v>54.6</v>
      </c>
      <c r="G1774" s="15">
        <f>ROUND(E1774*F1774,2)</f>
        <v>273</v>
      </c>
      <c r="H1774" s="14">
        <v>5</v>
      </c>
      <c r="I1774" s="41"/>
      <c r="J1774" s="15">
        <f>ROUND(H1774*I1774,2)</f>
        <v>0</v>
      </c>
    </row>
    <row r="1775" spans="1:10" ht="61.2" x14ac:dyDescent="0.3">
      <c r="A1775" s="16"/>
      <c r="B1775" s="16"/>
      <c r="C1775" s="16"/>
      <c r="D1775" s="21" t="s">
        <v>2230</v>
      </c>
      <c r="E1775" s="16"/>
      <c r="F1775" s="16"/>
      <c r="G1775" s="16"/>
      <c r="H1775" s="16"/>
      <c r="I1775" s="41"/>
      <c r="J1775" s="16"/>
    </row>
    <row r="1776" spans="1:10" x14ac:dyDescent="0.3">
      <c r="A1776" s="12" t="s">
        <v>2231</v>
      </c>
      <c r="B1776" s="30" t="s">
        <v>18</v>
      </c>
      <c r="C1776" s="13" t="s">
        <v>19</v>
      </c>
      <c r="D1776" s="21" t="s">
        <v>2232</v>
      </c>
      <c r="E1776" s="14">
        <v>1</v>
      </c>
      <c r="F1776" s="14">
        <v>682.5</v>
      </c>
      <c r="G1776" s="15">
        <f>ROUND(E1776*F1776,2)</f>
        <v>682.5</v>
      </c>
      <c r="H1776" s="14">
        <v>1</v>
      </c>
      <c r="I1776" s="41"/>
      <c r="J1776" s="15">
        <f>ROUND(H1776*I1776,2)</f>
        <v>0</v>
      </c>
    </row>
    <row r="1777" spans="1:10" ht="91.8" x14ac:dyDescent="0.3">
      <c r="A1777" s="16"/>
      <c r="B1777" s="16"/>
      <c r="C1777" s="16"/>
      <c r="D1777" s="21" t="s">
        <v>2233</v>
      </c>
      <c r="E1777" s="16"/>
      <c r="F1777" s="16"/>
      <c r="G1777" s="16"/>
      <c r="H1777" s="16"/>
      <c r="I1777" s="41"/>
      <c r="J1777" s="16"/>
    </row>
    <row r="1778" spans="1:10" x14ac:dyDescent="0.3">
      <c r="A1778" s="12" t="s">
        <v>2234</v>
      </c>
      <c r="B1778" s="30" t="s">
        <v>18</v>
      </c>
      <c r="C1778" s="13" t="s">
        <v>19</v>
      </c>
      <c r="D1778" s="21" t="s">
        <v>2235</v>
      </c>
      <c r="E1778" s="14">
        <v>15</v>
      </c>
      <c r="F1778" s="14">
        <v>168</v>
      </c>
      <c r="G1778" s="15">
        <f>ROUND(E1778*F1778,2)</f>
        <v>2520</v>
      </c>
      <c r="H1778" s="14">
        <v>15</v>
      </c>
      <c r="I1778" s="41"/>
      <c r="J1778" s="15">
        <f>ROUND(H1778*I1778,2)</f>
        <v>0</v>
      </c>
    </row>
    <row r="1779" spans="1:10" ht="91.8" x14ac:dyDescent="0.3">
      <c r="A1779" s="16"/>
      <c r="B1779" s="16"/>
      <c r="C1779" s="16"/>
      <c r="D1779" s="21" t="s">
        <v>2236</v>
      </c>
      <c r="E1779" s="16"/>
      <c r="F1779" s="16"/>
      <c r="G1779" s="16"/>
      <c r="H1779" s="16"/>
      <c r="I1779" s="41"/>
      <c r="J1779" s="16"/>
    </row>
    <row r="1780" spans="1:10" x14ac:dyDescent="0.3">
      <c r="A1780" s="12" t="s">
        <v>2237</v>
      </c>
      <c r="B1780" s="30" t="s">
        <v>18</v>
      </c>
      <c r="C1780" s="13" t="s">
        <v>19</v>
      </c>
      <c r="D1780" s="21" t="s">
        <v>2238</v>
      </c>
      <c r="E1780" s="14">
        <v>4</v>
      </c>
      <c r="F1780" s="14">
        <v>94.5</v>
      </c>
      <c r="G1780" s="15">
        <f>ROUND(E1780*F1780,2)</f>
        <v>378</v>
      </c>
      <c r="H1780" s="14">
        <v>4</v>
      </c>
      <c r="I1780" s="41"/>
      <c r="J1780" s="15">
        <f>ROUND(H1780*I1780,2)</f>
        <v>0</v>
      </c>
    </row>
    <row r="1781" spans="1:10" ht="40.799999999999997" x14ac:dyDescent="0.3">
      <c r="A1781" s="16"/>
      <c r="B1781" s="16"/>
      <c r="C1781" s="16"/>
      <c r="D1781" s="21" t="s">
        <v>2239</v>
      </c>
      <c r="E1781" s="16"/>
      <c r="F1781" s="16"/>
      <c r="G1781" s="16"/>
      <c r="H1781" s="16"/>
      <c r="I1781" s="41"/>
      <c r="J1781" s="16"/>
    </row>
    <row r="1782" spans="1:10" x14ac:dyDescent="0.3">
      <c r="A1782" s="16"/>
      <c r="B1782" s="16"/>
      <c r="C1782" s="16"/>
      <c r="D1782" s="36" t="s">
        <v>2240</v>
      </c>
      <c r="E1782" s="14">
        <v>1</v>
      </c>
      <c r="F1782" s="17">
        <f>G1766+G1768+G1770+G1772+G1774+G1776+G1778+G1780</f>
        <v>6541.5</v>
      </c>
      <c r="G1782" s="17">
        <f>ROUND(E1782*F1782,2)</f>
        <v>6541.5</v>
      </c>
      <c r="H1782" s="14">
        <v>1</v>
      </c>
      <c r="I1782" s="41">
        <f>J1766+J1768+J1770+J1772+J1774+J1776+J1778+J1780</f>
        <v>0</v>
      </c>
      <c r="J1782" s="17">
        <f>ROUND(H1782*I1782,2)</f>
        <v>0</v>
      </c>
    </row>
    <row r="1783" spans="1:10" ht="1.05" customHeight="1" x14ac:dyDescent="0.3">
      <c r="A1783" s="18"/>
      <c r="B1783" s="18"/>
      <c r="C1783" s="18"/>
      <c r="D1783" s="37"/>
      <c r="E1783" s="18"/>
      <c r="F1783" s="18"/>
      <c r="G1783" s="18"/>
      <c r="H1783" s="18"/>
      <c r="I1783" s="41"/>
      <c r="J1783" s="18"/>
    </row>
    <row r="1784" spans="1:10" x14ac:dyDescent="0.3">
      <c r="A1784" s="19" t="s">
        <v>2241</v>
      </c>
      <c r="B1784" s="27" t="s">
        <v>10</v>
      </c>
      <c r="C1784" s="19" t="s">
        <v>11</v>
      </c>
      <c r="D1784" s="38" t="s">
        <v>2242</v>
      </c>
      <c r="E1784" s="20">
        <f>E1791</f>
        <v>1</v>
      </c>
      <c r="F1784" s="20">
        <f>F1791</f>
        <v>3877.68</v>
      </c>
      <c r="G1784" s="20">
        <f>G1791</f>
        <v>3877.68</v>
      </c>
      <c r="H1784" s="20">
        <f>H1791</f>
        <v>1</v>
      </c>
      <c r="I1784" s="41">
        <f>I1791</f>
        <v>0</v>
      </c>
      <c r="J1784" s="20">
        <f>J1791</f>
        <v>0</v>
      </c>
    </row>
    <row r="1785" spans="1:10" x14ac:dyDescent="0.3">
      <c r="A1785" s="12" t="s">
        <v>2243</v>
      </c>
      <c r="B1785" s="30" t="s">
        <v>18</v>
      </c>
      <c r="C1785" s="13" t="s">
        <v>19</v>
      </c>
      <c r="D1785" s="21" t="s">
        <v>2244</v>
      </c>
      <c r="E1785" s="14">
        <v>12</v>
      </c>
      <c r="F1785" s="14">
        <v>170.1</v>
      </c>
      <c r="G1785" s="15">
        <f>ROUND(E1785*F1785,2)</f>
        <v>2041.2</v>
      </c>
      <c r="H1785" s="14">
        <v>12</v>
      </c>
      <c r="I1785" s="41"/>
      <c r="J1785" s="15">
        <f>ROUND(H1785*I1785,2)</f>
        <v>0</v>
      </c>
    </row>
    <row r="1786" spans="1:10" ht="112.2" x14ac:dyDescent="0.3">
      <c r="A1786" s="16"/>
      <c r="B1786" s="16"/>
      <c r="C1786" s="16"/>
      <c r="D1786" s="21" t="s">
        <v>2245</v>
      </c>
      <c r="E1786" s="16"/>
      <c r="F1786" s="16"/>
      <c r="G1786" s="16"/>
      <c r="H1786" s="16"/>
      <c r="I1786" s="41"/>
      <c r="J1786" s="16"/>
    </row>
    <row r="1787" spans="1:10" ht="20.399999999999999" x14ac:dyDescent="0.3">
      <c r="A1787" s="12" t="s">
        <v>2246</v>
      </c>
      <c r="B1787" s="30" t="s">
        <v>18</v>
      </c>
      <c r="C1787" s="13" t="s">
        <v>19</v>
      </c>
      <c r="D1787" s="21" t="s">
        <v>2247</v>
      </c>
      <c r="E1787" s="14">
        <v>6</v>
      </c>
      <c r="F1787" s="14">
        <v>138.08000000000001</v>
      </c>
      <c r="G1787" s="15">
        <f>ROUND(E1787*F1787,2)</f>
        <v>828.48</v>
      </c>
      <c r="H1787" s="14">
        <v>6</v>
      </c>
      <c r="I1787" s="41"/>
      <c r="J1787" s="15">
        <f>ROUND(H1787*I1787,2)</f>
        <v>0</v>
      </c>
    </row>
    <row r="1788" spans="1:10" ht="102" x14ac:dyDescent="0.3">
      <c r="A1788" s="16"/>
      <c r="B1788" s="16"/>
      <c r="C1788" s="16"/>
      <c r="D1788" s="21" t="s">
        <v>2248</v>
      </c>
      <c r="E1788" s="16"/>
      <c r="F1788" s="16"/>
      <c r="G1788" s="16"/>
      <c r="H1788" s="16"/>
      <c r="I1788" s="41"/>
      <c r="J1788" s="16"/>
    </row>
    <row r="1789" spans="1:10" x14ac:dyDescent="0.3">
      <c r="A1789" s="12" t="s">
        <v>2249</v>
      </c>
      <c r="B1789" s="30" t="s">
        <v>18</v>
      </c>
      <c r="C1789" s="13" t="s">
        <v>19</v>
      </c>
      <c r="D1789" s="21" t="s">
        <v>2250</v>
      </c>
      <c r="E1789" s="14">
        <v>12</v>
      </c>
      <c r="F1789" s="14">
        <v>84</v>
      </c>
      <c r="G1789" s="15">
        <f>ROUND(E1789*F1789,2)</f>
        <v>1008</v>
      </c>
      <c r="H1789" s="14">
        <v>12</v>
      </c>
      <c r="I1789" s="41"/>
      <c r="J1789" s="15">
        <f>ROUND(H1789*I1789,2)</f>
        <v>0</v>
      </c>
    </row>
    <row r="1790" spans="1:10" ht="112.2" x14ac:dyDescent="0.3">
      <c r="A1790" s="16"/>
      <c r="B1790" s="16"/>
      <c r="C1790" s="16"/>
      <c r="D1790" s="21" t="s">
        <v>2251</v>
      </c>
      <c r="E1790" s="16"/>
      <c r="F1790" s="16"/>
      <c r="G1790" s="16"/>
      <c r="H1790" s="16"/>
      <c r="I1790" s="41"/>
      <c r="J1790" s="16"/>
    </row>
    <row r="1791" spans="1:10" x14ac:dyDescent="0.3">
      <c r="A1791" s="16"/>
      <c r="B1791" s="16"/>
      <c r="C1791" s="16"/>
      <c r="D1791" s="36" t="s">
        <v>2252</v>
      </c>
      <c r="E1791" s="14">
        <v>1</v>
      </c>
      <c r="F1791" s="17">
        <f>G1785+G1787+G1789</f>
        <v>3877.68</v>
      </c>
      <c r="G1791" s="17">
        <f>ROUND(E1791*F1791,2)</f>
        <v>3877.68</v>
      </c>
      <c r="H1791" s="14">
        <v>1</v>
      </c>
      <c r="I1791" s="41">
        <f>J1785+J1787+J1789</f>
        <v>0</v>
      </c>
      <c r="J1791" s="17">
        <f>ROUND(H1791*I1791,2)</f>
        <v>0</v>
      </c>
    </row>
    <row r="1792" spans="1:10" ht="1.05" customHeight="1" x14ac:dyDescent="0.3">
      <c r="A1792" s="18"/>
      <c r="B1792" s="18"/>
      <c r="C1792" s="18"/>
      <c r="D1792" s="37"/>
      <c r="E1792" s="18"/>
      <c r="F1792" s="18"/>
      <c r="G1792" s="18"/>
      <c r="H1792" s="18"/>
      <c r="I1792" s="41"/>
      <c r="J1792" s="18"/>
    </row>
    <row r="1793" spans="1:10" x14ac:dyDescent="0.3">
      <c r="A1793" s="19" t="s">
        <v>2253</v>
      </c>
      <c r="B1793" s="27" t="s">
        <v>10</v>
      </c>
      <c r="C1793" s="19" t="s">
        <v>11</v>
      </c>
      <c r="D1793" s="38" t="s">
        <v>2254</v>
      </c>
      <c r="E1793" s="20">
        <f>E1806</f>
        <v>1</v>
      </c>
      <c r="F1793" s="20">
        <f>F1806</f>
        <v>386.52</v>
      </c>
      <c r="G1793" s="20">
        <f>G1806</f>
        <v>386.52</v>
      </c>
      <c r="H1793" s="20">
        <f>H1806</f>
        <v>1</v>
      </c>
      <c r="I1793" s="41">
        <f>I1806</f>
        <v>0</v>
      </c>
      <c r="J1793" s="20">
        <f>J1806</f>
        <v>0</v>
      </c>
    </row>
    <row r="1794" spans="1:10" x14ac:dyDescent="0.3">
      <c r="A1794" s="12" t="s">
        <v>2255</v>
      </c>
      <c r="B1794" s="30" t="s">
        <v>18</v>
      </c>
      <c r="C1794" s="13" t="s">
        <v>19</v>
      </c>
      <c r="D1794" s="21" t="s">
        <v>2256</v>
      </c>
      <c r="E1794" s="14">
        <v>6</v>
      </c>
      <c r="F1794" s="14">
        <v>47.88</v>
      </c>
      <c r="G1794" s="15">
        <f>ROUND(E1794*F1794,2)</f>
        <v>287.27999999999997</v>
      </c>
      <c r="H1794" s="14">
        <v>6</v>
      </c>
      <c r="I1794" s="41"/>
      <c r="J1794" s="15">
        <f>ROUND(H1794*I1794,2)</f>
        <v>0</v>
      </c>
    </row>
    <row r="1795" spans="1:10" ht="81.599999999999994" x14ac:dyDescent="0.3">
      <c r="A1795" s="16"/>
      <c r="B1795" s="16"/>
      <c r="C1795" s="16"/>
      <c r="D1795" s="21" t="s">
        <v>2257</v>
      </c>
      <c r="E1795" s="16"/>
      <c r="F1795" s="16"/>
      <c r="G1795" s="16"/>
      <c r="H1795" s="16"/>
      <c r="I1795" s="41"/>
      <c r="J1795" s="16"/>
    </row>
    <row r="1796" spans="1:10" x14ac:dyDescent="0.3">
      <c r="A1796" s="12" t="s">
        <v>2258</v>
      </c>
      <c r="B1796" s="30" t="s">
        <v>18</v>
      </c>
      <c r="C1796" s="13" t="s">
        <v>19</v>
      </c>
      <c r="D1796" s="21" t="s">
        <v>2259</v>
      </c>
      <c r="E1796" s="14">
        <v>3</v>
      </c>
      <c r="F1796" s="14">
        <v>10.5</v>
      </c>
      <c r="G1796" s="15">
        <f>ROUND(E1796*F1796,2)</f>
        <v>31.5</v>
      </c>
      <c r="H1796" s="14">
        <v>3</v>
      </c>
      <c r="I1796" s="41"/>
      <c r="J1796" s="15">
        <f>ROUND(H1796*I1796,2)</f>
        <v>0</v>
      </c>
    </row>
    <row r="1797" spans="1:10" ht="81.599999999999994" x14ac:dyDescent="0.3">
      <c r="A1797" s="16"/>
      <c r="B1797" s="16"/>
      <c r="C1797" s="16"/>
      <c r="D1797" s="21" t="s">
        <v>2260</v>
      </c>
      <c r="E1797" s="16"/>
      <c r="F1797" s="16"/>
      <c r="G1797" s="16"/>
      <c r="H1797" s="16"/>
      <c r="I1797" s="41"/>
      <c r="J1797" s="16"/>
    </row>
    <row r="1798" spans="1:10" x14ac:dyDescent="0.3">
      <c r="A1798" s="12" t="s">
        <v>2261</v>
      </c>
      <c r="B1798" s="30" t="s">
        <v>18</v>
      </c>
      <c r="C1798" s="13" t="s">
        <v>19</v>
      </c>
      <c r="D1798" s="21" t="s">
        <v>2262</v>
      </c>
      <c r="E1798" s="14">
        <v>3</v>
      </c>
      <c r="F1798" s="14">
        <v>5.25</v>
      </c>
      <c r="G1798" s="15">
        <f>ROUND(E1798*F1798,2)</f>
        <v>15.75</v>
      </c>
      <c r="H1798" s="14">
        <v>3</v>
      </c>
      <c r="I1798" s="41"/>
      <c r="J1798" s="15">
        <f>ROUND(H1798*I1798,2)</f>
        <v>0</v>
      </c>
    </row>
    <row r="1799" spans="1:10" ht="81.599999999999994" x14ac:dyDescent="0.3">
      <c r="A1799" s="16"/>
      <c r="B1799" s="16"/>
      <c r="C1799" s="16"/>
      <c r="D1799" s="21" t="s">
        <v>2263</v>
      </c>
      <c r="E1799" s="16"/>
      <c r="F1799" s="16"/>
      <c r="G1799" s="16"/>
      <c r="H1799" s="16"/>
      <c r="I1799" s="41"/>
      <c r="J1799" s="16"/>
    </row>
    <row r="1800" spans="1:10" x14ac:dyDescent="0.3">
      <c r="A1800" s="12" t="s">
        <v>2264</v>
      </c>
      <c r="B1800" s="30" t="s">
        <v>18</v>
      </c>
      <c r="C1800" s="13" t="s">
        <v>19</v>
      </c>
      <c r="D1800" s="21" t="s">
        <v>2265</v>
      </c>
      <c r="E1800" s="14">
        <v>3</v>
      </c>
      <c r="F1800" s="14">
        <v>1.58</v>
      </c>
      <c r="G1800" s="15">
        <f>ROUND(E1800*F1800,2)</f>
        <v>4.74</v>
      </c>
      <c r="H1800" s="14">
        <v>3</v>
      </c>
      <c r="I1800" s="41"/>
      <c r="J1800" s="15">
        <f>ROUND(H1800*I1800,2)</f>
        <v>0</v>
      </c>
    </row>
    <row r="1801" spans="1:10" ht="71.400000000000006" x14ac:dyDescent="0.3">
      <c r="A1801" s="16"/>
      <c r="B1801" s="16"/>
      <c r="C1801" s="16"/>
      <c r="D1801" s="21" t="s">
        <v>2266</v>
      </c>
      <c r="E1801" s="16"/>
      <c r="F1801" s="16"/>
      <c r="G1801" s="16"/>
      <c r="H1801" s="16"/>
      <c r="I1801" s="41"/>
      <c r="J1801" s="16"/>
    </row>
    <row r="1802" spans="1:10" x14ac:dyDescent="0.3">
      <c r="A1802" s="12" t="s">
        <v>2267</v>
      </c>
      <c r="B1802" s="30" t="s">
        <v>18</v>
      </c>
      <c r="C1802" s="13" t="s">
        <v>19</v>
      </c>
      <c r="D1802" s="21" t="s">
        <v>2268</v>
      </c>
      <c r="E1802" s="14">
        <v>3</v>
      </c>
      <c r="F1802" s="14">
        <v>7.35</v>
      </c>
      <c r="G1802" s="15">
        <f>ROUND(E1802*F1802,2)</f>
        <v>22.05</v>
      </c>
      <c r="H1802" s="14">
        <v>3</v>
      </c>
      <c r="I1802" s="41"/>
      <c r="J1802" s="15">
        <f>ROUND(H1802*I1802,2)</f>
        <v>0</v>
      </c>
    </row>
    <row r="1803" spans="1:10" ht="81.599999999999994" x14ac:dyDescent="0.3">
      <c r="A1803" s="16"/>
      <c r="B1803" s="16"/>
      <c r="C1803" s="16"/>
      <c r="D1803" s="21" t="s">
        <v>2269</v>
      </c>
      <c r="E1803" s="16"/>
      <c r="F1803" s="16"/>
      <c r="G1803" s="16"/>
      <c r="H1803" s="16"/>
      <c r="I1803" s="41"/>
      <c r="J1803" s="16"/>
    </row>
    <row r="1804" spans="1:10" x14ac:dyDescent="0.3">
      <c r="A1804" s="12" t="s">
        <v>2270</v>
      </c>
      <c r="B1804" s="30" t="s">
        <v>18</v>
      </c>
      <c r="C1804" s="13" t="s">
        <v>19</v>
      </c>
      <c r="D1804" s="21" t="s">
        <v>2271</v>
      </c>
      <c r="E1804" s="14">
        <v>3</v>
      </c>
      <c r="F1804" s="14">
        <v>8.4</v>
      </c>
      <c r="G1804" s="15">
        <f>ROUND(E1804*F1804,2)</f>
        <v>25.2</v>
      </c>
      <c r="H1804" s="14">
        <v>3</v>
      </c>
      <c r="I1804" s="41"/>
      <c r="J1804" s="15">
        <f>ROUND(H1804*I1804,2)</f>
        <v>0</v>
      </c>
    </row>
    <row r="1805" spans="1:10" ht="81.599999999999994" x14ac:dyDescent="0.3">
      <c r="A1805" s="16"/>
      <c r="B1805" s="16"/>
      <c r="C1805" s="16"/>
      <c r="D1805" s="21" t="s">
        <v>2272</v>
      </c>
      <c r="E1805" s="16"/>
      <c r="F1805" s="16"/>
      <c r="G1805" s="16"/>
      <c r="H1805" s="16"/>
      <c r="I1805" s="41"/>
      <c r="J1805" s="16"/>
    </row>
    <row r="1806" spans="1:10" x14ac:dyDescent="0.3">
      <c r="A1806" s="16"/>
      <c r="B1806" s="16"/>
      <c r="C1806" s="16"/>
      <c r="D1806" s="36" t="s">
        <v>2273</v>
      </c>
      <c r="E1806" s="14">
        <v>1</v>
      </c>
      <c r="F1806" s="17">
        <f>G1794+G1796+G1798+G1800+G1802+G1804</f>
        <v>386.52</v>
      </c>
      <c r="G1806" s="17">
        <f>ROUND(E1806*F1806,2)</f>
        <v>386.52</v>
      </c>
      <c r="H1806" s="14">
        <v>1</v>
      </c>
      <c r="I1806" s="41">
        <f>J1794+J1796+J1798+J1800+J1802+J1804</f>
        <v>0</v>
      </c>
      <c r="J1806" s="17">
        <f>ROUND(H1806*I1806,2)</f>
        <v>0</v>
      </c>
    </row>
    <row r="1807" spans="1:10" ht="1.05" customHeight="1" x14ac:dyDescent="0.3">
      <c r="A1807" s="18"/>
      <c r="B1807" s="18"/>
      <c r="C1807" s="18"/>
      <c r="D1807" s="37"/>
      <c r="E1807" s="18"/>
      <c r="F1807" s="18"/>
      <c r="G1807" s="18"/>
      <c r="H1807" s="18"/>
      <c r="I1807" s="41"/>
      <c r="J1807" s="18"/>
    </row>
    <row r="1808" spans="1:10" x14ac:dyDescent="0.3">
      <c r="A1808" s="19" t="s">
        <v>2274</v>
      </c>
      <c r="B1808" s="27" t="s">
        <v>10</v>
      </c>
      <c r="C1808" s="19" t="s">
        <v>11</v>
      </c>
      <c r="D1808" s="38" t="s">
        <v>2275</v>
      </c>
      <c r="E1808" s="20">
        <f>E1813</f>
        <v>1</v>
      </c>
      <c r="F1808" s="20">
        <f>F1813</f>
        <v>7875</v>
      </c>
      <c r="G1808" s="20">
        <f>G1813</f>
        <v>7875</v>
      </c>
      <c r="H1808" s="20">
        <f>H1813</f>
        <v>1</v>
      </c>
      <c r="I1808" s="41">
        <f>I1813</f>
        <v>0</v>
      </c>
      <c r="J1808" s="20">
        <f>J1813</f>
        <v>0</v>
      </c>
    </row>
    <row r="1809" spans="1:10" x14ac:dyDescent="0.3">
      <c r="A1809" s="12" t="s">
        <v>2276</v>
      </c>
      <c r="B1809" s="30" t="s">
        <v>18</v>
      </c>
      <c r="C1809" s="13" t="s">
        <v>19</v>
      </c>
      <c r="D1809" s="21" t="s">
        <v>2277</v>
      </c>
      <c r="E1809" s="14">
        <v>1</v>
      </c>
      <c r="F1809" s="14">
        <v>5775</v>
      </c>
      <c r="G1809" s="15">
        <f>ROUND(E1809*F1809,2)</f>
        <v>5775</v>
      </c>
      <c r="H1809" s="14">
        <v>1</v>
      </c>
      <c r="I1809" s="41"/>
      <c r="J1809" s="15">
        <f>ROUND(H1809*I1809,2)</f>
        <v>0</v>
      </c>
    </row>
    <row r="1810" spans="1:10" ht="71.400000000000006" x14ac:dyDescent="0.3">
      <c r="A1810" s="16"/>
      <c r="B1810" s="16"/>
      <c r="C1810" s="16"/>
      <c r="D1810" s="21" t="s">
        <v>2278</v>
      </c>
      <c r="E1810" s="16"/>
      <c r="F1810" s="16"/>
      <c r="G1810" s="16"/>
      <c r="H1810" s="16"/>
      <c r="I1810" s="41"/>
      <c r="J1810" s="16"/>
    </row>
    <row r="1811" spans="1:10" x14ac:dyDescent="0.3">
      <c r="A1811" s="12" t="s">
        <v>2279</v>
      </c>
      <c r="B1811" s="30" t="s">
        <v>18</v>
      </c>
      <c r="C1811" s="13" t="s">
        <v>19</v>
      </c>
      <c r="D1811" s="21" t="s">
        <v>2280</v>
      </c>
      <c r="E1811" s="14">
        <v>4</v>
      </c>
      <c r="F1811" s="14">
        <v>525</v>
      </c>
      <c r="G1811" s="15">
        <f>ROUND(E1811*F1811,2)</f>
        <v>2100</v>
      </c>
      <c r="H1811" s="14">
        <v>4</v>
      </c>
      <c r="I1811" s="41"/>
      <c r="J1811" s="15">
        <f>ROUND(H1811*I1811,2)</f>
        <v>0</v>
      </c>
    </row>
    <row r="1812" spans="1:10" ht="61.2" x14ac:dyDescent="0.3">
      <c r="A1812" s="16"/>
      <c r="B1812" s="16"/>
      <c r="C1812" s="16"/>
      <c r="D1812" s="21" t="s">
        <v>2281</v>
      </c>
      <c r="E1812" s="16"/>
      <c r="F1812" s="16"/>
      <c r="G1812" s="16"/>
      <c r="H1812" s="16"/>
      <c r="I1812" s="41"/>
      <c r="J1812" s="16"/>
    </row>
    <row r="1813" spans="1:10" x14ac:dyDescent="0.3">
      <c r="A1813" s="16"/>
      <c r="B1813" s="16"/>
      <c r="C1813" s="16"/>
      <c r="D1813" s="36" t="s">
        <v>2282</v>
      </c>
      <c r="E1813" s="14">
        <v>1</v>
      </c>
      <c r="F1813" s="17">
        <f>G1809+G1811</f>
        <v>7875</v>
      </c>
      <c r="G1813" s="17">
        <f>ROUND(E1813*F1813,2)</f>
        <v>7875</v>
      </c>
      <c r="H1813" s="14">
        <v>1</v>
      </c>
      <c r="I1813" s="41">
        <f>J1809+J1811</f>
        <v>0</v>
      </c>
      <c r="J1813" s="17">
        <f>ROUND(H1813*I1813,2)</f>
        <v>0</v>
      </c>
    </row>
    <row r="1814" spans="1:10" ht="1.05" customHeight="1" x14ac:dyDescent="0.3">
      <c r="A1814" s="18"/>
      <c r="B1814" s="18"/>
      <c r="C1814" s="18"/>
      <c r="D1814" s="37"/>
      <c r="E1814" s="18"/>
      <c r="F1814" s="18"/>
      <c r="G1814" s="18"/>
      <c r="H1814" s="18"/>
      <c r="I1814" s="41"/>
      <c r="J1814" s="18"/>
    </row>
    <row r="1815" spans="1:10" x14ac:dyDescent="0.3">
      <c r="A1815" s="16"/>
      <c r="B1815" s="16"/>
      <c r="C1815" s="16"/>
      <c r="D1815" s="36" t="s">
        <v>2283</v>
      </c>
      <c r="E1815" s="14">
        <v>1</v>
      </c>
      <c r="F1815" s="17">
        <f>G1680+G1691+G1732+G1743+G1760+G1765+G1784+G1793+G1808</f>
        <v>29134.34</v>
      </c>
      <c r="G1815" s="17">
        <f>ROUND(E1815*F1815,2)</f>
        <v>29134.34</v>
      </c>
      <c r="H1815" s="14">
        <v>1</v>
      </c>
      <c r="I1815" s="41">
        <f>J1680+J1691+J1732+J1743+J1760+J1765+J1784+J1793+J1808</f>
        <v>0</v>
      </c>
      <c r="J1815" s="17">
        <f>ROUND(H1815*I1815,2)</f>
        <v>0</v>
      </c>
    </row>
    <row r="1816" spans="1:10" ht="1.05" customHeight="1" x14ac:dyDescent="0.3">
      <c r="A1816" s="18"/>
      <c r="B1816" s="18"/>
      <c r="C1816" s="18"/>
      <c r="D1816" s="37"/>
      <c r="E1816" s="18"/>
      <c r="F1816" s="18"/>
      <c r="G1816" s="18"/>
      <c r="H1816" s="18"/>
      <c r="I1816" s="41"/>
      <c r="J1816" s="18"/>
    </row>
    <row r="1817" spans="1:10" x14ac:dyDescent="0.3">
      <c r="A1817" s="10" t="s">
        <v>2284</v>
      </c>
      <c r="B1817" s="10" t="s">
        <v>10</v>
      </c>
      <c r="C1817" s="10" t="s">
        <v>11</v>
      </c>
      <c r="D1817" s="35" t="s">
        <v>2285</v>
      </c>
      <c r="E1817" s="11">
        <f>E1860</f>
        <v>1</v>
      </c>
      <c r="F1817" s="11">
        <f>F1860</f>
        <v>9136.82</v>
      </c>
      <c r="G1817" s="11">
        <f>G1860</f>
        <v>9136.82</v>
      </c>
      <c r="H1817" s="11">
        <f>H1860</f>
        <v>1</v>
      </c>
      <c r="I1817" s="41">
        <f>I1860</f>
        <v>0</v>
      </c>
      <c r="J1817" s="11">
        <f>J1860</f>
        <v>0</v>
      </c>
    </row>
    <row r="1818" spans="1:10" x14ac:dyDescent="0.3">
      <c r="A1818" s="12" t="s">
        <v>2286</v>
      </c>
      <c r="B1818" s="13" t="s">
        <v>18</v>
      </c>
      <c r="C1818" s="13" t="s">
        <v>19</v>
      </c>
      <c r="D1818" s="21" t="s">
        <v>2287</v>
      </c>
      <c r="E1818" s="14">
        <v>1</v>
      </c>
      <c r="F1818" s="14">
        <v>68.989999999999995</v>
      </c>
      <c r="G1818" s="15">
        <f>ROUND(E1818*F1818,2)</f>
        <v>68.989999999999995</v>
      </c>
      <c r="H1818" s="14">
        <v>1</v>
      </c>
      <c r="I1818" s="41"/>
      <c r="J1818" s="15">
        <f>ROUND(H1818*I1818,2)</f>
        <v>0</v>
      </c>
    </row>
    <row r="1819" spans="1:10" ht="122.4" x14ac:dyDescent="0.3">
      <c r="A1819" s="16"/>
      <c r="B1819" s="16"/>
      <c r="C1819" s="16"/>
      <c r="D1819" s="21" t="s">
        <v>2288</v>
      </c>
      <c r="E1819" s="16"/>
      <c r="F1819" s="16"/>
      <c r="G1819" s="16"/>
      <c r="H1819" s="16"/>
      <c r="I1819" s="41"/>
      <c r="J1819" s="16"/>
    </row>
    <row r="1820" spans="1:10" x14ac:dyDescent="0.3">
      <c r="A1820" s="12" t="s">
        <v>2289</v>
      </c>
      <c r="B1820" s="13" t="s">
        <v>18</v>
      </c>
      <c r="C1820" s="13" t="s">
        <v>19</v>
      </c>
      <c r="D1820" s="21" t="s">
        <v>2290</v>
      </c>
      <c r="E1820" s="14">
        <v>2</v>
      </c>
      <c r="F1820" s="14">
        <v>50.59</v>
      </c>
      <c r="G1820" s="15">
        <f>ROUND(E1820*F1820,2)</f>
        <v>101.18</v>
      </c>
      <c r="H1820" s="14">
        <v>2</v>
      </c>
      <c r="I1820" s="41"/>
      <c r="J1820" s="15">
        <f>ROUND(H1820*I1820,2)</f>
        <v>0</v>
      </c>
    </row>
    <row r="1821" spans="1:10" ht="102" x14ac:dyDescent="0.3">
      <c r="A1821" s="16"/>
      <c r="B1821" s="16"/>
      <c r="C1821" s="16"/>
      <c r="D1821" s="21" t="s">
        <v>2291</v>
      </c>
      <c r="E1821" s="16"/>
      <c r="F1821" s="16"/>
      <c r="G1821" s="16"/>
      <c r="H1821" s="16"/>
      <c r="I1821" s="41"/>
      <c r="J1821" s="16"/>
    </row>
    <row r="1822" spans="1:10" x14ac:dyDescent="0.3">
      <c r="A1822" s="12" t="s">
        <v>2292</v>
      </c>
      <c r="B1822" s="13" t="s">
        <v>18</v>
      </c>
      <c r="C1822" s="13" t="s">
        <v>19</v>
      </c>
      <c r="D1822" s="21" t="s">
        <v>2293</v>
      </c>
      <c r="E1822" s="14">
        <v>12</v>
      </c>
      <c r="F1822" s="14">
        <v>17.260000000000002</v>
      </c>
      <c r="G1822" s="15">
        <f>ROUND(E1822*F1822,2)</f>
        <v>207.12</v>
      </c>
      <c r="H1822" s="14">
        <v>12</v>
      </c>
      <c r="I1822" s="41"/>
      <c r="J1822" s="15">
        <f>ROUND(H1822*I1822,2)</f>
        <v>0</v>
      </c>
    </row>
    <row r="1823" spans="1:10" ht="132.6" x14ac:dyDescent="0.3">
      <c r="A1823" s="16"/>
      <c r="B1823" s="16"/>
      <c r="C1823" s="16"/>
      <c r="D1823" s="21" t="s">
        <v>2294</v>
      </c>
      <c r="E1823" s="16"/>
      <c r="F1823" s="16"/>
      <c r="G1823" s="16"/>
      <c r="H1823" s="16"/>
      <c r="I1823" s="41"/>
      <c r="J1823" s="16"/>
    </row>
    <row r="1824" spans="1:10" x14ac:dyDescent="0.3">
      <c r="A1824" s="12" t="s">
        <v>2295</v>
      </c>
      <c r="B1824" s="13" t="s">
        <v>18</v>
      </c>
      <c r="C1824" s="13" t="s">
        <v>19</v>
      </c>
      <c r="D1824" s="21" t="s">
        <v>2296</v>
      </c>
      <c r="E1824" s="14">
        <v>46</v>
      </c>
      <c r="F1824" s="14">
        <v>3.36</v>
      </c>
      <c r="G1824" s="15">
        <f>ROUND(E1824*F1824,2)</f>
        <v>154.56</v>
      </c>
      <c r="H1824" s="14">
        <v>46</v>
      </c>
      <c r="I1824" s="41"/>
      <c r="J1824" s="15">
        <f>ROUND(H1824*I1824,2)</f>
        <v>0</v>
      </c>
    </row>
    <row r="1825" spans="1:10" ht="132.6" x14ac:dyDescent="0.3">
      <c r="A1825" s="16"/>
      <c r="B1825" s="16"/>
      <c r="C1825" s="16"/>
      <c r="D1825" s="21" t="s">
        <v>2297</v>
      </c>
      <c r="E1825" s="16"/>
      <c r="F1825" s="16"/>
      <c r="G1825" s="16"/>
      <c r="H1825" s="16"/>
      <c r="I1825" s="41"/>
      <c r="J1825" s="16"/>
    </row>
    <row r="1826" spans="1:10" x14ac:dyDescent="0.3">
      <c r="A1826" s="12" t="s">
        <v>2298</v>
      </c>
      <c r="B1826" s="13" t="s">
        <v>18</v>
      </c>
      <c r="C1826" s="13" t="s">
        <v>19</v>
      </c>
      <c r="D1826" s="21" t="s">
        <v>2299</v>
      </c>
      <c r="E1826" s="14">
        <v>6</v>
      </c>
      <c r="F1826" s="14">
        <v>74.75</v>
      </c>
      <c r="G1826" s="15">
        <f>ROUND(E1826*F1826,2)</f>
        <v>448.5</v>
      </c>
      <c r="H1826" s="14">
        <v>6</v>
      </c>
      <c r="I1826" s="41"/>
      <c r="J1826" s="15">
        <f>ROUND(H1826*I1826,2)</f>
        <v>0</v>
      </c>
    </row>
    <row r="1827" spans="1:10" ht="112.2" x14ac:dyDescent="0.3">
      <c r="A1827" s="16"/>
      <c r="B1827" s="16"/>
      <c r="C1827" s="16"/>
      <c r="D1827" s="21" t="s">
        <v>2300</v>
      </c>
      <c r="E1827" s="16"/>
      <c r="F1827" s="16"/>
      <c r="G1827" s="16"/>
      <c r="H1827" s="16"/>
      <c r="I1827" s="41"/>
      <c r="J1827" s="16"/>
    </row>
    <row r="1828" spans="1:10" x14ac:dyDescent="0.3">
      <c r="A1828" s="12" t="s">
        <v>2301</v>
      </c>
      <c r="B1828" s="13" t="s">
        <v>18</v>
      </c>
      <c r="C1828" s="13" t="s">
        <v>19</v>
      </c>
      <c r="D1828" s="21" t="s">
        <v>2302</v>
      </c>
      <c r="E1828" s="14">
        <v>28</v>
      </c>
      <c r="F1828" s="14">
        <v>58.65</v>
      </c>
      <c r="G1828" s="15">
        <f>ROUND(E1828*F1828,2)</f>
        <v>1642.2</v>
      </c>
      <c r="H1828" s="14">
        <v>28</v>
      </c>
      <c r="I1828" s="41"/>
      <c r="J1828" s="15">
        <f>ROUND(H1828*I1828,2)</f>
        <v>0</v>
      </c>
    </row>
    <row r="1829" spans="1:10" ht="132.6" x14ac:dyDescent="0.3">
      <c r="A1829" s="16"/>
      <c r="B1829" s="16"/>
      <c r="C1829" s="16"/>
      <c r="D1829" s="21" t="s">
        <v>2303</v>
      </c>
      <c r="E1829" s="16"/>
      <c r="F1829" s="16"/>
      <c r="G1829" s="16"/>
      <c r="H1829" s="16"/>
      <c r="I1829" s="41"/>
      <c r="J1829" s="16"/>
    </row>
    <row r="1830" spans="1:10" x14ac:dyDescent="0.3">
      <c r="A1830" s="12" t="s">
        <v>2304</v>
      </c>
      <c r="B1830" s="13" t="s">
        <v>18</v>
      </c>
      <c r="C1830" s="13" t="s">
        <v>19</v>
      </c>
      <c r="D1830" s="21" t="s">
        <v>2305</v>
      </c>
      <c r="E1830" s="14">
        <v>6</v>
      </c>
      <c r="F1830" s="14">
        <v>65.53</v>
      </c>
      <c r="G1830" s="15">
        <f>ROUND(E1830*F1830,2)</f>
        <v>393.18</v>
      </c>
      <c r="H1830" s="14">
        <v>6</v>
      </c>
      <c r="I1830" s="41"/>
      <c r="J1830" s="15">
        <f>ROUND(H1830*I1830,2)</f>
        <v>0</v>
      </c>
    </row>
    <row r="1831" spans="1:10" ht="132.6" x14ac:dyDescent="0.3">
      <c r="A1831" s="16"/>
      <c r="B1831" s="16"/>
      <c r="C1831" s="16"/>
      <c r="D1831" s="21" t="s">
        <v>2306</v>
      </c>
      <c r="E1831" s="16"/>
      <c r="F1831" s="16"/>
      <c r="G1831" s="16"/>
      <c r="H1831" s="16"/>
      <c r="I1831" s="41"/>
      <c r="J1831" s="16"/>
    </row>
    <row r="1832" spans="1:10" x14ac:dyDescent="0.3">
      <c r="A1832" s="12" t="s">
        <v>2307</v>
      </c>
      <c r="B1832" s="13" t="s">
        <v>18</v>
      </c>
      <c r="C1832" s="13" t="s">
        <v>19</v>
      </c>
      <c r="D1832" s="21" t="s">
        <v>2308</v>
      </c>
      <c r="E1832" s="14">
        <v>6</v>
      </c>
      <c r="F1832" s="14">
        <v>75.89</v>
      </c>
      <c r="G1832" s="15">
        <f>ROUND(E1832*F1832,2)</f>
        <v>455.34</v>
      </c>
      <c r="H1832" s="14">
        <v>6</v>
      </c>
      <c r="I1832" s="41"/>
      <c r="J1832" s="15">
        <f>ROUND(H1832*I1832,2)</f>
        <v>0</v>
      </c>
    </row>
    <row r="1833" spans="1:10" ht="153" x14ac:dyDescent="0.3">
      <c r="A1833" s="16"/>
      <c r="B1833" s="16"/>
      <c r="C1833" s="16"/>
      <c r="D1833" s="21" t="s">
        <v>2309</v>
      </c>
      <c r="E1833" s="16"/>
      <c r="F1833" s="16"/>
      <c r="G1833" s="16"/>
      <c r="H1833" s="16"/>
      <c r="I1833" s="41"/>
      <c r="J1833" s="16"/>
    </row>
    <row r="1834" spans="1:10" x14ac:dyDescent="0.3">
      <c r="A1834" s="12" t="s">
        <v>2310</v>
      </c>
      <c r="B1834" s="13" t="s">
        <v>18</v>
      </c>
      <c r="C1834" s="13" t="s">
        <v>19</v>
      </c>
      <c r="D1834" s="21" t="s">
        <v>2311</v>
      </c>
      <c r="E1834" s="14">
        <v>4</v>
      </c>
      <c r="F1834" s="14">
        <v>20.21</v>
      </c>
      <c r="G1834" s="15">
        <f>ROUND(E1834*F1834,2)</f>
        <v>80.84</v>
      </c>
      <c r="H1834" s="14">
        <v>4</v>
      </c>
      <c r="I1834" s="41"/>
      <c r="J1834" s="15">
        <f>ROUND(H1834*I1834,2)</f>
        <v>0</v>
      </c>
    </row>
    <row r="1835" spans="1:10" ht="153" x14ac:dyDescent="0.3">
      <c r="A1835" s="16"/>
      <c r="B1835" s="16"/>
      <c r="C1835" s="16"/>
      <c r="D1835" s="21" t="s">
        <v>2312</v>
      </c>
      <c r="E1835" s="16"/>
      <c r="F1835" s="16"/>
      <c r="G1835" s="16"/>
      <c r="H1835" s="16"/>
      <c r="I1835" s="41"/>
      <c r="J1835" s="16"/>
    </row>
    <row r="1836" spans="1:10" x14ac:dyDescent="0.3">
      <c r="A1836" s="12" t="s">
        <v>2313</v>
      </c>
      <c r="B1836" s="13" t="s">
        <v>18</v>
      </c>
      <c r="C1836" s="13" t="s">
        <v>19</v>
      </c>
      <c r="D1836" s="21" t="s">
        <v>2314</v>
      </c>
      <c r="E1836" s="14">
        <v>15</v>
      </c>
      <c r="F1836" s="14">
        <v>57.5</v>
      </c>
      <c r="G1836" s="15">
        <f>ROUND(E1836*F1836,2)</f>
        <v>862.5</v>
      </c>
      <c r="H1836" s="14">
        <v>15</v>
      </c>
      <c r="I1836" s="41"/>
      <c r="J1836" s="15">
        <f>ROUND(H1836*I1836,2)</f>
        <v>0</v>
      </c>
    </row>
    <row r="1837" spans="1:10" ht="112.2" x14ac:dyDescent="0.3">
      <c r="A1837" s="16"/>
      <c r="B1837" s="16"/>
      <c r="C1837" s="16"/>
      <c r="D1837" s="21" t="s">
        <v>2315</v>
      </c>
      <c r="E1837" s="16"/>
      <c r="F1837" s="16"/>
      <c r="G1837" s="16"/>
      <c r="H1837" s="16"/>
      <c r="I1837" s="41"/>
      <c r="J1837" s="16"/>
    </row>
    <row r="1838" spans="1:10" x14ac:dyDescent="0.3">
      <c r="A1838" s="12" t="s">
        <v>2316</v>
      </c>
      <c r="B1838" s="13" t="s">
        <v>18</v>
      </c>
      <c r="C1838" s="13" t="s">
        <v>19</v>
      </c>
      <c r="D1838" s="21" t="s">
        <v>2317</v>
      </c>
      <c r="E1838" s="14">
        <v>12</v>
      </c>
      <c r="F1838" s="14">
        <v>6.74</v>
      </c>
      <c r="G1838" s="15">
        <f>ROUND(E1838*F1838,2)</f>
        <v>80.88</v>
      </c>
      <c r="H1838" s="14">
        <v>12</v>
      </c>
      <c r="I1838" s="41"/>
      <c r="J1838" s="15">
        <f>ROUND(H1838*I1838,2)</f>
        <v>0</v>
      </c>
    </row>
    <row r="1839" spans="1:10" ht="122.4" x14ac:dyDescent="0.3">
      <c r="A1839" s="16"/>
      <c r="B1839" s="16"/>
      <c r="C1839" s="16"/>
      <c r="D1839" s="21" t="s">
        <v>2318</v>
      </c>
      <c r="E1839" s="16"/>
      <c r="F1839" s="16"/>
      <c r="G1839" s="16"/>
      <c r="H1839" s="16"/>
      <c r="I1839" s="41"/>
      <c r="J1839" s="16"/>
    </row>
    <row r="1840" spans="1:10" x14ac:dyDescent="0.3">
      <c r="A1840" s="12" t="s">
        <v>2319</v>
      </c>
      <c r="B1840" s="13" t="s">
        <v>18</v>
      </c>
      <c r="C1840" s="13" t="s">
        <v>19</v>
      </c>
      <c r="D1840" s="21" t="s">
        <v>2320</v>
      </c>
      <c r="E1840" s="14">
        <v>6</v>
      </c>
      <c r="F1840" s="14">
        <v>6.74</v>
      </c>
      <c r="G1840" s="15">
        <f>ROUND(E1840*F1840,2)</f>
        <v>40.44</v>
      </c>
      <c r="H1840" s="14">
        <v>6</v>
      </c>
      <c r="I1840" s="41"/>
      <c r="J1840" s="15">
        <f>ROUND(H1840*I1840,2)</f>
        <v>0</v>
      </c>
    </row>
    <row r="1841" spans="1:10" ht="122.4" x14ac:dyDescent="0.3">
      <c r="A1841" s="16"/>
      <c r="B1841" s="16"/>
      <c r="C1841" s="16"/>
      <c r="D1841" s="21" t="s">
        <v>2321</v>
      </c>
      <c r="E1841" s="16"/>
      <c r="F1841" s="16"/>
      <c r="G1841" s="16"/>
      <c r="H1841" s="16"/>
      <c r="I1841" s="41"/>
      <c r="J1841" s="16"/>
    </row>
    <row r="1842" spans="1:10" x14ac:dyDescent="0.3">
      <c r="A1842" s="12" t="s">
        <v>2322</v>
      </c>
      <c r="B1842" s="13" t="s">
        <v>18</v>
      </c>
      <c r="C1842" s="13" t="s">
        <v>19</v>
      </c>
      <c r="D1842" s="21" t="s">
        <v>2323</v>
      </c>
      <c r="E1842" s="14">
        <v>3</v>
      </c>
      <c r="F1842" s="14">
        <v>68.989999999999995</v>
      </c>
      <c r="G1842" s="15">
        <f>ROUND(E1842*F1842,2)</f>
        <v>206.97</v>
      </c>
      <c r="H1842" s="14">
        <v>3</v>
      </c>
      <c r="I1842" s="41"/>
      <c r="J1842" s="15">
        <f>ROUND(H1842*I1842,2)</f>
        <v>0</v>
      </c>
    </row>
    <row r="1843" spans="1:10" ht="112.2" x14ac:dyDescent="0.3">
      <c r="A1843" s="16"/>
      <c r="B1843" s="16"/>
      <c r="C1843" s="16"/>
      <c r="D1843" s="21" t="s">
        <v>2324</v>
      </c>
      <c r="E1843" s="16"/>
      <c r="F1843" s="16"/>
      <c r="G1843" s="16"/>
      <c r="H1843" s="16"/>
      <c r="I1843" s="41"/>
      <c r="J1843" s="16"/>
    </row>
    <row r="1844" spans="1:10" x14ac:dyDescent="0.3">
      <c r="A1844" s="12" t="s">
        <v>2325</v>
      </c>
      <c r="B1844" s="13" t="s">
        <v>18</v>
      </c>
      <c r="C1844" s="13" t="s">
        <v>19</v>
      </c>
      <c r="D1844" s="21" t="s">
        <v>2326</v>
      </c>
      <c r="E1844" s="14">
        <v>65</v>
      </c>
      <c r="F1844" s="14">
        <v>17.260000000000002</v>
      </c>
      <c r="G1844" s="15">
        <f>ROUND(E1844*F1844,2)</f>
        <v>1121.9000000000001</v>
      </c>
      <c r="H1844" s="14">
        <v>65</v>
      </c>
      <c r="I1844" s="41"/>
      <c r="J1844" s="15">
        <f>ROUND(H1844*I1844,2)</f>
        <v>0</v>
      </c>
    </row>
    <row r="1845" spans="1:10" ht="122.4" x14ac:dyDescent="0.3">
      <c r="A1845" s="16"/>
      <c r="B1845" s="16"/>
      <c r="C1845" s="16"/>
      <c r="D1845" s="21" t="s">
        <v>2327</v>
      </c>
      <c r="E1845" s="16"/>
      <c r="F1845" s="16"/>
      <c r="G1845" s="16"/>
      <c r="H1845" s="16"/>
      <c r="I1845" s="41"/>
      <c r="J1845" s="16"/>
    </row>
    <row r="1846" spans="1:10" x14ac:dyDescent="0.3">
      <c r="A1846" s="12" t="s">
        <v>2328</v>
      </c>
      <c r="B1846" s="13" t="s">
        <v>18</v>
      </c>
      <c r="C1846" s="13" t="s">
        <v>19</v>
      </c>
      <c r="D1846" s="21" t="s">
        <v>2329</v>
      </c>
      <c r="E1846" s="14">
        <v>1</v>
      </c>
      <c r="F1846" s="14">
        <v>86.25</v>
      </c>
      <c r="G1846" s="15">
        <f>ROUND(E1846*F1846,2)</f>
        <v>86.25</v>
      </c>
      <c r="H1846" s="14">
        <v>1</v>
      </c>
      <c r="I1846" s="41"/>
      <c r="J1846" s="15">
        <f>ROUND(H1846*I1846,2)</f>
        <v>0</v>
      </c>
    </row>
    <row r="1847" spans="1:10" ht="102" x14ac:dyDescent="0.3">
      <c r="A1847" s="16"/>
      <c r="B1847" s="16"/>
      <c r="C1847" s="16"/>
      <c r="D1847" s="21" t="s">
        <v>2330</v>
      </c>
      <c r="E1847" s="16"/>
      <c r="F1847" s="16"/>
      <c r="G1847" s="16"/>
      <c r="H1847" s="16"/>
      <c r="I1847" s="41"/>
      <c r="J1847" s="16"/>
    </row>
    <row r="1848" spans="1:10" x14ac:dyDescent="0.3">
      <c r="A1848" s="12" t="s">
        <v>2331</v>
      </c>
      <c r="B1848" s="13" t="s">
        <v>18</v>
      </c>
      <c r="C1848" s="13" t="s">
        <v>19</v>
      </c>
      <c r="D1848" s="21" t="s">
        <v>2332</v>
      </c>
      <c r="E1848" s="14">
        <v>6</v>
      </c>
      <c r="F1848" s="14">
        <v>63.24</v>
      </c>
      <c r="G1848" s="15">
        <f>ROUND(E1848*F1848,2)</f>
        <v>379.44</v>
      </c>
      <c r="H1848" s="14">
        <v>6</v>
      </c>
      <c r="I1848" s="41"/>
      <c r="J1848" s="15">
        <f>ROUND(H1848*I1848,2)</f>
        <v>0</v>
      </c>
    </row>
    <row r="1849" spans="1:10" ht="122.4" x14ac:dyDescent="0.3">
      <c r="A1849" s="16"/>
      <c r="B1849" s="16"/>
      <c r="C1849" s="16"/>
      <c r="D1849" s="21" t="s">
        <v>2333</v>
      </c>
      <c r="E1849" s="16"/>
      <c r="F1849" s="16"/>
      <c r="G1849" s="16"/>
      <c r="H1849" s="16"/>
      <c r="I1849" s="41"/>
      <c r="J1849" s="16"/>
    </row>
    <row r="1850" spans="1:10" x14ac:dyDescent="0.3">
      <c r="A1850" s="12" t="s">
        <v>2334</v>
      </c>
      <c r="B1850" s="13" t="s">
        <v>18</v>
      </c>
      <c r="C1850" s="13" t="s">
        <v>19</v>
      </c>
      <c r="D1850" s="21" t="s">
        <v>2335</v>
      </c>
      <c r="E1850" s="14">
        <v>21</v>
      </c>
      <c r="F1850" s="14">
        <v>6.74</v>
      </c>
      <c r="G1850" s="15">
        <f>ROUND(E1850*F1850,2)</f>
        <v>141.54</v>
      </c>
      <c r="H1850" s="14">
        <v>21</v>
      </c>
      <c r="I1850" s="41"/>
      <c r="J1850" s="15">
        <f>ROUND(H1850*I1850,2)</f>
        <v>0</v>
      </c>
    </row>
    <row r="1851" spans="1:10" ht="357" x14ac:dyDescent="0.3">
      <c r="A1851" s="16"/>
      <c r="B1851" s="16"/>
      <c r="C1851" s="16"/>
      <c r="D1851" s="21" t="s">
        <v>2336</v>
      </c>
      <c r="E1851" s="16"/>
      <c r="F1851" s="16"/>
      <c r="G1851" s="16"/>
      <c r="H1851" s="16"/>
      <c r="I1851" s="41"/>
      <c r="J1851" s="16"/>
    </row>
    <row r="1852" spans="1:10" x14ac:dyDescent="0.3">
      <c r="A1852" s="12" t="s">
        <v>2337</v>
      </c>
      <c r="B1852" s="13" t="s">
        <v>18</v>
      </c>
      <c r="C1852" s="13" t="s">
        <v>19</v>
      </c>
      <c r="D1852" s="21" t="s">
        <v>2338</v>
      </c>
      <c r="E1852" s="14">
        <v>12</v>
      </c>
      <c r="F1852" s="14">
        <v>26.94</v>
      </c>
      <c r="G1852" s="15">
        <f>ROUND(E1852*F1852,2)</f>
        <v>323.27999999999997</v>
      </c>
      <c r="H1852" s="14">
        <v>12</v>
      </c>
      <c r="I1852" s="41"/>
      <c r="J1852" s="15">
        <f>ROUND(H1852*I1852,2)</f>
        <v>0</v>
      </c>
    </row>
    <row r="1853" spans="1:10" ht="122.4" x14ac:dyDescent="0.3">
      <c r="A1853" s="16"/>
      <c r="B1853" s="16"/>
      <c r="C1853" s="16"/>
      <c r="D1853" s="21" t="s">
        <v>2339</v>
      </c>
      <c r="E1853" s="16"/>
      <c r="F1853" s="16"/>
      <c r="G1853" s="16"/>
      <c r="H1853" s="16"/>
      <c r="I1853" s="41"/>
      <c r="J1853" s="16"/>
    </row>
    <row r="1854" spans="1:10" x14ac:dyDescent="0.3">
      <c r="A1854" s="12" t="s">
        <v>2340</v>
      </c>
      <c r="B1854" s="13" t="s">
        <v>18</v>
      </c>
      <c r="C1854" s="13" t="s">
        <v>19</v>
      </c>
      <c r="D1854" s="21" t="s">
        <v>2341</v>
      </c>
      <c r="E1854" s="14">
        <v>12</v>
      </c>
      <c r="F1854" s="14">
        <v>26.94</v>
      </c>
      <c r="G1854" s="15">
        <f>ROUND(E1854*F1854,2)</f>
        <v>323.27999999999997</v>
      </c>
      <c r="H1854" s="14">
        <v>12</v>
      </c>
      <c r="I1854" s="41"/>
      <c r="J1854" s="15">
        <f>ROUND(H1854*I1854,2)</f>
        <v>0</v>
      </c>
    </row>
    <row r="1855" spans="1:10" ht="91.8" x14ac:dyDescent="0.3">
      <c r="A1855" s="16"/>
      <c r="B1855" s="16"/>
      <c r="C1855" s="16"/>
      <c r="D1855" s="21" t="s">
        <v>2342</v>
      </c>
      <c r="E1855" s="16"/>
      <c r="F1855" s="16"/>
      <c r="G1855" s="16"/>
      <c r="H1855" s="16"/>
      <c r="I1855" s="41"/>
      <c r="J1855" s="16"/>
    </row>
    <row r="1856" spans="1:10" x14ac:dyDescent="0.3">
      <c r="A1856" s="12" t="s">
        <v>2343</v>
      </c>
      <c r="B1856" s="13" t="s">
        <v>18</v>
      </c>
      <c r="C1856" s="13" t="s">
        <v>19</v>
      </c>
      <c r="D1856" s="21" t="s">
        <v>2344</v>
      </c>
      <c r="E1856" s="14">
        <v>1</v>
      </c>
      <c r="F1856" s="14">
        <v>1479.47</v>
      </c>
      <c r="G1856" s="15">
        <f>ROUND(E1856*F1856,2)</f>
        <v>1479.47</v>
      </c>
      <c r="H1856" s="14">
        <v>1</v>
      </c>
      <c r="I1856" s="41"/>
      <c r="J1856" s="15">
        <f>ROUND(H1856*I1856,2)</f>
        <v>0</v>
      </c>
    </row>
    <row r="1857" spans="1:10" ht="81.599999999999994" x14ac:dyDescent="0.3">
      <c r="A1857" s="16"/>
      <c r="B1857" s="16"/>
      <c r="C1857" s="16"/>
      <c r="D1857" s="21" t="s">
        <v>2345</v>
      </c>
      <c r="E1857" s="16"/>
      <c r="F1857" s="16"/>
      <c r="G1857" s="16"/>
      <c r="H1857" s="16"/>
      <c r="I1857" s="41"/>
      <c r="J1857" s="16"/>
    </row>
    <row r="1858" spans="1:10" x14ac:dyDescent="0.3">
      <c r="A1858" s="12" t="s">
        <v>2346</v>
      </c>
      <c r="B1858" s="13" t="s">
        <v>18</v>
      </c>
      <c r="C1858" s="13" t="s">
        <v>19</v>
      </c>
      <c r="D1858" s="21" t="s">
        <v>2347</v>
      </c>
      <c r="E1858" s="14">
        <v>4</v>
      </c>
      <c r="F1858" s="14">
        <v>134.74</v>
      </c>
      <c r="G1858" s="15">
        <f>ROUND(E1858*F1858,2)</f>
        <v>538.96</v>
      </c>
      <c r="H1858" s="14">
        <v>4</v>
      </c>
      <c r="I1858" s="41"/>
      <c r="J1858" s="15">
        <f>ROUND(H1858*I1858,2)</f>
        <v>0</v>
      </c>
    </row>
    <row r="1859" spans="1:10" ht="40.799999999999997" x14ac:dyDescent="0.3">
      <c r="A1859" s="16"/>
      <c r="B1859" s="16"/>
      <c r="C1859" s="16"/>
      <c r="D1859" s="21" t="s">
        <v>2348</v>
      </c>
      <c r="E1859" s="16"/>
      <c r="F1859" s="16"/>
      <c r="G1859" s="16"/>
      <c r="H1859" s="16"/>
      <c r="I1859" s="41"/>
      <c r="J1859" s="16"/>
    </row>
    <row r="1860" spans="1:10" x14ac:dyDescent="0.3">
      <c r="A1860" s="16"/>
      <c r="B1860" s="16"/>
      <c r="C1860" s="16"/>
      <c r="D1860" s="36" t="s">
        <v>2349</v>
      </c>
      <c r="E1860" s="14">
        <v>1</v>
      </c>
      <c r="F1860" s="17">
        <f>G1818+G1820+G1822+G1824+G1826+G1828+G1830+G1832+G1834+G1836+G1838+G1840+G1842+G1844+G1846+G1848+G1850+G1852+G1854+G1856+G1858</f>
        <v>9136.82</v>
      </c>
      <c r="G1860" s="17">
        <f>ROUND(E1860*F1860,2)</f>
        <v>9136.82</v>
      </c>
      <c r="H1860" s="14">
        <v>1</v>
      </c>
      <c r="I1860" s="41">
        <f>J1818+J1820+J1822+J1824+J1826+J1828+J1830+J1832+J1834+J1836+J1838+J1840+J1842+J1844+J1846+J1848+J1850+J1852+J1854+J1856+J1858</f>
        <v>0</v>
      </c>
      <c r="J1860" s="17">
        <f>ROUND(H1860*I1860,2)</f>
        <v>0</v>
      </c>
    </row>
    <row r="1861" spans="1:10" ht="1.05" customHeight="1" x14ac:dyDescent="0.3">
      <c r="A1861" s="18"/>
      <c r="B1861" s="18"/>
      <c r="C1861" s="18"/>
      <c r="D1861" s="37"/>
      <c r="E1861" s="18"/>
      <c r="F1861" s="18"/>
      <c r="G1861" s="18"/>
      <c r="H1861" s="18"/>
      <c r="I1861" s="41"/>
      <c r="J1861" s="18"/>
    </row>
    <row r="1862" spans="1:10" x14ac:dyDescent="0.3">
      <c r="A1862" s="16"/>
      <c r="B1862" s="16"/>
      <c r="C1862" s="16"/>
      <c r="D1862" s="36" t="s">
        <v>2350</v>
      </c>
      <c r="E1862" s="14">
        <v>1</v>
      </c>
      <c r="F1862" s="17">
        <f>G1679+G1817</f>
        <v>38271.160000000003</v>
      </c>
      <c r="G1862" s="17">
        <f>ROUND(E1862*F1862,2)</f>
        <v>38271.160000000003</v>
      </c>
      <c r="H1862" s="14">
        <v>1</v>
      </c>
      <c r="I1862" s="41">
        <f>J1679+J1817</f>
        <v>0</v>
      </c>
      <c r="J1862" s="17">
        <f>ROUND(H1862*I1862,2)</f>
        <v>0</v>
      </c>
    </row>
    <row r="1863" spans="1:10" ht="1.05" customHeight="1" x14ac:dyDescent="0.3">
      <c r="A1863" s="18"/>
      <c r="B1863" s="18"/>
      <c r="C1863" s="18"/>
      <c r="D1863" s="37"/>
      <c r="E1863" s="18"/>
      <c r="F1863" s="18"/>
      <c r="G1863" s="18"/>
      <c r="H1863" s="18"/>
      <c r="I1863" s="41"/>
      <c r="J1863" s="18"/>
    </row>
    <row r="1864" spans="1:10" x14ac:dyDescent="0.3">
      <c r="A1864" s="16"/>
      <c r="B1864" s="16"/>
      <c r="C1864" s="16"/>
      <c r="D1864" s="36" t="s">
        <v>2351</v>
      </c>
      <c r="E1864" s="31">
        <v>1</v>
      </c>
      <c r="F1864" s="17">
        <f>G5+G254+G299+G502+G918+G1512+G1547+G1556+G1561+G1578+G1615+G1632+G1678</f>
        <v>11082358.18</v>
      </c>
      <c r="G1864" s="17">
        <f>ROUND(E1864*F1864,2)</f>
        <v>11082358.18</v>
      </c>
      <c r="H1864" s="31">
        <v>1</v>
      </c>
      <c r="I1864" s="41">
        <f>J5+J254+J299+J502+J918+J1512+J1547+J1556+J1561+J1578+J1615+J1632+J1678</f>
        <v>0</v>
      </c>
      <c r="J1864" s="17">
        <f>ROUND(H1864*I1864,2)</f>
        <v>0</v>
      </c>
    </row>
    <row r="1865" spans="1:10" ht="1.05" customHeight="1" x14ac:dyDescent="0.3">
      <c r="A1865" s="18"/>
      <c r="B1865" s="18"/>
      <c r="C1865" s="18"/>
      <c r="D1865" s="37"/>
      <c r="E1865" s="18"/>
      <c r="F1865" s="18"/>
      <c r="G1865" s="18"/>
      <c r="H1865" s="18"/>
      <c r="I1865" s="41"/>
      <c r="J1865" s="18"/>
    </row>
    <row r="1866" spans="1:10" x14ac:dyDescent="0.3">
      <c r="A1866" s="5" t="s">
        <v>2352</v>
      </c>
      <c r="B1866" s="5" t="s">
        <v>10</v>
      </c>
      <c r="C1866" s="5" t="s">
        <v>11</v>
      </c>
      <c r="D1866" s="33" t="s">
        <v>2353</v>
      </c>
      <c r="E1866" s="6">
        <f>E2334</f>
        <v>1</v>
      </c>
      <c r="F1866" s="7">
        <f>F2334</f>
        <v>618774.85</v>
      </c>
      <c r="G1866" s="7">
        <f>G2334</f>
        <v>618774.85</v>
      </c>
      <c r="H1866" s="6">
        <f>H2334</f>
        <v>1</v>
      </c>
      <c r="I1866" s="41">
        <f>I2334</f>
        <v>0</v>
      </c>
      <c r="J1866" s="7">
        <f>J2334</f>
        <v>0</v>
      </c>
    </row>
    <row r="1867" spans="1:10" x14ac:dyDescent="0.3">
      <c r="A1867" s="8" t="s">
        <v>2354</v>
      </c>
      <c r="B1867" s="8" t="s">
        <v>10</v>
      </c>
      <c r="C1867" s="8" t="s">
        <v>11</v>
      </c>
      <c r="D1867" s="34" t="s">
        <v>2355</v>
      </c>
      <c r="E1867" s="9">
        <f>E2029</f>
        <v>1</v>
      </c>
      <c r="F1867" s="9">
        <f>F2029</f>
        <v>88741.05</v>
      </c>
      <c r="G1867" s="9">
        <f>G2029</f>
        <v>88741.05</v>
      </c>
      <c r="H1867" s="9">
        <f>H2029</f>
        <v>1</v>
      </c>
      <c r="I1867" s="41">
        <f>I2029</f>
        <v>0</v>
      </c>
      <c r="J1867" s="9">
        <f>J2029</f>
        <v>0</v>
      </c>
    </row>
    <row r="1868" spans="1:10" x14ac:dyDescent="0.3">
      <c r="A1868" s="10" t="s">
        <v>2356</v>
      </c>
      <c r="B1868" s="10" t="s">
        <v>10</v>
      </c>
      <c r="C1868" s="10" t="s">
        <v>11</v>
      </c>
      <c r="D1868" s="35" t="s">
        <v>2357</v>
      </c>
      <c r="E1868" s="11">
        <f>E1907</f>
        <v>1</v>
      </c>
      <c r="F1868" s="11">
        <f>F1907</f>
        <v>14793.27</v>
      </c>
      <c r="G1868" s="11">
        <f>G1907</f>
        <v>14793.27</v>
      </c>
      <c r="H1868" s="11">
        <f>H1907</f>
        <v>1</v>
      </c>
      <c r="I1868" s="41">
        <f>I1907</f>
        <v>0</v>
      </c>
      <c r="J1868" s="11">
        <f>J1907</f>
        <v>0</v>
      </c>
    </row>
    <row r="1869" spans="1:10" x14ac:dyDescent="0.3">
      <c r="A1869" s="19" t="s">
        <v>2358</v>
      </c>
      <c r="B1869" s="19" t="s">
        <v>10</v>
      </c>
      <c r="C1869" s="19" t="s">
        <v>11</v>
      </c>
      <c r="D1869" s="38" t="s">
        <v>550</v>
      </c>
      <c r="E1869" s="20">
        <f>E1872</f>
        <v>1</v>
      </c>
      <c r="F1869" s="20">
        <f>F1872</f>
        <v>1575</v>
      </c>
      <c r="G1869" s="20">
        <f>G1872</f>
        <v>1575</v>
      </c>
      <c r="H1869" s="20">
        <f>H1872</f>
        <v>1</v>
      </c>
      <c r="I1869" s="41">
        <f>I1872</f>
        <v>0</v>
      </c>
      <c r="J1869" s="20">
        <f>J1872</f>
        <v>0</v>
      </c>
    </row>
    <row r="1870" spans="1:10" ht="20.399999999999999" x14ac:dyDescent="0.3">
      <c r="A1870" s="12" t="s">
        <v>2359</v>
      </c>
      <c r="B1870" s="13" t="s">
        <v>18</v>
      </c>
      <c r="C1870" s="13" t="s">
        <v>163</v>
      </c>
      <c r="D1870" s="21" t="s">
        <v>2360</v>
      </c>
      <c r="E1870" s="14">
        <v>1</v>
      </c>
      <c r="F1870" s="14">
        <v>1575</v>
      </c>
      <c r="G1870" s="15">
        <f>ROUND(E1870*F1870,2)</f>
        <v>1575</v>
      </c>
      <c r="H1870" s="14">
        <v>1</v>
      </c>
      <c r="I1870" s="41"/>
      <c r="J1870" s="15">
        <f>ROUND(H1870*I1870,2)</f>
        <v>0</v>
      </c>
    </row>
    <row r="1871" spans="1:10" ht="81.599999999999994" x14ac:dyDescent="0.3">
      <c r="A1871" s="16"/>
      <c r="B1871" s="16"/>
      <c r="C1871" s="16"/>
      <c r="D1871" s="21" t="s">
        <v>2361</v>
      </c>
      <c r="E1871" s="16"/>
      <c r="F1871" s="16"/>
      <c r="G1871" s="16"/>
      <c r="H1871" s="16"/>
      <c r="I1871" s="41"/>
      <c r="J1871" s="16"/>
    </row>
    <row r="1872" spans="1:10" x14ac:dyDescent="0.3">
      <c r="A1872" s="16"/>
      <c r="B1872" s="16"/>
      <c r="C1872" s="16"/>
      <c r="D1872" s="36" t="s">
        <v>2362</v>
      </c>
      <c r="E1872" s="14">
        <v>1</v>
      </c>
      <c r="F1872" s="17">
        <f>G1870</f>
        <v>1575</v>
      </c>
      <c r="G1872" s="17">
        <f>ROUND(E1872*F1872,2)</f>
        <v>1575</v>
      </c>
      <c r="H1872" s="14">
        <v>1</v>
      </c>
      <c r="I1872" s="41">
        <f>J1870</f>
        <v>0</v>
      </c>
      <c r="J1872" s="17">
        <f>ROUND(H1872*I1872,2)</f>
        <v>0</v>
      </c>
    </row>
    <row r="1873" spans="1:10" ht="1.05" customHeight="1" x14ac:dyDescent="0.3">
      <c r="A1873" s="18"/>
      <c r="B1873" s="18"/>
      <c r="C1873" s="18"/>
      <c r="D1873" s="37"/>
      <c r="E1873" s="18"/>
      <c r="F1873" s="18"/>
      <c r="G1873" s="18"/>
      <c r="H1873" s="18"/>
      <c r="I1873" s="41"/>
      <c r="J1873" s="18"/>
    </row>
    <row r="1874" spans="1:10" x14ac:dyDescent="0.3">
      <c r="A1874" s="19" t="s">
        <v>2363</v>
      </c>
      <c r="B1874" s="19" t="s">
        <v>10</v>
      </c>
      <c r="C1874" s="19" t="s">
        <v>11</v>
      </c>
      <c r="D1874" s="38" t="s">
        <v>601</v>
      </c>
      <c r="E1874" s="20">
        <f>E1905</f>
        <v>1</v>
      </c>
      <c r="F1874" s="20">
        <f>F1905</f>
        <v>13218.27</v>
      </c>
      <c r="G1874" s="20">
        <f>G1905</f>
        <v>13218.27</v>
      </c>
      <c r="H1874" s="20">
        <f>H1905</f>
        <v>1</v>
      </c>
      <c r="I1874" s="41">
        <f>I1905</f>
        <v>0</v>
      </c>
      <c r="J1874" s="20">
        <f>J1905</f>
        <v>0</v>
      </c>
    </row>
    <row r="1875" spans="1:10" x14ac:dyDescent="0.3">
      <c r="A1875" s="12" t="s">
        <v>620</v>
      </c>
      <c r="B1875" s="13" t="s">
        <v>18</v>
      </c>
      <c r="C1875" s="13" t="s">
        <v>34</v>
      </c>
      <c r="D1875" s="21" t="s">
        <v>621</v>
      </c>
      <c r="E1875" s="14">
        <v>10</v>
      </c>
      <c r="F1875" s="14">
        <v>10.76</v>
      </c>
      <c r="G1875" s="15">
        <f>ROUND(E1875*F1875,2)</f>
        <v>107.6</v>
      </c>
      <c r="H1875" s="14">
        <v>10</v>
      </c>
      <c r="I1875" s="41"/>
      <c r="J1875" s="15">
        <f>ROUND(H1875*I1875,2)</f>
        <v>0</v>
      </c>
    </row>
    <row r="1876" spans="1:10" ht="40.799999999999997" x14ac:dyDescent="0.3">
      <c r="A1876" s="16"/>
      <c r="B1876" s="16"/>
      <c r="C1876" s="16"/>
      <c r="D1876" s="21" t="s">
        <v>622</v>
      </c>
      <c r="E1876" s="16"/>
      <c r="F1876" s="16"/>
      <c r="G1876" s="16"/>
      <c r="H1876" s="16"/>
      <c r="I1876" s="41"/>
      <c r="J1876" s="16"/>
    </row>
    <row r="1877" spans="1:10" x14ac:dyDescent="0.3">
      <c r="A1877" s="12" t="s">
        <v>2364</v>
      </c>
      <c r="B1877" s="13" t="s">
        <v>18</v>
      </c>
      <c r="C1877" s="13" t="s">
        <v>56</v>
      </c>
      <c r="D1877" s="21" t="s">
        <v>2365</v>
      </c>
      <c r="E1877" s="14">
        <v>100</v>
      </c>
      <c r="F1877" s="14">
        <v>12.32</v>
      </c>
      <c r="G1877" s="15">
        <f>ROUND(E1877*F1877,2)</f>
        <v>1232</v>
      </c>
      <c r="H1877" s="14">
        <v>100</v>
      </c>
      <c r="I1877" s="41"/>
      <c r="J1877" s="15">
        <f>ROUND(H1877*I1877,2)</f>
        <v>0</v>
      </c>
    </row>
    <row r="1878" spans="1:10" ht="61.2" x14ac:dyDescent="0.3">
      <c r="A1878" s="16"/>
      <c r="B1878" s="16"/>
      <c r="C1878" s="16"/>
      <c r="D1878" s="21" t="s">
        <v>2366</v>
      </c>
      <c r="E1878" s="16"/>
      <c r="F1878" s="16"/>
      <c r="G1878" s="16"/>
      <c r="H1878" s="16"/>
      <c r="I1878" s="41"/>
      <c r="J1878" s="16"/>
    </row>
    <row r="1879" spans="1:10" ht="20.399999999999999" x14ac:dyDescent="0.3">
      <c r="A1879" s="12" t="s">
        <v>623</v>
      </c>
      <c r="B1879" s="13" t="s">
        <v>18</v>
      </c>
      <c r="C1879" s="13" t="s">
        <v>34</v>
      </c>
      <c r="D1879" s="21" t="s">
        <v>624</v>
      </c>
      <c r="E1879" s="14">
        <v>2</v>
      </c>
      <c r="F1879" s="14">
        <v>15.81</v>
      </c>
      <c r="G1879" s="15">
        <f>ROUND(E1879*F1879,2)</f>
        <v>31.62</v>
      </c>
      <c r="H1879" s="14">
        <v>2</v>
      </c>
      <c r="I1879" s="41"/>
      <c r="J1879" s="15">
        <f>ROUND(H1879*I1879,2)</f>
        <v>0</v>
      </c>
    </row>
    <row r="1880" spans="1:10" ht="51" x14ac:dyDescent="0.3">
      <c r="A1880" s="16"/>
      <c r="B1880" s="16"/>
      <c r="C1880" s="16"/>
      <c r="D1880" s="21" t="s">
        <v>625</v>
      </c>
      <c r="E1880" s="16"/>
      <c r="F1880" s="16"/>
      <c r="G1880" s="16"/>
      <c r="H1880" s="16"/>
      <c r="I1880" s="41"/>
      <c r="J1880" s="16"/>
    </row>
    <row r="1881" spans="1:10" x14ac:dyDescent="0.3">
      <c r="A1881" s="12" t="s">
        <v>626</v>
      </c>
      <c r="B1881" s="13" t="s">
        <v>18</v>
      </c>
      <c r="C1881" s="13" t="s">
        <v>56</v>
      </c>
      <c r="D1881" s="21" t="s">
        <v>627</v>
      </c>
      <c r="E1881" s="14">
        <v>48</v>
      </c>
      <c r="F1881" s="14">
        <v>16.59</v>
      </c>
      <c r="G1881" s="15">
        <f>ROUND(E1881*F1881,2)</f>
        <v>796.32</v>
      </c>
      <c r="H1881" s="14">
        <v>48</v>
      </c>
      <c r="I1881" s="41"/>
      <c r="J1881" s="15">
        <f>ROUND(H1881*I1881,2)</f>
        <v>0</v>
      </c>
    </row>
    <row r="1882" spans="1:10" ht="40.799999999999997" x14ac:dyDescent="0.3">
      <c r="A1882" s="16"/>
      <c r="B1882" s="16"/>
      <c r="C1882" s="16"/>
      <c r="D1882" s="21" t="s">
        <v>628</v>
      </c>
      <c r="E1882" s="16"/>
      <c r="F1882" s="16"/>
      <c r="G1882" s="16"/>
      <c r="H1882" s="16"/>
      <c r="I1882" s="41"/>
      <c r="J1882" s="16"/>
    </row>
    <row r="1883" spans="1:10" ht="20.399999999999999" x14ac:dyDescent="0.3">
      <c r="A1883" s="12" t="s">
        <v>2367</v>
      </c>
      <c r="B1883" s="13" t="s">
        <v>18</v>
      </c>
      <c r="C1883" s="13" t="s">
        <v>56</v>
      </c>
      <c r="D1883" s="21" t="s">
        <v>2368</v>
      </c>
      <c r="E1883" s="14">
        <v>40</v>
      </c>
      <c r="F1883" s="14">
        <v>18.77</v>
      </c>
      <c r="G1883" s="15">
        <f>ROUND(E1883*F1883,2)</f>
        <v>750.8</v>
      </c>
      <c r="H1883" s="14">
        <v>40</v>
      </c>
      <c r="I1883" s="41"/>
      <c r="J1883" s="15">
        <f>ROUND(H1883*I1883,2)</f>
        <v>0</v>
      </c>
    </row>
    <row r="1884" spans="1:10" ht="40.799999999999997" x14ac:dyDescent="0.3">
      <c r="A1884" s="16"/>
      <c r="B1884" s="16"/>
      <c r="C1884" s="16"/>
      <c r="D1884" s="21" t="s">
        <v>2369</v>
      </c>
      <c r="E1884" s="16"/>
      <c r="F1884" s="16"/>
      <c r="G1884" s="16"/>
      <c r="H1884" s="16"/>
      <c r="I1884" s="41"/>
      <c r="J1884" s="16"/>
    </row>
    <row r="1885" spans="1:10" x14ac:dyDescent="0.3">
      <c r="A1885" s="12" t="s">
        <v>635</v>
      </c>
      <c r="B1885" s="13" t="s">
        <v>18</v>
      </c>
      <c r="C1885" s="13" t="s">
        <v>56</v>
      </c>
      <c r="D1885" s="21" t="s">
        <v>636</v>
      </c>
      <c r="E1885" s="14">
        <v>20</v>
      </c>
      <c r="F1885" s="14">
        <v>33.75</v>
      </c>
      <c r="G1885" s="15">
        <f>ROUND(E1885*F1885,2)</f>
        <v>675</v>
      </c>
      <c r="H1885" s="14">
        <v>20</v>
      </c>
      <c r="I1885" s="41"/>
      <c r="J1885" s="15">
        <f>ROUND(H1885*I1885,2)</f>
        <v>0</v>
      </c>
    </row>
    <row r="1886" spans="1:10" ht="40.799999999999997" x14ac:dyDescent="0.3">
      <c r="A1886" s="16"/>
      <c r="B1886" s="16"/>
      <c r="C1886" s="16"/>
      <c r="D1886" s="21" t="s">
        <v>637</v>
      </c>
      <c r="E1886" s="16"/>
      <c r="F1886" s="16"/>
      <c r="G1886" s="16"/>
      <c r="H1886" s="16"/>
      <c r="I1886" s="41"/>
      <c r="J1886" s="16"/>
    </row>
    <row r="1887" spans="1:10" ht="20.399999999999999" x14ac:dyDescent="0.3">
      <c r="A1887" s="12" t="s">
        <v>2370</v>
      </c>
      <c r="B1887" s="13" t="s">
        <v>18</v>
      </c>
      <c r="C1887" s="13" t="s">
        <v>56</v>
      </c>
      <c r="D1887" s="21" t="s">
        <v>2371</v>
      </c>
      <c r="E1887" s="14">
        <v>10</v>
      </c>
      <c r="F1887" s="14">
        <v>52</v>
      </c>
      <c r="G1887" s="15">
        <f>ROUND(E1887*F1887,2)</f>
        <v>520</v>
      </c>
      <c r="H1887" s="14">
        <v>10</v>
      </c>
      <c r="I1887" s="41"/>
      <c r="J1887" s="15">
        <f>ROUND(H1887*I1887,2)</f>
        <v>0</v>
      </c>
    </row>
    <row r="1888" spans="1:10" ht="40.799999999999997" x14ac:dyDescent="0.3">
      <c r="A1888" s="16"/>
      <c r="B1888" s="16"/>
      <c r="C1888" s="16"/>
      <c r="D1888" s="21" t="s">
        <v>2372</v>
      </c>
      <c r="E1888" s="16"/>
      <c r="F1888" s="16"/>
      <c r="G1888" s="16"/>
      <c r="H1888" s="16"/>
      <c r="I1888" s="41"/>
      <c r="J1888" s="16"/>
    </row>
    <row r="1889" spans="1:10" ht="20.399999999999999" x14ac:dyDescent="0.3">
      <c r="A1889" s="12" t="s">
        <v>2373</v>
      </c>
      <c r="B1889" s="13" t="s">
        <v>18</v>
      </c>
      <c r="C1889" s="13" t="s">
        <v>56</v>
      </c>
      <c r="D1889" s="21" t="s">
        <v>2374</v>
      </c>
      <c r="E1889" s="14">
        <v>25</v>
      </c>
      <c r="F1889" s="14">
        <v>18.27</v>
      </c>
      <c r="G1889" s="15">
        <f>ROUND(E1889*F1889,2)</f>
        <v>456.75</v>
      </c>
      <c r="H1889" s="14">
        <v>25</v>
      </c>
      <c r="I1889" s="41"/>
      <c r="J1889" s="15">
        <f>ROUND(H1889*I1889,2)</f>
        <v>0</v>
      </c>
    </row>
    <row r="1890" spans="1:10" ht="51" x14ac:dyDescent="0.3">
      <c r="A1890" s="16"/>
      <c r="B1890" s="16"/>
      <c r="C1890" s="16"/>
      <c r="D1890" s="21" t="s">
        <v>2375</v>
      </c>
      <c r="E1890" s="16"/>
      <c r="F1890" s="16"/>
      <c r="G1890" s="16"/>
      <c r="H1890" s="16"/>
      <c r="I1890" s="41"/>
      <c r="J1890" s="16"/>
    </row>
    <row r="1891" spans="1:10" x14ac:dyDescent="0.3">
      <c r="A1891" s="12" t="s">
        <v>2376</v>
      </c>
      <c r="B1891" s="13" t="s">
        <v>18</v>
      </c>
      <c r="C1891" s="13" t="s">
        <v>63</v>
      </c>
      <c r="D1891" s="21" t="s">
        <v>2377</v>
      </c>
      <c r="E1891" s="14">
        <v>4.5</v>
      </c>
      <c r="F1891" s="14">
        <v>159.69</v>
      </c>
      <c r="G1891" s="15">
        <f>ROUND(E1891*F1891,2)</f>
        <v>718.61</v>
      </c>
      <c r="H1891" s="14">
        <v>4.5</v>
      </c>
      <c r="I1891" s="41"/>
      <c r="J1891" s="15">
        <f>ROUND(H1891*I1891,2)</f>
        <v>0</v>
      </c>
    </row>
    <row r="1892" spans="1:10" ht="30.6" x14ac:dyDescent="0.3">
      <c r="A1892" s="16"/>
      <c r="B1892" s="16"/>
      <c r="C1892" s="16"/>
      <c r="D1892" s="21" t="s">
        <v>2378</v>
      </c>
      <c r="E1892" s="16"/>
      <c r="F1892" s="16"/>
      <c r="G1892" s="16"/>
      <c r="H1892" s="16"/>
      <c r="I1892" s="41"/>
      <c r="J1892" s="16"/>
    </row>
    <row r="1893" spans="1:10" ht="20.399999999999999" x14ac:dyDescent="0.3">
      <c r="A1893" s="12" t="s">
        <v>2379</v>
      </c>
      <c r="B1893" s="13" t="s">
        <v>18</v>
      </c>
      <c r="C1893" s="13" t="s">
        <v>34</v>
      </c>
      <c r="D1893" s="21" t="s">
        <v>639</v>
      </c>
      <c r="E1893" s="14">
        <v>30</v>
      </c>
      <c r="F1893" s="14">
        <v>24.8</v>
      </c>
      <c r="G1893" s="15">
        <f>ROUND(E1893*F1893,2)</f>
        <v>744</v>
      </c>
      <c r="H1893" s="14">
        <v>30</v>
      </c>
      <c r="I1893" s="41"/>
      <c r="J1893" s="15">
        <f>ROUND(H1893*I1893,2)</f>
        <v>0</v>
      </c>
    </row>
    <row r="1894" spans="1:10" ht="61.2" x14ac:dyDescent="0.3">
      <c r="A1894" s="16"/>
      <c r="B1894" s="16"/>
      <c r="C1894" s="16"/>
      <c r="D1894" s="21" t="s">
        <v>640</v>
      </c>
      <c r="E1894" s="16"/>
      <c r="F1894" s="16"/>
      <c r="G1894" s="16"/>
      <c r="H1894" s="16"/>
      <c r="I1894" s="41"/>
      <c r="J1894" s="16"/>
    </row>
    <row r="1895" spans="1:10" ht="20.399999999999999" x14ac:dyDescent="0.3">
      <c r="A1895" s="12" t="s">
        <v>2380</v>
      </c>
      <c r="B1895" s="13" t="s">
        <v>18</v>
      </c>
      <c r="C1895" s="13" t="s">
        <v>34</v>
      </c>
      <c r="D1895" s="21" t="s">
        <v>2381</v>
      </c>
      <c r="E1895" s="14">
        <v>42</v>
      </c>
      <c r="F1895" s="14">
        <v>8.36</v>
      </c>
      <c r="G1895" s="15">
        <f>ROUND(E1895*F1895,2)</f>
        <v>351.12</v>
      </c>
      <c r="H1895" s="14">
        <v>42</v>
      </c>
      <c r="I1895" s="41"/>
      <c r="J1895" s="15">
        <f>ROUND(H1895*I1895,2)</f>
        <v>0</v>
      </c>
    </row>
    <row r="1896" spans="1:10" ht="40.799999999999997" x14ac:dyDescent="0.3">
      <c r="A1896" s="16"/>
      <c r="B1896" s="16"/>
      <c r="C1896" s="16"/>
      <c r="D1896" s="21" t="s">
        <v>2382</v>
      </c>
      <c r="E1896" s="16"/>
      <c r="F1896" s="16"/>
      <c r="G1896" s="16"/>
      <c r="H1896" s="16"/>
      <c r="I1896" s="41"/>
      <c r="J1896" s="16"/>
    </row>
    <row r="1897" spans="1:10" x14ac:dyDescent="0.3">
      <c r="A1897" s="12" t="s">
        <v>656</v>
      </c>
      <c r="B1897" s="13" t="s">
        <v>18</v>
      </c>
      <c r="C1897" s="13" t="s">
        <v>19</v>
      </c>
      <c r="D1897" s="21" t="s">
        <v>657</v>
      </c>
      <c r="E1897" s="14">
        <v>30</v>
      </c>
      <c r="F1897" s="14">
        <v>32.4</v>
      </c>
      <c r="G1897" s="15">
        <f>ROUND(E1897*F1897,2)</f>
        <v>972</v>
      </c>
      <c r="H1897" s="14">
        <v>30</v>
      </c>
      <c r="I1897" s="41"/>
      <c r="J1897" s="15">
        <f>ROUND(H1897*I1897,2)</f>
        <v>0</v>
      </c>
    </row>
    <row r="1898" spans="1:10" ht="91.8" x14ac:dyDescent="0.3">
      <c r="A1898" s="16"/>
      <c r="B1898" s="16"/>
      <c r="C1898" s="16"/>
      <c r="D1898" s="21" t="s">
        <v>658</v>
      </c>
      <c r="E1898" s="16"/>
      <c r="F1898" s="16"/>
      <c r="G1898" s="16"/>
      <c r="H1898" s="16"/>
      <c r="I1898" s="41"/>
      <c r="J1898" s="16"/>
    </row>
    <row r="1899" spans="1:10" x14ac:dyDescent="0.3">
      <c r="A1899" s="12" t="s">
        <v>659</v>
      </c>
      <c r="B1899" s="13" t="s">
        <v>18</v>
      </c>
      <c r="C1899" s="13" t="s">
        <v>63</v>
      </c>
      <c r="D1899" s="21" t="s">
        <v>660</v>
      </c>
      <c r="E1899" s="14">
        <v>1.92</v>
      </c>
      <c r="F1899" s="14">
        <v>434.61</v>
      </c>
      <c r="G1899" s="15">
        <f>ROUND(E1899*F1899,2)</f>
        <v>834.45</v>
      </c>
      <c r="H1899" s="14">
        <v>1.92</v>
      </c>
      <c r="I1899" s="41"/>
      <c r="J1899" s="15">
        <f>ROUND(H1899*I1899,2)</f>
        <v>0</v>
      </c>
    </row>
    <row r="1900" spans="1:10" ht="51" x14ac:dyDescent="0.3">
      <c r="A1900" s="16"/>
      <c r="B1900" s="16"/>
      <c r="C1900" s="16"/>
      <c r="D1900" s="21" t="s">
        <v>661</v>
      </c>
      <c r="E1900" s="16"/>
      <c r="F1900" s="16"/>
      <c r="G1900" s="16"/>
      <c r="H1900" s="16"/>
      <c r="I1900" s="41"/>
      <c r="J1900" s="16"/>
    </row>
    <row r="1901" spans="1:10" ht="20.399999999999999" x14ac:dyDescent="0.3">
      <c r="A1901" s="12" t="s">
        <v>2383</v>
      </c>
      <c r="B1901" s="13" t="s">
        <v>18</v>
      </c>
      <c r="C1901" s="13" t="s">
        <v>63</v>
      </c>
      <c r="D1901" s="21" t="s">
        <v>2384</v>
      </c>
      <c r="E1901" s="14">
        <v>80</v>
      </c>
      <c r="F1901" s="14">
        <v>9.8699999999999992</v>
      </c>
      <c r="G1901" s="15">
        <f>ROUND(E1901*F1901,2)</f>
        <v>789.6</v>
      </c>
      <c r="H1901" s="14">
        <v>80</v>
      </c>
      <c r="I1901" s="41"/>
      <c r="J1901" s="15">
        <f>ROUND(H1901*I1901,2)</f>
        <v>0</v>
      </c>
    </row>
    <row r="1902" spans="1:10" ht="40.799999999999997" x14ac:dyDescent="0.3">
      <c r="A1902" s="16"/>
      <c r="B1902" s="16"/>
      <c r="C1902" s="16"/>
      <c r="D1902" s="21" t="s">
        <v>2385</v>
      </c>
      <c r="E1902" s="16"/>
      <c r="F1902" s="16"/>
      <c r="G1902" s="16"/>
      <c r="H1902" s="16"/>
      <c r="I1902" s="41"/>
      <c r="J1902" s="16"/>
    </row>
    <row r="1903" spans="1:10" x14ac:dyDescent="0.3">
      <c r="A1903" s="12" t="s">
        <v>2386</v>
      </c>
      <c r="B1903" s="13" t="s">
        <v>18</v>
      </c>
      <c r="C1903" s="13" t="s">
        <v>63</v>
      </c>
      <c r="D1903" s="21" t="s">
        <v>2387</v>
      </c>
      <c r="E1903" s="14">
        <v>80</v>
      </c>
      <c r="F1903" s="14">
        <v>52.98</v>
      </c>
      <c r="G1903" s="15">
        <f>ROUND(E1903*F1903,2)</f>
        <v>4238.3999999999996</v>
      </c>
      <c r="H1903" s="14">
        <v>80</v>
      </c>
      <c r="I1903" s="41"/>
      <c r="J1903" s="15">
        <f>ROUND(H1903*I1903,2)</f>
        <v>0</v>
      </c>
    </row>
    <row r="1904" spans="1:10" ht="20.399999999999999" x14ac:dyDescent="0.3">
      <c r="A1904" s="16"/>
      <c r="B1904" s="16"/>
      <c r="C1904" s="16"/>
      <c r="D1904" s="21" t="s">
        <v>2388</v>
      </c>
      <c r="E1904" s="16"/>
      <c r="F1904" s="16"/>
      <c r="G1904" s="16"/>
      <c r="H1904" s="16"/>
      <c r="I1904" s="41"/>
      <c r="J1904" s="16"/>
    </row>
    <row r="1905" spans="1:10" x14ac:dyDescent="0.3">
      <c r="A1905" s="16"/>
      <c r="B1905" s="16"/>
      <c r="C1905" s="16"/>
      <c r="D1905" s="36" t="s">
        <v>2389</v>
      </c>
      <c r="E1905" s="14">
        <v>1</v>
      </c>
      <c r="F1905" s="17">
        <f>G1875+G1877+G1879+G1881+G1883+G1885+G1887+G1889+G1891+G1893+G1895+G1897+G1899+G1901+G1903</f>
        <v>13218.27</v>
      </c>
      <c r="G1905" s="17">
        <f>ROUND(E1905*F1905,2)</f>
        <v>13218.27</v>
      </c>
      <c r="H1905" s="14">
        <v>1</v>
      </c>
      <c r="I1905" s="41">
        <f>J1875+J1877+J1879+J1881+J1883+J1885+J1887+J1889+J1891+J1893+J1895+J1897+J1899+J1901+J1903</f>
        <v>0</v>
      </c>
      <c r="J1905" s="17">
        <f>ROUND(H1905*I1905,2)</f>
        <v>0</v>
      </c>
    </row>
    <row r="1906" spans="1:10" ht="1.05" customHeight="1" x14ac:dyDescent="0.3">
      <c r="A1906" s="18"/>
      <c r="B1906" s="18"/>
      <c r="C1906" s="18"/>
      <c r="D1906" s="37"/>
      <c r="E1906" s="18"/>
      <c r="F1906" s="18"/>
      <c r="G1906" s="18"/>
      <c r="H1906" s="18"/>
      <c r="I1906" s="41"/>
      <c r="J1906" s="18"/>
    </row>
    <row r="1907" spans="1:10" x14ac:dyDescent="0.3">
      <c r="A1907" s="16"/>
      <c r="B1907" s="16"/>
      <c r="C1907" s="16"/>
      <c r="D1907" s="36" t="s">
        <v>2390</v>
      </c>
      <c r="E1907" s="14">
        <v>1</v>
      </c>
      <c r="F1907" s="17">
        <f>G1869+G1874</f>
        <v>14793.27</v>
      </c>
      <c r="G1907" s="17">
        <f>ROUND(E1907*F1907,2)</f>
        <v>14793.27</v>
      </c>
      <c r="H1907" s="14">
        <v>1</v>
      </c>
      <c r="I1907" s="41">
        <f>J1869+J1874</f>
        <v>0</v>
      </c>
      <c r="J1907" s="17">
        <f>ROUND(H1907*I1907,2)</f>
        <v>0</v>
      </c>
    </row>
    <row r="1908" spans="1:10" ht="1.05" customHeight="1" x14ac:dyDescent="0.3">
      <c r="A1908" s="18"/>
      <c r="B1908" s="18"/>
      <c r="C1908" s="18"/>
      <c r="D1908" s="37"/>
      <c r="E1908" s="18"/>
      <c r="F1908" s="18"/>
      <c r="G1908" s="18"/>
      <c r="H1908" s="18"/>
      <c r="I1908" s="41"/>
      <c r="J1908" s="18"/>
    </row>
    <row r="1909" spans="1:10" x14ac:dyDescent="0.3">
      <c r="A1909" s="10" t="s">
        <v>2391</v>
      </c>
      <c r="B1909" s="10" t="s">
        <v>10</v>
      </c>
      <c r="C1909" s="10" t="s">
        <v>11</v>
      </c>
      <c r="D1909" s="35" t="s">
        <v>665</v>
      </c>
      <c r="E1909" s="11">
        <f>E1924</f>
        <v>1</v>
      </c>
      <c r="F1909" s="11">
        <f>F1924</f>
        <v>3757.42</v>
      </c>
      <c r="G1909" s="11">
        <f>G1924</f>
        <v>3757.42</v>
      </c>
      <c r="H1909" s="11">
        <f>H1924</f>
        <v>1</v>
      </c>
      <c r="I1909" s="41">
        <f>I1924</f>
        <v>0</v>
      </c>
      <c r="J1909" s="11">
        <f>J1924</f>
        <v>0</v>
      </c>
    </row>
    <row r="1910" spans="1:10" x14ac:dyDescent="0.3">
      <c r="A1910" s="12" t="s">
        <v>749</v>
      </c>
      <c r="B1910" s="13" t="s">
        <v>18</v>
      </c>
      <c r="C1910" s="13" t="s">
        <v>19</v>
      </c>
      <c r="D1910" s="21" t="s">
        <v>750</v>
      </c>
      <c r="E1910" s="14">
        <v>2</v>
      </c>
      <c r="F1910" s="14">
        <v>117.92</v>
      </c>
      <c r="G1910" s="15">
        <f>ROUND(E1910*F1910,2)</f>
        <v>235.84</v>
      </c>
      <c r="H1910" s="14">
        <v>2</v>
      </c>
      <c r="I1910" s="41"/>
      <c r="J1910" s="15">
        <f>ROUND(H1910*I1910,2)</f>
        <v>0</v>
      </c>
    </row>
    <row r="1911" spans="1:10" ht="112.2" x14ac:dyDescent="0.3">
      <c r="A1911" s="16"/>
      <c r="B1911" s="16"/>
      <c r="C1911" s="16"/>
      <c r="D1911" s="21" t="s">
        <v>751</v>
      </c>
      <c r="E1911" s="16"/>
      <c r="F1911" s="16"/>
      <c r="G1911" s="16"/>
      <c r="H1911" s="16"/>
      <c r="I1911" s="41"/>
      <c r="J1911" s="16"/>
    </row>
    <row r="1912" spans="1:10" ht="20.399999999999999" x14ac:dyDescent="0.3">
      <c r="A1912" s="12" t="s">
        <v>2392</v>
      </c>
      <c r="B1912" s="13" t="s">
        <v>18</v>
      </c>
      <c r="C1912" s="13" t="s">
        <v>34</v>
      </c>
      <c r="D1912" s="21" t="s">
        <v>2393</v>
      </c>
      <c r="E1912" s="14">
        <v>10</v>
      </c>
      <c r="F1912" s="14">
        <v>21.17</v>
      </c>
      <c r="G1912" s="15">
        <f>ROUND(E1912*F1912,2)</f>
        <v>211.7</v>
      </c>
      <c r="H1912" s="14">
        <v>10</v>
      </c>
      <c r="I1912" s="41"/>
      <c r="J1912" s="15">
        <f>ROUND(H1912*I1912,2)</f>
        <v>0</v>
      </c>
    </row>
    <row r="1913" spans="1:10" ht="102" x14ac:dyDescent="0.3">
      <c r="A1913" s="16"/>
      <c r="B1913" s="16"/>
      <c r="C1913" s="16"/>
      <c r="D1913" s="21" t="s">
        <v>2394</v>
      </c>
      <c r="E1913" s="16"/>
      <c r="F1913" s="16"/>
      <c r="G1913" s="16"/>
      <c r="H1913" s="16"/>
      <c r="I1913" s="41"/>
      <c r="J1913" s="16"/>
    </row>
    <row r="1914" spans="1:10" ht="20.399999999999999" x14ac:dyDescent="0.3">
      <c r="A1914" s="12" t="s">
        <v>2395</v>
      </c>
      <c r="B1914" s="13" t="s">
        <v>18</v>
      </c>
      <c r="C1914" s="13" t="s">
        <v>34</v>
      </c>
      <c r="D1914" s="21" t="s">
        <v>2396</v>
      </c>
      <c r="E1914" s="14">
        <v>5</v>
      </c>
      <c r="F1914" s="14">
        <v>44.91</v>
      </c>
      <c r="G1914" s="15">
        <f>ROUND(E1914*F1914,2)</f>
        <v>224.55</v>
      </c>
      <c r="H1914" s="14">
        <v>5</v>
      </c>
      <c r="I1914" s="41"/>
      <c r="J1914" s="15">
        <f>ROUND(H1914*I1914,2)</f>
        <v>0</v>
      </c>
    </row>
    <row r="1915" spans="1:10" ht="102" x14ac:dyDescent="0.3">
      <c r="A1915" s="16"/>
      <c r="B1915" s="16"/>
      <c r="C1915" s="16"/>
      <c r="D1915" s="21" t="s">
        <v>2397</v>
      </c>
      <c r="E1915" s="16"/>
      <c r="F1915" s="16"/>
      <c r="G1915" s="16"/>
      <c r="H1915" s="16"/>
      <c r="I1915" s="41"/>
      <c r="J1915" s="16"/>
    </row>
    <row r="1916" spans="1:10" x14ac:dyDescent="0.3">
      <c r="A1916" s="12" t="s">
        <v>2398</v>
      </c>
      <c r="B1916" s="13" t="s">
        <v>18</v>
      </c>
      <c r="C1916" s="13" t="s">
        <v>34</v>
      </c>
      <c r="D1916" s="21" t="s">
        <v>2399</v>
      </c>
      <c r="E1916" s="14">
        <v>10</v>
      </c>
      <c r="F1916" s="14">
        <v>22.9</v>
      </c>
      <c r="G1916" s="15">
        <f>ROUND(E1916*F1916,2)</f>
        <v>229</v>
      </c>
      <c r="H1916" s="14">
        <v>10</v>
      </c>
      <c r="I1916" s="41"/>
      <c r="J1916" s="15">
        <f>ROUND(H1916*I1916,2)</f>
        <v>0</v>
      </c>
    </row>
    <row r="1917" spans="1:10" ht="51" x14ac:dyDescent="0.3">
      <c r="A1917" s="16"/>
      <c r="B1917" s="16"/>
      <c r="C1917" s="16"/>
      <c r="D1917" s="21" t="s">
        <v>2400</v>
      </c>
      <c r="E1917" s="16"/>
      <c r="F1917" s="16"/>
      <c r="G1917" s="16"/>
      <c r="H1917" s="16"/>
      <c r="I1917" s="41"/>
      <c r="J1917" s="16"/>
    </row>
    <row r="1918" spans="1:10" ht="20.399999999999999" x14ac:dyDescent="0.3">
      <c r="A1918" s="12" t="s">
        <v>767</v>
      </c>
      <c r="B1918" s="13" t="s">
        <v>18</v>
      </c>
      <c r="C1918" s="13" t="s">
        <v>34</v>
      </c>
      <c r="D1918" s="21" t="s">
        <v>768</v>
      </c>
      <c r="E1918" s="14">
        <v>5</v>
      </c>
      <c r="F1918" s="14">
        <v>281.64999999999998</v>
      </c>
      <c r="G1918" s="15">
        <f>ROUND(E1918*F1918,2)</f>
        <v>1408.25</v>
      </c>
      <c r="H1918" s="14">
        <v>5</v>
      </c>
      <c r="I1918" s="41"/>
      <c r="J1918" s="15">
        <f>ROUND(H1918*I1918,2)</f>
        <v>0</v>
      </c>
    </row>
    <row r="1919" spans="1:10" ht="61.2" x14ac:dyDescent="0.3">
      <c r="A1919" s="16"/>
      <c r="B1919" s="16"/>
      <c r="C1919" s="16"/>
      <c r="D1919" s="21" t="s">
        <v>769</v>
      </c>
      <c r="E1919" s="16"/>
      <c r="F1919" s="16"/>
      <c r="G1919" s="16"/>
      <c r="H1919" s="16"/>
      <c r="I1919" s="41"/>
      <c r="J1919" s="16"/>
    </row>
    <row r="1920" spans="1:10" ht="20.399999999999999" x14ac:dyDescent="0.3">
      <c r="A1920" s="12" t="s">
        <v>770</v>
      </c>
      <c r="B1920" s="13" t="s">
        <v>18</v>
      </c>
      <c r="C1920" s="13" t="s">
        <v>34</v>
      </c>
      <c r="D1920" s="21" t="s">
        <v>771</v>
      </c>
      <c r="E1920" s="14">
        <v>20</v>
      </c>
      <c r="F1920" s="14">
        <v>56.03</v>
      </c>
      <c r="G1920" s="15">
        <f>ROUND(E1920*F1920,2)</f>
        <v>1120.5999999999999</v>
      </c>
      <c r="H1920" s="14">
        <v>20</v>
      </c>
      <c r="I1920" s="41"/>
      <c r="J1920" s="15">
        <f>ROUND(H1920*I1920,2)</f>
        <v>0</v>
      </c>
    </row>
    <row r="1921" spans="1:10" ht="51" x14ac:dyDescent="0.3">
      <c r="A1921" s="16"/>
      <c r="B1921" s="16"/>
      <c r="C1921" s="16"/>
      <c r="D1921" s="21" t="s">
        <v>772</v>
      </c>
      <c r="E1921" s="16"/>
      <c r="F1921" s="16"/>
      <c r="G1921" s="16"/>
      <c r="H1921" s="16"/>
      <c r="I1921" s="41"/>
      <c r="J1921" s="16"/>
    </row>
    <row r="1922" spans="1:10" x14ac:dyDescent="0.3">
      <c r="A1922" s="12" t="s">
        <v>776</v>
      </c>
      <c r="B1922" s="13" t="s">
        <v>18</v>
      </c>
      <c r="C1922" s="13" t="s">
        <v>19</v>
      </c>
      <c r="D1922" s="21" t="s">
        <v>777</v>
      </c>
      <c r="E1922" s="14">
        <v>3</v>
      </c>
      <c r="F1922" s="14">
        <v>109.16</v>
      </c>
      <c r="G1922" s="15">
        <f>ROUND(E1922*F1922,2)</f>
        <v>327.48</v>
      </c>
      <c r="H1922" s="14">
        <v>3</v>
      </c>
      <c r="I1922" s="41"/>
      <c r="J1922" s="15">
        <f>ROUND(H1922*I1922,2)</f>
        <v>0</v>
      </c>
    </row>
    <row r="1923" spans="1:10" ht="51" x14ac:dyDescent="0.3">
      <c r="A1923" s="16"/>
      <c r="B1923" s="16"/>
      <c r="C1923" s="16"/>
      <c r="D1923" s="21" t="s">
        <v>778</v>
      </c>
      <c r="E1923" s="16"/>
      <c r="F1923" s="16"/>
      <c r="G1923" s="16"/>
      <c r="H1923" s="16"/>
      <c r="I1923" s="41"/>
      <c r="J1923" s="16"/>
    </row>
    <row r="1924" spans="1:10" x14ac:dyDescent="0.3">
      <c r="A1924" s="16"/>
      <c r="B1924" s="16"/>
      <c r="C1924" s="16"/>
      <c r="D1924" s="36" t="s">
        <v>2401</v>
      </c>
      <c r="E1924" s="14">
        <v>1</v>
      </c>
      <c r="F1924" s="17">
        <f>G1910+G1912+G1914+G1916+G1918+G1920+G1922</f>
        <v>3757.42</v>
      </c>
      <c r="G1924" s="17">
        <f>ROUND(E1924*F1924,2)</f>
        <v>3757.42</v>
      </c>
      <c r="H1924" s="14">
        <v>1</v>
      </c>
      <c r="I1924" s="41">
        <f>J1910+J1912+J1914+J1916+J1918+J1920+J1922</f>
        <v>0</v>
      </c>
      <c r="J1924" s="17">
        <f>ROUND(H1924*I1924,2)</f>
        <v>0</v>
      </c>
    </row>
    <row r="1925" spans="1:10" ht="1.05" customHeight="1" x14ac:dyDescent="0.3">
      <c r="A1925" s="18"/>
      <c r="B1925" s="18"/>
      <c r="C1925" s="18"/>
      <c r="D1925" s="37"/>
      <c r="E1925" s="18"/>
      <c r="F1925" s="18"/>
      <c r="G1925" s="18"/>
      <c r="H1925" s="18"/>
      <c r="I1925" s="41"/>
      <c r="J1925" s="18"/>
    </row>
    <row r="1926" spans="1:10" x14ac:dyDescent="0.3">
      <c r="A1926" s="10" t="s">
        <v>2402</v>
      </c>
      <c r="B1926" s="10" t="s">
        <v>10</v>
      </c>
      <c r="C1926" s="10" t="s">
        <v>11</v>
      </c>
      <c r="D1926" s="35" t="s">
        <v>788</v>
      </c>
      <c r="E1926" s="11">
        <f>E1929</f>
        <v>1</v>
      </c>
      <c r="F1926" s="11">
        <f>F1929</f>
        <v>147.9</v>
      </c>
      <c r="G1926" s="11">
        <f>G1929</f>
        <v>147.9</v>
      </c>
      <c r="H1926" s="11">
        <f>H1929</f>
        <v>1</v>
      </c>
      <c r="I1926" s="41">
        <f>I1929</f>
        <v>0</v>
      </c>
      <c r="J1926" s="11">
        <f>J1929</f>
        <v>0</v>
      </c>
    </row>
    <row r="1927" spans="1:10" x14ac:dyDescent="0.3">
      <c r="A1927" s="12" t="s">
        <v>2403</v>
      </c>
      <c r="B1927" s="13" t="s">
        <v>18</v>
      </c>
      <c r="C1927" s="13" t="s">
        <v>56</v>
      </c>
      <c r="D1927" s="21" t="s">
        <v>2404</v>
      </c>
      <c r="E1927" s="14">
        <v>7.5</v>
      </c>
      <c r="F1927" s="14">
        <v>19.72</v>
      </c>
      <c r="G1927" s="15">
        <f>ROUND(E1927*F1927,2)</f>
        <v>147.9</v>
      </c>
      <c r="H1927" s="14">
        <v>7.5</v>
      </c>
      <c r="I1927" s="41"/>
      <c r="J1927" s="15">
        <f>ROUND(H1927*I1927,2)</f>
        <v>0</v>
      </c>
    </row>
    <row r="1928" spans="1:10" ht="71.400000000000006" x14ac:dyDescent="0.3">
      <c r="A1928" s="16"/>
      <c r="B1928" s="16"/>
      <c r="C1928" s="16"/>
      <c r="D1928" s="21" t="s">
        <v>2405</v>
      </c>
      <c r="E1928" s="16"/>
      <c r="F1928" s="16"/>
      <c r="G1928" s="16"/>
      <c r="H1928" s="16"/>
      <c r="I1928" s="41"/>
      <c r="J1928" s="16"/>
    </row>
    <row r="1929" spans="1:10" x14ac:dyDescent="0.3">
      <c r="A1929" s="16"/>
      <c r="B1929" s="16"/>
      <c r="C1929" s="16"/>
      <c r="D1929" s="36" t="s">
        <v>2406</v>
      </c>
      <c r="E1929" s="14">
        <v>1</v>
      </c>
      <c r="F1929" s="17">
        <f>G1927</f>
        <v>147.9</v>
      </c>
      <c r="G1929" s="17">
        <f>ROUND(E1929*F1929,2)</f>
        <v>147.9</v>
      </c>
      <c r="H1929" s="14">
        <v>1</v>
      </c>
      <c r="I1929" s="41">
        <f>J1927</f>
        <v>0</v>
      </c>
      <c r="J1929" s="17">
        <f>ROUND(H1929*I1929,2)</f>
        <v>0</v>
      </c>
    </row>
    <row r="1930" spans="1:10" ht="1.05" customHeight="1" x14ac:dyDescent="0.3">
      <c r="A1930" s="18"/>
      <c r="B1930" s="18"/>
      <c r="C1930" s="18"/>
      <c r="D1930" s="37"/>
      <c r="E1930" s="18"/>
      <c r="F1930" s="18"/>
      <c r="G1930" s="18"/>
      <c r="H1930" s="18"/>
      <c r="I1930" s="41"/>
      <c r="J1930" s="18"/>
    </row>
    <row r="1931" spans="1:10" x14ac:dyDescent="0.3">
      <c r="A1931" s="10" t="s">
        <v>2407</v>
      </c>
      <c r="B1931" s="10" t="s">
        <v>10</v>
      </c>
      <c r="C1931" s="10" t="s">
        <v>11</v>
      </c>
      <c r="D1931" s="35" t="s">
        <v>2040</v>
      </c>
      <c r="E1931" s="11">
        <f>E1958</f>
        <v>1</v>
      </c>
      <c r="F1931" s="11">
        <f>F1958</f>
        <v>16268.75</v>
      </c>
      <c r="G1931" s="11">
        <f>G1958</f>
        <v>16268.75</v>
      </c>
      <c r="H1931" s="11">
        <f>H1958</f>
        <v>1</v>
      </c>
      <c r="I1931" s="41">
        <f>I1958</f>
        <v>0</v>
      </c>
      <c r="J1931" s="11">
        <f>J1958</f>
        <v>0</v>
      </c>
    </row>
    <row r="1932" spans="1:10" x14ac:dyDescent="0.3">
      <c r="A1932" s="19" t="s">
        <v>2408</v>
      </c>
      <c r="B1932" s="19" t="s">
        <v>10</v>
      </c>
      <c r="C1932" s="19" t="s">
        <v>11</v>
      </c>
      <c r="D1932" s="38" t="s">
        <v>828</v>
      </c>
      <c r="E1932" s="20">
        <f>E1949</f>
        <v>1</v>
      </c>
      <c r="F1932" s="20">
        <f>F1949</f>
        <v>14471.73</v>
      </c>
      <c r="G1932" s="20">
        <f>G1949</f>
        <v>14471.73</v>
      </c>
      <c r="H1932" s="20">
        <f>H1949</f>
        <v>1</v>
      </c>
      <c r="I1932" s="41">
        <f>I1949</f>
        <v>0</v>
      </c>
      <c r="J1932" s="20">
        <f>J1949</f>
        <v>0</v>
      </c>
    </row>
    <row r="1933" spans="1:10" ht="20.399999999999999" x14ac:dyDescent="0.3">
      <c r="A1933" s="12" t="s">
        <v>829</v>
      </c>
      <c r="B1933" s="13" t="s">
        <v>18</v>
      </c>
      <c r="C1933" s="13" t="s">
        <v>56</v>
      </c>
      <c r="D1933" s="21" t="s">
        <v>830</v>
      </c>
      <c r="E1933" s="14">
        <v>85.8</v>
      </c>
      <c r="F1933" s="14">
        <v>18.54</v>
      </c>
      <c r="G1933" s="15">
        <f>ROUND(E1933*F1933,2)</f>
        <v>1590.73</v>
      </c>
      <c r="H1933" s="14">
        <v>85.8</v>
      </c>
      <c r="I1933" s="41"/>
      <c r="J1933" s="15">
        <f>ROUND(H1933*I1933,2)</f>
        <v>0</v>
      </c>
    </row>
    <row r="1934" spans="1:10" ht="132.6" x14ac:dyDescent="0.3">
      <c r="A1934" s="16"/>
      <c r="B1934" s="16"/>
      <c r="C1934" s="16"/>
      <c r="D1934" s="21" t="s">
        <v>831</v>
      </c>
      <c r="E1934" s="16"/>
      <c r="F1934" s="16"/>
      <c r="G1934" s="16"/>
      <c r="H1934" s="16"/>
      <c r="I1934" s="41"/>
      <c r="J1934" s="16"/>
    </row>
    <row r="1935" spans="1:10" x14ac:dyDescent="0.3">
      <c r="A1935" s="12" t="s">
        <v>832</v>
      </c>
      <c r="B1935" s="13" t="s">
        <v>18</v>
      </c>
      <c r="C1935" s="13" t="s">
        <v>56</v>
      </c>
      <c r="D1935" s="21" t="s">
        <v>833</v>
      </c>
      <c r="E1935" s="14">
        <v>10</v>
      </c>
      <c r="F1935" s="14">
        <v>16.34</v>
      </c>
      <c r="G1935" s="15">
        <f>ROUND(E1935*F1935,2)</f>
        <v>163.4</v>
      </c>
      <c r="H1935" s="14">
        <v>10</v>
      </c>
      <c r="I1935" s="41"/>
      <c r="J1935" s="15">
        <f>ROUND(H1935*I1935,2)</f>
        <v>0</v>
      </c>
    </row>
    <row r="1936" spans="1:10" ht="51" x14ac:dyDescent="0.3">
      <c r="A1936" s="16"/>
      <c r="B1936" s="16"/>
      <c r="C1936" s="16"/>
      <c r="D1936" s="21" t="s">
        <v>834</v>
      </c>
      <c r="E1936" s="16"/>
      <c r="F1936" s="16"/>
      <c r="G1936" s="16"/>
      <c r="H1936" s="16"/>
      <c r="I1936" s="41"/>
      <c r="J1936" s="16"/>
    </row>
    <row r="1937" spans="1:10" x14ac:dyDescent="0.3">
      <c r="A1937" s="12" t="s">
        <v>838</v>
      </c>
      <c r="B1937" s="13" t="s">
        <v>18</v>
      </c>
      <c r="C1937" s="13" t="s">
        <v>56</v>
      </c>
      <c r="D1937" s="21" t="s">
        <v>839</v>
      </c>
      <c r="E1937" s="14">
        <v>171.6</v>
      </c>
      <c r="F1937" s="14">
        <v>12.98</v>
      </c>
      <c r="G1937" s="15">
        <f>ROUND(E1937*F1937,2)</f>
        <v>2227.37</v>
      </c>
      <c r="H1937" s="14">
        <v>171.6</v>
      </c>
      <c r="I1937" s="41"/>
      <c r="J1937" s="15">
        <f>ROUND(H1937*I1937,2)</f>
        <v>0</v>
      </c>
    </row>
    <row r="1938" spans="1:10" ht="81.599999999999994" x14ac:dyDescent="0.3">
      <c r="A1938" s="16"/>
      <c r="B1938" s="16"/>
      <c r="C1938" s="16"/>
      <c r="D1938" s="21" t="s">
        <v>840</v>
      </c>
      <c r="E1938" s="16"/>
      <c r="F1938" s="16"/>
      <c r="G1938" s="16"/>
      <c r="H1938" s="16"/>
      <c r="I1938" s="41"/>
      <c r="J1938" s="16"/>
    </row>
    <row r="1939" spans="1:10" ht="20.399999999999999" x14ac:dyDescent="0.3">
      <c r="A1939" s="12" t="s">
        <v>835</v>
      </c>
      <c r="B1939" s="13" t="s">
        <v>18</v>
      </c>
      <c r="C1939" s="13" t="s">
        <v>56</v>
      </c>
      <c r="D1939" s="21" t="s">
        <v>836</v>
      </c>
      <c r="E1939" s="14">
        <v>171.6</v>
      </c>
      <c r="F1939" s="14">
        <v>22.65</v>
      </c>
      <c r="G1939" s="15">
        <f>ROUND(E1939*F1939,2)</f>
        <v>3886.74</v>
      </c>
      <c r="H1939" s="14">
        <v>171.6</v>
      </c>
      <c r="I1939" s="41"/>
      <c r="J1939" s="15">
        <f>ROUND(H1939*I1939,2)</f>
        <v>0</v>
      </c>
    </row>
    <row r="1940" spans="1:10" ht="71.400000000000006" x14ac:dyDescent="0.3">
      <c r="A1940" s="16"/>
      <c r="B1940" s="16"/>
      <c r="C1940" s="16"/>
      <c r="D1940" s="21" t="s">
        <v>837</v>
      </c>
      <c r="E1940" s="16"/>
      <c r="F1940" s="16"/>
      <c r="G1940" s="16"/>
      <c r="H1940" s="16"/>
      <c r="I1940" s="41"/>
      <c r="J1940" s="16"/>
    </row>
    <row r="1941" spans="1:10" x14ac:dyDescent="0.3">
      <c r="A1941" s="12" t="s">
        <v>841</v>
      </c>
      <c r="B1941" s="13" t="s">
        <v>18</v>
      </c>
      <c r="C1941" s="13" t="s">
        <v>34</v>
      </c>
      <c r="D1941" s="21" t="s">
        <v>842</v>
      </c>
      <c r="E1941" s="14">
        <v>8</v>
      </c>
      <c r="F1941" s="14">
        <v>18.36</v>
      </c>
      <c r="G1941" s="15">
        <f>ROUND(E1941*F1941,2)</f>
        <v>146.88</v>
      </c>
      <c r="H1941" s="14">
        <v>8</v>
      </c>
      <c r="I1941" s="41"/>
      <c r="J1941" s="15">
        <f>ROUND(H1941*I1941,2)</f>
        <v>0</v>
      </c>
    </row>
    <row r="1942" spans="1:10" ht="40.799999999999997" x14ac:dyDescent="0.3">
      <c r="A1942" s="16"/>
      <c r="B1942" s="16"/>
      <c r="C1942" s="16"/>
      <c r="D1942" s="21" t="s">
        <v>843</v>
      </c>
      <c r="E1942" s="16"/>
      <c r="F1942" s="16"/>
      <c r="G1942" s="16"/>
      <c r="H1942" s="16"/>
      <c r="I1942" s="41"/>
      <c r="J1942" s="16"/>
    </row>
    <row r="1943" spans="1:10" x14ac:dyDescent="0.3">
      <c r="A1943" s="12" t="s">
        <v>847</v>
      </c>
      <c r="B1943" s="13" t="s">
        <v>18</v>
      </c>
      <c r="C1943" s="13" t="s">
        <v>56</v>
      </c>
      <c r="D1943" s="21" t="s">
        <v>848</v>
      </c>
      <c r="E1943" s="14">
        <v>3.6</v>
      </c>
      <c r="F1943" s="14">
        <v>25.17</v>
      </c>
      <c r="G1943" s="15">
        <f>ROUND(E1943*F1943,2)</f>
        <v>90.61</v>
      </c>
      <c r="H1943" s="14">
        <v>3.6</v>
      </c>
      <c r="I1943" s="41"/>
      <c r="J1943" s="15">
        <f>ROUND(H1943*I1943,2)</f>
        <v>0</v>
      </c>
    </row>
    <row r="1944" spans="1:10" ht="40.799999999999997" x14ac:dyDescent="0.3">
      <c r="A1944" s="16"/>
      <c r="B1944" s="16"/>
      <c r="C1944" s="16"/>
      <c r="D1944" s="21" t="s">
        <v>849</v>
      </c>
      <c r="E1944" s="16"/>
      <c r="F1944" s="16"/>
      <c r="G1944" s="16"/>
      <c r="H1944" s="16"/>
      <c r="I1944" s="41"/>
      <c r="J1944" s="16"/>
    </row>
    <row r="1945" spans="1:10" ht="20.399999999999999" x14ac:dyDescent="0.3">
      <c r="A1945" s="12" t="s">
        <v>862</v>
      </c>
      <c r="B1945" s="13" t="s">
        <v>18</v>
      </c>
      <c r="C1945" s="13" t="s">
        <v>34</v>
      </c>
      <c r="D1945" s="21" t="s">
        <v>863</v>
      </c>
      <c r="E1945" s="14">
        <v>40</v>
      </c>
      <c r="F1945" s="14">
        <v>49.83</v>
      </c>
      <c r="G1945" s="15">
        <f>ROUND(E1945*F1945,2)</f>
        <v>1993.2</v>
      </c>
      <c r="H1945" s="14">
        <v>40</v>
      </c>
      <c r="I1945" s="41"/>
      <c r="J1945" s="15">
        <f>ROUND(H1945*I1945,2)</f>
        <v>0</v>
      </c>
    </row>
    <row r="1946" spans="1:10" ht="255" x14ac:dyDescent="0.3">
      <c r="A1946" s="16"/>
      <c r="B1946" s="16"/>
      <c r="C1946" s="16"/>
      <c r="D1946" s="21" t="s">
        <v>864</v>
      </c>
      <c r="E1946" s="16"/>
      <c r="F1946" s="16"/>
      <c r="G1946" s="16"/>
      <c r="H1946" s="16"/>
      <c r="I1946" s="41"/>
      <c r="J1946" s="16"/>
    </row>
    <row r="1947" spans="1:10" ht="20.399999999999999" x14ac:dyDescent="0.3">
      <c r="A1947" s="12" t="s">
        <v>2409</v>
      </c>
      <c r="B1947" s="13" t="s">
        <v>18</v>
      </c>
      <c r="C1947" s="13" t="s">
        <v>63</v>
      </c>
      <c r="D1947" s="21" t="s">
        <v>2410</v>
      </c>
      <c r="E1947" s="14">
        <v>24</v>
      </c>
      <c r="F1947" s="14">
        <v>182.2</v>
      </c>
      <c r="G1947" s="15">
        <f>ROUND(E1947*F1947,2)</f>
        <v>4372.8</v>
      </c>
      <c r="H1947" s="14">
        <v>24</v>
      </c>
      <c r="I1947" s="41"/>
      <c r="J1947" s="15">
        <f>ROUND(H1947*I1947,2)</f>
        <v>0</v>
      </c>
    </row>
    <row r="1948" spans="1:10" ht="81.599999999999994" x14ac:dyDescent="0.3">
      <c r="A1948" s="16"/>
      <c r="B1948" s="16"/>
      <c r="C1948" s="16"/>
      <c r="D1948" s="21" t="s">
        <v>2411</v>
      </c>
      <c r="E1948" s="16"/>
      <c r="F1948" s="16"/>
      <c r="G1948" s="16"/>
      <c r="H1948" s="16"/>
      <c r="I1948" s="41"/>
      <c r="J1948" s="16"/>
    </row>
    <row r="1949" spans="1:10" x14ac:dyDescent="0.3">
      <c r="A1949" s="16"/>
      <c r="B1949" s="16"/>
      <c r="C1949" s="16"/>
      <c r="D1949" s="36" t="s">
        <v>2412</v>
      </c>
      <c r="E1949" s="14">
        <v>1</v>
      </c>
      <c r="F1949" s="17">
        <f>G1933+G1935+G1937+G1939+G1941+G1943+G1945+G1947</f>
        <v>14471.73</v>
      </c>
      <c r="G1949" s="17">
        <f>ROUND(E1949*F1949,2)</f>
        <v>14471.73</v>
      </c>
      <c r="H1949" s="14">
        <v>1</v>
      </c>
      <c r="I1949" s="41">
        <f>J1933+J1935+J1937+J1939+J1941+J1943+J1945+J1947</f>
        <v>0</v>
      </c>
      <c r="J1949" s="17">
        <f>ROUND(H1949*I1949,2)</f>
        <v>0</v>
      </c>
    </row>
    <row r="1950" spans="1:10" ht="1.05" customHeight="1" x14ac:dyDescent="0.3">
      <c r="A1950" s="18"/>
      <c r="B1950" s="18"/>
      <c r="C1950" s="18"/>
      <c r="D1950" s="37"/>
      <c r="E1950" s="18"/>
      <c r="F1950" s="18"/>
      <c r="G1950" s="18"/>
      <c r="H1950" s="18"/>
      <c r="I1950" s="41"/>
      <c r="J1950" s="18"/>
    </row>
    <row r="1951" spans="1:10" x14ac:dyDescent="0.3">
      <c r="A1951" s="19" t="s">
        <v>2413</v>
      </c>
      <c r="B1951" s="19" t="s">
        <v>10</v>
      </c>
      <c r="C1951" s="19" t="s">
        <v>11</v>
      </c>
      <c r="D1951" s="38" t="s">
        <v>879</v>
      </c>
      <c r="E1951" s="20">
        <f>E1956</f>
        <v>1</v>
      </c>
      <c r="F1951" s="20">
        <f>F1956</f>
        <v>1797.02</v>
      </c>
      <c r="G1951" s="20">
        <f>G1956</f>
        <v>1797.02</v>
      </c>
      <c r="H1951" s="20">
        <f>H1956</f>
        <v>1</v>
      </c>
      <c r="I1951" s="41">
        <f>I1956</f>
        <v>0</v>
      </c>
      <c r="J1951" s="20">
        <f>J1956</f>
        <v>0</v>
      </c>
    </row>
    <row r="1952" spans="1:10" ht="20.399999999999999" x14ac:dyDescent="0.3">
      <c r="A1952" s="12" t="s">
        <v>889</v>
      </c>
      <c r="B1952" s="13" t="s">
        <v>18</v>
      </c>
      <c r="C1952" s="13" t="s">
        <v>56</v>
      </c>
      <c r="D1952" s="21" t="s">
        <v>890</v>
      </c>
      <c r="E1952" s="14">
        <v>38</v>
      </c>
      <c r="F1952" s="14">
        <v>31.51</v>
      </c>
      <c r="G1952" s="15">
        <f>ROUND(E1952*F1952,2)</f>
        <v>1197.3800000000001</v>
      </c>
      <c r="H1952" s="14">
        <v>38</v>
      </c>
      <c r="I1952" s="41"/>
      <c r="J1952" s="15">
        <f>ROUND(H1952*I1952,2)</f>
        <v>0</v>
      </c>
    </row>
    <row r="1953" spans="1:10" ht="112.2" x14ac:dyDescent="0.3">
      <c r="A1953" s="16"/>
      <c r="B1953" s="16"/>
      <c r="C1953" s="16"/>
      <c r="D1953" s="21" t="s">
        <v>891</v>
      </c>
      <c r="E1953" s="16"/>
      <c r="F1953" s="16"/>
      <c r="G1953" s="16"/>
      <c r="H1953" s="16"/>
      <c r="I1953" s="41"/>
      <c r="J1953" s="16"/>
    </row>
    <row r="1954" spans="1:10" x14ac:dyDescent="0.3">
      <c r="A1954" s="12" t="s">
        <v>2414</v>
      </c>
      <c r="B1954" s="13" t="s">
        <v>18</v>
      </c>
      <c r="C1954" s="13" t="s">
        <v>56</v>
      </c>
      <c r="D1954" s="21" t="s">
        <v>2415</v>
      </c>
      <c r="E1954" s="14">
        <v>38</v>
      </c>
      <c r="F1954" s="14">
        <v>15.78</v>
      </c>
      <c r="G1954" s="15">
        <f>ROUND(E1954*F1954,2)</f>
        <v>599.64</v>
      </c>
      <c r="H1954" s="14">
        <v>38</v>
      </c>
      <c r="I1954" s="41"/>
      <c r="J1954" s="15">
        <f>ROUND(H1954*I1954,2)</f>
        <v>0</v>
      </c>
    </row>
    <row r="1955" spans="1:10" ht="71.400000000000006" x14ac:dyDescent="0.3">
      <c r="A1955" s="16"/>
      <c r="B1955" s="16"/>
      <c r="C1955" s="16"/>
      <c r="D1955" s="21" t="s">
        <v>2416</v>
      </c>
      <c r="E1955" s="16"/>
      <c r="F1955" s="16"/>
      <c r="G1955" s="16"/>
      <c r="H1955" s="16"/>
      <c r="I1955" s="41"/>
      <c r="J1955" s="16"/>
    </row>
    <row r="1956" spans="1:10" x14ac:dyDescent="0.3">
      <c r="A1956" s="16"/>
      <c r="B1956" s="16"/>
      <c r="C1956" s="16"/>
      <c r="D1956" s="36" t="s">
        <v>2417</v>
      </c>
      <c r="E1956" s="14">
        <v>1</v>
      </c>
      <c r="F1956" s="17">
        <f>G1952+G1954</f>
        <v>1797.02</v>
      </c>
      <c r="G1956" s="17">
        <f>ROUND(E1956*F1956,2)</f>
        <v>1797.02</v>
      </c>
      <c r="H1956" s="14">
        <v>1</v>
      </c>
      <c r="I1956" s="41">
        <f>J1952+J1954</f>
        <v>0</v>
      </c>
      <c r="J1956" s="17">
        <f>ROUND(H1956*I1956,2)</f>
        <v>0</v>
      </c>
    </row>
    <row r="1957" spans="1:10" ht="1.05" customHeight="1" x14ac:dyDescent="0.3">
      <c r="A1957" s="18"/>
      <c r="B1957" s="18"/>
      <c r="C1957" s="18"/>
      <c r="D1957" s="37"/>
      <c r="E1957" s="18"/>
      <c r="F1957" s="18"/>
      <c r="G1957" s="18"/>
      <c r="H1957" s="18"/>
      <c r="I1957" s="41"/>
      <c r="J1957" s="18"/>
    </row>
    <row r="1958" spans="1:10" x14ac:dyDescent="0.3">
      <c r="A1958" s="16"/>
      <c r="B1958" s="16"/>
      <c r="C1958" s="16"/>
      <c r="D1958" s="36" t="s">
        <v>2418</v>
      </c>
      <c r="E1958" s="14">
        <v>1</v>
      </c>
      <c r="F1958" s="17">
        <f>G1932+G1951</f>
        <v>16268.75</v>
      </c>
      <c r="G1958" s="17">
        <f>ROUND(E1958*F1958,2)</f>
        <v>16268.75</v>
      </c>
      <c r="H1958" s="14">
        <v>1</v>
      </c>
      <c r="I1958" s="41">
        <f>J1932+J1951</f>
        <v>0</v>
      </c>
      <c r="J1958" s="17">
        <f>ROUND(H1958*I1958,2)</f>
        <v>0</v>
      </c>
    </row>
    <row r="1959" spans="1:10" ht="1.05" customHeight="1" x14ac:dyDescent="0.3">
      <c r="A1959" s="18"/>
      <c r="B1959" s="18"/>
      <c r="C1959" s="18"/>
      <c r="D1959" s="37"/>
      <c r="E1959" s="18"/>
      <c r="F1959" s="18"/>
      <c r="G1959" s="18"/>
      <c r="H1959" s="18"/>
      <c r="I1959" s="41"/>
      <c r="J1959" s="18"/>
    </row>
    <row r="1960" spans="1:10" ht="20.399999999999999" x14ac:dyDescent="0.3">
      <c r="A1960" s="10" t="s">
        <v>2419</v>
      </c>
      <c r="B1960" s="10" t="s">
        <v>10</v>
      </c>
      <c r="C1960" s="10" t="s">
        <v>11</v>
      </c>
      <c r="D1960" s="35" t="s">
        <v>2420</v>
      </c>
      <c r="E1960" s="11">
        <f>E1975</f>
        <v>1</v>
      </c>
      <c r="F1960" s="11">
        <f>F1975</f>
        <v>2954.85</v>
      </c>
      <c r="G1960" s="11">
        <f>G1975</f>
        <v>2954.85</v>
      </c>
      <c r="H1960" s="11">
        <f>H1975</f>
        <v>1</v>
      </c>
      <c r="I1960" s="41">
        <f>I1975</f>
        <v>0</v>
      </c>
      <c r="J1960" s="11">
        <f>J1975</f>
        <v>0</v>
      </c>
    </row>
    <row r="1961" spans="1:10" x14ac:dyDescent="0.3">
      <c r="A1961" s="19" t="s">
        <v>2421</v>
      </c>
      <c r="B1961" s="19" t="s">
        <v>10</v>
      </c>
      <c r="C1961" s="19" t="s">
        <v>11</v>
      </c>
      <c r="D1961" s="38" t="s">
        <v>948</v>
      </c>
      <c r="E1961" s="20">
        <f>E1966</f>
        <v>1</v>
      </c>
      <c r="F1961" s="20">
        <f>F1966</f>
        <v>1454.44</v>
      </c>
      <c r="G1961" s="20">
        <f>G1966</f>
        <v>1454.44</v>
      </c>
      <c r="H1961" s="20">
        <f>H1966</f>
        <v>1</v>
      </c>
      <c r="I1961" s="41">
        <f>I1966</f>
        <v>0</v>
      </c>
      <c r="J1961" s="20">
        <f>J1966</f>
        <v>0</v>
      </c>
    </row>
    <row r="1962" spans="1:10" x14ac:dyDescent="0.3">
      <c r="A1962" s="12" t="s">
        <v>970</v>
      </c>
      <c r="B1962" s="13" t="s">
        <v>18</v>
      </c>
      <c r="C1962" s="13" t="s">
        <v>56</v>
      </c>
      <c r="D1962" s="21" t="s">
        <v>971</v>
      </c>
      <c r="E1962" s="14">
        <v>5.67</v>
      </c>
      <c r="F1962" s="14">
        <v>184.74</v>
      </c>
      <c r="G1962" s="15">
        <f>ROUND(E1962*F1962,2)</f>
        <v>1047.48</v>
      </c>
      <c r="H1962" s="14">
        <v>5.67</v>
      </c>
      <c r="I1962" s="41"/>
      <c r="J1962" s="15">
        <f>ROUND(H1962*I1962,2)</f>
        <v>0</v>
      </c>
    </row>
    <row r="1963" spans="1:10" ht="142.80000000000001" x14ac:dyDescent="0.3">
      <c r="A1963" s="16"/>
      <c r="B1963" s="16"/>
      <c r="C1963" s="16"/>
      <c r="D1963" s="21" t="s">
        <v>972</v>
      </c>
      <c r="E1963" s="16"/>
      <c r="F1963" s="16"/>
      <c r="G1963" s="16"/>
      <c r="H1963" s="16"/>
      <c r="I1963" s="41"/>
      <c r="J1963" s="16"/>
    </row>
    <row r="1964" spans="1:10" ht="20.399999999999999" x14ac:dyDescent="0.3">
      <c r="A1964" s="12" t="s">
        <v>979</v>
      </c>
      <c r="B1964" s="13" t="s">
        <v>18</v>
      </c>
      <c r="C1964" s="13" t="s">
        <v>56</v>
      </c>
      <c r="D1964" s="21" t="s">
        <v>980</v>
      </c>
      <c r="E1964" s="14">
        <v>2</v>
      </c>
      <c r="F1964" s="14">
        <v>203.48</v>
      </c>
      <c r="G1964" s="15">
        <f>ROUND(E1964*F1964,2)</f>
        <v>406.96</v>
      </c>
      <c r="H1964" s="14">
        <v>2</v>
      </c>
      <c r="I1964" s="41"/>
      <c r="J1964" s="15">
        <f>ROUND(H1964*I1964,2)</f>
        <v>0</v>
      </c>
    </row>
    <row r="1965" spans="1:10" ht="81.599999999999994" x14ac:dyDescent="0.3">
      <c r="A1965" s="16"/>
      <c r="B1965" s="16"/>
      <c r="C1965" s="16"/>
      <c r="D1965" s="21" t="s">
        <v>981</v>
      </c>
      <c r="E1965" s="16"/>
      <c r="F1965" s="16"/>
      <c r="G1965" s="16"/>
      <c r="H1965" s="16"/>
      <c r="I1965" s="41"/>
      <c r="J1965" s="16"/>
    </row>
    <row r="1966" spans="1:10" x14ac:dyDescent="0.3">
      <c r="A1966" s="16"/>
      <c r="B1966" s="16"/>
      <c r="C1966" s="16"/>
      <c r="D1966" s="36" t="s">
        <v>2422</v>
      </c>
      <c r="E1966" s="14">
        <v>1</v>
      </c>
      <c r="F1966" s="17">
        <f>G1962+G1964</f>
        <v>1454.44</v>
      </c>
      <c r="G1966" s="17">
        <f>ROUND(E1966*F1966,2)</f>
        <v>1454.44</v>
      </c>
      <c r="H1966" s="14">
        <v>1</v>
      </c>
      <c r="I1966" s="41">
        <f>J1962+J1964</f>
        <v>0</v>
      </c>
      <c r="J1966" s="17">
        <f>ROUND(H1966*I1966,2)</f>
        <v>0</v>
      </c>
    </row>
    <row r="1967" spans="1:10" ht="1.05" customHeight="1" x14ac:dyDescent="0.3">
      <c r="A1967" s="18"/>
      <c r="B1967" s="18"/>
      <c r="C1967" s="18"/>
      <c r="D1967" s="37"/>
      <c r="E1967" s="18"/>
      <c r="F1967" s="18"/>
      <c r="G1967" s="18"/>
      <c r="H1967" s="18"/>
      <c r="I1967" s="41"/>
      <c r="J1967" s="18"/>
    </row>
    <row r="1968" spans="1:10" x14ac:dyDescent="0.3">
      <c r="A1968" s="19" t="s">
        <v>2423</v>
      </c>
      <c r="B1968" s="19" t="s">
        <v>10</v>
      </c>
      <c r="C1968" s="19" t="s">
        <v>11</v>
      </c>
      <c r="D1968" s="38" t="s">
        <v>391</v>
      </c>
      <c r="E1968" s="20">
        <f>E1973</f>
        <v>1</v>
      </c>
      <c r="F1968" s="20">
        <f>F1973</f>
        <v>1500.41</v>
      </c>
      <c r="G1968" s="20">
        <f>G1973</f>
        <v>1500.41</v>
      </c>
      <c r="H1968" s="20">
        <f>H1973</f>
        <v>1</v>
      </c>
      <c r="I1968" s="41">
        <f>I1973</f>
        <v>0</v>
      </c>
      <c r="J1968" s="20">
        <f>J1973</f>
        <v>0</v>
      </c>
    </row>
    <row r="1969" spans="1:10" x14ac:dyDescent="0.3">
      <c r="A1969" s="12" t="s">
        <v>1059</v>
      </c>
      <c r="B1969" s="13" t="s">
        <v>18</v>
      </c>
      <c r="C1969" s="13" t="s">
        <v>479</v>
      </c>
      <c r="D1969" s="21" t="s">
        <v>1060</v>
      </c>
      <c r="E1969" s="14">
        <v>292.60000000000002</v>
      </c>
      <c r="F1969" s="14">
        <v>4.75</v>
      </c>
      <c r="G1969" s="15">
        <f>ROUND(E1969*F1969,2)</f>
        <v>1389.85</v>
      </c>
      <c r="H1969" s="14">
        <v>292.60000000000002</v>
      </c>
      <c r="I1969" s="41"/>
      <c r="J1969" s="15">
        <f>ROUND(H1969*I1969,2)</f>
        <v>0</v>
      </c>
    </row>
    <row r="1970" spans="1:10" ht="71.400000000000006" x14ac:dyDescent="0.3">
      <c r="A1970" s="16"/>
      <c r="B1970" s="16"/>
      <c r="C1970" s="16"/>
      <c r="D1970" s="21" t="s">
        <v>1061</v>
      </c>
      <c r="E1970" s="16"/>
      <c r="F1970" s="16"/>
      <c r="G1970" s="16"/>
      <c r="H1970" s="16"/>
      <c r="I1970" s="41"/>
      <c r="J1970" s="16"/>
    </row>
    <row r="1971" spans="1:10" ht="20.399999999999999" x14ac:dyDescent="0.3">
      <c r="A1971" s="12" t="s">
        <v>1056</v>
      </c>
      <c r="B1971" s="13" t="s">
        <v>18</v>
      </c>
      <c r="C1971" s="13" t="s">
        <v>19</v>
      </c>
      <c r="D1971" s="21" t="s">
        <v>1057</v>
      </c>
      <c r="E1971" s="14">
        <v>8</v>
      </c>
      <c r="F1971" s="14">
        <v>13.82</v>
      </c>
      <c r="G1971" s="15">
        <f>ROUND(E1971*F1971,2)</f>
        <v>110.56</v>
      </c>
      <c r="H1971" s="14">
        <v>8</v>
      </c>
      <c r="I1971" s="41"/>
      <c r="J1971" s="15">
        <f>ROUND(H1971*I1971,2)</f>
        <v>0</v>
      </c>
    </row>
    <row r="1972" spans="1:10" ht="142.80000000000001" x14ac:dyDescent="0.3">
      <c r="A1972" s="16"/>
      <c r="B1972" s="16"/>
      <c r="C1972" s="16"/>
      <c r="D1972" s="21" t="s">
        <v>1058</v>
      </c>
      <c r="E1972" s="16"/>
      <c r="F1972" s="16"/>
      <c r="G1972" s="16"/>
      <c r="H1972" s="16"/>
      <c r="I1972" s="41"/>
      <c r="J1972" s="16"/>
    </row>
    <row r="1973" spans="1:10" x14ac:dyDescent="0.3">
      <c r="A1973" s="16"/>
      <c r="B1973" s="16"/>
      <c r="C1973" s="16"/>
      <c r="D1973" s="36" t="s">
        <v>2424</v>
      </c>
      <c r="E1973" s="14">
        <v>1</v>
      </c>
      <c r="F1973" s="17">
        <f>G1969+G1971</f>
        <v>1500.41</v>
      </c>
      <c r="G1973" s="17">
        <f>ROUND(E1973*F1973,2)</f>
        <v>1500.41</v>
      </c>
      <c r="H1973" s="14">
        <v>1</v>
      </c>
      <c r="I1973" s="41">
        <f>J1969+J1971</f>
        <v>0</v>
      </c>
      <c r="J1973" s="17">
        <f>ROUND(H1973*I1973,2)</f>
        <v>0</v>
      </c>
    </row>
    <row r="1974" spans="1:10" ht="1.05" customHeight="1" x14ac:dyDescent="0.3">
      <c r="A1974" s="18"/>
      <c r="B1974" s="18"/>
      <c r="C1974" s="18"/>
      <c r="D1974" s="37"/>
      <c r="E1974" s="18"/>
      <c r="F1974" s="18"/>
      <c r="G1974" s="18"/>
      <c r="H1974" s="18"/>
      <c r="I1974" s="41"/>
      <c r="J1974" s="18"/>
    </row>
    <row r="1975" spans="1:10" x14ac:dyDescent="0.3">
      <c r="A1975" s="16"/>
      <c r="B1975" s="16"/>
      <c r="C1975" s="16"/>
      <c r="D1975" s="36" t="s">
        <v>2425</v>
      </c>
      <c r="E1975" s="14">
        <v>1</v>
      </c>
      <c r="F1975" s="17">
        <f>G1961+G1968</f>
        <v>2954.85</v>
      </c>
      <c r="G1975" s="17">
        <f>ROUND(E1975*F1975,2)</f>
        <v>2954.85</v>
      </c>
      <c r="H1975" s="14">
        <v>1</v>
      </c>
      <c r="I1975" s="41">
        <f>J1961+J1968</f>
        <v>0</v>
      </c>
      <c r="J1975" s="17">
        <f>ROUND(H1975*I1975,2)</f>
        <v>0</v>
      </c>
    </row>
    <row r="1976" spans="1:10" ht="1.05" customHeight="1" x14ac:dyDescent="0.3">
      <c r="A1976" s="18"/>
      <c r="B1976" s="18"/>
      <c r="C1976" s="18"/>
      <c r="D1976" s="37"/>
      <c r="E1976" s="18"/>
      <c r="F1976" s="18"/>
      <c r="G1976" s="18"/>
      <c r="H1976" s="18"/>
      <c r="I1976" s="41"/>
      <c r="J1976" s="18"/>
    </row>
    <row r="1977" spans="1:10" x14ac:dyDescent="0.3">
      <c r="A1977" s="10" t="s">
        <v>2426</v>
      </c>
      <c r="B1977" s="10" t="s">
        <v>10</v>
      </c>
      <c r="C1977" s="10" t="s">
        <v>11</v>
      </c>
      <c r="D1977" s="35" t="s">
        <v>1095</v>
      </c>
      <c r="E1977" s="11">
        <f>E1982</f>
        <v>1</v>
      </c>
      <c r="F1977" s="11">
        <f>F1982</f>
        <v>5409</v>
      </c>
      <c r="G1977" s="11">
        <f>G1982</f>
        <v>5409</v>
      </c>
      <c r="H1977" s="11">
        <f>H1982</f>
        <v>1</v>
      </c>
      <c r="I1977" s="41">
        <f>I1982</f>
        <v>0</v>
      </c>
      <c r="J1977" s="11">
        <f>J1982</f>
        <v>0</v>
      </c>
    </row>
    <row r="1978" spans="1:10" x14ac:dyDescent="0.3">
      <c r="A1978" s="12" t="s">
        <v>1096</v>
      </c>
      <c r="B1978" s="13" t="s">
        <v>18</v>
      </c>
      <c r="C1978" s="13" t="s">
        <v>56</v>
      </c>
      <c r="D1978" s="21" t="s">
        <v>1097</v>
      </c>
      <c r="E1978" s="14">
        <v>0</v>
      </c>
      <c r="F1978" s="14">
        <v>23.17</v>
      </c>
      <c r="G1978" s="15">
        <f>ROUND(E1978*F1978,2)</f>
        <v>0</v>
      </c>
      <c r="H1978" s="14">
        <v>0</v>
      </c>
      <c r="I1978" s="41"/>
      <c r="J1978" s="15">
        <f>ROUND(H1978*I1978,2)</f>
        <v>0</v>
      </c>
    </row>
    <row r="1979" spans="1:10" ht="51" x14ac:dyDescent="0.3">
      <c r="A1979" s="16"/>
      <c r="B1979" s="16"/>
      <c r="C1979" s="16"/>
      <c r="D1979" s="21" t="s">
        <v>1098</v>
      </c>
      <c r="E1979" s="16"/>
      <c r="F1979" s="16"/>
      <c r="G1979" s="16"/>
      <c r="H1979" s="16"/>
      <c r="I1979" s="41"/>
      <c r="J1979" s="16"/>
    </row>
    <row r="1980" spans="1:10" x14ac:dyDescent="0.3">
      <c r="A1980" s="12" t="s">
        <v>1105</v>
      </c>
      <c r="B1980" s="13" t="s">
        <v>18</v>
      </c>
      <c r="C1980" s="13" t="s">
        <v>56</v>
      </c>
      <c r="D1980" s="21" t="s">
        <v>1106</v>
      </c>
      <c r="E1980" s="14">
        <v>450</v>
      </c>
      <c r="F1980" s="14">
        <v>12.02</v>
      </c>
      <c r="G1980" s="15">
        <f>ROUND(E1980*F1980,2)</f>
        <v>5409</v>
      </c>
      <c r="H1980" s="14">
        <v>450</v>
      </c>
      <c r="I1980" s="41"/>
      <c r="J1980" s="15">
        <f>ROUND(H1980*I1980,2)</f>
        <v>0</v>
      </c>
    </row>
    <row r="1981" spans="1:10" ht="30.6" x14ac:dyDescent="0.3">
      <c r="A1981" s="16"/>
      <c r="B1981" s="16"/>
      <c r="C1981" s="16"/>
      <c r="D1981" s="21" t="s">
        <v>1107</v>
      </c>
      <c r="E1981" s="16"/>
      <c r="F1981" s="16"/>
      <c r="G1981" s="16"/>
      <c r="H1981" s="16"/>
      <c r="I1981" s="41"/>
      <c r="J1981" s="16"/>
    </row>
    <row r="1982" spans="1:10" x14ac:dyDescent="0.3">
      <c r="A1982" s="16"/>
      <c r="B1982" s="16"/>
      <c r="C1982" s="16"/>
      <c r="D1982" s="36" t="s">
        <v>2427</v>
      </c>
      <c r="E1982" s="14">
        <v>1</v>
      </c>
      <c r="F1982" s="17">
        <f>G1978+G1980</f>
        <v>5409</v>
      </c>
      <c r="G1982" s="17">
        <f>ROUND(E1982*F1982,2)</f>
        <v>5409</v>
      </c>
      <c r="H1982" s="14">
        <v>1</v>
      </c>
      <c r="I1982" s="41">
        <f>J1978+J1980</f>
        <v>0</v>
      </c>
      <c r="J1982" s="17">
        <f>ROUND(H1982*I1982,2)</f>
        <v>0</v>
      </c>
    </row>
    <row r="1983" spans="1:10" ht="1.05" customHeight="1" x14ac:dyDescent="0.3">
      <c r="A1983" s="18"/>
      <c r="B1983" s="18"/>
      <c r="C1983" s="18"/>
      <c r="D1983" s="37"/>
      <c r="E1983" s="18"/>
      <c r="F1983" s="18"/>
      <c r="G1983" s="18"/>
      <c r="H1983" s="18"/>
      <c r="I1983" s="41"/>
      <c r="J1983" s="18"/>
    </row>
    <row r="1984" spans="1:10" x14ac:dyDescent="0.3">
      <c r="A1984" s="10" t="s">
        <v>2428</v>
      </c>
      <c r="B1984" s="10" t="s">
        <v>10</v>
      </c>
      <c r="C1984" s="10" t="s">
        <v>11</v>
      </c>
      <c r="D1984" s="35" t="s">
        <v>1960</v>
      </c>
      <c r="E1984" s="11">
        <f>E2027</f>
        <v>1</v>
      </c>
      <c r="F1984" s="11">
        <f>F2027</f>
        <v>45409.86</v>
      </c>
      <c r="G1984" s="11">
        <f>G2027</f>
        <v>45409.86</v>
      </c>
      <c r="H1984" s="11">
        <f>H2027</f>
        <v>1</v>
      </c>
      <c r="I1984" s="41">
        <f>I2027</f>
        <v>0</v>
      </c>
      <c r="J1984" s="11">
        <f>J2027</f>
        <v>0</v>
      </c>
    </row>
    <row r="1985" spans="1:10" ht="30.6" x14ac:dyDescent="0.3">
      <c r="A1985" s="12" t="s">
        <v>1961</v>
      </c>
      <c r="B1985" s="13" t="s">
        <v>18</v>
      </c>
      <c r="C1985" s="13" t="s">
        <v>19</v>
      </c>
      <c r="D1985" s="21" t="s">
        <v>1962</v>
      </c>
      <c r="E1985" s="14">
        <v>2</v>
      </c>
      <c r="F1985" s="14">
        <v>368.72</v>
      </c>
      <c r="G1985" s="15">
        <f>ROUND(E1985*F1985,2)</f>
        <v>737.44</v>
      </c>
      <c r="H1985" s="14">
        <v>2</v>
      </c>
      <c r="I1985" s="41"/>
      <c r="J1985" s="15">
        <f>ROUND(H1985*I1985,2)</f>
        <v>0</v>
      </c>
    </row>
    <row r="1986" spans="1:10" ht="102" x14ac:dyDescent="0.3">
      <c r="A1986" s="16"/>
      <c r="B1986" s="16"/>
      <c r="C1986" s="16"/>
      <c r="D1986" s="21" t="s">
        <v>1963</v>
      </c>
      <c r="E1986" s="16"/>
      <c r="F1986" s="16"/>
      <c r="G1986" s="16"/>
      <c r="H1986" s="16"/>
      <c r="I1986" s="41"/>
      <c r="J1986" s="16"/>
    </row>
    <row r="1987" spans="1:10" ht="20.399999999999999" x14ac:dyDescent="0.3">
      <c r="A1987" s="12" t="s">
        <v>1964</v>
      </c>
      <c r="B1987" s="13" t="s">
        <v>18</v>
      </c>
      <c r="C1987" s="13" t="s">
        <v>19</v>
      </c>
      <c r="D1987" s="21" t="s">
        <v>1965</v>
      </c>
      <c r="E1987" s="14">
        <v>2</v>
      </c>
      <c r="F1987" s="14">
        <v>33.79</v>
      </c>
      <c r="G1987" s="15">
        <f>ROUND(E1987*F1987,2)</f>
        <v>67.58</v>
      </c>
      <c r="H1987" s="14">
        <v>2</v>
      </c>
      <c r="I1987" s="41"/>
      <c r="J1987" s="15">
        <f>ROUND(H1987*I1987,2)</f>
        <v>0</v>
      </c>
    </row>
    <row r="1988" spans="1:10" ht="102" x14ac:dyDescent="0.3">
      <c r="A1988" s="16"/>
      <c r="B1988" s="16"/>
      <c r="C1988" s="16"/>
      <c r="D1988" s="21" t="s">
        <v>1966</v>
      </c>
      <c r="E1988" s="16"/>
      <c r="F1988" s="16"/>
      <c r="G1988" s="16"/>
      <c r="H1988" s="16"/>
      <c r="I1988" s="41"/>
      <c r="J1988" s="16"/>
    </row>
    <row r="1989" spans="1:10" ht="20.399999999999999" x14ac:dyDescent="0.3">
      <c r="A1989" s="12" t="s">
        <v>1967</v>
      </c>
      <c r="B1989" s="13" t="s">
        <v>18</v>
      </c>
      <c r="C1989" s="13" t="s">
        <v>19</v>
      </c>
      <c r="D1989" s="21" t="s">
        <v>1968</v>
      </c>
      <c r="E1989" s="14">
        <v>2</v>
      </c>
      <c r="F1989" s="14">
        <v>357.85</v>
      </c>
      <c r="G1989" s="15">
        <f>ROUND(E1989*F1989,2)</f>
        <v>715.7</v>
      </c>
      <c r="H1989" s="14">
        <v>2</v>
      </c>
      <c r="I1989" s="41"/>
      <c r="J1989" s="15">
        <f>ROUND(H1989*I1989,2)</f>
        <v>0</v>
      </c>
    </row>
    <row r="1990" spans="1:10" ht="61.2" x14ac:dyDescent="0.3">
      <c r="A1990" s="16"/>
      <c r="B1990" s="16"/>
      <c r="C1990" s="16"/>
      <c r="D1990" s="21" t="s">
        <v>1969</v>
      </c>
      <c r="E1990" s="16"/>
      <c r="F1990" s="16"/>
      <c r="G1990" s="16"/>
      <c r="H1990" s="16"/>
      <c r="I1990" s="41"/>
      <c r="J1990" s="16"/>
    </row>
    <row r="1991" spans="1:10" ht="20.399999999999999" x14ac:dyDescent="0.3">
      <c r="A1991" s="12" t="s">
        <v>1970</v>
      </c>
      <c r="B1991" s="13" t="s">
        <v>18</v>
      </c>
      <c r="C1991" s="13" t="s">
        <v>34</v>
      </c>
      <c r="D1991" s="21" t="s">
        <v>1971</v>
      </c>
      <c r="E1991" s="14">
        <v>120</v>
      </c>
      <c r="F1991" s="14">
        <v>127.04</v>
      </c>
      <c r="G1991" s="15">
        <f>ROUND(E1991*F1991,2)</f>
        <v>15244.8</v>
      </c>
      <c r="H1991" s="14">
        <v>120</v>
      </c>
      <c r="I1991" s="41"/>
      <c r="J1991" s="15">
        <f>ROUND(H1991*I1991,2)</f>
        <v>0</v>
      </c>
    </row>
    <row r="1992" spans="1:10" ht="102" x14ac:dyDescent="0.3">
      <c r="A1992" s="16"/>
      <c r="B1992" s="16"/>
      <c r="C1992" s="16"/>
      <c r="D1992" s="21" t="s">
        <v>1972</v>
      </c>
      <c r="E1992" s="16"/>
      <c r="F1992" s="16"/>
      <c r="G1992" s="16"/>
      <c r="H1992" s="16"/>
      <c r="I1992" s="41"/>
      <c r="J1992" s="16"/>
    </row>
    <row r="1993" spans="1:10" ht="20.399999999999999" x14ac:dyDescent="0.3">
      <c r="A1993" s="12" t="s">
        <v>1973</v>
      </c>
      <c r="B1993" s="13" t="s">
        <v>18</v>
      </c>
      <c r="C1993" s="13" t="s">
        <v>34</v>
      </c>
      <c r="D1993" s="21" t="s">
        <v>1974</v>
      </c>
      <c r="E1993" s="14">
        <v>70</v>
      </c>
      <c r="F1993" s="14">
        <v>108.18</v>
      </c>
      <c r="G1993" s="15">
        <f>ROUND(E1993*F1993,2)</f>
        <v>7572.6</v>
      </c>
      <c r="H1993" s="14">
        <v>70</v>
      </c>
      <c r="I1993" s="41"/>
      <c r="J1993" s="15">
        <f>ROUND(H1993*I1993,2)</f>
        <v>0</v>
      </c>
    </row>
    <row r="1994" spans="1:10" ht="81.599999999999994" x14ac:dyDescent="0.3">
      <c r="A1994" s="16"/>
      <c r="B1994" s="16"/>
      <c r="C1994" s="16"/>
      <c r="D1994" s="21" t="s">
        <v>1975</v>
      </c>
      <c r="E1994" s="16"/>
      <c r="F1994" s="16"/>
      <c r="G1994" s="16"/>
      <c r="H1994" s="16"/>
      <c r="I1994" s="41"/>
      <c r="J1994" s="16"/>
    </row>
    <row r="1995" spans="1:10" ht="20.399999999999999" x14ac:dyDescent="0.3">
      <c r="A1995" s="12" t="s">
        <v>1976</v>
      </c>
      <c r="B1995" s="13" t="s">
        <v>18</v>
      </c>
      <c r="C1995" s="13" t="s">
        <v>34</v>
      </c>
      <c r="D1995" s="21" t="s">
        <v>1977</v>
      </c>
      <c r="E1995" s="14">
        <v>20</v>
      </c>
      <c r="F1995" s="14">
        <v>113.97</v>
      </c>
      <c r="G1995" s="15">
        <f>ROUND(E1995*F1995,2)</f>
        <v>2279.4</v>
      </c>
      <c r="H1995" s="14">
        <v>20</v>
      </c>
      <c r="I1995" s="41"/>
      <c r="J1995" s="15">
        <f>ROUND(H1995*I1995,2)</f>
        <v>0</v>
      </c>
    </row>
    <row r="1996" spans="1:10" ht="81.599999999999994" x14ac:dyDescent="0.3">
      <c r="A1996" s="16"/>
      <c r="B1996" s="16"/>
      <c r="C1996" s="16"/>
      <c r="D1996" s="21" t="s">
        <v>1978</v>
      </c>
      <c r="E1996" s="16"/>
      <c r="F1996" s="16"/>
      <c r="G1996" s="16"/>
      <c r="H1996" s="16"/>
      <c r="I1996" s="41"/>
      <c r="J1996" s="16"/>
    </row>
    <row r="1997" spans="1:10" ht="20.399999999999999" x14ac:dyDescent="0.3">
      <c r="A1997" s="12" t="s">
        <v>1979</v>
      </c>
      <c r="B1997" s="13" t="s">
        <v>18</v>
      </c>
      <c r="C1997" s="13" t="s">
        <v>19</v>
      </c>
      <c r="D1997" s="21" t="s">
        <v>1980</v>
      </c>
      <c r="E1997" s="14">
        <v>2</v>
      </c>
      <c r="F1997" s="14">
        <v>843.73</v>
      </c>
      <c r="G1997" s="15">
        <f>ROUND(E1997*F1997,2)</f>
        <v>1687.46</v>
      </c>
      <c r="H1997" s="14">
        <v>2</v>
      </c>
      <c r="I1997" s="41"/>
      <c r="J1997" s="15">
        <f>ROUND(H1997*I1997,2)</f>
        <v>0</v>
      </c>
    </row>
    <row r="1998" spans="1:10" ht="163.19999999999999" x14ac:dyDescent="0.3">
      <c r="A1998" s="16"/>
      <c r="B1998" s="16"/>
      <c r="C1998" s="16"/>
      <c r="D1998" s="21" t="s">
        <v>1981</v>
      </c>
      <c r="E1998" s="16"/>
      <c r="F1998" s="16"/>
      <c r="G1998" s="16"/>
      <c r="H1998" s="16"/>
      <c r="I1998" s="41"/>
      <c r="J1998" s="16"/>
    </row>
    <row r="1999" spans="1:10" ht="20.399999999999999" x14ac:dyDescent="0.3">
      <c r="A1999" s="12" t="s">
        <v>2005</v>
      </c>
      <c r="B1999" s="13" t="s">
        <v>18</v>
      </c>
      <c r="C1999" s="13" t="s">
        <v>19</v>
      </c>
      <c r="D1999" s="21" t="s">
        <v>2006</v>
      </c>
      <c r="E1999" s="14">
        <v>1</v>
      </c>
      <c r="F1999" s="14">
        <v>980.05</v>
      </c>
      <c r="G1999" s="15">
        <f>ROUND(E1999*F1999,2)</f>
        <v>980.05</v>
      </c>
      <c r="H1999" s="14">
        <v>1</v>
      </c>
      <c r="I1999" s="41"/>
      <c r="J1999" s="15">
        <f>ROUND(H1999*I1999,2)</f>
        <v>0</v>
      </c>
    </row>
    <row r="2000" spans="1:10" ht="204" x14ac:dyDescent="0.3">
      <c r="A2000" s="16"/>
      <c r="B2000" s="16"/>
      <c r="C2000" s="16"/>
      <c r="D2000" s="21" t="s">
        <v>2007</v>
      </c>
      <c r="E2000" s="16"/>
      <c r="F2000" s="16"/>
      <c r="G2000" s="16"/>
      <c r="H2000" s="16"/>
      <c r="I2000" s="41"/>
      <c r="J2000" s="16"/>
    </row>
    <row r="2001" spans="1:10" ht="20.399999999999999" x14ac:dyDescent="0.3">
      <c r="A2001" s="12" t="s">
        <v>2008</v>
      </c>
      <c r="B2001" s="13" t="s">
        <v>18</v>
      </c>
      <c r="C2001" s="13" t="s">
        <v>19</v>
      </c>
      <c r="D2001" s="21" t="s">
        <v>2009</v>
      </c>
      <c r="E2001" s="14">
        <v>2</v>
      </c>
      <c r="F2001" s="14">
        <v>934.59</v>
      </c>
      <c r="G2001" s="15">
        <f>ROUND(E2001*F2001,2)</f>
        <v>1869.18</v>
      </c>
      <c r="H2001" s="14">
        <v>2</v>
      </c>
      <c r="I2001" s="41"/>
      <c r="J2001" s="15">
        <f>ROUND(H2001*I2001,2)</f>
        <v>0</v>
      </c>
    </row>
    <row r="2002" spans="1:10" ht="214.2" x14ac:dyDescent="0.3">
      <c r="A2002" s="16"/>
      <c r="B2002" s="16"/>
      <c r="C2002" s="16"/>
      <c r="D2002" s="21" t="s">
        <v>2010</v>
      </c>
      <c r="E2002" s="16"/>
      <c r="F2002" s="16"/>
      <c r="G2002" s="16"/>
      <c r="H2002" s="16"/>
      <c r="I2002" s="41"/>
      <c r="J2002" s="16"/>
    </row>
    <row r="2003" spans="1:10" ht="20.399999999999999" x14ac:dyDescent="0.3">
      <c r="A2003" s="12" t="s">
        <v>2429</v>
      </c>
      <c r="B2003" s="13" t="s">
        <v>18</v>
      </c>
      <c r="C2003" s="13" t="s">
        <v>34</v>
      </c>
      <c r="D2003" s="21" t="s">
        <v>2430</v>
      </c>
      <c r="E2003" s="14">
        <v>2</v>
      </c>
      <c r="F2003" s="14">
        <v>654.62</v>
      </c>
      <c r="G2003" s="15">
        <f>ROUND(E2003*F2003,2)</f>
        <v>1309.24</v>
      </c>
      <c r="H2003" s="14">
        <v>2</v>
      </c>
      <c r="I2003" s="41"/>
      <c r="J2003" s="15">
        <f>ROUND(H2003*I2003,2)</f>
        <v>0</v>
      </c>
    </row>
    <row r="2004" spans="1:10" ht="214.2" x14ac:dyDescent="0.3">
      <c r="A2004" s="16"/>
      <c r="B2004" s="16"/>
      <c r="C2004" s="16"/>
      <c r="D2004" s="21" t="s">
        <v>2431</v>
      </c>
      <c r="E2004" s="16"/>
      <c r="F2004" s="16"/>
      <c r="G2004" s="16"/>
      <c r="H2004" s="16"/>
      <c r="I2004" s="41"/>
      <c r="J2004" s="16"/>
    </row>
    <row r="2005" spans="1:10" ht="20.399999999999999" x14ac:dyDescent="0.3">
      <c r="A2005" s="12" t="s">
        <v>1982</v>
      </c>
      <c r="B2005" s="13" t="s">
        <v>18</v>
      </c>
      <c r="C2005" s="13" t="s">
        <v>19</v>
      </c>
      <c r="D2005" s="21" t="s">
        <v>1983</v>
      </c>
      <c r="E2005" s="14">
        <v>3</v>
      </c>
      <c r="F2005" s="14">
        <v>43.2</v>
      </c>
      <c r="G2005" s="15">
        <f>ROUND(E2005*F2005,2)</f>
        <v>129.6</v>
      </c>
      <c r="H2005" s="14">
        <v>3</v>
      </c>
      <c r="I2005" s="41"/>
      <c r="J2005" s="15">
        <f>ROUND(H2005*I2005,2)</f>
        <v>0</v>
      </c>
    </row>
    <row r="2006" spans="1:10" ht="61.2" x14ac:dyDescent="0.3">
      <c r="A2006" s="16"/>
      <c r="B2006" s="16"/>
      <c r="C2006" s="16"/>
      <c r="D2006" s="21" t="s">
        <v>1984</v>
      </c>
      <c r="E2006" s="16"/>
      <c r="F2006" s="16"/>
      <c r="G2006" s="16"/>
      <c r="H2006" s="16"/>
      <c r="I2006" s="41"/>
      <c r="J2006" s="16"/>
    </row>
    <row r="2007" spans="1:10" ht="20.399999999999999" x14ac:dyDescent="0.3">
      <c r="A2007" s="12" t="s">
        <v>1985</v>
      </c>
      <c r="B2007" s="13" t="s">
        <v>18</v>
      </c>
      <c r="C2007" s="13" t="s">
        <v>19</v>
      </c>
      <c r="D2007" s="21" t="s">
        <v>1986</v>
      </c>
      <c r="E2007" s="14">
        <v>3</v>
      </c>
      <c r="F2007" s="14">
        <v>167.36</v>
      </c>
      <c r="G2007" s="15">
        <f>ROUND(E2007*F2007,2)</f>
        <v>502.08</v>
      </c>
      <c r="H2007" s="14">
        <v>3</v>
      </c>
      <c r="I2007" s="41"/>
      <c r="J2007" s="15">
        <f>ROUND(H2007*I2007,2)</f>
        <v>0</v>
      </c>
    </row>
    <row r="2008" spans="1:10" ht="40.799999999999997" x14ac:dyDescent="0.3">
      <c r="A2008" s="16"/>
      <c r="B2008" s="16"/>
      <c r="C2008" s="16"/>
      <c r="D2008" s="21" t="s">
        <v>1987</v>
      </c>
      <c r="E2008" s="16"/>
      <c r="F2008" s="16"/>
      <c r="G2008" s="16"/>
      <c r="H2008" s="16"/>
      <c r="I2008" s="41"/>
      <c r="J2008" s="16"/>
    </row>
    <row r="2009" spans="1:10" ht="20.399999999999999" x14ac:dyDescent="0.3">
      <c r="A2009" s="12" t="s">
        <v>2432</v>
      </c>
      <c r="B2009" s="13" t="s">
        <v>18</v>
      </c>
      <c r="C2009" s="13" t="s">
        <v>34</v>
      </c>
      <c r="D2009" s="21" t="s">
        <v>2433</v>
      </c>
      <c r="E2009" s="14">
        <v>5</v>
      </c>
      <c r="F2009" s="14">
        <v>22.96</v>
      </c>
      <c r="G2009" s="15">
        <f>ROUND(E2009*F2009,2)</f>
        <v>114.8</v>
      </c>
      <c r="H2009" s="14">
        <v>5</v>
      </c>
      <c r="I2009" s="41"/>
      <c r="J2009" s="15">
        <f>ROUND(H2009*I2009,2)</f>
        <v>0</v>
      </c>
    </row>
    <row r="2010" spans="1:10" ht="112.2" x14ac:dyDescent="0.3">
      <c r="A2010" s="16"/>
      <c r="B2010" s="16"/>
      <c r="C2010" s="16"/>
      <c r="D2010" s="21" t="s">
        <v>2434</v>
      </c>
      <c r="E2010" s="16"/>
      <c r="F2010" s="16"/>
      <c r="G2010" s="16"/>
      <c r="H2010" s="16"/>
      <c r="I2010" s="41"/>
      <c r="J2010" s="16"/>
    </row>
    <row r="2011" spans="1:10" ht="20.399999999999999" x14ac:dyDescent="0.3">
      <c r="A2011" s="12" t="s">
        <v>2435</v>
      </c>
      <c r="B2011" s="13" t="s">
        <v>18</v>
      </c>
      <c r="C2011" s="13" t="s">
        <v>19</v>
      </c>
      <c r="D2011" s="21" t="s">
        <v>2436</v>
      </c>
      <c r="E2011" s="14">
        <v>1</v>
      </c>
      <c r="F2011" s="14">
        <v>118.01</v>
      </c>
      <c r="G2011" s="15">
        <f>ROUND(E2011*F2011,2)</f>
        <v>118.01</v>
      </c>
      <c r="H2011" s="14">
        <v>1</v>
      </c>
      <c r="I2011" s="41"/>
      <c r="J2011" s="15">
        <f>ROUND(H2011*I2011,2)</f>
        <v>0</v>
      </c>
    </row>
    <row r="2012" spans="1:10" ht="204" x14ac:dyDescent="0.3">
      <c r="A2012" s="16"/>
      <c r="B2012" s="16"/>
      <c r="C2012" s="16"/>
      <c r="D2012" s="21" t="s">
        <v>2437</v>
      </c>
      <c r="E2012" s="16"/>
      <c r="F2012" s="16"/>
      <c r="G2012" s="16"/>
      <c r="H2012" s="16"/>
      <c r="I2012" s="41"/>
      <c r="J2012" s="16"/>
    </row>
    <row r="2013" spans="1:10" x14ac:dyDescent="0.3">
      <c r="A2013" s="12" t="s">
        <v>1988</v>
      </c>
      <c r="B2013" s="13" t="s">
        <v>18</v>
      </c>
      <c r="C2013" s="13" t="s">
        <v>783</v>
      </c>
      <c r="D2013" s="21" t="s">
        <v>1989</v>
      </c>
      <c r="E2013" s="14">
        <v>2</v>
      </c>
      <c r="F2013" s="14">
        <v>269.68</v>
      </c>
      <c r="G2013" s="15">
        <f>ROUND(E2013*F2013,2)</f>
        <v>539.36</v>
      </c>
      <c r="H2013" s="14">
        <v>2</v>
      </c>
      <c r="I2013" s="41"/>
      <c r="J2013" s="15">
        <f>ROUND(H2013*I2013,2)</f>
        <v>0</v>
      </c>
    </row>
    <row r="2014" spans="1:10" x14ac:dyDescent="0.3">
      <c r="A2014" s="12" t="s">
        <v>2438</v>
      </c>
      <c r="B2014" s="13" t="s">
        <v>18</v>
      </c>
      <c r="C2014" s="13" t="s">
        <v>34</v>
      </c>
      <c r="D2014" s="21" t="s">
        <v>2439</v>
      </c>
      <c r="E2014" s="14">
        <v>2</v>
      </c>
      <c r="F2014" s="14">
        <v>609</v>
      </c>
      <c r="G2014" s="15">
        <f>ROUND(E2014*F2014,2)</f>
        <v>1218</v>
      </c>
      <c r="H2014" s="14">
        <v>2</v>
      </c>
      <c r="I2014" s="41"/>
      <c r="J2014" s="15">
        <f>ROUND(H2014*I2014,2)</f>
        <v>0</v>
      </c>
    </row>
    <row r="2015" spans="1:10" x14ac:dyDescent="0.3">
      <c r="A2015" s="12" t="s">
        <v>1990</v>
      </c>
      <c r="B2015" s="13" t="s">
        <v>18</v>
      </c>
      <c r="C2015" s="13" t="s">
        <v>19</v>
      </c>
      <c r="D2015" s="21" t="s">
        <v>1991</v>
      </c>
      <c r="E2015" s="14">
        <v>1</v>
      </c>
      <c r="F2015" s="14">
        <v>1001.44</v>
      </c>
      <c r="G2015" s="15">
        <f>ROUND(E2015*F2015,2)</f>
        <v>1001.44</v>
      </c>
      <c r="H2015" s="14">
        <v>1</v>
      </c>
      <c r="I2015" s="41"/>
      <c r="J2015" s="15">
        <f>ROUND(H2015*I2015,2)</f>
        <v>0</v>
      </c>
    </row>
    <row r="2016" spans="1:10" ht="408" x14ac:dyDescent="0.3">
      <c r="A2016" s="16"/>
      <c r="B2016" s="16"/>
      <c r="C2016" s="16"/>
      <c r="D2016" s="21" t="s">
        <v>1992</v>
      </c>
      <c r="E2016" s="16"/>
      <c r="F2016" s="16"/>
      <c r="G2016" s="16"/>
      <c r="H2016" s="16"/>
      <c r="I2016" s="41"/>
      <c r="J2016" s="16"/>
    </row>
    <row r="2017" spans="1:10" x14ac:dyDescent="0.3">
      <c r="A2017" s="12" t="s">
        <v>1993</v>
      </c>
      <c r="B2017" s="13" t="s">
        <v>18</v>
      </c>
      <c r="C2017" s="13" t="s">
        <v>19</v>
      </c>
      <c r="D2017" s="21" t="s">
        <v>1994</v>
      </c>
      <c r="E2017" s="14">
        <v>2</v>
      </c>
      <c r="F2017" s="14">
        <v>1673.44</v>
      </c>
      <c r="G2017" s="15">
        <f>ROUND(E2017*F2017,2)</f>
        <v>3346.88</v>
      </c>
      <c r="H2017" s="14">
        <v>2</v>
      </c>
      <c r="I2017" s="41"/>
      <c r="J2017" s="15">
        <f>ROUND(H2017*I2017,2)</f>
        <v>0</v>
      </c>
    </row>
    <row r="2018" spans="1:10" ht="408" x14ac:dyDescent="0.3">
      <c r="A2018" s="16"/>
      <c r="B2018" s="16"/>
      <c r="C2018" s="16"/>
      <c r="D2018" s="21" t="s">
        <v>1995</v>
      </c>
      <c r="E2018" s="16"/>
      <c r="F2018" s="16"/>
      <c r="G2018" s="16"/>
      <c r="H2018" s="16"/>
      <c r="I2018" s="41"/>
      <c r="J2018" s="16"/>
    </row>
    <row r="2019" spans="1:10" ht="20.399999999999999" x14ac:dyDescent="0.3">
      <c r="A2019" s="12" t="s">
        <v>1996</v>
      </c>
      <c r="B2019" s="13" t="s">
        <v>18</v>
      </c>
      <c r="C2019" s="13" t="s">
        <v>163</v>
      </c>
      <c r="D2019" s="21" t="s">
        <v>1997</v>
      </c>
      <c r="E2019" s="14">
        <v>1</v>
      </c>
      <c r="F2019" s="14">
        <v>1417.5</v>
      </c>
      <c r="G2019" s="15">
        <f>ROUND(E2019*F2019,2)</f>
        <v>1417.5</v>
      </c>
      <c r="H2019" s="14">
        <v>1</v>
      </c>
      <c r="I2019" s="41"/>
      <c r="J2019" s="15">
        <f>ROUND(H2019*I2019,2)</f>
        <v>0</v>
      </c>
    </row>
    <row r="2020" spans="1:10" ht="163.19999999999999" x14ac:dyDescent="0.3">
      <c r="A2020" s="16"/>
      <c r="B2020" s="16"/>
      <c r="C2020" s="16"/>
      <c r="D2020" s="21" t="s">
        <v>1998</v>
      </c>
      <c r="E2020" s="16"/>
      <c r="F2020" s="16"/>
      <c r="G2020" s="16"/>
      <c r="H2020" s="16"/>
      <c r="I2020" s="41"/>
      <c r="J2020" s="16"/>
    </row>
    <row r="2021" spans="1:10" ht="20.399999999999999" x14ac:dyDescent="0.3">
      <c r="A2021" s="12" t="s">
        <v>2440</v>
      </c>
      <c r="B2021" s="13" t="s">
        <v>18</v>
      </c>
      <c r="C2021" s="13" t="s">
        <v>34</v>
      </c>
      <c r="D2021" s="21" t="s">
        <v>2441</v>
      </c>
      <c r="E2021" s="14">
        <v>30</v>
      </c>
      <c r="F2021" s="14">
        <v>22.65</v>
      </c>
      <c r="G2021" s="15">
        <f>ROUND(E2021*F2021,2)</f>
        <v>679.5</v>
      </c>
      <c r="H2021" s="14">
        <v>30</v>
      </c>
      <c r="I2021" s="41"/>
      <c r="J2021" s="15">
        <f>ROUND(H2021*I2021,2)</f>
        <v>0</v>
      </c>
    </row>
    <row r="2022" spans="1:10" ht="51" x14ac:dyDescent="0.3">
      <c r="A2022" s="16"/>
      <c r="B2022" s="16"/>
      <c r="C2022" s="16"/>
      <c r="D2022" s="21" t="s">
        <v>2442</v>
      </c>
      <c r="E2022" s="16"/>
      <c r="F2022" s="16"/>
      <c r="G2022" s="16"/>
      <c r="H2022" s="16"/>
      <c r="I2022" s="41"/>
      <c r="J2022" s="16"/>
    </row>
    <row r="2023" spans="1:10" x14ac:dyDescent="0.3">
      <c r="A2023" s="12" t="s">
        <v>1999</v>
      </c>
      <c r="B2023" s="13" t="s">
        <v>18</v>
      </c>
      <c r="C2023" s="13" t="s">
        <v>163</v>
      </c>
      <c r="D2023" s="21" t="s">
        <v>2000</v>
      </c>
      <c r="E2023" s="14">
        <v>3</v>
      </c>
      <c r="F2023" s="14">
        <v>420</v>
      </c>
      <c r="G2023" s="15">
        <f>ROUND(E2023*F2023,2)</f>
        <v>1260</v>
      </c>
      <c r="H2023" s="14">
        <v>3</v>
      </c>
      <c r="I2023" s="41"/>
      <c r="J2023" s="15">
        <f>ROUND(H2023*I2023,2)</f>
        <v>0</v>
      </c>
    </row>
    <row r="2024" spans="1:10" ht="51" x14ac:dyDescent="0.3">
      <c r="A2024" s="16"/>
      <c r="B2024" s="16"/>
      <c r="C2024" s="16"/>
      <c r="D2024" s="21" t="s">
        <v>2001</v>
      </c>
      <c r="E2024" s="16"/>
      <c r="F2024" s="16"/>
      <c r="G2024" s="16"/>
      <c r="H2024" s="16"/>
      <c r="I2024" s="41"/>
      <c r="J2024" s="16"/>
    </row>
    <row r="2025" spans="1:10" ht="20.399999999999999" x14ac:dyDescent="0.3">
      <c r="A2025" s="12" t="s">
        <v>2002</v>
      </c>
      <c r="B2025" s="13" t="s">
        <v>18</v>
      </c>
      <c r="C2025" s="13" t="s">
        <v>317</v>
      </c>
      <c r="D2025" s="21" t="s">
        <v>2003</v>
      </c>
      <c r="E2025" s="14">
        <v>6</v>
      </c>
      <c r="F2025" s="14">
        <v>436.54</v>
      </c>
      <c r="G2025" s="15">
        <f>ROUND(E2025*F2025,2)</f>
        <v>2619.2399999999998</v>
      </c>
      <c r="H2025" s="14">
        <v>6</v>
      </c>
      <c r="I2025" s="41"/>
      <c r="J2025" s="15">
        <f>ROUND(H2025*I2025,2)</f>
        <v>0</v>
      </c>
    </row>
    <row r="2026" spans="1:10" ht="51" x14ac:dyDescent="0.3">
      <c r="A2026" s="16"/>
      <c r="B2026" s="16"/>
      <c r="C2026" s="16"/>
      <c r="D2026" s="21" t="s">
        <v>2004</v>
      </c>
      <c r="E2026" s="16"/>
      <c r="F2026" s="16"/>
      <c r="G2026" s="16"/>
      <c r="H2026" s="16"/>
      <c r="I2026" s="41"/>
      <c r="J2026" s="16"/>
    </row>
    <row r="2027" spans="1:10" x14ac:dyDescent="0.3">
      <c r="A2027" s="16"/>
      <c r="B2027" s="16"/>
      <c r="C2027" s="16"/>
      <c r="D2027" s="36" t="s">
        <v>2443</v>
      </c>
      <c r="E2027" s="14">
        <v>1</v>
      </c>
      <c r="F2027" s="17">
        <f>G1985+G1987+G1989+G1991+G1993+G1995+G1997+G1999+G2001+G2003+G2005+G2007+G2009+G2011+G2013+G2014+G2015+G2017+G2019+G2021+G2023+G2025</f>
        <v>45409.86</v>
      </c>
      <c r="G2027" s="17">
        <f>ROUND(E2027*F2027,2)</f>
        <v>45409.86</v>
      </c>
      <c r="H2027" s="14">
        <v>1</v>
      </c>
      <c r="I2027" s="41">
        <f>J1985+J1987+J1989+J1991+J1993+J1995+J1997+J1999+J2001+J2003+J2005+J2007+J2009+J2011+J2013+J2014+J2015+J2017+J2019+J2021+J2023+J2025</f>
        <v>0</v>
      </c>
      <c r="J2027" s="17">
        <f>ROUND(H2027*I2027,2)</f>
        <v>0</v>
      </c>
    </row>
    <row r="2028" spans="1:10" ht="1.05" customHeight="1" x14ac:dyDescent="0.3">
      <c r="A2028" s="18"/>
      <c r="B2028" s="18"/>
      <c r="C2028" s="18"/>
      <c r="D2028" s="37"/>
      <c r="E2028" s="18"/>
      <c r="F2028" s="18"/>
      <c r="G2028" s="18"/>
      <c r="H2028" s="18"/>
      <c r="I2028" s="41"/>
      <c r="J2028" s="18"/>
    </row>
    <row r="2029" spans="1:10" x14ac:dyDescent="0.3">
      <c r="A2029" s="16"/>
      <c r="B2029" s="16"/>
      <c r="C2029" s="16"/>
      <c r="D2029" s="36" t="s">
        <v>2444</v>
      </c>
      <c r="E2029" s="14">
        <v>1</v>
      </c>
      <c r="F2029" s="17">
        <f>G1868+G1909+G1926+G1931+G1960+G1977+G1984</f>
        <v>88741.05</v>
      </c>
      <c r="G2029" s="17">
        <f>ROUND(E2029*F2029,2)</f>
        <v>88741.05</v>
      </c>
      <c r="H2029" s="14">
        <v>1</v>
      </c>
      <c r="I2029" s="41">
        <f>J1868+J1909+J1926+J1931+J1960+J1977+J1984</f>
        <v>0</v>
      </c>
      <c r="J2029" s="17">
        <f>ROUND(H2029*I2029,2)</f>
        <v>0</v>
      </c>
    </row>
    <row r="2030" spans="1:10" ht="1.05" customHeight="1" x14ac:dyDescent="0.3">
      <c r="A2030" s="18"/>
      <c r="B2030" s="18"/>
      <c r="C2030" s="18"/>
      <c r="D2030" s="37"/>
      <c r="E2030" s="18"/>
      <c r="F2030" s="18"/>
      <c r="G2030" s="18"/>
      <c r="H2030" s="18"/>
      <c r="I2030" s="41"/>
      <c r="J2030" s="18"/>
    </row>
    <row r="2031" spans="1:10" x14ac:dyDescent="0.3">
      <c r="A2031" s="8" t="s">
        <v>2445</v>
      </c>
      <c r="B2031" s="8" t="s">
        <v>10</v>
      </c>
      <c r="C2031" s="8" t="s">
        <v>11</v>
      </c>
      <c r="D2031" s="34" t="s">
        <v>1120</v>
      </c>
      <c r="E2031" s="9">
        <f>E2315</f>
        <v>1</v>
      </c>
      <c r="F2031" s="9">
        <f>F2315</f>
        <v>508526.3</v>
      </c>
      <c r="G2031" s="9">
        <f>G2315</f>
        <v>508526.3</v>
      </c>
      <c r="H2031" s="9">
        <f>H2315</f>
        <v>1</v>
      </c>
      <c r="I2031" s="41">
        <f>I2315</f>
        <v>0</v>
      </c>
      <c r="J2031" s="9">
        <f>J2315</f>
        <v>0</v>
      </c>
    </row>
    <row r="2032" spans="1:10" x14ac:dyDescent="0.3">
      <c r="A2032" s="10" t="s">
        <v>2446</v>
      </c>
      <c r="B2032" s="26" t="s">
        <v>10</v>
      </c>
      <c r="C2032" s="10" t="s">
        <v>11</v>
      </c>
      <c r="D2032" s="35" t="s">
        <v>1173</v>
      </c>
      <c r="E2032" s="11">
        <f>E2079</f>
        <v>1</v>
      </c>
      <c r="F2032" s="11">
        <f>F2079</f>
        <v>43364.19</v>
      </c>
      <c r="G2032" s="11">
        <f>G2079</f>
        <v>43364.19</v>
      </c>
      <c r="H2032" s="11">
        <f>H2079</f>
        <v>1</v>
      </c>
      <c r="I2032" s="41">
        <f>I2079</f>
        <v>0</v>
      </c>
      <c r="J2032" s="11">
        <f>J2079</f>
        <v>0</v>
      </c>
    </row>
    <row r="2033" spans="1:10" x14ac:dyDescent="0.3">
      <c r="A2033" s="19" t="s">
        <v>2447</v>
      </c>
      <c r="B2033" s="19" t="s">
        <v>10</v>
      </c>
      <c r="C2033" s="19" t="s">
        <v>11</v>
      </c>
      <c r="D2033" s="38" t="s">
        <v>1175</v>
      </c>
      <c r="E2033" s="20">
        <f>E2046</f>
        <v>1</v>
      </c>
      <c r="F2033" s="20">
        <f>F2046</f>
        <v>7020.2</v>
      </c>
      <c r="G2033" s="20">
        <f>G2046</f>
        <v>7020.2</v>
      </c>
      <c r="H2033" s="20">
        <f>H2046</f>
        <v>1</v>
      </c>
      <c r="I2033" s="41">
        <f>I2046</f>
        <v>0</v>
      </c>
      <c r="J2033" s="20">
        <f>J2046</f>
        <v>0</v>
      </c>
    </row>
    <row r="2034" spans="1:10" x14ac:dyDescent="0.3">
      <c r="A2034" s="12" t="s">
        <v>1176</v>
      </c>
      <c r="B2034" s="13" t="s">
        <v>18</v>
      </c>
      <c r="C2034" s="13" t="s">
        <v>19</v>
      </c>
      <c r="D2034" s="21" t="s">
        <v>1177</v>
      </c>
      <c r="E2034" s="14">
        <v>1</v>
      </c>
      <c r="F2034" s="14">
        <v>2860.5</v>
      </c>
      <c r="G2034" s="15">
        <f>ROUND(E2034*F2034,2)</f>
        <v>2860.5</v>
      </c>
      <c r="H2034" s="14">
        <v>1</v>
      </c>
      <c r="I2034" s="41"/>
      <c r="J2034" s="15">
        <f>ROUND(H2034*I2034,2)</f>
        <v>0</v>
      </c>
    </row>
    <row r="2035" spans="1:10" ht="112.2" x14ac:dyDescent="0.3">
      <c r="A2035" s="16"/>
      <c r="B2035" s="16"/>
      <c r="C2035" s="16"/>
      <c r="D2035" s="21" t="s">
        <v>1178</v>
      </c>
      <c r="E2035" s="16"/>
      <c r="F2035" s="16"/>
      <c r="G2035" s="16"/>
      <c r="H2035" s="16"/>
      <c r="I2035" s="41"/>
      <c r="J2035" s="16"/>
    </row>
    <row r="2036" spans="1:10" x14ac:dyDescent="0.3">
      <c r="A2036" s="12" t="s">
        <v>1179</v>
      </c>
      <c r="B2036" s="13" t="s">
        <v>18</v>
      </c>
      <c r="C2036" s="13" t="s">
        <v>19</v>
      </c>
      <c r="D2036" s="21" t="s">
        <v>1180</v>
      </c>
      <c r="E2036" s="14">
        <v>2</v>
      </c>
      <c r="F2036" s="14">
        <v>316.94</v>
      </c>
      <c r="G2036" s="15">
        <f>ROUND(E2036*F2036,2)</f>
        <v>633.88</v>
      </c>
      <c r="H2036" s="14">
        <v>2</v>
      </c>
      <c r="I2036" s="41"/>
      <c r="J2036" s="15">
        <f>ROUND(H2036*I2036,2)</f>
        <v>0</v>
      </c>
    </row>
    <row r="2037" spans="1:10" ht="30.6" x14ac:dyDescent="0.3">
      <c r="A2037" s="16"/>
      <c r="B2037" s="16"/>
      <c r="C2037" s="16"/>
      <c r="D2037" s="21" t="s">
        <v>1181</v>
      </c>
      <c r="E2037" s="16"/>
      <c r="F2037" s="16"/>
      <c r="G2037" s="16"/>
      <c r="H2037" s="16"/>
      <c r="I2037" s="41"/>
      <c r="J2037" s="16"/>
    </row>
    <row r="2038" spans="1:10" x14ac:dyDescent="0.3">
      <c r="A2038" s="12" t="s">
        <v>1182</v>
      </c>
      <c r="B2038" s="13" t="s">
        <v>18</v>
      </c>
      <c r="C2038" s="13" t="s">
        <v>34</v>
      </c>
      <c r="D2038" s="21" t="s">
        <v>1183</v>
      </c>
      <c r="E2038" s="14">
        <v>50</v>
      </c>
      <c r="F2038" s="14">
        <v>12.84</v>
      </c>
      <c r="G2038" s="15">
        <f>ROUND(E2038*F2038,2)</f>
        <v>642</v>
      </c>
      <c r="H2038" s="14">
        <v>50</v>
      </c>
      <c r="I2038" s="41"/>
      <c r="J2038" s="15">
        <f>ROUND(H2038*I2038,2)</f>
        <v>0</v>
      </c>
    </row>
    <row r="2039" spans="1:10" ht="51" x14ac:dyDescent="0.3">
      <c r="A2039" s="16"/>
      <c r="B2039" s="16"/>
      <c r="C2039" s="16"/>
      <c r="D2039" s="21" t="s">
        <v>1184</v>
      </c>
      <c r="E2039" s="16"/>
      <c r="F2039" s="16"/>
      <c r="G2039" s="16"/>
      <c r="H2039" s="16"/>
      <c r="I2039" s="41"/>
      <c r="J2039" s="16"/>
    </row>
    <row r="2040" spans="1:10" x14ac:dyDescent="0.3">
      <c r="A2040" s="12" t="s">
        <v>1188</v>
      </c>
      <c r="B2040" s="13" t="s">
        <v>18</v>
      </c>
      <c r="C2040" s="13" t="s">
        <v>34</v>
      </c>
      <c r="D2040" s="21" t="s">
        <v>1189</v>
      </c>
      <c r="E2040" s="14">
        <v>100</v>
      </c>
      <c r="F2040" s="14">
        <v>10.82</v>
      </c>
      <c r="G2040" s="15">
        <f>ROUND(E2040*F2040,2)</f>
        <v>1082</v>
      </c>
      <c r="H2040" s="14">
        <v>100</v>
      </c>
      <c r="I2040" s="41"/>
      <c r="J2040" s="15">
        <f>ROUND(H2040*I2040,2)</f>
        <v>0</v>
      </c>
    </row>
    <row r="2041" spans="1:10" ht="81.599999999999994" x14ac:dyDescent="0.3">
      <c r="A2041" s="16"/>
      <c r="B2041" s="16"/>
      <c r="C2041" s="16"/>
      <c r="D2041" s="21" t="s">
        <v>1190</v>
      </c>
      <c r="E2041" s="16"/>
      <c r="F2041" s="16"/>
      <c r="G2041" s="16"/>
      <c r="H2041" s="16"/>
      <c r="I2041" s="41"/>
      <c r="J2041" s="16"/>
    </row>
    <row r="2042" spans="1:10" x14ac:dyDescent="0.3">
      <c r="A2042" s="12" t="s">
        <v>1191</v>
      </c>
      <c r="B2042" s="13" t="s">
        <v>18</v>
      </c>
      <c r="C2042" s="13" t="s">
        <v>34</v>
      </c>
      <c r="D2042" s="21" t="s">
        <v>1192</v>
      </c>
      <c r="E2042" s="14">
        <v>20</v>
      </c>
      <c r="F2042" s="14">
        <v>19.09</v>
      </c>
      <c r="G2042" s="15">
        <f>ROUND(E2042*F2042,2)</f>
        <v>381.8</v>
      </c>
      <c r="H2042" s="14">
        <v>20</v>
      </c>
      <c r="I2042" s="41"/>
      <c r="J2042" s="15">
        <f>ROUND(H2042*I2042,2)</f>
        <v>0</v>
      </c>
    </row>
    <row r="2043" spans="1:10" ht="91.8" x14ac:dyDescent="0.3">
      <c r="A2043" s="16"/>
      <c r="B2043" s="16"/>
      <c r="C2043" s="16"/>
      <c r="D2043" s="21" t="s">
        <v>1193</v>
      </c>
      <c r="E2043" s="16"/>
      <c r="F2043" s="16"/>
      <c r="G2043" s="16"/>
      <c r="H2043" s="16"/>
      <c r="I2043" s="41"/>
      <c r="J2043" s="16"/>
    </row>
    <row r="2044" spans="1:10" x14ac:dyDescent="0.3">
      <c r="A2044" s="12" t="s">
        <v>1194</v>
      </c>
      <c r="B2044" s="13" t="s">
        <v>18</v>
      </c>
      <c r="C2044" s="13" t="s">
        <v>19</v>
      </c>
      <c r="D2044" s="21" t="s">
        <v>1195</v>
      </c>
      <c r="E2044" s="14">
        <v>1</v>
      </c>
      <c r="F2044" s="14">
        <v>1420.02</v>
      </c>
      <c r="G2044" s="15">
        <f>ROUND(E2044*F2044,2)</f>
        <v>1420.02</v>
      </c>
      <c r="H2044" s="14">
        <v>1</v>
      </c>
      <c r="I2044" s="41"/>
      <c r="J2044" s="15">
        <f>ROUND(H2044*I2044,2)</f>
        <v>0</v>
      </c>
    </row>
    <row r="2045" spans="1:10" x14ac:dyDescent="0.3">
      <c r="A2045" s="16"/>
      <c r="B2045" s="16"/>
      <c r="C2045" s="16"/>
      <c r="D2045" s="21" t="s">
        <v>1196</v>
      </c>
      <c r="E2045" s="16"/>
      <c r="F2045" s="16"/>
      <c r="G2045" s="16"/>
      <c r="H2045" s="16"/>
      <c r="I2045" s="41"/>
      <c r="J2045" s="16"/>
    </row>
    <row r="2046" spans="1:10" x14ac:dyDescent="0.3">
      <c r="A2046" s="16"/>
      <c r="B2046" s="16"/>
      <c r="C2046" s="16"/>
      <c r="D2046" s="36" t="s">
        <v>2448</v>
      </c>
      <c r="E2046" s="14">
        <v>1</v>
      </c>
      <c r="F2046" s="17">
        <f>G2034+G2036+G2038+G2040+G2042+G2044</f>
        <v>7020.2</v>
      </c>
      <c r="G2046" s="17">
        <f>ROUND(E2046*F2046,2)</f>
        <v>7020.2</v>
      </c>
      <c r="H2046" s="14">
        <v>1</v>
      </c>
      <c r="I2046" s="41">
        <f>J2034+J2036+J2038+J2040+J2042+J2044</f>
        <v>0</v>
      </c>
      <c r="J2046" s="17">
        <f>ROUND(H2046*I2046,2)</f>
        <v>0</v>
      </c>
    </row>
    <row r="2047" spans="1:10" ht="1.05" customHeight="1" x14ac:dyDescent="0.3">
      <c r="A2047" s="18"/>
      <c r="B2047" s="18"/>
      <c r="C2047" s="18"/>
      <c r="D2047" s="37"/>
      <c r="E2047" s="18"/>
      <c r="F2047" s="18"/>
      <c r="G2047" s="18"/>
      <c r="H2047" s="18"/>
      <c r="I2047" s="41"/>
      <c r="J2047" s="18"/>
    </row>
    <row r="2048" spans="1:10" x14ac:dyDescent="0.3">
      <c r="A2048" s="19" t="s">
        <v>2449</v>
      </c>
      <c r="B2048" s="27" t="s">
        <v>10</v>
      </c>
      <c r="C2048" s="19" t="s">
        <v>11</v>
      </c>
      <c r="D2048" s="38" t="s">
        <v>1265</v>
      </c>
      <c r="E2048" s="20">
        <f>E2055</f>
        <v>1</v>
      </c>
      <c r="F2048" s="20">
        <f>F2055</f>
        <v>20006.8</v>
      </c>
      <c r="G2048" s="20">
        <f>G2055</f>
        <v>20006.8</v>
      </c>
      <c r="H2048" s="20">
        <f>H2055</f>
        <v>1</v>
      </c>
      <c r="I2048" s="41">
        <f>I2055</f>
        <v>0</v>
      </c>
      <c r="J2048" s="20">
        <f>J2055</f>
        <v>0</v>
      </c>
    </row>
    <row r="2049" spans="1:10" x14ac:dyDescent="0.3">
      <c r="A2049" s="12" t="s">
        <v>1266</v>
      </c>
      <c r="B2049" s="13" t="s">
        <v>18</v>
      </c>
      <c r="C2049" s="13" t="s">
        <v>34</v>
      </c>
      <c r="D2049" s="21" t="s">
        <v>1267</v>
      </c>
      <c r="E2049" s="14">
        <v>500</v>
      </c>
      <c r="F2049" s="14">
        <v>36.840000000000003</v>
      </c>
      <c r="G2049" s="15">
        <f>ROUND(E2049*F2049,2)</f>
        <v>18420</v>
      </c>
      <c r="H2049" s="14">
        <v>500</v>
      </c>
      <c r="I2049" s="41"/>
      <c r="J2049" s="15">
        <f>ROUND(H2049*I2049,2)</f>
        <v>0</v>
      </c>
    </row>
    <row r="2050" spans="1:10" ht="71.400000000000006" x14ac:dyDescent="0.3">
      <c r="A2050" s="16"/>
      <c r="B2050" s="16"/>
      <c r="C2050" s="16"/>
      <c r="D2050" s="21" t="s">
        <v>1268</v>
      </c>
      <c r="E2050" s="16"/>
      <c r="F2050" s="16"/>
      <c r="G2050" s="16"/>
      <c r="H2050" s="16"/>
      <c r="I2050" s="41"/>
      <c r="J2050" s="16"/>
    </row>
    <row r="2051" spans="1:10" ht="20.399999999999999" x14ac:dyDescent="0.3">
      <c r="A2051" s="12" t="s">
        <v>1269</v>
      </c>
      <c r="B2051" s="13" t="s">
        <v>18</v>
      </c>
      <c r="C2051" s="13" t="s">
        <v>19</v>
      </c>
      <c r="D2051" s="21" t="s">
        <v>1270</v>
      </c>
      <c r="E2051" s="14">
        <v>40</v>
      </c>
      <c r="F2051" s="14">
        <v>18.66</v>
      </c>
      <c r="G2051" s="15">
        <f>ROUND(E2051*F2051,2)</f>
        <v>746.4</v>
      </c>
      <c r="H2051" s="14">
        <v>40</v>
      </c>
      <c r="I2051" s="41"/>
      <c r="J2051" s="15">
        <f>ROUND(H2051*I2051,2)</f>
        <v>0</v>
      </c>
    </row>
    <row r="2052" spans="1:10" ht="61.2" x14ac:dyDescent="0.3">
      <c r="A2052" s="16"/>
      <c r="B2052" s="16"/>
      <c r="C2052" s="16"/>
      <c r="D2052" s="21" t="s">
        <v>1271</v>
      </c>
      <c r="E2052" s="16"/>
      <c r="F2052" s="16"/>
      <c r="G2052" s="16"/>
      <c r="H2052" s="16"/>
      <c r="I2052" s="41"/>
      <c r="J2052" s="16"/>
    </row>
    <row r="2053" spans="1:10" x14ac:dyDescent="0.3">
      <c r="A2053" s="12" t="s">
        <v>1272</v>
      </c>
      <c r="B2053" s="13" t="s">
        <v>18</v>
      </c>
      <c r="C2053" s="13" t="s">
        <v>19</v>
      </c>
      <c r="D2053" s="21" t="s">
        <v>1273</v>
      </c>
      <c r="E2053" s="14">
        <v>40</v>
      </c>
      <c r="F2053" s="14">
        <v>21.01</v>
      </c>
      <c r="G2053" s="15">
        <f>ROUND(E2053*F2053,2)</f>
        <v>840.4</v>
      </c>
      <c r="H2053" s="14">
        <v>40</v>
      </c>
      <c r="I2053" s="41"/>
      <c r="J2053" s="15">
        <f>ROUND(H2053*I2053,2)</f>
        <v>0</v>
      </c>
    </row>
    <row r="2054" spans="1:10" ht="51" x14ac:dyDescent="0.3">
      <c r="A2054" s="16"/>
      <c r="B2054" s="16"/>
      <c r="C2054" s="16"/>
      <c r="D2054" s="21" t="s">
        <v>1274</v>
      </c>
      <c r="E2054" s="16"/>
      <c r="F2054" s="16"/>
      <c r="G2054" s="16"/>
      <c r="H2054" s="16"/>
      <c r="I2054" s="41"/>
      <c r="J2054" s="16"/>
    </row>
    <row r="2055" spans="1:10" x14ac:dyDescent="0.3">
      <c r="A2055" s="16"/>
      <c r="B2055" s="16"/>
      <c r="C2055" s="16"/>
      <c r="D2055" s="36" t="s">
        <v>2450</v>
      </c>
      <c r="E2055" s="14">
        <v>1</v>
      </c>
      <c r="F2055" s="17">
        <f>G2049+G2051+G2053</f>
        <v>20006.8</v>
      </c>
      <c r="G2055" s="17">
        <f>ROUND(E2055*F2055,2)</f>
        <v>20006.8</v>
      </c>
      <c r="H2055" s="14">
        <v>1</v>
      </c>
      <c r="I2055" s="41">
        <f>J2049+J2051+J2053</f>
        <v>0</v>
      </c>
      <c r="J2055" s="17">
        <f>ROUND(H2055*I2055,2)</f>
        <v>0</v>
      </c>
    </row>
    <row r="2056" spans="1:10" ht="1.05" customHeight="1" x14ac:dyDescent="0.3">
      <c r="A2056" s="18"/>
      <c r="B2056" s="18"/>
      <c r="C2056" s="18"/>
      <c r="D2056" s="37"/>
      <c r="E2056" s="18"/>
      <c r="F2056" s="18"/>
      <c r="G2056" s="18"/>
      <c r="H2056" s="18"/>
      <c r="I2056" s="41"/>
      <c r="J2056" s="18"/>
    </row>
    <row r="2057" spans="1:10" x14ac:dyDescent="0.3">
      <c r="A2057" s="19" t="s">
        <v>2451</v>
      </c>
      <c r="B2057" s="19" t="s">
        <v>10</v>
      </c>
      <c r="C2057" s="19" t="s">
        <v>11</v>
      </c>
      <c r="D2057" s="38" t="s">
        <v>2452</v>
      </c>
      <c r="E2057" s="20">
        <f>E2064</f>
        <v>1</v>
      </c>
      <c r="F2057" s="20">
        <f>F2064</f>
        <v>4397.28</v>
      </c>
      <c r="G2057" s="20">
        <f>G2064</f>
        <v>4397.28</v>
      </c>
      <c r="H2057" s="20">
        <f>H2064</f>
        <v>1</v>
      </c>
      <c r="I2057" s="41">
        <f>I2064</f>
        <v>0</v>
      </c>
      <c r="J2057" s="20">
        <f>J2064</f>
        <v>0</v>
      </c>
    </row>
    <row r="2058" spans="1:10" x14ac:dyDescent="0.3">
      <c r="A2058" s="12" t="s">
        <v>2453</v>
      </c>
      <c r="B2058" s="13" t="s">
        <v>18</v>
      </c>
      <c r="C2058" s="13" t="s">
        <v>19</v>
      </c>
      <c r="D2058" s="21" t="s">
        <v>2454</v>
      </c>
      <c r="E2058" s="14">
        <v>1</v>
      </c>
      <c r="F2058" s="14">
        <v>1312.5</v>
      </c>
      <c r="G2058" s="15">
        <f>ROUND(E2058*F2058,2)</f>
        <v>1312.5</v>
      </c>
      <c r="H2058" s="14">
        <v>1</v>
      </c>
      <c r="I2058" s="41"/>
      <c r="J2058" s="15">
        <f>ROUND(H2058*I2058,2)</f>
        <v>0</v>
      </c>
    </row>
    <row r="2059" spans="1:10" ht="71.400000000000006" x14ac:dyDescent="0.3">
      <c r="A2059" s="16"/>
      <c r="B2059" s="16"/>
      <c r="C2059" s="16"/>
      <c r="D2059" s="21" t="s">
        <v>2455</v>
      </c>
      <c r="E2059" s="16"/>
      <c r="F2059" s="16"/>
      <c r="G2059" s="16"/>
      <c r="H2059" s="16"/>
      <c r="I2059" s="41"/>
      <c r="J2059" s="16"/>
    </row>
    <row r="2060" spans="1:10" ht="20.399999999999999" x14ac:dyDescent="0.3">
      <c r="A2060" s="12" t="s">
        <v>2456</v>
      </c>
      <c r="B2060" s="13" t="s">
        <v>18</v>
      </c>
      <c r="C2060" s="13" t="s">
        <v>19</v>
      </c>
      <c r="D2060" s="21" t="s">
        <v>1717</v>
      </c>
      <c r="E2060" s="14">
        <v>1</v>
      </c>
      <c r="F2060" s="14">
        <v>682.38</v>
      </c>
      <c r="G2060" s="15">
        <f>ROUND(E2060*F2060,2)</f>
        <v>682.38</v>
      </c>
      <c r="H2060" s="14">
        <v>1</v>
      </c>
      <c r="I2060" s="41"/>
      <c r="J2060" s="15">
        <f>ROUND(H2060*I2060,2)</f>
        <v>0</v>
      </c>
    </row>
    <row r="2061" spans="1:10" ht="255" x14ac:dyDescent="0.3">
      <c r="A2061" s="16"/>
      <c r="B2061" s="16"/>
      <c r="C2061" s="16"/>
      <c r="D2061" s="21" t="s">
        <v>2457</v>
      </c>
      <c r="E2061" s="16"/>
      <c r="F2061" s="16"/>
      <c r="G2061" s="16"/>
      <c r="H2061" s="16"/>
      <c r="I2061" s="41"/>
      <c r="J2061" s="16"/>
    </row>
    <row r="2062" spans="1:10" x14ac:dyDescent="0.3">
      <c r="A2062" s="12" t="s">
        <v>2458</v>
      </c>
      <c r="B2062" s="13" t="s">
        <v>18</v>
      </c>
      <c r="C2062" s="13" t="s">
        <v>19</v>
      </c>
      <c r="D2062" s="21" t="s">
        <v>2459</v>
      </c>
      <c r="E2062" s="14">
        <v>1</v>
      </c>
      <c r="F2062" s="14">
        <v>2402.4</v>
      </c>
      <c r="G2062" s="15">
        <f>ROUND(E2062*F2062,2)</f>
        <v>2402.4</v>
      </c>
      <c r="H2062" s="14">
        <v>1</v>
      </c>
      <c r="I2062" s="41"/>
      <c r="J2062" s="15">
        <f>ROUND(H2062*I2062,2)</f>
        <v>0</v>
      </c>
    </row>
    <row r="2063" spans="1:10" ht="30.6" x14ac:dyDescent="0.3">
      <c r="A2063" s="16"/>
      <c r="B2063" s="16"/>
      <c r="C2063" s="16"/>
      <c r="D2063" s="21" t="s">
        <v>2460</v>
      </c>
      <c r="E2063" s="16"/>
      <c r="F2063" s="16"/>
      <c r="G2063" s="16"/>
      <c r="H2063" s="16"/>
      <c r="I2063" s="41"/>
      <c r="J2063" s="16"/>
    </row>
    <row r="2064" spans="1:10" x14ac:dyDescent="0.3">
      <c r="A2064" s="16"/>
      <c r="B2064" s="16"/>
      <c r="C2064" s="16"/>
      <c r="D2064" s="36" t="s">
        <v>2461</v>
      </c>
      <c r="E2064" s="14">
        <v>1</v>
      </c>
      <c r="F2064" s="17">
        <f>G2058+G2060+G2062</f>
        <v>4397.28</v>
      </c>
      <c r="G2064" s="17">
        <f>ROUND(E2064*F2064,2)</f>
        <v>4397.28</v>
      </c>
      <c r="H2064" s="14">
        <v>1</v>
      </c>
      <c r="I2064" s="41">
        <f>J2058+J2060+J2062</f>
        <v>0</v>
      </c>
      <c r="J2064" s="17">
        <f>ROUND(H2064*I2064,2)</f>
        <v>0</v>
      </c>
    </row>
    <row r="2065" spans="1:10" ht="1.05" customHeight="1" x14ac:dyDescent="0.3">
      <c r="A2065" s="18"/>
      <c r="B2065" s="18"/>
      <c r="C2065" s="18"/>
      <c r="D2065" s="37"/>
      <c r="E2065" s="18"/>
      <c r="F2065" s="18"/>
      <c r="G2065" s="18"/>
      <c r="H2065" s="18"/>
      <c r="I2065" s="41"/>
      <c r="J2065" s="18"/>
    </row>
    <row r="2066" spans="1:10" x14ac:dyDescent="0.3">
      <c r="A2066" s="19" t="s">
        <v>2462</v>
      </c>
      <c r="B2066" s="19" t="s">
        <v>10</v>
      </c>
      <c r="C2066" s="19" t="s">
        <v>11</v>
      </c>
      <c r="D2066" s="38" t="s">
        <v>1277</v>
      </c>
      <c r="E2066" s="20">
        <f>E2077</f>
        <v>1</v>
      </c>
      <c r="F2066" s="20">
        <f>F2077</f>
        <v>11939.91</v>
      </c>
      <c r="G2066" s="20">
        <f>G2077</f>
        <v>11939.91</v>
      </c>
      <c r="H2066" s="20">
        <f>H2077</f>
        <v>1</v>
      </c>
      <c r="I2066" s="41">
        <f>I2077</f>
        <v>0</v>
      </c>
      <c r="J2066" s="20">
        <f>J2077</f>
        <v>0</v>
      </c>
    </row>
    <row r="2067" spans="1:10" x14ac:dyDescent="0.3">
      <c r="A2067" s="12" t="s">
        <v>2463</v>
      </c>
      <c r="B2067" s="13" t="s">
        <v>18</v>
      </c>
      <c r="C2067" s="13" t="s">
        <v>19</v>
      </c>
      <c r="D2067" s="21" t="s">
        <v>2464</v>
      </c>
      <c r="E2067" s="14">
        <v>1</v>
      </c>
      <c r="F2067" s="14">
        <v>4754.3999999999996</v>
      </c>
      <c r="G2067" s="15">
        <f>ROUND(E2067*F2067,2)</f>
        <v>4754.3999999999996</v>
      </c>
      <c r="H2067" s="14">
        <v>1</v>
      </c>
      <c r="I2067" s="41"/>
      <c r="J2067" s="15">
        <f>ROUND(H2067*I2067,2)</f>
        <v>0</v>
      </c>
    </row>
    <row r="2068" spans="1:10" ht="132.6" x14ac:dyDescent="0.3">
      <c r="A2068" s="16"/>
      <c r="B2068" s="16"/>
      <c r="C2068" s="16"/>
      <c r="D2068" s="21" t="s">
        <v>2465</v>
      </c>
      <c r="E2068" s="16"/>
      <c r="F2068" s="16"/>
      <c r="G2068" s="16"/>
      <c r="H2068" s="16"/>
      <c r="I2068" s="41"/>
      <c r="J2068" s="16"/>
    </row>
    <row r="2069" spans="1:10" ht="20.399999999999999" x14ac:dyDescent="0.3">
      <c r="A2069" s="12" t="s">
        <v>2466</v>
      </c>
      <c r="B2069" s="13" t="s">
        <v>18</v>
      </c>
      <c r="C2069" s="13" t="s">
        <v>19</v>
      </c>
      <c r="D2069" s="21" t="s">
        <v>2467</v>
      </c>
      <c r="E2069" s="14">
        <v>1</v>
      </c>
      <c r="F2069" s="14">
        <v>1551.9</v>
      </c>
      <c r="G2069" s="15">
        <f>ROUND(E2069*F2069,2)</f>
        <v>1551.9</v>
      </c>
      <c r="H2069" s="14">
        <v>1</v>
      </c>
      <c r="I2069" s="41"/>
      <c r="J2069" s="15">
        <f>ROUND(H2069*I2069,2)</f>
        <v>0</v>
      </c>
    </row>
    <row r="2070" spans="1:10" ht="183.6" x14ac:dyDescent="0.3">
      <c r="A2070" s="16"/>
      <c r="B2070" s="16"/>
      <c r="C2070" s="16"/>
      <c r="D2070" s="21" t="s">
        <v>2468</v>
      </c>
      <c r="E2070" s="16"/>
      <c r="F2070" s="16"/>
      <c r="G2070" s="16"/>
      <c r="H2070" s="16"/>
      <c r="I2070" s="41"/>
      <c r="J2070" s="16"/>
    </row>
    <row r="2071" spans="1:10" x14ac:dyDescent="0.3">
      <c r="A2071" s="12" t="s">
        <v>2469</v>
      </c>
      <c r="B2071" s="13" t="s">
        <v>18</v>
      </c>
      <c r="C2071" s="13" t="s">
        <v>19</v>
      </c>
      <c r="D2071" s="21" t="s">
        <v>2470</v>
      </c>
      <c r="E2071" s="14">
        <v>1</v>
      </c>
      <c r="F2071" s="14">
        <v>1635.9</v>
      </c>
      <c r="G2071" s="15">
        <f>ROUND(E2071*F2071,2)</f>
        <v>1635.9</v>
      </c>
      <c r="H2071" s="14">
        <v>1</v>
      </c>
      <c r="I2071" s="41"/>
      <c r="J2071" s="15">
        <f>ROUND(H2071*I2071,2)</f>
        <v>0</v>
      </c>
    </row>
    <row r="2072" spans="1:10" ht="30.6" x14ac:dyDescent="0.3">
      <c r="A2072" s="16"/>
      <c r="B2072" s="16"/>
      <c r="C2072" s="16"/>
      <c r="D2072" s="21" t="s">
        <v>2471</v>
      </c>
      <c r="E2072" s="16"/>
      <c r="F2072" s="16"/>
      <c r="G2072" s="16"/>
      <c r="H2072" s="16"/>
      <c r="I2072" s="41"/>
      <c r="J2072" s="16"/>
    </row>
    <row r="2073" spans="1:10" x14ac:dyDescent="0.3">
      <c r="A2073" s="12" t="s">
        <v>2472</v>
      </c>
      <c r="B2073" s="13" t="s">
        <v>18</v>
      </c>
      <c r="C2073" s="13" t="s">
        <v>19</v>
      </c>
      <c r="D2073" s="21" t="s">
        <v>2473</v>
      </c>
      <c r="E2073" s="14">
        <v>1</v>
      </c>
      <c r="F2073" s="14">
        <v>3069.33</v>
      </c>
      <c r="G2073" s="15">
        <f>ROUND(E2073*F2073,2)</f>
        <v>3069.33</v>
      </c>
      <c r="H2073" s="14">
        <v>1</v>
      </c>
      <c r="I2073" s="41"/>
      <c r="J2073" s="15">
        <f>ROUND(H2073*I2073,2)</f>
        <v>0</v>
      </c>
    </row>
    <row r="2074" spans="1:10" ht="204" x14ac:dyDescent="0.3">
      <c r="A2074" s="16"/>
      <c r="B2074" s="16"/>
      <c r="C2074" s="16"/>
      <c r="D2074" s="21" t="s">
        <v>2474</v>
      </c>
      <c r="E2074" s="16"/>
      <c r="F2074" s="16"/>
      <c r="G2074" s="16"/>
      <c r="H2074" s="16"/>
      <c r="I2074" s="41"/>
      <c r="J2074" s="16"/>
    </row>
    <row r="2075" spans="1:10" x14ac:dyDescent="0.3">
      <c r="A2075" s="12" t="s">
        <v>2475</v>
      </c>
      <c r="B2075" s="13" t="s">
        <v>18</v>
      </c>
      <c r="C2075" s="13" t="s">
        <v>19</v>
      </c>
      <c r="D2075" s="21" t="s">
        <v>2476</v>
      </c>
      <c r="E2075" s="14">
        <v>1</v>
      </c>
      <c r="F2075" s="14">
        <v>928.38</v>
      </c>
      <c r="G2075" s="15">
        <f>ROUND(E2075*F2075,2)</f>
        <v>928.38</v>
      </c>
      <c r="H2075" s="14">
        <v>1</v>
      </c>
      <c r="I2075" s="41"/>
      <c r="J2075" s="15">
        <f>ROUND(H2075*I2075,2)</f>
        <v>0</v>
      </c>
    </row>
    <row r="2076" spans="1:10" ht="112.2" x14ac:dyDescent="0.3">
      <c r="A2076" s="16"/>
      <c r="B2076" s="16"/>
      <c r="C2076" s="16"/>
      <c r="D2076" s="21" t="s">
        <v>2477</v>
      </c>
      <c r="E2076" s="16"/>
      <c r="F2076" s="16"/>
      <c r="G2076" s="16"/>
      <c r="H2076" s="16"/>
      <c r="I2076" s="41"/>
      <c r="J2076" s="16"/>
    </row>
    <row r="2077" spans="1:10" x14ac:dyDescent="0.3">
      <c r="A2077" s="16"/>
      <c r="B2077" s="16"/>
      <c r="C2077" s="16"/>
      <c r="D2077" s="36" t="s">
        <v>2478</v>
      </c>
      <c r="E2077" s="14">
        <v>1</v>
      </c>
      <c r="F2077" s="17">
        <f>G2067+G2069+G2071+G2073+G2075</f>
        <v>11939.91</v>
      </c>
      <c r="G2077" s="17">
        <f>ROUND(E2077*F2077,2)</f>
        <v>11939.91</v>
      </c>
      <c r="H2077" s="14">
        <v>1</v>
      </c>
      <c r="I2077" s="41">
        <f>J2067+J2069+J2071+J2073+J2075</f>
        <v>0</v>
      </c>
      <c r="J2077" s="17">
        <f>ROUND(H2077*I2077,2)</f>
        <v>0</v>
      </c>
    </row>
    <row r="2078" spans="1:10" ht="1.05" customHeight="1" x14ac:dyDescent="0.3">
      <c r="A2078" s="18"/>
      <c r="B2078" s="18"/>
      <c r="C2078" s="18"/>
      <c r="D2078" s="37"/>
      <c r="E2078" s="18"/>
      <c r="F2078" s="18"/>
      <c r="G2078" s="18"/>
      <c r="H2078" s="18"/>
      <c r="I2078" s="41"/>
      <c r="J2078" s="18"/>
    </row>
    <row r="2079" spans="1:10" x14ac:dyDescent="0.3">
      <c r="A2079" s="16"/>
      <c r="B2079" s="16"/>
      <c r="C2079" s="16"/>
      <c r="D2079" s="36" t="s">
        <v>2479</v>
      </c>
      <c r="E2079" s="14">
        <v>1</v>
      </c>
      <c r="F2079" s="17">
        <f>G2033+G2048+G2057+G2066</f>
        <v>43364.19</v>
      </c>
      <c r="G2079" s="17">
        <f>ROUND(E2079*F2079,2)</f>
        <v>43364.19</v>
      </c>
      <c r="H2079" s="14">
        <v>1</v>
      </c>
      <c r="I2079" s="41">
        <f>J2033+J2048+J2057+J2066</f>
        <v>0</v>
      </c>
      <c r="J2079" s="17">
        <f>ROUND(H2079*I2079,2)</f>
        <v>0</v>
      </c>
    </row>
    <row r="2080" spans="1:10" ht="1.05" customHeight="1" x14ac:dyDescent="0.3">
      <c r="A2080" s="18"/>
      <c r="B2080" s="18"/>
      <c r="C2080" s="18"/>
      <c r="D2080" s="37"/>
      <c r="E2080" s="18"/>
      <c r="F2080" s="18"/>
      <c r="G2080" s="18"/>
      <c r="H2080" s="18"/>
      <c r="I2080" s="41"/>
      <c r="J2080" s="18"/>
    </row>
    <row r="2081" spans="1:10" x14ac:dyDescent="0.3">
      <c r="A2081" s="10" t="s">
        <v>2480</v>
      </c>
      <c r="B2081" s="26" t="s">
        <v>10</v>
      </c>
      <c r="C2081" s="10" t="s">
        <v>11</v>
      </c>
      <c r="D2081" s="35" t="s">
        <v>2481</v>
      </c>
      <c r="E2081" s="11">
        <f>E2106</f>
        <v>1</v>
      </c>
      <c r="F2081" s="11">
        <f>F2106</f>
        <v>18595.11</v>
      </c>
      <c r="G2081" s="11">
        <f>G2106</f>
        <v>18595.11</v>
      </c>
      <c r="H2081" s="11">
        <f>H2106</f>
        <v>1</v>
      </c>
      <c r="I2081" s="41">
        <f>I2106</f>
        <v>0</v>
      </c>
      <c r="J2081" s="11">
        <f>J2106</f>
        <v>0</v>
      </c>
    </row>
    <row r="2082" spans="1:10" x14ac:dyDescent="0.3">
      <c r="A2082" s="19" t="s">
        <v>2482</v>
      </c>
      <c r="B2082" s="19" t="s">
        <v>10</v>
      </c>
      <c r="C2082" s="19" t="s">
        <v>11</v>
      </c>
      <c r="D2082" s="38" t="s">
        <v>2483</v>
      </c>
      <c r="E2082" s="20">
        <f>E2087</f>
        <v>1</v>
      </c>
      <c r="F2082" s="20">
        <f>F2087</f>
        <v>8533.74</v>
      </c>
      <c r="G2082" s="20">
        <f>G2087</f>
        <v>8533.74</v>
      </c>
      <c r="H2082" s="20">
        <f>H2087</f>
        <v>1</v>
      </c>
      <c r="I2082" s="41">
        <f>I2087</f>
        <v>0</v>
      </c>
      <c r="J2082" s="20">
        <f>J2087</f>
        <v>0</v>
      </c>
    </row>
    <row r="2083" spans="1:10" x14ac:dyDescent="0.3">
      <c r="A2083" s="12" t="s">
        <v>2484</v>
      </c>
      <c r="B2083" s="13" t="s">
        <v>18</v>
      </c>
      <c r="C2083" s="13" t="s">
        <v>783</v>
      </c>
      <c r="D2083" s="21" t="s">
        <v>2485</v>
      </c>
      <c r="E2083" s="14">
        <v>6</v>
      </c>
      <c r="F2083" s="14">
        <v>1198.3</v>
      </c>
      <c r="G2083" s="15">
        <f>ROUND(E2083*F2083,2)</f>
        <v>7189.8</v>
      </c>
      <c r="H2083" s="14">
        <v>6</v>
      </c>
      <c r="I2083" s="41"/>
      <c r="J2083" s="15">
        <f>ROUND(H2083*I2083,2)</f>
        <v>0</v>
      </c>
    </row>
    <row r="2084" spans="1:10" ht="81.599999999999994" x14ac:dyDescent="0.3">
      <c r="A2084" s="16"/>
      <c r="B2084" s="16"/>
      <c r="C2084" s="16"/>
      <c r="D2084" s="21" t="s">
        <v>2486</v>
      </c>
      <c r="E2084" s="16"/>
      <c r="F2084" s="16"/>
      <c r="G2084" s="16"/>
      <c r="H2084" s="16"/>
      <c r="I2084" s="41"/>
      <c r="J2084" s="16"/>
    </row>
    <row r="2085" spans="1:10" x14ac:dyDescent="0.3">
      <c r="A2085" s="12" t="s">
        <v>2487</v>
      </c>
      <c r="B2085" s="13" t="s">
        <v>18</v>
      </c>
      <c r="C2085" s="13" t="s">
        <v>783</v>
      </c>
      <c r="D2085" s="21" t="s">
        <v>2488</v>
      </c>
      <c r="E2085" s="14">
        <v>6</v>
      </c>
      <c r="F2085" s="14">
        <v>223.99</v>
      </c>
      <c r="G2085" s="15">
        <f>ROUND(E2085*F2085,2)</f>
        <v>1343.94</v>
      </c>
      <c r="H2085" s="14">
        <v>6</v>
      </c>
      <c r="I2085" s="41"/>
      <c r="J2085" s="15">
        <f>ROUND(H2085*I2085,2)</f>
        <v>0</v>
      </c>
    </row>
    <row r="2086" spans="1:10" x14ac:dyDescent="0.3">
      <c r="A2086" s="16"/>
      <c r="B2086" s="16"/>
      <c r="C2086" s="16"/>
      <c r="D2086" s="21" t="s">
        <v>2489</v>
      </c>
      <c r="E2086" s="16"/>
      <c r="F2086" s="16"/>
      <c r="G2086" s="16"/>
      <c r="H2086" s="16"/>
      <c r="I2086" s="41"/>
      <c r="J2086" s="16"/>
    </row>
    <row r="2087" spans="1:10" x14ac:dyDescent="0.3">
      <c r="A2087" s="16"/>
      <c r="B2087" s="16"/>
      <c r="C2087" s="16"/>
      <c r="D2087" s="36" t="s">
        <v>2490</v>
      </c>
      <c r="E2087" s="14">
        <v>1</v>
      </c>
      <c r="F2087" s="17">
        <f>G2083+G2085</f>
        <v>8533.74</v>
      </c>
      <c r="G2087" s="17">
        <f>ROUND(E2087*F2087,2)</f>
        <v>8533.74</v>
      </c>
      <c r="H2087" s="14">
        <v>1</v>
      </c>
      <c r="I2087" s="41">
        <f>J2083+J2085</f>
        <v>0</v>
      </c>
      <c r="J2087" s="17">
        <f>ROUND(H2087*I2087,2)</f>
        <v>0</v>
      </c>
    </row>
    <row r="2088" spans="1:10" ht="1.05" customHeight="1" x14ac:dyDescent="0.3">
      <c r="A2088" s="18"/>
      <c r="B2088" s="18"/>
      <c r="C2088" s="18"/>
      <c r="D2088" s="37"/>
      <c r="E2088" s="18"/>
      <c r="F2088" s="18"/>
      <c r="G2088" s="18"/>
      <c r="H2088" s="18"/>
      <c r="I2088" s="41"/>
      <c r="J2088" s="18"/>
    </row>
    <row r="2089" spans="1:10" x14ac:dyDescent="0.3">
      <c r="A2089" s="19" t="s">
        <v>2491</v>
      </c>
      <c r="B2089" s="19" t="s">
        <v>10</v>
      </c>
      <c r="C2089" s="19" t="s">
        <v>11</v>
      </c>
      <c r="D2089" s="38" t="s">
        <v>2492</v>
      </c>
      <c r="E2089" s="20">
        <f>E2104</f>
        <v>1</v>
      </c>
      <c r="F2089" s="20">
        <f>F2104</f>
        <v>10061.370000000001</v>
      </c>
      <c r="G2089" s="20">
        <f>G2104</f>
        <v>10061.370000000001</v>
      </c>
      <c r="H2089" s="20">
        <f>H2104</f>
        <v>1</v>
      </c>
      <c r="I2089" s="41">
        <f>I2104</f>
        <v>0</v>
      </c>
      <c r="J2089" s="20">
        <f>J2104</f>
        <v>0</v>
      </c>
    </row>
    <row r="2090" spans="1:10" ht="20.399999999999999" x14ac:dyDescent="0.3">
      <c r="A2090" s="12" t="s">
        <v>2493</v>
      </c>
      <c r="B2090" s="13" t="s">
        <v>18</v>
      </c>
      <c r="C2090" s="13" t="s">
        <v>783</v>
      </c>
      <c r="D2090" s="21" t="s">
        <v>2494</v>
      </c>
      <c r="E2090" s="14">
        <v>7</v>
      </c>
      <c r="F2090" s="14">
        <v>202</v>
      </c>
      <c r="G2090" s="15">
        <f>ROUND(E2090*F2090,2)</f>
        <v>1414</v>
      </c>
      <c r="H2090" s="14">
        <v>7</v>
      </c>
      <c r="I2090" s="41"/>
      <c r="J2090" s="15">
        <f>ROUND(H2090*I2090,2)</f>
        <v>0</v>
      </c>
    </row>
    <row r="2091" spans="1:10" ht="20.399999999999999" x14ac:dyDescent="0.3">
      <c r="A2091" s="16"/>
      <c r="B2091" s="16"/>
      <c r="C2091" s="16"/>
      <c r="D2091" s="21" t="s">
        <v>2494</v>
      </c>
      <c r="E2091" s="16"/>
      <c r="F2091" s="16"/>
      <c r="G2091" s="16"/>
      <c r="H2091" s="16"/>
      <c r="I2091" s="41"/>
      <c r="J2091" s="16"/>
    </row>
    <row r="2092" spans="1:10" ht="20.399999999999999" x14ac:dyDescent="0.3">
      <c r="A2092" s="12" t="s">
        <v>2495</v>
      </c>
      <c r="B2092" s="13" t="s">
        <v>18</v>
      </c>
      <c r="C2092" s="13" t="s">
        <v>783</v>
      </c>
      <c r="D2092" s="21" t="s">
        <v>2496</v>
      </c>
      <c r="E2092" s="14">
        <v>2</v>
      </c>
      <c r="F2092" s="14">
        <v>274.05</v>
      </c>
      <c r="G2092" s="15">
        <f>ROUND(E2092*F2092,2)</f>
        <v>548.1</v>
      </c>
      <c r="H2092" s="14">
        <v>2</v>
      </c>
      <c r="I2092" s="41"/>
      <c r="J2092" s="15">
        <f>ROUND(H2092*I2092,2)</f>
        <v>0</v>
      </c>
    </row>
    <row r="2093" spans="1:10" ht="30.6" x14ac:dyDescent="0.3">
      <c r="A2093" s="16"/>
      <c r="B2093" s="16"/>
      <c r="C2093" s="16"/>
      <c r="D2093" s="21" t="s">
        <v>2497</v>
      </c>
      <c r="E2093" s="16"/>
      <c r="F2093" s="16"/>
      <c r="G2093" s="16"/>
      <c r="H2093" s="16"/>
      <c r="I2093" s="41"/>
      <c r="J2093" s="16"/>
    </row>
    <row r="2094" spans="1:10" ht="20.399999999999999" x14ac:dyDescent="0.3">
      <c r="A2094" s="12" t="s">
        <v>2498</v>
      </c>
      <c r="B2094" s="13" t="s">
        <v>18</v>
      </c>
      <c r="C2094" s="13" t="s">
        <v>783</v>
      </c>
      <c r="D2094" s="21" t="s">
        <v>2499</v>
      </c>
      <c r="E2094" s="14">
        <v>4</v>
      </c>
      <c r="F2094" s="14">
        <v>202</v>
      </c>
      <c r="G2094" s="15">
        <f>ROUND(E2094*F2094,2)</f>
        <v>808</v>
      </c>
      <c r="H2094" s="14">
        <v>4</v>
      </c>
      <c r="I2094" s="41"/>
      <c r="J2094" s="15">
        <f>ROUND(H2094*I2094,2)</f>
        <v>0</v>
      </c>
    </row>
    <row r="2095" spans="1:10" ht="30.6" x14ac:dyDescent="0.3">
      <c r="A2095" s="16"/>
      <c r="B2095" s="16"/>
      <c r="C2095" s="16"/>
      <c r="D2095" s="21" t="s">
        <v>2500</v>
      </c>
      <c r="E2095" s="16"/>
      <c r="F2095" s="16"/>
      <c r="G2095" s="16"/>
      <c r="H2095" s="16"/>
      <c r="I2095" s="41"/>
      <c r="J2095" s="16"/>
    </row>
    <row r="2096" spans="1:10" ht="20.399999999999999" x14ac:dyDescent="0.3">
      <c r="A2096" s="12" t="s">
        <v>2501</v>
      </c>
      <c r="B2096" s="13" t="s">
        <v>18</v>
      </c>
      <c r="C2096" s="13" t="s">
        <v>783</v>
      </c>
      <c r="D2096" s="21" t="s">
        <v>2502</v>
      </c>
      <c r="E2096" s="14">
        <v>1</v>
      </c>
      <c r="F2096" s="14">
        <v>274.05</v>
      </c>
      <c r="G2096" s="15">
        <f>ROUND(E2096*F2096,2)</f>
        <v>274.05</v>
      </c>
      <c r="H2096" s="14">
        <v>1</v>
      </c>
      <c r="I2096" s="41"/>
      <c r="J2096" s="15">
        <f>ROUND(H2096*I2096,2)</f>
        <v>0</v>
      </c>
    </row>
    <row r="2097" spans="1:10" ht="30.6" x14ac:dyDescent="0.3">
      <c r="A2097" s="16"/>
      <c r="B2097" s="16"/>
      <c r="C2097" s="16"/>
      <c r="D2097" s="21" t="s">
        <v>2503</v>
      </c>
      <c r="E2097" s="16"/>
      <c r="F2097" s="16"/>
      <c r="G2097" s="16"/>
      <c r="H2097" s="16"/>
      <c r="I2097" s="41"/>
      <c r="J2097" s="16"/>
    </row>
    <row r="2098" spans="1:10" ht="20.399999999999999" x14ac:dyDescent="0.3">
      <c r="A2098" s="12" t="s">
        <v>2504</v>
      </c>
      <c r="B2098" s="13" t="s">
        <v>18</v>
      </c>
      <c r="C2098" s="13" t="s">
        <v>783</v>
      </c>
      <c r="D2098" s="21" t="s">
        <v>2505</v>
      </c>
      <c r="E2098" s="14">
        <v>2</v>
      </c>
      <c r="F2098" s="14">
        <v>800</v>
      </c>
      <c r="G2098" s="15">
        <f>ROUND(E2098*F2098,2)</f>
        <v>1600</v>
      </c>
      <c r="H2098" s="14">
        <v>2</v>
      </c>
      <c r="I2098" s="41"/>
      <c r="J2098" s="15">
        <f>ROUND(H2098*I2098,2)</f>
        <v>0</v>
      </c>
    </row>
    <row r="2099" spans="1:10" ht="102" x14ac:dyDescent="0.3">
      <c r="A2099" s="16"/>
      <c r="B2099" s="16"/>
      <c r="C2099" s="16"/>
      <c r="D2099" s="21" t="s">
        <v>2506</v>
      </c>
      <c r="E2099" s="16"/>
      <c r="F2099" s="16"/>
      <c r="G2099" s="16"/>
      <c r="H2099" s="16"/>
      <c r="I2099" s="41"/>
      <c r="J2099" s="16"/>
    </row>
    <row r="2100" spans="1:10" x14ac:dyDescent="0.3">
      <c r="A2100" s="12" t="s">
        <v>2507</v>
      </c>
      <c r="B2100" s="13" t="s">
        <v>18</v>
      </c>
      <c r="C2100" s="13" t="s">
        <v>783</v>
      </c>
      <c r="D2100" s="21" t="s">
        <v>2508</v>
      </c>
      <c r="E2100" s="14">
        <v>1</v>
      </c>
      <c r="F2100" s="14">
        <v>2307.2199999999998</v>
      </c>
      <c r="G2100" s="15">
        <f>ROUND(E2100*F2100,2)</f>
        <v>2307.2199999999998</v>
      </c>
      <c r="H2100" s="14">
        <v>1</v>
      </c>
      <c r="I2100" s="41"/>
      <c r="J2100" s="15">
        <f>ROUND(H2100*I2100,2)</f>
        <v>0</v>
      </c>
    </row>
    <row r="2101" spans="1:10" ht="40.799999999999997" x14ac:dyDescent="0.3">
      <c r="A2101" s="16"/>
      <c r="B2101" s="16"/>
      <c r="C2101" s="16"/>
      <c r="D2101" s="21" t="s">
        <v>2509</v>
      </c>
      <c r="E2101" s="16"/>
      <c r="F2101" s="16"/>
      <c r="G2101" s="16"/>
      <c r="H2101" s="16"/>
      <c r="I2101" s="41"/>
      <c r="J2101" s="16"/>
    </row>
    <row r="2102" spans="1:10" x14ac:dyDescent="0.3">
      <c r="A2102" s="12" t="s">
        <v>2510</v>
      </c>
      <c r="B2102" s="13" t="s">
        <v>18</v>
      </c>
      <c r="C2102" s="13" t="s">
        <v>783</v>
      </c>
      <c r="D2102" s="21" t="s">
        <v>2511</v>
      </c>
      <c r="E2102" s="14">
        <v>1</v>
      </c>
      <c r="F2102" s="14">
        <v>3110</v>
      </c>
      <c r="G2102" s="15">
        <f>ROUND(E2102*F2102,2)</f>
        <v>3110</v>
      </c>
      <c r="H2102" s="14">
        <v>1</v>
      </c>
      <c r="I2102" s="41"/>
      <c r="J2102" s="15">
        <f>ROUND(H2102*I2102,2)</f>
        <v>0</v>
      </c>
    </row>
    <row r="2103" spans="1:10" ht="40.799999999999997" x14ac:dyDescent="0.3">
      <c r="A2103" s="16"/>
      <c r="B2103" s="16"/>
      <c r="C2103" s="16"/>
      <c r="D2103" s="21" t="s">
        <v>2512</v>
      </c>
      <c r="E2103" s="16"/>
      <c r="F2103" s="16"/>
      <c r="G2103" s="16"/>
      <c r="H2103" s="16"/>
      <c r="I2103" s="41"/>
      <c r="J2103" s="16"/>
    </row>
    <row r="2104" spans="1:10" x14ac:dyDescent="0.3">
      <c r="A2104" s="16"/>
      <c r="B2104" s="16"/>
      <c r="C2104" s="16"/>
      <c r="D2104" s="36" t="s">
        <v>2513</v>
      </c>
      <c r="E2104" s="14">
        <v>1</v>
      </c>
      <c r="F2104" s="17">
        <f>G2090+G2092+G2094+G2096+G2098+G2100+G2102</f>
        <v>10061.370000000001</v>
      </c>
      <c r="G2104" s="17">
        <f>ROUND(E2104*F2104,2)</f>
        <v>10061.370000000001</v>
      </c>
      <c r="H2104" s="14">
        <v>1</v>
      </c>
      <c r="I2104" s="41">
        <f>J2090+J2092+J2094+J2096+J2098+J2100+J2102</f>
        <v>0</v>
      </c>
      <c r="J2104" s="17">
        <f>ROUND(H2104*I2104,2)</f>
        <v>0</v>
      </c>
    </row>
    <row r="2105" spans="1:10" ht="1.05" customHeight="1" x14ac:dyDescent="0.3">
      <c r="A2105" s="18"/>
      <c r="B2105" s="18"/>
      <c r="C2105" s="18"/>
      <c r="D2105" s="37"/>
      <c r="E2105" s="18"/>
      <c r="F2105" s="18"/>
      <c r="G2105" s="18"/>
      <c r="H2105" s="18"/>
      <c r="I2105" s="41"/>
      <c r="J2105" s="18"/>
    </row>
    <row r="2106" spans="1:10" x14ac:dyDescent="0.3">
      <c r="A2106" s="16"/>
      <c r="B2106" s="16"/>
      <c r="C2106" s="16"/>
      <c r="D2106" s="36" t="s">
        <v>2514</v>
      </c>
      <c r="E2106" s="14">
        <v>1</v>
      </c>
      <c r="F2106" s="17">
        <f>G2082+G2089</f>
        <v>18595.11</v>
      </c>
      <c r="G2106" s="17">
        <f>ROUND(E2106*F2106,2)</f>
        <v>18595.11</v>
      </c>
      <c r="H2106" s="14">
        <v>1</v>
      </c>
      <c r="I2106" s="41">
        <f>J2082+J2089</f>
        <v>0</v>
      </c>
      <c r="J2106" s="17">
        <f>ROUND(H2106*I2106,2)</f>
        <v>0</v>
      </c>
    </row>
    <row r="2107" spans="1:10" ht="1.05" customHeight="1" x14ac:dyDescent="0.3">
      <c r="A2107" s="18"/>
      <c r="B2107" s="18"/>
      <c r="C2107" s="18"/>
      <c r="D2107" s="37"/>
      <c r="E2107" s="18"/>
      <c r="F2107" s="18"/>
      <c r="G2107" s="18"/>
      <c r="H2107" s="18"/>
      <c r="I2107" s="41"/>
      <c r="J2107" s="18"/>
    </row>
    <row r="2108" spans="1:10" x14ac:dyDescent="0.3">
      <c r="A2108" s="10" t="s">
        <v>2515</v>
      </c>
      <c r="B2108" s="26" t="s">
        <v>10</v>
      </c>
      <c r="C2108" s="10" t="s">
        <v>11</v>
      </c>
      <c r="D2108" s="35" t="s">
        <v>1687</v>
      </c>
      <c r="E2108" s="11">
        <f>E2245</f>
        <v>1</v>
      </c>
      <c r="F2108" s="11">
        <f>F2245</f>
        <v>278730.53999999998</v>
      </c>
      <c r="G2108" s="11">
        <f>G2245</f>
        <v>278730.53999999998</v>
      </c>
      <c r="H2108" s="11">
        <f>H2245</f>
        <v>1</v>
      </c>
      <c r="I2108" s="41">
        <f>I2245</f>
        <v>0</v>
      </c>
      <c r="J2108" s="11">
        <f>J2245</f>
        <v>0</v>
      </c>
    </row>
    <row r="2109" spans="1:10" x14ac:dyDescent="0.3">
      <c r="A2109" s="19" t="s">
        <v>2516</v>
      </c>
      <c r="B2109" s="19" t="s">
        <v>10</v>
      </c>
      <c r="C2109" s="19" t="s">
        <v>11</v>
      </c>
      <c r="D2109" s="38" t="s">
        <v>2517</v>
      </c>
      <c r="E2109" s="20">
        <f>E2112</f>
        <v>1</v>
      </c>
      <c r="F2109" s="20">
        <f>F2112</f>
        <v>38547.589999999997</v>
      </c>
      <c r="G2109" s="20">
        <f>G2112</f>
        <v>38547.589999999997</v>
      </c>
      <c r="H2109" s="20">
        <f>H2112</f>
        <v>1</v>
      </c>
      <c r="I2109" s="41">
        <f>I2112</f>
        <v>0</v>
      </c>
      <c r="J2109" s="20">
        <f>J2112</f>
        <v>0</v>
      </c>
    </row>
    <row r="2110" spans="1:10" x14ac:dyDescent="0.3">
      <c r="A2110" s="12" t="s">
        <v>2518</v>
      </c>
      <c r="B2110" s="13" t="s">
        <v>18</v>
      </c>
      <c r="C2110" s="13" t="s">
        <v>783</v>
      </c>
      <c r="D2110" s="21" t="s">
        <v>2519</v>
      </c>
      <c r="E2110" s="14">
        <v>1</v>
      </c>
      <c r="F2110" s="14">
        <v>38547.589999999997</v>
      </c>
      <c r="G2110" s="15">
        <f>ROUND(E2110*F2110,2)</f>
        <v>38547.589999999997</v>
      </c>
      <c r="H2110" s="14">
        <v>1</v>
      </c>
      <c r="I2110" s="41"/>
      <c r="J2110" s="15">
        <f>ROUND(H2110*I2110,2)</f>
        <v>0</v>
      </c>
    </row>
    <row r="2111" spans="1:10" ht="295.8" x14ac:dyDescent="0.3">
      <c r="A2111" s="16"/>
      <c r="B2111" s="16"/>
      <c r="C2111" s="16"/>
      <c r="D2111" s="21" t="s">
        <v>2520</v>
      </c>
      <c r="E2111" s="16"/>
      <c r="F2111" s="16"/>
      <c r="G2111" s="16"/>
      <c r="H2111" s="16"/>
      <c r="I2111" s="41"/>
      <c r="J2111" s="16"/>
    </row>
    <row r="2112" spans="1:10" x14ac:dyDescent="0.3">
      <c r="A2112" s="16"/>
      <c r="B2112" s="16"/>
      <c r="C2112" s="16"/>
      <c r="D2112" s="36" t="s">
        <v>2521</v>
      </c>
      <c r="E2112" s="14">
        <v>1</v>
      </c>
      <c r="F2112" s="17">
        <f>G2110</f>
        <v>38547.589999999997</v>
      </c>
      <c r="G2112" s="17">
        <f>ROUND(E2112*F2112,2)</f>
        <v>38547.589999999997</v>
      </c>
      <c r="H2112" s="14">
        <v>1</v>
      </c>
      <c r="I2112" s="41">
        <f>J2110</f>
        <v>0</v>
      </c>
      <c r="J2112" s="17">
        <f>ROUND(H2112*I2112,2)</f>
        <v>0</v>
      </c>
    </row>
    <row r="2113" spans="1:10" ht="1.05" customHeight="1" x14ac:dyDescent="0.3">
      <c r="A2113" s="18"/>
      <c r="B2113" s="18"/>
      <c r="C2113" s="18"/>
      <c r="D2113" s="37"/>
      <c r="E2113" s="18"/>
      <c r="F2113" s="18"/>
      <c r="G2113" s="18"/>
      <c r="H2113" s="18"/>
      <c r="I2113" s="41"/>
      <c r="J2113" s="18"/>
    </row>
    <row r="2114" spans="1:10" x14ac:dyDescent="0.3">
      <c r="A2114" s="19" t="s">
        <v>2522</v>
      </c>
      <c r="B2114" s="19" t="s">
        <v>10</v>
      </c>
      <c r="C2114" s="19" t="s">
        <v>11</v>
      </c>
      <c r="D2114" s="38" t="s">
        <v>1689</v>
      </c>
      <c r="E2114" s="20">
        <f>E2238</f>
        <v>1</v>
      </c>
      <c r="F2114" s="20">
        <f>F2238</f>
        <v>238803.77</v>
      </c>
      <c r="G2114" s="20">
        <f>G2238</f>
        <v>238803.77</v>
      </c>
      <c r="H2114" s="20">
        <f>H2238</f>
        <v>1</v>
      </c>
      <c r="I2114" s="41">
        <f>I2238</f>
        <v>0</v>
      </c>
      <c r="J2114" s="20">
        <f>J2238</f>
        <v>0</v>
      </c>
    </row>
    <row r="2115" spans="1:10" x14ac:dyDescent="0.3">
      <c r="A2115" s="22" t="s">
        <v>2523</v>
      </c>
      <c r="B2115" s="22" t="s">
        <v>10</v>
      </c>
      <c r="C2115" s="22" t="s">
        <v>11</v>
      </c>
      <c r="D2115" s="39" t="s">
        <v>550</v>
      </c>
      <c r="E2115" s="23">
        <f>E2124</f>
        <v>1</v>
      </c>
      <c r="F2115" s="23">
        <f>F2124</f>
        <v>13005.94</v>
      </c>
      <c r="G2115" s="23">
        <f>G2124</f>
        <v>13005.94</v>
      </c>
      <c r="H2115" s="23">
        <f>H2124</f>
        <v>1</v>
      </c>
      <c r="I2115" s="41">
        <f>I2124</f>
        <v>0</v>
      </c>
      <c r="J2115" s="23">
        <f>J2124</f>
        <v>0</v>
      </c>
    </row>
    <row r="2116" spans="1:10" ht="20.399999999999999" x14ac:dyDescent="0.3">
      <c r="A2116" s="12" t="s">
        <v>2524</v>
      </c>
      <c r="B2116" s="13" t="s">
        <v>18</v>
      </c>
      <c r="C2116" s="13" t="s">
        <v>783</v>
      </c>
      <c r="D2116" s="21" t="s">
        <v>2525</v>
      </c>
      <c r="E2116" s="14">
        <v>1</v>
      </c>
      <c r="F2116" s="14">
        <v>6482.07</v>
      </c>
      <c r="G2116" s="15">
        <f>ROUND(E2116*F2116,2)</f>
        <v>6482.07</v>
      </c>
      <c r="H2116" s="14">
        <v>1</v>
      </c>
      <c r="I2116" s="41"/>
      <c r="J2116" s="15">
        <f>ROUND(H2116*I2116,2)</f>
        <v>0</v>
      </c>
    </row>
    <row r="2117" spans="1:10" ht="102" x14ac:dyDescent="0.3">
      <c r="A2117" s="16"/>
      <c r="B2117" s="16"/>
      <c r="C2117" s="16"/>
      <c r="D2117" s="21" t="s">
        <v>2526</v>
      </c>
      <c r="E2117" s="16"/>
      <c r="F2117" s="16"/>
      <c r="G2117" s="16"/>
      <c r="H2117" s="16"/>
      <c r="I2117" s="41"/>
      <c r="J2117" s="16"/>
    </row>
    <row r="2118" spans="1:10" x14ac:dyDescent="0.3">
      <c r="A2118" s="12" t="s">
        <v>2527</v>
      </c>
      <c r="B2118" s="13" t="s">
        <v>18</v>
      </c>
      <c r="C2118" s="13" t="s">
        <v>783</v>
      </c>
      <c r="D2118" s="21" t="s">
        <v>2528</v>
      </c>
      <c r="E2118" s="14">
        <v>1</v>
      </c>
      <c r="F2118" s="14">
        <v>3241.04</v>
      </c>
      <c r="G2118" s="15">
        <f>ROUND(E2118*F2118,2)</f>
        <v>3241.04</v>
      </c>
      <c r="H2118" s="14">
        <v>1</v>
      </c>
      <c r="I2118" s="41"/>
      <c r="J2118" s="15">
        <f>ROUND(H2118*I2118,2)</f>
        <v>0</v>
      </c>
    </row>
    <row r="2119" spans="1:10" ht="71.400000000000006" x14ac:dyDescent="0.3">
      <c r="A2119" s="16"/>
      <c r="B2119" s="16"/>
      <c r="C2119" s="16"/>
      <c r="D2119" s="21" t="s">
        <v>2529</v>
      </c>
      <c r="E2119" s="16"/>
      <c r="F2119" s="16"/>
      <c r="G2119" s="16"/>
      <c r="H2119" s="16"/>
      <c r="I2119" s="41"/>
      <c r="J2119" s="16"/>
    </row>
    <row r="2120" spans="1:10" x14ac:dyDescent="0.3">
      <c r="A2120" s="12" t="s">
        <v>2530</v>
      </c>
      <c r="B2120" s="13" t="s">
        <v>18</v>
      </c>
      <c r="C2120" s="13" t="s">
        <v>783</v>
      </c>
      <c r="D2120" s="21" t="s">
        <v>2531</v>
      </c>
      <c r="E2120" s="14">
        <v>1</v>
      </c>
      <c r="F2120" s="14">
        <v>3030.3</v>
      </c>
      <c r="G2120" s="15">
        <f>ROUND(E2120*F2120,2)</f>
        <v>3030.3</v>
      </c>
      <c r="H2120" s="14">
        <v>1</v>
      </c>
      <c r="I2120" s="41"/>
      <c r="J2120" s="15">
        <f>ROUND(H2120*I2120,2)</f>
        <v>0</v>
      </c>
    </row>
    <row r="2121" spans="1:10" ht="30.6" x14ac:dyDescent="0.3">
      <c r="A2121" s="16"/>
      <c r="B2121" s="16"/>
      <c r="C2121" s="16"/>
      <c r="D2121" s="21" t="s">
        <v>2532</v>
      </c>
      <c r="E2121" s="16"/>
      <c r="F2121" s="16"/>
      <c r="G2121" s="16"/>
      <c r="H2121" s="16"/>
      <c r="I2121" s="41"/>
      <c r="J2121" s="16"/>
    </row>
    <row r="2122" spans="1:10" x14ac:dyDescent="0.3">
      <c r="A2122" s="12" t="s">
        <v>2533</v>
      </c>
      <c r="B2122" s="13" t="s">
        <v>18</v>
      </c>
      <c r="C2122" s="13" t="s">
        <v>783</v>
      </c>
      <c r="D2122" s="21" t="s">
        <v>2534</v>
      </c>
      <c r="E2122" s="14">
        <v>1</v>
      </c>
      <c r="F2122" s="14">
        <v>252.53</v>
      </c>
      <c r="G2122" s="15">
        <f>ROUND(E2122*F2122,2)</f>
        <v>252.53</v>
      </c>
      <c r="H2122" s="14">
        <v>1</v>
      </c>
      <c r="I2122" s="41"/>
      <c r="J2122" s="15">
        <f>ROUND(H2122*I2122,2)</f>
        <v>0</v>
      </c>
    </row>
    <row r="2123" spans="1:10" ht="81.599999999999994" x14ac:dyDescent="0.3">
      <c r="A2123" s="16"/>
      <c r="B2123" s="16"/>
      <c r="C2123" s="16"/>
      <c r="D2123" s="21" t="s">
        <v>2535</v>
      </c>
      <c r="E2123" s="16"/>
      <c r="F2123" s="16"/>
      <c r="G2123" s="16"/>
      <c r="H2123" s="16"/>
      <c r="I2123" s="41"/>
      <c r="J2123" s="16"/>
    </row>
    <row r="2124" spans="1:10" x14ac:dyDescent="0.3">
      <c r="A2124" s="16"/>
      <c r="B2124" s="16"/>
      <c r="C2124" s="16"/>
      <c r="D2124" s="36" t="s">
        <v>2536</v>
      </c>
      <c r="E2124" s="14">
        <v>1</v>
      </c>
      <c r="F2124" s="17">
        <f>G2116+G2118+G2120+G2122</f>
        <v>13005.94</v>
      </c>
      <c r="G2124" s="17">
        <f>ROUND(E2124*F2124,2)</f>
        <v>13005.94</v>
      </c>
      <c r="H2124" s="14">
        <v>1</v>
      </c>
      <c r="I2124" s="41">
        <f>J2116+J2118+J2120+J2122</f>
        <v>0</v>
      </c>
      <c r="J2124" s="17">
        <f>ROUND(H2124*I2124,2)</f>
        <v>0</v>
      </c>
    </row>
    <row r="2125" spans="1:10" ht="1.05" customHeight="1" x14ac:dyDescent="0.3">
      <c r="A2125" s="18"/>
      <c r="B2125" s="18"/>
      <c r="C2125" s="18"/>
      <c r="D2125" s="37"/>
      <c r="E2125" s="18"/>
      <c r="F2125" s="18"/>
      <c r="G2125" s="18"/>
      <c r="H2125" s="18"/>
      <c r="I2125" s="41"/>
      <c r="J2125" s="18"/>
    </row>
    <row r="2126" spans="1:10" x14ac:dyDescent="0.3">
      <c r="A2126" s="22" t="s">
        <v>2537</v>
      </c>
      <c r="B2126" s="22" t="s">
        <v>10</v>
      </c>
      <c r="C2126" s="22" t="s">
        <v>11</v>
      </c>
      <c r="D2126" s="39" t="s">
        <v>2538</v>
      </c>
      <c r="E2126" s="23">
        <f>E2135</f>
        <v>1</v>
      </c>
      <c r="F2126" s="23">
        <f>F2135</f>
        <v>4545.88</v>
      </c>
      <c r="G2126" s="23">
        <f>G2135</f>
        <v>4545.88</v>
      </c>
      <c r="H2126" s="23">
        <f>H2135</f>
        <v>1</v>
      </c>
      <c r="I2126" s="41">
        <f>I2135</f>
        <v>0</v>
      </c>
      <c r="J2126" s="23">
        <f>J2135</f>
        <v>0</v>
      </c>
    </row>
    <row r="2127" spans="1:10" ht="20.399999999999999" x14ac:dyDescent="0.3">
      <c r="A2127" s="12" t="s">
        <v>2539</v>
      </c>
      <c r="B2127" s="13" t="s">
        <v>18</v>
      </c>
      <c r="C2127" s="13" t="s">
        <v>783</v>
      </c>
      <c r="D2127" s="21" t="s">
        <v>2540</v>
      </c>
      <c r="E2127" s="14">
        <v>1</v>
      </c>
      <c r="F2127" s="14">
        <v>407.91</v>
      </c>
      <c r="G2127" s="15">
        <f>ROUND(E2127*F2127,2)</f>
        <v>407.91</v>
      </c>
      <c r="H2127" s="14">
        <v>1</v>
      </c>
      <c r="I2127" s="41"/>
      <c r="J2127" s="15">
        <f>ROUND(H2127*I2127,2)</f>
        <v>0</v>
      </c>
    </row>
    <row r="2128" spans="1:10" ht="81.599999999999994" x14ac:dyDescent="0.3">
      <c r="A2128" s="16"/>
      <c r="B2128" s="16"/>
      <c r="C2128" s="16"/>
      <c r="D2128" s="21" t="s">
        <v>2541</v>
      </c>
      <c r="E2128" s="16"/>
      <c r="F2128" s="16"/>
      <c r="G2128" s="16"/>
      <c r="H2128" s="16"/>
      <c r="I2128" s="41"/>
      <c r="J2128" s="16"/>
    </row>
    <row r="2129" spans="1:10" ht="20.399999999999999" x14ac:dyDescent="0.3">
      <c r="A2129" s="12" t="s">
        <v>2542</v>
      </c>
      <c r="B2129" s="13" t="s">
        <v>18</v>
      </c>
      <c r="C2129" s="13" t="s">
        <v>783</v>
      </c>
      <c r="D2129" s="21" t="s">
        <v>2543</v>
      </c>
      <c r="E2129" s="14">
        <v>6</v>
      </c>
      <c r="F2129" s="14">
        <v>375.97</v>
      </c>
      <c r="G2129" s="15">
        <f>ROUND(E2129*F2129,2)</f>
        <v>2255.8200000000002</v>
      </c>
      <c r="H2129" s="14">
        <v>6</v>
      </c>
      <c r="I2129" s="41"/>
      <c r="J2129" s="15">
        <f>ROUND(H2129*I2129,2)</f>
        <v>0</v>
      </c>
    </row>
    <row r="2130" spans="1:10" ht="81.599999999999994" x14ac:dyDescent="0.3">
      <c r="A2130" s="16"/>
      <c r="B2130" s="16"/>
      <c r="C2130" s="16"/>
      <c r="D2130" s="21" t="s">
        <v>2544</v>
      </c>
      <c r="E2130" s="16"/>
      <c r="F2130" s="16"/>
      <c r="G2130" s="16"/>
      <c r="H2130" s="16"/>
      <c r="I2130" s="41"/>
      <c r="J2130" s="16"/>
    </row>
    <row r="2131" spans="1:10" x14ac:dyDescent="0.3">
      <c r="A2131" s="12" t="s">
        <v>2545</v>
      </c>
      <c r="B2131" s="13" t="s">
        <v>18</v>
      </c>
      <c r="C2131" s="13" t="s">
        <v>783</v>
      </c>
      <c r="D2131" s="21" t="s">
        <v>2546</v>
      </c>
      <c r="E2131" s="14">
        <v>2</v>
      </c>
      <c r="F2131" s="14">
        <v>408.49</v>
      </c>
      <c r="G2131" s="15">
        <f>ROUND(E2131*F2131,2)</f>
        <v>816.98</v>
      </c>
      <c r="H2131" s="14">
        <v>2</v>
      </c>
      <c r="I2131" s="41"/>
      <c r="J2131" s="15">
        <f>ROUND(H2131*I2131,2)</f>
        <v>0</v>
      </c>
    </row>
    <row r="2132" spans="1:10" ht="81.599999999999994" x14ac:dyDescent="0.3">
      <c r="A2132" s="16"/>
      <c r="B2132" s="16"/>
      <c r="C2132" s="16"/>
      <c r="D2132" s="21" t="s">
        <v>2547</v>
      </c>
      <c r="E2132" s="16"/>
      <c r="F2132" s="16"/>
      <c r="G2132" s="16"/>
      <c r="H2132" s="16"/>
      <c r="I2132" s="41"/>
      <c r="J2132" s="16"/>
    </row>
    <row r="2133" spans="1:10" x14ac:dyDescent="0.3">
      <c r="A2133" s="12" t="s">
        <v>2548</v>
      </c>
      <c r="B2133" s="13" t="s">
        <v>18</v>
      </c>
      <c r="C2133" s="13" t="s">
        <v>783</v>
      </c>
      <c r="D2133" s="21" t="s">
        <v>2549</v>
      </c>
      <c r="E2133" s="14">
        <v>1</v>
      </c>
      <c r="F2133" s="14">
        <v>1065.17</v>
      </c>
      <c r="G2133" s="15">
        <f>ROUND(E2133*F2133,2)</f>
        <v>1065.17</v>
      </c>
      <c r="H2133" s="14">
        <v>1</v>
      </c>
      <c r="I2133" s="41"/>
      <c r="J2133" s="15">
        <f>ROUND(H2133*I2133,2)</f>
        <v>0</v>
      </c>
    </row>
    <row r="2134" spans="1:10" ht="153" x14ac:dyDescent="0.3">
      <c r="A2134" s="16"/>
      <c r="B2134" s="16"/>
      <c r="C2134" s="16"/>
      <c r="D2134" s="21" t="s">
        <v>2550</v>
      </c>
      <c r="E2134" s="16"/>
      <c r="F2134" s="16"/>
      <c r="G2134" s="16"/>
      <c r="H2134" s="16"/>
      <c r="I2134" s="41"/>
      <c r="J2134" s="16"/>
    </row>
    <row r="2135" spans="1:10" x14ac:dyDescent="0.3">
      <c r="A2135" s="16"/>
      <c r="B2135" s="16"/>
      <c r="C2135" s="16"/>
      <c r="D2135" s="36" t="s">
        <v>2551</v>
      </c>
      <c r="E2135" s="14">
        <v>1</v>
      </c>
      <c r="F2135" s="17">
        <f>G2127+G2129+G2131+G2133</f>
        <v>4545.88</v>
      </c>
      <c r="G2135" s="17">
        <f>ROUND(E2135*F2135,2)</f>
        <v>4545.88</v>
      </c>
      <c r="H2135" s="14">
        <v>1</v>
      </c>
      <c r="I2135" s="41">
        <f>J2127+J2129+J2131+J2133</f>
        <v>0</v>
      </c>
      <c r="J2135" s="17">
        <f>ROUND(H2135*I2135,2)</f>
        <v>0</v>
      </c>
    </row>
    <row r="2136" spans="1:10" ht="1.05" customHeight="1" x14ac:dyDescent="0.3">
      <c r="A2136" s="18"/>
      <c r="B2136" s="18"/>
      <c r="C2136" s="18"/>
      <c r="D2136" s="37"/>
      <c r="E2136" s="18"/>
      <c r="F2136" s="18"/>
      <c r="G2136" s="18"/>
      <c r="H2136" s="18"/>
      <c r="I2136" s="41"/>
      <c r="J2136" s="18"/>
    </row>
    <row r="2137" spans="1:10" x14ac:dyDescent="0.3">
      <c r="A2137" s="22" t="s">
        <v>2552</v>
      </c>
      <c r="B2137" s="22" t="s">
        <v>10</v>
      </c>
      <c r="C2137" s="22" t="s">
        <v>11</v>
      </c>
      <c r="D2137" s="39" t="s">
        <v>1741</v>
      </c>
      <c r="E2137" s="23">
        <f>E2168</f>
        <v>1</v>
      </c>
      <c r="F2137" s="23">
        <f>F2168</f>
        <v>75054.05</v>
      </c>
      <c r="G2137" s="23">
        <f>G2168</f>
        <v>75054.05</v>
      </c>
      <c r="H2137" s="23">
        <f>H2168</f>
        <v>1</v>
      </c>
      <c r="I2137" s="41">
        <f>I2168</f>
        <v>0</v>
      </c>
      <c r="J2137" s="23">
        <f>J2168</f>
        <v>0</v>
      </c>
    </row>
    <row r="2138" spans="1:10" x14ac:dyDescent="0.3">
      <c r="A2138" s="12" t="s">
        <v>2553</v>
      </c>
      <c r="B2138" s="13" t="s">
        <v>18</v>
      </c>
      <c r="C2138" s="13" t="s">
        <v>34</v>
      </c>
      <c r="D2138" s="21" t="s">
        <v>2554</v>
      </c>
      <c r="E2138" s="14">
        <v>640</v>
      </c>
      <c r="F2138" s="14">
        <v>17.010000000000002</v>
      </c>
      <c r="G2138" s="15">
        <f>ROUND(E2138*F2138,2)</f>
        <v>10886.4</v>
      </c>
      <c r="H2138" s="14">
        <v>640</v>
      </c>
      <c r="I2138" s="41"/>
      <c r="J2138" s="15">
        <f>ROUND(H2138*I2138,2)</f>
        <v>0</v>
      </c>
    </row>
    <row r="2139" spans="1:10" ht="81.599999999999994" x14ac:dyDescent="0.3">
      <c r="A2139" s="16"/>
      <c r="B2139" s="16"/>
      <c r="C2139" s="16"/>
      <c r="D2139" s="21" t="s">
        <v>2555</v>
      </c>
      <c r="E2139" s="16"/>
      <c r="F2139" s="16"/>
      <c r="G2139" s="16"/>
      <c r="H2139" s="16"/>
      <c r="I2139" s="41"/>
      <c r="J2139" s="16"/>
    </row>
    <row r="2140" spans="1:10" x14ac:dyDescent="0.3">
      <c r="A2140" s="12" t="s">
        <v>2556</v>
      </c>
      <c r="B2140" s="13" t="s">
        <v>18</v>
      </c>
      <c r="C2140" s="13" t="s">
        <v>34</v>
      </c>
      <c r="D2140" s="21" t="s">
        <v>2557</v>
      </c>
      <c r="E2140" s="14">
        <v>1000</v>
      </c>
      <c r="F2140" s="14">
        <v>13.43</v>
      </c>
      <c r="G2140" s="15">
        <f>ROUND(E2140*F2140,2)</f>
        <v>13430</v>
      </c>
      <c r="H2140" s="14">
        <v>1000</v>
      </c>
      <c r="I2140" s="41"/>
      <c r="J2140" s="15">
        <f>ROUND(H2140*I2140,2)</f>
        <v>0</v>
      </c>
    </row>
    <row r="2141" spans="1:10" ht="81.599999999999994" x14ac:dyDescent="0.3">
      <c r="A2141" s="16"/>
      <c r="B2141" s="16"/>
      <c r="C2141" s="16"/>
      <c r="D2141" s="21" t="s">
        <v>2558</v>
      </c>
      <c r="E2141" s="16"/>
      <c r="F2141" s="16"/>
      <c r="G2141" s="16"/>
      <c r="H2141" s="16"/>
      <c r="I2141" s="41"/>
      <c r="J2141" s="16"/>
    </row>
    <row r="2142" spans="1:10" x14ac:dyDescent="0.3">
      <c r="A2142" s="12" t="s">
        <v>2559</v>
      </c>
      <c r="B2142" s="13" t="s">
        <v>18</v>
      </c>
      <c r="C2142" s="13" t="s">
        <v>34</v>
      </c>
      <c r="D2142" s="21" t="s">
        <v>2560</v>
      </c>
      <c r="E2142" s="14">
        <v>400</v>
      </c>
      <c r="F2142" s="14">
        <v>9.84</v>
      </c>
      <c r="G2142" s="15">
        <f>ROUND(E2142*F2142,2)</f>
        <v>3936</v>
      </c>
      <c r="H2142" s="14">
        <v>400</v>
      </c>
      <c r="I2142" s="41"/>
      <c r="J2142" s="15">
        <f>ROUND(H2142*I2142,2)</f>
        <v>0</v>
      </c>
    </row>
    <row r="2143" spans="1:10" ht="81.599999999999994" x14ac:dyDescent="0.3">
      <c r="A2143" s="16"/>
      <c r="B2143" s="16"/>
      <c r="C2143" s="16"/>
      <c r="D2143" s="21" t="s">
        <v>2561</v>
      </c>
      <c r="E2143" s="16"/>
      <c r="F2143" s="16"/>
      <c r="G2143" s="16"/>
      <c r="H2143" s="16"/>
      <c r="I2143" s="41"/>
      <c r="J2143" s="16"/>
    </row>
    <row r="2144" spans="1:10" x14ac:dyDescent="0.3">
      <c r="A2144" s="12" t="s">
        <v>2562</v>
      </c>
      <c r="B2144" s="13" t="s">
        <v>18</v>
      </c>
      <c r="C2144" s="13" t="s">
        <v>34</v>
      </c>
      <c r="D2144" s="21" t="s">
        <v>2563</v>
      </c>
      <c r="E2144" s="14">
        <v>50</v>
      </c>
      <c r="F2144" s="14">
        <v>1.9</v>
      </c>
      <c r="G2144" s="15">
        <f>ROUND(E2144*F2144,2)</f>
        <v>95</v>
      </c>
      <c r="H2144" s="14">
        <v>50</v>
      </c>
      <c r="I2144" s="41"/>
      <c r="J2144" s="15">
        <f>ROUND(H2144*I2144,2)</f>
        <v>0</v>
      </c>
    </row>
    <row r="2145" spans="1:10" ht="81.599999999999994" x14ac:dyDescent="0.3">
      <c r="A2145" s="16"/>
      <c r="B2145" s="16"/>
      <c r="C2145" s="16"/>
      <c r="D2145" s="21" t="s">
        <v>2564</v>
      </c>
      <c r="E2145" s="16"/>
      <c r="F2145" s="16"/>
      <c r="G2145" s="16"/>
      <c r="H2145" s="16"/>
      <c r="I2145" s="41"/>
      <c r="J2145" s="16"/>
    </row>
    <row r="2146" spans="1:10" x14ac:dyDescent="0.3">
      <c r="A2146" s="12" t="s">
        <v>2565</v>
      </c>
      <c r="B2146" s="13" t="s">
        <v>18</v>
      </c>
      <c r="C2146" s="13" t="s">
        <v>34</v>
      </c>
      <c r="D2146" s="21" t="s">
        <v>2566</v>
      </c>
      <c r="E2146" s="14">
        <v>670</v>
      </c>
      <c r="F2146" s="14">
        <v>2.82</v>
      </c>
      <c r="G2146" s="15">
        <f>ROUND(E2146*F2146,2)</f>
        <v>1889.4</v>
      </c>
      <c r="H2146" s="14">
        <v>670</v>
      </c>
      <c r="I2146" s="41"/>
      <c r="J2146" s="15">
        <f>ROUND(H2146*I2146,2)</f>
        <v>0</v>
      </c>
    </row>
    <row r="2147" spans="1:10" ht="81.599999999999994" x14ac:dyDescent="0.3">
      <c r="A2147" s="16"/>
      <c r="B2147" s="16"/>
      <c r="C2147" s="16"/>
      <c r="D2147" s="21" t="s">
        <v>2567</v>
      </c>
      <c r="E2147" s="16"/>
      <c r="F2147" s="16"/>
      <c r="G2147" s="16"/>
      <c r="H2147" s="16"/>
      <c r="I2147" s="41"/>
      <c r="J2147" s="16"/>
    </row>
    <row r="2148" spans="1:10" x14ac:dyDescent="0.3">
      <c r="A2148" s="12" t="s">
        <v>1742</v>
      </c>
      <c r="B2148" s="13" t="s">
        <v>18</v>
      </c>
      <c r="C2148" s="13" t="s">
        <v>34</v>
      </c>
      <c r="D2148" s="21" t="s">
        <v>1743</v>
      </c>
      <c r="E2148" s="14">
        <v>570</v>
      </c>
      <c r="F2148" s="14">
        <v>3.9</v>
      </c>
      <c r="G2148" s="15">
        <f>ROUND(E2148*F2148,2)</f>
        <v>2223</v>
      </c>
      <c r="H2148" s="14">
        <v>570</v>
      </c>
      <c r="I2148" s="41"/>
      <c r="J2148" s="15">
        <f>ROUND(H2148*I2148,2)</f>
        <v>0</v>
      </c>
    </row>
    <row r="2149" spans="1:10" ht="81.599999999999994" x14ac:dyDescent="0.3">
      <c r="A2149" s="16"/>
      <c r="B2149" s="16"/>
      <c r="C2149" s="16"/>
      <c r="D2149" s="21" t="s">
        <v>1744</v>
      </c>
      <c r="E2149" s="16"/>
      <c r="F2149" s="16"/>
      <c r="G2149" s="16"/>
      <c r="H2149" s="16"/>
      <c r="I2149" s="41"/>
      <c r="J2149" s="16"/>
    </row>
    <row r="2150" spans="1:10" x14ac:dyDescent="0.3">
      <c r="A2150" s="12" t="s">
        <v>2568</v>
      </c>
      <c r="B2150" s="13" t="s">
        <v>18</v>
      </c>
      <c r="C2150" s="13" t="s">
        <v>34</v>
      </c>
      <c r="D2150" s="21" t="s">
        <v>2569</v>
      </c>
      <c r="E2150" s="14">
        <v>1100</v>
      </c>
      <c r="F2150" s="14">
        <v>5.23</v>
      </c>
      <c r="G2150" s="15">
        <f>ROUND(E2150*F2150,2)</f>
        <v>5753</v>
      </c>
      <c r="H2150" s="14">
        <v>1100</v>
      </c>
      <c r="I2150" s="41"/>
      <c r="J2150" s="15">
        <f>ROUND(H2150*I2150,2)</f>
        <v>0</v>
      </c>
    </row>
    <row r="2151" spans="1:10" ht="81.599999999999994" x14ac:dyDescent="0.3">
      <c r="A2151" s="16"/>
      <c r="B2151" s="16"/>
      <c r="C2151" s="16"/>
      <c r="D2151" s="21" t="s">
        <v>2570</v>
      </c>
      <c r="E2151" s="16"/>
      <c r="F2151" s="16"/>
      <c r="G2151" s="16"/>
      <c r="H2151" s="16"/>
      <c r="I2151" s="41"/>
      <c r="J2151" s="16"/>
    </row>
    <row r="2152" spans="1:10" x14ac:dyDescent="0.3">
      <c r="A2152" s="12" t="s">
        <v>2571</v>
      </c>
      <c r="B2152" s="13" t="s">
        <v>18</v>
      </c>
      <c r="C2152" s="13" t="s">
        <v>34</v>
      </c>
      <c r="D2152" s="21" t="s">
        <v>2572</v>
      </c>
      <c r="E2152" s="14">
        <v>180</v>
      </c>
      <c r="F2152" s="14">
        <v>9.44</v>
      </c>
      <c r="G2152" s="15">
        <f>ROUND(E2152*F2152,2)</f>
        <v>1699.2</v>
      </c>
      <c r="H2152" s="14">
        <v>180</v>
      </c>
      <c r="I2152" s="41"/>
      <c r="J2152" s="15">
        <f>ROUND(H2152*I2152,2)</f>
        <v>0</v>
      </c>
    </row>
    <row r="2153" spans="1:10" ht="81.599999999999994" x14ac:dyDescent="0.3">
      <c r="A2153" s="16"/>
      <c r="B2153" s="16"/>
      <c r="C2153" s="16"/>
      <c r="D2153" s="21" t="s">
        <v>2573</v>
      </c>
      <c r="E2153" s="16"/>
      <c r="F2153" s="16"/>
      <c r="G2153" s="16"/>
      <c r="H2153" s="16"/>
      <c r="I2153" s="41"/>
      <c r="J2153" s="16"/>
    </row>
    <row r="2154" spans="1:10" x14ac:dyDescent="0.3">
      <c r="A2154" s="12" t="s">
        <v>2574</v>
      </c>
      <c r="B2154" s="13" t="s">
        <v>18</v>
      </c>
      <c r="C2154" s="13" t="s">
        <v>34</v>
      </c>
      <c r="D2154" s="21" t="s">
        <v>2575</v>
      </c>
      <c r="E2154" s="14">
        <v>300</v>
      </c>
      <c r="F2154" s="14">
        <v>7.27</v>
      </c>
      <c r="G2154" s="15">
        <f>ROUND(E2154*F2154,2)</f>
        <v>2181</v>
      </c>
      <c r="H2154" s="14">
        <v>300</v>
      </c>
      <c r="I2154" s="41"/>
      <c r="J2154" s="15">
        <f>ROUND(H2154*I2154,2)</f>
        <v>0</v>
      </c>
    </row>
    <row r="2155" spans="1:10" ht="81.599999999999994" x14ac:dyDescent="0.3">
      <c r="A2155" s="16"/>
      <c r="B2155" s="16"/>
      <c r="C2155" s="16"/>
      <c r="D2155" s="21" t="s">
        <v>1803</v>
      </c>
      <c r="E2155" s="16"/>
      <c r="F2155" s="16"/>
      <c r="G2155" s="16"/>
      <c r="H2155" s="16"/>
      <c r="I2155" s="41"/>
      <c r="J2155" s="16"/>
    </row>
    <row r="2156" spans="1:10" x14ac:dyDescent="0.3">
      <c r="A2156" s="12" t="s">
        <v>2576</v>
      </c>
      <c r="B2156" s="13" t="s">
        <v>18</v>
      </c>
      <c r="C2156" s="13" t="s">
        <v>34</v>
      </c>
      <c r="D2156" s="21" t="s">
        <v>2577</v>
      </c>
      <c r="E2156" s="14">
        <v>1500</v>
      </c>
      <c r="F2156" s="14">
        <v>10.34</v>
      </c>
      <c r="G2156" s="15">
        <f>ROUND(E2156*F2156,2)</f>
        <v>15510</v>
      </c>
      <c r="H2156" s="14">
        <v>1500</v>
      </c>
      <c r="I2156" s="41"/>
      <c r="J2156" s="15">
        <f>ROUND(H2156*I2156,2)</f>
        <v>0</v>
      </c>
    </row>
    <row r="2157" spans="1:10" ht="81.599999999999994" x14ac:dyDescent="0.3">
      <c r="A2157" s="16"/>
      <c r="B2157" s="16"/>
      <c r="C2157" s="16"/>
      <c r="D2157" s="21" t="s">
        <v>2578</v>
      </c>
      <c r="E2157" s="16"/>
      <c r="F2157" s="16"/>
      <c r="G2157" s="16"/>
      <c r="H2157" s="16"/>
      <c r="I2157" s="41"/>
      <c r="J2157" s="16"/>
    </row>
    <row r="2158" spans="1:10" ht="20.399999999999999" x14ac:dyDescent="0.3">
      <c r="A2158" s="12" t="s">
        <v>2579</v>
      </c>
      <c r="B2158" s="13" t="s">
        <v>18</v>
      </c>
      <c r="C2158" s="13" t="s">
        <v>34</v>
      </c>
      <c r="D2158" s="21" t="s">
        <v>2580</v>
      </c>
      <c r="E2158" s="14">
        <v>150</v>
      </c>
      <c r="F2158" s="14">
        <v>7.99</v>
      </c>
      <c r="G2158" s="15">
        <f>ROUND(E2158*F2158,2)</f>
        <v>1198.5</v>
      </c>
      <c r="H2158" s="14">
        <v>150</v>
      </c>
      <c r="I2158" s="41"/>
      <c r="J2158" s="15">
        <f>ROUND(H2158*I2158,2)</f>
        <v>0</v>
      </c>
    </row>
    <row r="2159" spans="1:10" ht="81.599999999999994" x14ac:dyDescent="0.3">
      <c r="A2159" s="16"/>
      <c r="B2159" s="16"/>
      <c r="C2159" s="16"/>
      <c r="D2159" s="21" t="s">
        <v>2581</v>
      </c>
      <c r="E2159" s="16"/>
      <c r="F2159" s="16"/>
      <c r="G2159" s="16"/>
      <c r="H2159" s="16"/>
      <c r="I2159" s="41"/>
      <c r="J2159" s="16"/>
    </row>
    <row r="2160" spans="1:10" ht="20.399999999999999" x14ac:dyDescent="0.3">
      <c r="A2160" s="12" t="s">
        <v>1748</v>
      </c>
      <c r="B2160" s="13" t="s">
        <v>18</v>
      </c>
      <c r="C2160" s="13" t="s">
        <v>34</v>
      </c>
      <c r="D2160" s="21" t="s">
        <v>1749</v>
      </c>
      <c r="E2160" s="14">
        <v>400</v>
      </c>
      <c r="F2160" s="14">
        <v>18.170000000000002</v>
      </c>
      <c r="G2160" s="15">
        <f>ROUND(E2160*F2160,2)</f>
        <v>7268</v>
      </c>
      <c r="H2160" s="14">
        <v>400</v>
      </c>
      <c r="I2160" s="41"/>
      <c r="J2160" s="15">
        <f>ROUND(H2160*I2160,2)</f>
        <v>0</v>
      </c>
    </row>
    <row r="2161" spans="1:10" ht="81.599999999999994" x14ac:dyDescent="0.3">
      <c r="A2161" s="16"/>
      <c r="B2161" s="16"/>
      <c r="C2161" s="16"/>
      <c r="D2161" s="21" t="s">
        <v>1750</v>
      </c>
      <c r="E2161" s="16"/>
      <c r="F2161" s="16"/>
      <c r="G2161" s="16"/>
      <c r="H2161" s="16"/>
      <c r="I2161" s="41"/>
      <c r="J2161" s="16"/>
    </row>
    <row r="2162" spans="1:10" ht="20.399999999999999" x14ac:dyDescent="0.3">
      <c r="A2162" s="12" t="s">
        <v>2582</v>
      </c>
      <c r="B2162" s="13" t="s">
        <v>18</v>
      </c>
      <c r="C2162" s="13" t="s">
        <v>34</v>
      </c>
      <c r="D2162" s="21" t="s">
        <v>2583</v>
      </c>
      <c r="E2162" s="14">
        <v>330</v>
      </c>
      <c r="F2162" s="14">
        <v>3.73</v>
      </c>
      <c r="G2162" s="15">
        <f>ROUND(E2162*F2162,2)</f>
        <v>1230.9000000000001</v>
      </c>
      <c r="H2162" s="14">
        <v>330</v>
      </c>
      <c r="I2162" s="41"/>
      <c r="J2162" s="15">
        <f>ROUND(H2162*I2162,2)</f>
        <v>0</v>
      </c>
    </row>
    <row r="2163" spans="1:10" ht="81.599999999999994" x14ac:dyDescent="0.3">
      <c r="A2163" s="16"/>
      <c r="B2163" s="16"/>
      <c r="C2163" s="16"/>
      <c r="D2163" s="21" t="s">
        <v>2584</v>
      </c>
      <c r="E2163" s="16"/>
      <c r="F2163" s="16"/>
      <c r="G2163" s="16"/>
      <c r="H2163" s="16"/>
      <c r="I2163" s="41"/>
      <c r="J2163" s="16"/>
    </row>
    <row r="2164" spans="1:10" x14ac:dyDescent="0.3">
      <c r="A2164" s="12" t="s">
        <v>2585</v>
      </c>
      <c r="B2164" s="13" t="s">
        <v>18</v>
      </c>
      <c r="C2164" s="13" t="s">
        <v>783</v>
      </c>
      <c r="D2164" s="21" t="s">
        <v>2586</v>
      </c>
      <c r="E2164" s="14">
        <v>1</v>
      </c>
      <c r="F2164" s="14">
        <v>2071.65</v>
      </c>
      <c r="G2164" s="15">
        <f>ROUND(E2164*F2164,2)</f>
        <v>2071.65</v>
      </c>
      <c r="H2164" s="14">
        <v>1</v>
      </c>
      <c r="I2164" s="41"/>
      <c r="J2164" s="15">
        <f>ROUND(H2164*I2164,2)</f>
        <v>0</v>
      </c>
    </row>
    <row r="2165" spans="1:10" ht="61.2" x14ac:dyDescent="0.3">
      <c r="A2165" s="16"/>
      <c r="B2165" s="16"/>
      <c r="C2165" s="16"/>
      <c r="D2165" s="21" t="s">
        <v>2587</v>
      </c>
      <c r="E2165" s="16"/>
      <c r="F2165" s="16"/>
      <c r="G2165" s="16"/>
      <c r="H2165" s="16"/>
      <c r="I2165" s="41"/>
      <c r="J2165" s="16"/>
    </row>
    <row r="2166" spans="1:10" x14ac:dyDescent="0.3">
      <c r="A2166" s="12" t="s">
        <v>2588</v>
      </c>
      <c r="B2166" s="13" t="s">
        <v>18</v>
      </c>
      <c r="C2166" s="13" t="s">
        <v>34</v>
      </c>
      <c r="D2166" s="21" t="s">
        <v>2589</v>
      </c>
      <c r="E2166" s="14">
        <v>300</v>
      </c>
      <c r="F2166" s="14">
        <v>18.940000000000001</v>
      </c>
      <c r="G2166" s="15">
        <f>ROUND(E2166*F2166,2)</f>
        <v>5682</v>
      </c>
      <c r="H2166" s="14">
        <v>300</v>
      </c>
      <c r="I2166" s="41"/>
      <c r="J2166" s="15">
        <f>ROUND(H2166*I2166,2)</f>
        <v>0</v>
      </c>
    </row>
    <row r="2167" spans="1:10" ht="30.6" x14ac:dyDescent="0.3">
      <c r="A2167" s="16"/>
      <c r="B2167" s="16"/>
      <c r="C2167" s="16"/>
      <c r="D2167" s="21" t="s">
        <v>2590</v>
      </c>
      <c r="E2167" s="16"/>
      <c r="F2167" s="16"/>
      <c r="G2167" s="16"/>
      <c r="H2167" s="16"/>
      <c r="I2167" s="41"/>
      <c r="J2167" s="16"/>
    </row>
    <row r="2168" spans="1:10" x14ac:dyDescent="0.3">
      <c r="A2168" s="16"/>
      <c r="B2168" s="16"/>
      <c r="C2168" s="16"/>
      <c r="D2168" s="36" t="s">
        <v>2591</v>
      </c>
      <c r="E2168" s="14">
        <v>1</v>
      </c>
      <c r="F2168" s="17">
        <f>G2138+G2140+G2142+G2144+G2146+G2148+G2150+G2152+G2154+G2156+G2158+G2160+G2162+G2164+G2166</f>
        <v>75054.05</v>
      </c>
      <c r="G2168" s="17">
        <f>ROUND(E2168*F2168,2)</f>
        <v>75054.05</v>
      </c>
      <c r="H2168" s="14">
        <v>1</v>
      </c>
      <c r="I2168" s="41">
        <f>J2138+J2140+J2142+J2144+J2146+J2148+J2150+J2152+J2154+J2156+J2158+J2160+J2162+J2164+J2166</f>
        <v>0</v>
      </c>
      <c r="J2168" s="17">
        <f>ROUND(H2168*I2168,2)</f>
        <v>0</v>
      </c>
    </row>
    <row r="2169" spans="1:10" ht="1.05" customHeight="1" x14ac:dyDescent="0.3">
      <c r="A2169" s="18"/>
      <c r="B2169" s="18"/>
      <c r="C2169" s="18"/>
      <c r="D2169" s="37"/>
      <c r="E2169" s="18"/>
      <c r="F2169" s="18"/>
      <c r="G2169" s="18"/>
      <c r="H2169" s="18"/>
      <c r="I2169" s="41"/>
      <c r="J2169" s="18"/>
    </row>
    <row r="2170" spans="1:10" x14ac:dyDescent="0.3">
      <c r="A2170" s="22" t="s">
        <v>2592</v>
      </c>
      <c r="B2170" s="22" t="s">
        <v>10</v>
      </c>
      <c r="C2170" s="22" t="s">
        <v>11</v>
      </c>
      <c r="D2170" s="39" t="s">
        <v>1756</v>
      </c>
      <c r="E2170" s="23">
        <f>E2195</f>
        <v>1</v>
      </c>
      <c r="F2170" s="23">
        <f>F2195</f>
        <v>20584.3</v>
      </c>
      <c r="G2170" s="23">
        <f>G2195</f>
        <v>20584.3</v>
      </c>
      <c r="H2170" s="23">
        <f>H2195</f>
        <v>1</v>
      </c>
      <c r="I2170" s="41">
        <f>I2195</f>
        <v>0</v>
      </c>
      <c r="J2170" s="23">
        <f>J2195</f>
        <v>0</v>
      </c>
    </row>
    <row r="2171" spans="1:10" ht="20.399999999999999" x14ac:dyDescent="0.3">
      <c r="A2171" s="12" t="s">
        <v>2593</v>
      </c>
      <c r="B2171" s="13" t="s">
        <v>18</v>
      </c>
      <c r="C2171" s="13" t="s">
        <v>34</v>
      </c>
      <c r="D2171" s="21" t="s">
        <v>2594</v>
      </c>
      <c r="E2171" s="14">
        <v>30</v>
      </c>
      <c r="F2171" s="14">
        <v>52.66</v>
      </c>
      <c r="G2171" s="15">
        <f>ROUND(E2171*F2171,2)</f>
        <v>1579.8</v>
      </c>
      <c r="H2171" s="14">
        <v>30</v>
      </c>
      <c r="I2171" s="41"/>
      <c r="J2171" s="15">
        <f>ROUND(H2171*I2171,2)</f>
        <v>0</v>
      </c>
    </row>
    <row r="2172" spans="1:10" ht="51" x14ac:dyDescent="0.3">
      <c r="A2172" s="16"/>
      <c r="B2172" s="16"/>
      <c r="C2172" s="16"/>
      <c r="D2172" s="21" t="s">
        <v>2595</v>
      </c>
      <c r="E2172" s="16"/>
      <c r="F2172" s="16"/>
      <c r="G2172" s="16"/>
      <c r="H2172" s="16"/>
      <c r="I2172" s="41"/>
      <c r="J2172" s="16"/>
    </row>
    <row r="2173" spans="1:10" ht="20.399999999999999" x14ac:dyDescent="0.3">
      <c r="A2173" s="12" t="s">
        <v>2596</v>
      </c>
      <c r="B2173" s="13" t="s">
        <v>18</v>
      </c>
      <c r="C2173" s="13" t="s">
        <v>34</v>
      </c>
      <c r="D2173" s="21" t="s">
        <v>2597</v>
      </c>
      <c r="E2173" s="14">
        <v>40</v>
      </c>
      <c r="F2173" s="14">
        <v>107.25</v>
      </c>
      <c r="G2173" s="15">
        <f>ROUND(E2173*F2173,2)</f>
        <v>4290</v>
      </c>
      <c r="H2173" s="14">
        <v>40</v>
      </c>
      <c r="I2173" s="41"/>
      <c r="J2173" s="15">
        <f>ROUND(H2173*I2173,2)</f>
        <v>0</v>
      </c>
    </row>
    <row r="2174" spans="1:10" ht="51" x14ac:dyDescent="0.3">
      <c r="A2174" s="16"/>
      <c r="B2174" s="16"/>
      <c r="C2174" s="16"/>
      <c r="D2174" s="21" t="s">
        <v>2598</v>
      </c>
      <c r="E2174" s="16"/>
      <c r="F2174" s="16"/>
      <c r="G2174" s="16"/>
      <c r="H2174" s="16"/>
      <c r="I2174" s="41"/>
      <c r="J2174" s="16"/>
    </row>
    <row r="2175" spans="1:10" ht="20.399999999999999" x14ac:dyDescent="0.3">
      <c r="A2175" s="12" t="s">
        <v>2599</v>
      </c>
      <c r="B2175" s="13" t="s">
        <v>18</v>
      </c>
      <c r="C2175" s="13" t="s">
        <v>34</v>
      </c>
      <c r="D2175" s="21" t="s">
        <v>1785</v>
      </c>
      <c r="E2175" s="14">
        <v>80</v>
      </c>
      <c r="F2175" s="14">
        <v>79.39</v>
      </c>
      <c r="G2175" s="15">
        <f>ROUND(E2175*F2175,2)</f>
        <v>6351.2</v>
      </c>
      <c r="H2175" s="14">
        <v>80</v>
      </c>
      <c r="I2175" s="41"/>
      <c r="J2175" s="15">
        <f>ROUND(H2175*I2175,2)</f>
        <v>0</v>
      </c>
    </row>
    <row r="2176" spans="1:10" ht="51" x14ac:dyDescent="0.3">
      <c r="A2176" s="16"/>
      <c r="B2176" s="16"/>
      <c r="C2176" s="16"/>
      <c r="D2176" s="21" t="s">
        <v>2600</v>
      </c>
      <c r="E2176" s="16"/>
      <c r="F2176" s="16"/>
      <c r="G2176" s="16"/>
      <c r="H2176" s="16"/>
      <c r="I2176" s="41"/>
      <c r="J2176" s="16"/>
    </row>
    <row r="2177" spans="1:10" x14ac:dyDescent="0.3">
      <c r="A2177" s="12" t="s">
        <v>2601</v>
      </c>
      <c r="B2177" s="13" t="s">
        <v>18</v>
      </c>
      <c r="C2177" s="13" t="s">
        <v>34</v>
      </c>
      <c r="D2177" s="21" t="s">
        <v>2602</v>
      </c>
      <c r="E2177" s="14">
        <v>30</v>
      </c>
      <c r="F2177" s="14">
        <v>45.97</v>
      </c>
      <c r="G2177" s="15">
        <f>ROUND(E2177*F2177,2)</f>
        <v>1379.1</v>
      </c>
      <c r="H2177" s="14">
        <v>30</v>
      </c>
      <c r="I2177" s="41"/>
      <c r="J2177" s="15">
        <f>ROUND(H2177*I2177,2)</f>
        <v>0</v>
      </c>
    </row>
    <row r="2178" spans="1:10" ht="102" x14ac:dyDescent="0.3">
      <c r="A2178" s="16"/>
      <c r="B2178" s="16"/>
      <c r="C2178" s="16"/>
      <c r="D2178" s="21" t="s">
        <v>2603</v>
      </c>
      <c r="E2178" s="16"/>
      <c r="F2178" s="16"/>
      <c r="G2178" s="16"/>
      <c r="H2178" s="16"/>
      <c r="I2178" s="41"/>
      <c r="J2178" s="16"/>
    </row>
    <row r="2179" spans="1:10" x14ac:dyDescent="0.3">
      <c r="A2179" s="12" t="s">
        <v>1763</v>
      </c>
      <c r="B2179" s="13" t="s">
        <v>18</v>
      </c>
      <c r="C2179" s="13" t="s">
        <v>34</v>
      </c>
      <c r="D2179" s="21" t="s">
        <v>1764</v>
      </c>
      <c r="E2179" s="14">
        <v>520</v>
      </c>
      <c r="F2179" s="14">
        <v>7.6</v>
      </c>
      <c r="G2179" s="15">
        <f>ROUND(E2179*F2179,2)</f>
        <v>3952</v>
      </c>
      <c r="H2179" s="14">
        <v>520</v>
      </c>
      <c r="I2179" s="41"/>
      <c r="J2179" s="15">
        <f>ROUND(H2179*I2179,2)</f>
        <v>0</v>
      </c>
    </row>
    <row r="2180" spans="1:10" ht="40.799999999999997" x14ac:dyDescent="0.3">
      <c r="A2180" s="16"/>
      <c r="B2180" s="16"/>
      <c r="C2180" s="16"/>
      <c r="D2180" s="21" t="s">
        <v>1765</v>
      </c>
      <c r="E2180" s="16"/>
      <c r="F2180" s="16"/>
      <c r="G2180" s="16"/>
      <c r="H2180" s="16"/>
      <c r="I2180" s="41"/>
      <c r="J2180" s="16"/>
    </row>
    <row r="2181" spans="1:10" x14ac:dyDescent="0.3">
      <c r="A2181" s="12" t="s">
        <v>2604</v>
      </c>
      <c r="B2181" s="13" t="s">
        <v>18</v>
      </c>
      <c r="C2181" s="13" t="s">
        <v>34</v>
      </c>
      <c r="D2181" s="21" t="s">
        <v>2605</v>
      </c>
      <c r="E2181" s="14">
        <v>50</v>
      </c>
      <c r="F2181" s="14">
        <v>13.61</v>
      </c>
      <c r="G2181" s="15">
        <f>ROUND(E2181*F2181,2)</f>
        <v>680.5</v>
      </c>
      <c r="H2181" s="14">
        <v>50</v>
      </c>
      <c r="I2181" s="41"/>
      <c r="J2181" s="15">
        <f>ROUND(H2181*I2181,2)</f>
        <v>0</v>
      </c>
    </row>
    <row r="2182" spans="1:10" ht="40.799999999999997" x14ac:dyDescent="0.3">
      <c r="A2182" s="16"/>
      <c r="B2182" s="16"/>
      <c r="C2182" s="16"/>
      <c r="D2182" s="21" t="s">
        <v>2606</v>
      </c>
      <c r="E2182" s="16"/>
      <c r="F2182" s="16"/>
      <c r="G2182" s="16"/>
      <c r="H2182" s="16"/>
      <c r="I2182" s="41"/>
      <c r="J2182" s="16"/>
    </row>
    <row r="2183" spans="1:10" x14ac:dyDescent="0.3">
      <c r="A2183" s="12" t="s">
        <v>2607</v>
      </c>
      <c r="B2183" s="13" t="s">
        <v>18</v>
      </c>
      <c r="C2183" s="13" t="s">
        <v>34</v>
      </c>
      <c r="D2183" s="21" t="s">
        <v>2608</v>
      </c>
      <c r="E2183" s="14">
        <v>50</v>
      </c>
      <c r="F2183" s="14">
        <v>3.61</v>
      </c>
      <c r="G2183" s="15">
        <f>ROUND(E2183*F2183,2)</f>
        <v>180.5</v>
      </c>
      <c r="H2183" s="14">
        <v>50</v>
      </c>
      <c r="I2183" s="41"/>
      <c r="J2183" s="15">
        <f>ROUND(H2183*I2183,2)</f>
        <v>0</v>
      </c>
    </row>
    <row r="2184" spans="1:10" ht="30.6" x14ac:dyDescent="0.3">
      <c r="A2184" s="16"/>
      <c r="B2184" s="16"/>
      <c r="C2184" s="16"/>
      <c r="D2184" s="21" t="s">
        <v>2609</v>
      </c>
      <c r="E2184" s="16"/>
      <c r="F2184" s="16"/>
      <c r="G2184" s="16"/>
      <c r="H2184" s="16"/>
      <c r="I2184" s="41"/>
      <c r="J2184" s="16"/>
    </row>
    <row r="2185" spans="1:10" x14ac:dyDescent="0.3">
      <c r="A2185" s="12" t="s">
        <v>1760</v>
      </c>
      <c r="B2185" s="13" t="s">
        <v>18</v>
      </c>
      <c r="C2185" s="13" t="s">
        <v>34</v>
      </c>
      <c r="D2185" s="21" t="s">
        <v>1761</v>
      </c>
      <c r="E2185" s="14">
        <v>50</v>
      </c>
      <c r="F2185" s="14">
        <v>3.91</v>
      </c>
      <c r="G2185" s="15">
        <f>ROUND(E2185*F2185,2)</f>
        <v>195.5</v>
      </c>
      <c r="H2185" s="14">
        <v>50</v>
      </c>
      <c r="I2185" s="41"/>
      <c r="J2185" s="15">
        <f>ROUND(H2185*I2185,2)</f>
        <v>0</v>
      </c>
    </row>
    <row r="2186" spans="1:10" ht="30.6" x14ac:dyDescent="0.3">
      <c r="A2186" s="16"/>
      <c r="B2186" s="16"/>
      <c r="C2186" s="16"/>
      <c r="D2186" s="21" t="s">
        <v>1762</v>
      </c>
      <c r="E2186" s="16"/>
      <c r="F2186" s="16"/>
      <c r="G2186" s="16"/>
      <c r="H2186" s="16"/>
      <c r="I2186" s="41"/>
      <c r="J2186" s="16"/>
    </row>
    <row r="2187" spans="1:10" x14ac:dyDescent="0.3">
      <c r="A2187" s="12" t="s">
        <v>2610</v>
      </c>
      <c r="B2187" s="13" t="s">
        <v>18</v>
      </c>
      <c r="C2187" s="13" t="s">
        <v>34</v>
      </c>
      <c r="D2187" s="21" t="s">
        <v>2611</v>
      </c>
      <c r="E2187" s="14">
        <v>100</v>
      </c>
      <c r="F2187" s="14">
        <v>4.24</v>
      </c>
      <c r="G2187" s="15">
        <f>ROUND(E2187*F2187,2)</f>
        <v>424</v>
      </c>
      <c r="H2187" s="14">
        <v>100</v>
      </c>
      <c r="I2187" s="41"/>
      <c r="J2187" s="15">
        <f>ROUND(H2187*I2187,2)</f>
        <v>0</v>
      </c>
    </row>
    <row r="2188" spans="1:10" ht="30.6" x14ac:dyDescent="0.3">
      <c r="A2188" s="16"/>
      <c r="B2188" s="16"/>
      <c r="C2188" s="16"/>
      <c r="D2188" s="21" t="s">
        <v>2612</v>
      </c>
      <c r="E2188" s="16"/>
      <c r="F2188" s="16"/>
      <c r="G2188" s="16"/>
      <c r="H2188" s="16"/>
      <c r="I2188" s="41"/>
      <c r="J2188" s="16"/>
    </row>
    <row r="2189" spans="1:10" x14ac:dyDescent="0.3">
      <c r="A2189" s="12" t="s">
        <v>2613</v>
      </c>
      <c r="B2189" s="13" t="s">
        <v>18</v>
      </c>
      <c r="C2189" s="13" t="s">
        <v>34</v>
      </c>
      <c r="D2189" s="21" t="s">
        <v>2614</v>
      </c>
      <c r="E2189" s="14">
        <v>100</v>
      </c>
      <c r="F2189" s="14">
        <v>4.5199999999999996</v>
      </c>
      <c r="G2189" s="15">
        <f>ROUND(E2189*F2189,2)</f>
        <v>452</v>
      </c>
      <c r="H2189" s="14">
        <v>100</v>
      </c>
      <c r="I2189" s="41"/>
      <c r="J2189" s="15">
        <f>ROUND(H2189*I2189,2)</f>
        <v>0</v>
      </c>
    </row>
    <row r="2190" spans="1:10" ht="30.6" x14ac:dyDescent="0.3">
      <c r="A2190" s="16"/>
      <c r="B2190" s="16"/>
      <c r="C2190" s="16"/>
      <c r="D2190" s="21" t="s">
        <v>2615</v>
      </c>
      <c r="E2190" s="16"/>
      <c r="F2190" s="16"/>
      <c r="G2190" s="16"/>
      <c r="H2190" s="16"/>
      <c r="I2190" s="41"/>
      <c r="J2190" s="16"/>
    </row>
    <row r="2191" spans="1:10" x14ac:dyDescent="0.3">
      <c r="A2191" s="12" t="s">
        <v>2616</v>
      </c>
      <c r="B2191" s="13" t="s">
        <v>18</v>
      </c>
      <c r="C2191" s="13" t="s">
        <v>34</v>
      </c>
      <c r="D2191" s="21" t="s">
        <v>2617</v>
      </c>
      <c r="E2191" s="14">
        <v>78</v>
      </c>
      <c r="F2191" s="14">
        <v>5.65</v>
      </c>
      <c r="G2191" s="15">
        <f>ROUND(E2191*F2191,2)</f>
        <v>440.7</v>
      </c>
      <c r="H2191" s="14">
        <v>78</v>
      </c>
      <c r="I2191" s="41"/>
      <c r="J2191" s="15">
        <f>ROUND(H2191*I2191,2)</f>
        <v>0</v>
      </c>
    </row>
    <row r="2192" spans="1:10" ht="20.399999999999999" x14ac:dyDescent="0.3">
      <c r="A2192" s="16"/>
      <c r="B2192" s="16"/>
      <c r="C2192" s="16"/>
      <c r="D2192" s="21" t="s">
        <v>2618</v>
      </c>
      <c r="E2192" s="16"/>
      <c r="F2192" s="16"/>
      <c r="G2192" s="16"/>
      <c r="H2192" s="16"/>
      <c r="I2192" s="41"/>
      <c r="J2192" s="16"/>
    </row>
    <row r="2193" spans="1:10" x14ac:dyDescent="0.3">
      <c r="A2193" s="12" t="s">
        <v>2619</v>
      </c>
      <c r="B2193" s="13" t="s">
        <v>18</v>
      </c>
      <c r="C2193" s="13" t="s">
        <v>34</v>
      </c>
      <c r="D2193" s="21" t="s">
        <v>2620</v>
      </c>
      <c r="E2193" s="14">
        <v>100</v>
      </c>
      <c r="F2193" s="14">
        <v>6.59</v>
      </c>
      <c r="G2193" s="15">
        <f>ROUND(E2193*F2193,2)</f>
        <v>659</v>
      </c>
      <c r="H2193" s="14">
        <v>100</v>
      </c>
      <c r="I2193" s="41"/>
      <c r="J2193" s="15">
        <f>ROUND(H2193*I2193,2)</f>
        <v>0</v>
      </c>
    </row>
    <row r="2194" spans="1:10" ht="30.6" x14ac:dyDescent="0.3">
      <c r="A2194" s="16"/>
      <c r="B2194" s="16"/>
      <c r="C2194" s="16"/>
      <c r="D2194" s="21" t="s">
        <v>2621</v>
      </c>
      <c r="E2194" s="16"/>
      <c r="F2194" s="16"/>
      <c r="G2194" s="16"/>
      <c r="H2194" s="16"/>
      <c r="I2194" s="41"/>
      <c r="J2194" s="16"/>
    </row>
    <row r="2195" spans="1:10" x14ac:dyDescent="0.3">
      <c r="A2195" s="16"/>
      <c r="B2195" s="16"/>
      <c r="C2195" s="16"/>
      <c r="D2195" s="36" t="s">
        <v>2622</v>
      </c>
      <c r="E2195" s="14">
        <v>1</v>
      </c>
      <c r="F2195" s="17">
        <f>G2171+G2173+G2175+G2177+G2179+G2181+G2183+G2185+G2187+G2189+G2191+G2193</f>
        <v>20584.3</v>
      </c>
      <c r="G2195" s="17">
        <f>ROUND(E2195*F2195,2)</f>
        <v>20584.3</v>
      </c>
      <c r="H2195" s="14">
        <v>1</v>
      </c>
      <c r="I2195" s="41">
        <f>J2171+J2173+J2175+J2177+J2179+J2181+J2183+J2185+J2187+J2189+J2191+J2193</f>
        <v>0</v>
      </c>
      <c r="J2195" s="17">
        <f>ROUND(H2195*I2195,2)</f>
        <v>0</v>
      </c>
    </row>
    <row r="2196" spans="1:10" ht="1.05" customHeight="1" x14ac:dyDescent="0.3">
      <c r="A2196" s="18"/>
      <c r="B2196" s="18"/>
      <c r="C2196" s="18"/>
      <c r="D2196" s="37"/>
      <c r="E2196" s="18"/>
      <c r="F2196" s="18"/>
      <c r="G2196" s="18"/>
      <c r="H2196" s="18"/>
      <c r="I2196" s="41"/>
      <c r="J2196" s="18"/>
    </row>
    <row r="2197" spans="1:10" x14ac:dyDescent="0.3">
      <c r="A2197" s="22" t="s">
        <v>2623</v>
      </c>
      <c r="B2197" s="22" t="s">
        <v>10</v>
      </c>
      <c r="C2197" s="22" t="s">
        <v>11</v>
      </c>
      <c r="D2197" s="39" t="s">
        <v>2624</v>
      </c>
      <c r="E2197" s="23">
        <f>E2202</f>
        <v>1</v>
      </c>
      <c r="F2197" s="23">
        <f>F2202</f>
        <v>3157.26</v>
      </c>
      <c r="G2197" s="23">
        <f>G2202</f>
        <v>3157.26</v>
      </c>
      <c r="H2197" s="23">
        <f>H2202</f>
        <v>1</v>
      </c>
      <c r="I2197" s="41">
        <f>I2202</f>
        <v>0</v>
      </c>
      <c r="J2197" s="23">
        <f>J2202</f>
        <v>0</v>
      </c>
    </row>
    <row r="2198" spans="1:10" ht="20.399999999999999" x14ac:dyDescent="0.3">
      <c r="A2198" s="12" t="s">
        <v>2625</v>
      </c>
      <c r="B2198" s="13" t="s">
        <v>18</v>
      </c>
      <c r="C2198" s="13" t="s">
        <v>783</v>
      </c>
      <c r="D2198" s="21" t="s">
        <v>2626</v>
      </c>
      <c r="E2198" s="14">
        <v>6</v>
      </c>
      <c r="F2198" s="14">
        <v>42.37</v>
      </c>
      <c r="G2198" s="15">
        <f>ROUND(E2198*F2198,2)</f>
        <v>254.22</v>
      </c>
      <c r="H2198" s="14">
        <v>6</v>
      </c>
      <c r="I2198" s="41"/>
      <c r="J2198" s="15">
        <f>ROUND(H2198*I2198,2)</f>
        <v>0</v>
      </c>
    </row>
    <row r="2199" spans="1:10" ht="40.799999999999997" x14ac:dyDescent="0.3">
      <c r="A2199" s="16"/>
      <c r="B2199" s="16"/>
      <c r="C2199" s="16"/>
      <c r="D2199" s="21" t="s">
        <v>2627</v>
      </c>
      <c r="E2199" s="16"/>
      <c r="F2199" s="16"/>
      <c r="G2199" s="16"/>
      <c r="H2199" s="16"/>
      <c r="I2199" s="41"/>
      <c r="J2199" s="16"/>
    </row>
    <row r="2200" spans="1:10" x14ac:dyDescent="0.3">
      <c r="A2200" s="12" t="s">
        <v>1736</v>
      </c>
      <c r="B2200" s="13" t="s">
        <v>18</v>
      </c>
      <c r="C2200" s="13" t="s">
        <v>783</v>
      </c>
      <c r="D2200" s="21" t="s">
        <v>1737</v>
      </c>
      <c r="E2200" s="14">
        <v>48</v>
      </c>
      <c r="F2200" s="14">
        <v>60.48</v>
      </c>
      <c r="G2200" s="15">
        <f>ROUND(E2200*F2200,2)</f>
        <v>2903.04</v>
      </c>
      <c r="H2200" s="14">
        <v>48</v>
      </c>
      <c r="I2200" s="41"/>
      <c r="J2200" s="15">
        <f>ROUND(H2200*I2200,2)</f>
        <v>0</v>
      </c>
    </row>
    <row r="2201" spans="1:10" ht="81.599999999999994" x14ac:dyDescent="0.3">
      <c r="A2201" s="16"/>
      <c r="B2201" s="16"/>
      <c r="C2201" s="16"/>
      <c r="D2201" s="21" t="s">
        <v>1738</v>
      </c>
      <c r="E2201" s="16"/>
      <c r="F2201" s="16"/>
      <c r="G2201" s="16"/>
      <c r="H2201" s="16"/>
      <c r="I2201" s="41"/>
      <c r="J2201" s="16"/>
    </row>
    <row r="2202" spans="1:10" x14ac:dyDescent="0.3">
      <c r="A2202" s="16"/>
      <c r="B2202" s="16"/>
      <c r="C2202" s="16"/>
      <c r="D2202" s="36" t="s">
        <v>2628</v>
      </c>
      <c r="E2202" s="14">
        <v>1</v>
      </c>
      <c r="F2202" s="17">
        <f>G2198+G2200</f>
        <v>3157.26</v>
      </c>
      <c r="G2202" s="17">
        <f>ROUND(E2202*F2202,2)</f>
        <v>3157.26</v>
      </c>
      <c r="H2202" s="14">
        <v>1</v>
      </c>
      <c r="I2202" s="41">
        <f>J2198+J2200</f>
        <v>0</v>
      </c>
      <c r="J2202" s="17">
        <f>ROUND(H2202*I2202,2)</f>
        <v>0</v>
      </c>
    </row>
    <row r="2203" spans="1:10" ht="1.05" customHeight="1" x14ac:dyDescent="0.3">
      <c r="A2203" s="18"/>
      <c r="B2203" s="18"/>
      <c r="C2203" s="18"/>
      <c r="D2203" s="37"/>
      <c r="E2203" s="18"/>
      <c r="F2203" s="18"/>
      <c r="G2203" s="18"/>
      <c r="H2203" s="18"/>
      <c r="I2203" s="41"/>
      <c r="J2203" s="18"/>
    </row>
    <row r="2204" spans="1:10" x14ac:dyDescent="0.3">
      <c r="A2204" s="22" t="s">
        <v>2629</v>
      </c>
      <c r="B2204" s="22" t="s">
        <v>10</v>
      </c>
      <c r="C2204" s="22" t="s">
        <v>11</v>
      </c>
      <c r="D2204" s="39" t="s">
        <v>2630</v>
      </c>
      <c r="E2204" s="23">
        <f>E2227</f>
        <v>1</v>
      </c>
      <c r="F2204" s="23">
        <f>F2227</f>
        <v>110233.66</v>
      </c>
      <c r="G2204" s="23">
        <f>G2227</f>
        <v>110233.66</v>
      </c>
      <c r="H2204" s="23">
        <f>H2227</f>
        <v>1</v>
      </c>
      <c r="I2204" s="41">
        <f>I2227</f>
        <v>0</v>
      </c>
      <c r="J2204" s="23">
        <f>J2227</f>
        <v>0</v>
      </c>
    </row>
    <row r="2205" spans="1:10" ht="20.399999999999999" x14ac:dyDescent="0.3">
      <c r="A2205" s="12" t="s">
        <v>2631</v>
      </c>
      <c r="B2205" s="13" t="s">
        <v>18</v>
      </c>
      <c r="C2205" s="13" t="s">
        <v>34</v>
      </c>
      <c r="D2205" s="21" t="s">
        <v>2632</v>
      </c>
      <c r="E2205" s="14">
        <v>165</v>
      </c>
      <c r="F2205" s="14">
        <v>253.52</v>
      </c>
      <c r="G2205" s="15">
        <f>ROUND(E2205*F2205,2)</f>
        <v>41830.800000000003</v>
      </c>
      <c r="H2205" s="14">
        <v>165</v>
      </c>
      <c r="I2205" s="41"/>
      <c r="J2205" s="15">
        <f>ROUND(H2205*I2205,2)</f>
        <v>0</v>
      </c>
    </row>
    <row r="2206" spans="1:10" ht="326.39999999999998" x14ac:dyDescent="0.3">
      <c r="A2206" s="16"/>
      <c r="B2206" s="16"/>
      <c r="C2206" s="16"/>
      <c r="D2206" s="21" t="s">
        <v>2633</v>
      </c>
      <c r="E2206" s="16"/>
      <c r="F2206" s="16"/>
      <c r="G2206" s="16"/>
      <c r="H2206" s="16"/>
      <c r="I2206" s="41"/>
      <c r="J2206" s="16"/>
    </row>
    <row r="2207" spans="1:10" x14ac:dyDescent="0.3">
      <c r="A2207" s="12" t="s">
        <v>2634</v>
      </c>
      <c r="B2207" s="13" t="s">
        <v>18</v>
      </c>
      <c r="C2207" s="13" t="s">
        <v>34</v>
      </c>
      <c r="D2207" s="21" t="s">
        <v>2635</v>
      </c>
      <c r="E2207" s="14">
        <v>50</v>
      </c>
      <c r="F2207" s="14">
        <v>225.17</v>
      </c>
      <c r="G2207" s="15">
        <f>ROUND(E2207*F2207,2)</f>
        <v>11258.5</v>
      </c>
      <c r="H2207" s="14">
        <v>50</v>
      </c>
      <c r="I2207" s="41"/>
      <c r="J2207" s="15">
        <f>ROUND(H2207*I2207,2)</f>
        <v>0</v>
      </c>
    </row>
    <row r="2208" spans="1:10" ht="285.60000000000002" x14ac:dyDescent="0.3">
      <c r="A2208" s="16"/>
      <c r="B2208" s="16"/>
      <c r="C2208" s="16"/>
      <c r="D2208" s="21" t="s">
        <v>2636</v>
      </c>
      <c r="E2208" s="16"/>
      <c r="F2208" s="16"/>
      <c r="G2208" s="16"/>
      <c r="H2208" s="16"/>
      <c r="I2208" s="41"/>
      <c r="J2208" s="16"/>
    </row>
    <row r="2209" spans="1:10" x14ac:dyDescent="0.3">
      <c r="A2209" s="12" t="s">
        <v>2637</v>
      </c>
      <c r="B2209" s="13" t="s">
        <v>18</v>
      </c>
      <c r="C2209" s="13" t="s">
        <v>34</v>
      </c>
      <c r="D2209" s="21" t="s">
        <v>2638</v>
      </c>
      <c r="E2209" s="14">
        <v>132</v>
      </c>
      <c r="F2209" s="14">
        <v>187.53</v>
      </c>
      <c r="G2209" s="15">
        <f>ROUND(E2209*F2209,2)</f>
        <v>24753.96</v>
      </c>
      <c r="H2209" s="14">
        <v>132</v>
      </c>
      <c r="I2209" s="41"/>
      <c r="J2209" s="15">
        <f>ROUND(H2209*I2209,2)</f>
        <v>0</v>
      </c>
    </row>
    <row r="2210" spans="1:10" ht="367.2" x14ac:dyDescent="0.3">
      <c r="A2210" s="16"/>
      <c r="B2210" s="16"/>
      <c r="C2210" s="16"/>
      <c r="D2210" s="21" t="s">
        <v>2639</v>
      </c>
      <c r="E2210" s="16"/>
      <c r="F2210" s="16"/>
      <c r="G2210" s="16"/>
      <c r="H2210" s="16"/>
      <c r="I2210" s="41"/>
      <c r="J2210" s="16"/>
    </row>
    <row r="2211" spans="1:10" x14ac:dyDescent="0.3">
      <c r="A2211" s="12" t="s">
        <v>2640</v>
      </c>
      <c r="B2211" s="13" t="s">
        <v>18</v>
      </c>
      <c r="C2211" s="13" t="s">
        <v>34</v>
      </c>
      <c r="D2211" s="21" t="s">
        <v>2641</v>
      </c>
      <c r="E2211" s="14">
        <v>40</v>
      </c>
      <c r="F2211" s="14">
        <v>132.02000000000001</v>
      </c>
      <c r="G2211" s="15">
        <f>ROUND(E2211*F2211,2)</f>
        <v>5280.8</v>
      </c>
      <c r="H2211" s="14">
        <v>40</v>
      </c>
      <c r="I2211" s="41"/>
      <c r="J2211" s="15">
        <f>ROUND(H2211*I2211,2)</f>
        <v>0</v>
      </c>
    </row>
    <row r="2212" spans="1:10" ht="346.8" x14ac:dyDescent="0.3">
      <c r="A2212" s="16"/>
      <c r="B2212" s="16"/>
      <c r="C2212" s="16"/>
      <c r="D2212" s="21" t="s">
        <v>2642</v>
      </c>
      <c r="E2212" s="16"/>
      <c r="F2212" s="16"/>
      <c r="G2212" s="16"/>
      <c r="H2212" s="16"/>
      <c r="I2212" s="41"/>
      <c r="J2212" s="16"/>
    </row>
    <row r="2213" spans="1:10" ht="20.399999999999999" x14ac:dyDescent="0.3">
      <c r="A2213" s="12" t="s">
        <v>2643</v>
      </c>
      <c r="B2213" s="13" t="s">
        <v>18</v>
      </c>
      <c r="C2213" s="13" t="s">
        <v>783</v>
      </c>
      <c r="D2213" s="21" t="s">
        <v>2644</v>
      </c>
      <c r="E2213" s="14">
        <v>145</v>
      </c>
      <c r="F2213" s="14">
        <v>37.58</v>
      </c>
      <c r="G2213" s="15">
        <f>ROUND(E2213*F2213,2)</f>
        <v>5449.1</v>
      </c>
      <c r="H2213" s="14">
        <v>145</v>
      </c>
      <c r="I2213" s="41"/>
      <c r="J2213" s="15">
        <f>ROUND(H2213*I2213,2)</f>
        <v>0</v>
      </c>
    </row>
    <row r="2214" spans="1:10" ht="265.2" x14ac:dyDescent="0.3">
      <c r="A2214" s="16"/>
      <c r="B2214" s="16"/>
      <c r="C2214" s="16"/>
      <c r="D2214" s="21" t="s">
        <v>2645</v>
      </c>
      <c r="E2214" s="16"/>
      <c r="F2214" s="16"/>
      <c r="G2214" s="16"/>
      <c r="H2214" s="16"/>
      <c r="I2214" s="41"/>
      <c r="J2214" s="16"/>
    </row>
    <row r="2215" spans="1:10" ht="20.399999999999999" x14ac:dyDescent="0.3">
      <c r="A2215" s="12" t="s">
        <v>2646</v>
      </c>
      <c r="B2215" s="13" t="s">
        <v>18</v>
      </c>
      <c r="C2215" s="13" t="s">
        <v>783</v>
      </c>
      <c r="D2215" s="21" t="s">
        <v>2647</v>
      </c>
      <c r="E2215" s="14">
        <v>30</v>
      </c>
      <c r="F2215" s="14">
        <v>111.29</v>
      </c>
      <c r="G2215" s="15">
        <f>ROUND(E2215*F2215,2)</f>
        <v>3338.7</v>
      </c>
      <c r="H2215" s="14">
        <v>30</v>
      </c>
      <c r="I2215" s="41"/>
      <c r="J2215" s="15">
        <f>ROUND(H2215*I2215,2)</f>
        <v>0</v>
      </c>
    </row>
    <row r="2216" spans="1:10" ht="81.599999999999994" x14ac:dyDescent="0.3">
      <c r="A2216" s="16"/>
      <c r="B2216" s="16"/>
      <c r="C2216" s="16"/>
      <c r="D2216" s="21" t="s">
        <v>2648</v>
      </c>
      <c r="E2216" s="16"/>
      <c r="F2216" s="16"/>
      <c r="G2216" s="16"/>
      <c r="H2216" s="16"/>
      <c r="I2216" s="41"/>
      <c r="J2216" s="16"/>
    </row>
    <row r="2217" spans="1:10" ht="20.399999999999999" x14ac:dyDescent="0.3">
      <c r="A2217" s="12" t="s">
        <v>1730</v>
      </c>
      <c r="B2217" s="13" t="s">
        <v>18</v>
      </c>
      <c r="C2217" s="13" t="s">
        <v>783</v>
      </c>
      <c r="D2217" s="21" t="s">
        <v>1731</v>
      </c>
      <c r="E2217" s="14">
        <v>28</v>
      </c>
      <c r="F2217" s="14">
        <v>93.17</v>
      </c>
      <c r="G2217" s="15">
        <f>ROUND(E2217*F2217,2)</f>
        <v>2608.7600000000002</v>
      </c>
      <c r="H2217" s="14">
        <v>28</v>
      </c>
      <c r="I2217" s="41"/>
      <c r="J2217" s="15">
        <f>ROUND(H2217*I2217,2)</f>
        <v>0</v>
      </c>
    </row>
    <row r="2218" spans="1:10" ht="81.599999999999994" x14ac:dyDescent="0.3">
      <c r="A2218" s="16"/>
      <c r="B2218" s="16"/>
      <c r="C2218" s="16"/>
      <c r="D2218" s="21" t="s">
        <v>1732</v>
      </c>
      <c r="E2218" s="16"/>
      <c r="F2218" s="16"/>
      <c r="G2218" s="16"/>
      <c r="H2218" s="16"/>
      <c r="I2218" s="41"/>
      <c r="J2218" s="16"/>
    </row>
    <row r="2219" spans="1:10" x14ac:dyDescent="0.3">
      <c r="A2219" s="12" t="s">
        <v>1733</v>
      </c>
      <c r="B2219" s="13" t="s">
        <v>18</v>
      </c>
      <c r="C2219" s="13" t="s">
        <v>783</v>
      </c>
      <c r="D2219" s="21" t="s">
        <v>1734</v>
      </c>
      <c r="E2219" s="14">
        <v>65</v>
      </c>
      <c r="F2219" s="14">
        <v>90.25</v>
      </c>
      <c r="G2219" s="15">
        <f>ROUND(E2219*F2219,2)</f>
        <v>5866.25</v>
      </c>
      <c r="H2219" s="14">
        <v>65</v>
      </c>
      <c r="I2219" s="41"/>
      <c r="J2219" s="15">
        <f>ROUND(H2219*I2219,2)</f>
        <v>0</v>
      </c>
    </row>
    <row r="2220" spans="1:10" ht="285.60000000000002" x14ac:dyDescent="0.3">
      <c r="A2220" s="16"/>
      <c r="B2220" s="16"/>
      <c r="C2220" s="16"/>
      <c r="D2220" s="21" t="s">
        <v>1735</v>
      </c>
      <c r="E2220" s="16"/>
      <c r="F2220" s="16"/>
      <c r="G2220" s="16"/>
      <c r="H2220" s="16"/>
      <c r="I2220" s="41"/>
      <c r="J2220" s="16"/>
    </row>
    <row r="2221" spans="1:10" x14ac:dyDescent="0.3">
      <c r="A2221" s="12" t="s">
        <v>1727</v>
      </c>
      <c r="B2221" s="13" t="s">
        <v>18</v>
      </c>
      <c r="C2221" s="13" t="s">
        <v>783</v>
      </c>
      <c r="D2221" s="21" t="s">
        <v>1728</v>
      </c>
      <c r="E2221" s="14">
        <v>93</v>
      </c>
      <c r="F2221" s="14">
        <v>56.2</v>
      </c>
      <c r="G2221" s="15">
        <f>ROUND(E2221*F2221,2)</f>
        <v>5226.6000000000004</v>
      </c>
      <c r="H2221" s="14">
        <v>93</v>
      </c>
      <c r="I2221" s="41"/>
      <c r="J2221" s="15">
        <f>ROUND(H2221*I2221,2)</f>
        <v>0</v>
      </c>
    </row>
    <row r="2222" spans="1:10" ht="51" x14ac:dyDescent="0.3">
      <c r="A2222" s="16"/>
      <c r="B2222" s="16"/>
      <c r="C2222" s="16"/>
      <c r="D2222" s="21" t="s">
        <v>1729</v>
      </c>
      <c r="E2222" s="16"/>
      <c r="F2222" s="16"/>
      <c r="G2222" s="16"/>
      <c r="H2222" s="16"/>
      <c r="I2222" s="41"/>
      <c r="J2222" s="16"/>
    </row>
    <row r="2223" spans="1:10" x14ac:dyDescent="0.3">
      <c r="A2223" s="12" t="s">
        <v>2649</v>
      </c>
      <c r="B2223" s="13" t="s">
        <v>18</v>
      </c>
      <c r="C2223" s="13" t="s">
        <v>783</v>
      </c>
      <c r="D2223" s="21" t="s">
        <v>2650</v>
      </c>
      <c r="E2223" s="14">
        <v>1</v>
      </c>
      <c r="F2223" s="14">
        <v>235.65</v>
      </c>
      <c r="G2223" s="15">
        <f>ROUND(E2223*F2223,2)</f>
        <v>235.65</v>
      </c>
      <c r="H2223" s="14">
        <v>1</v>
      </c>
      <c r="I2223" s="41"/>
      <c r="J2223" s="15">
        <f>ROUND(H2223*I2223,2)</f>
        <v>0</v>
      </c>
    </row>
    <row r="2224" spans="1:10" ht="255" x14ac:dyDescent="0.3">
      <c r="A2224" s="16"/>
      <c r="B2224" s="16"/>
      <c r="C2224" s="16"/>
      <c r="D2224" s="21" t="s">
        <v>2651</v>
      </c>
      <c r="E2224" s="16"/>
      <c r="F2224" s="16"/>
      <c r="G2224" s="16"/>
      <c r="H2224" s="16"/>
      <c r="I2224" s="41"/>
      <c r="J2224" s="16"/>
    </row>
    <row r="2225" spans="1:10" ht="20.399999999999999" x14ac:dyDescent="0.3">
      <c r="A2225" s="12" t="s">
        <v>2652</v>
      </c>
      <c r="B2225" s="13" t="s">
        <v>18</v>
      </c>
      <c r="C2225" s="13" t="s">
        <v>783</v>
      </c>
      <c r="D2225" s="21" t="s">
        <v>2653</v>
      </c>
      <c r="E2225" s="14">
        <v>1</v>
      </c>
      <c r="F2225" s="14">
        <v>4384.54</v>
      </c>
      <c r="G2225" s="15">
        <f>ROUND(E2225*F2225,2)</f>
        <v>4384.54</v>
      </c>
      <c r="H2225" s="14">
        <v>1</v>
      </c>
      <c r="I2225" s="41"/>
      <c r="J2225" s="15">
        <f>ROUND(H2225*I2225,2)</f>
        <v>0</v>
      </c>
    </row>
    <row r="2226" spans="1:10" ht="173.4" x14ac:dyDescent="0.3">
      <c r="A2226" s="16"/>
      <c r="B2226" s="16"/>
      <c r="C2226" s="16"/>
      <c r="D2226" s="21" t="s">
        <v>2654</v>
      </c>
      <c r="E2226" s="16"/>
      <c r="F2226" s="16"/>
      <c r="G2226" s="16"/>
      <c r="H2226" s="16"/>
      <c r="I2226" s="41"/>
      <c r="J2226" s="16"/>
    </row>
    <row r="2227" spans="1:10" x14ac:dyDescent="0.3">
      <c r="A2227" s="16"/>
      <c r="B2227" s="16"/>
      <c r="C2227" s="16"/>
      <c r="D2227" s="36" t="s">
        <v>2655</v>
      </c>
      <c r="E2227" s="14">
        <v>1</v>
      </c>
      <c r="F2227" s="17">
        <f>G2205+G2207+G2209+G2211+G2213+G2215+G2217+G2219+G2221+G2223+G2225</f>
        <v>110233.66</v>
      </c>
      <c r="G2227" s="17">
        <f>ROUND(E2227*F2227,2)</f>
        <v>110233.66</v>
      </c>
      <c r="H2227" s="14">
        <v>1</v>
      </c>
      <c r="I2227" s="41">
        <f>J2205+J2207+J2209+J2211+J2213+J2215+J2217+J2219+J2221+J2223+J2225</f>
        <v>0</v>
      </c>
      <c r="J2227" s="17">
        <f>ROUND(H2227*I2227,2)</f>
        <v>0</v>
      </c>
    </row>
    <row r="2228" spans="1:10" ht="1.05" customHeight="1" x14ac:dyDescent="0.3">
      <c r="A2228" s="18"/>
      <c r="B2228" s="18"/>
      <c r="C2228" s="18"/>
      <c r="D2228" s="37"/>
      <c r="E2228" s="18"/>
      <c r="F2228" s="18"/>
      <c r="G2228" s="18"/>
      <c r="H2228" s="18"/>
      <c r="I2228" s="41"/>
      <c r="J2228" s="18"/>
    </row>
    <row r="2229" spans="1:10" x14ac:dyDescent="0.3">
      <c r="A2229" s="22" t="s">
        <v>2656</v>
      </c>
      <c r="B2229" s="22" t="s">
        <v>10</v>
      </c>
      <c r="C2229" s="22" t="s">
        <v>11</v>
      </c>
      <c r="D2229" s="39" t="s">
        <v>161</v>
      </c>
      <c r="E2229" s="23">
        <f>E2236</f>
        <v>1</v>
      </c>
      <c r="F2229" s="23">
        <f>F2236</f>
        <v>12222.68</v>
      </c>
      <c r="G2229" s="23">
        <f>G2236</f>
        <v>12222.68</v>
      </c>
      <c r="H2229" s="23">
        <f>H2236</f>
        <v>1</v>
      </c>
      <c r="I2229" s="41">
        <f>I2236</f>
        <v>0</v>
      </c>
      <c r="J2229" s="23">
        <f>J2236</f>
        <v>0</v>
      </c>
    </row>
    <row r="2230" spans="1:10" ht="20.399999999999999" x14ac:dyDescent="0.3">
      <c r="A2230" s="12" t="s">
        <v>1807</v>
      </c>
      <c r="B2230" s="13" t="s">
        <v>18</v>
      </c>
      <c r="C2230" s="13" t="s">
        <v>783</v>
      </c>
      <c r="D2230" s="21" t="s">
        <v>1808</v>
      </c>
      <c r="E2230" s="14">
        <v>2</v>
      </c>
      <c r="F2230" s="14">
        <v>1951.45</v>
      </c>
      <c r="G2230" s="15">
        <f>ROUND(E2230*F2230,2)</f>
        <v>3902.9</v>
      </c>
      <c r="H2230" s="14">
        <v>2</v>
      </c>
      <c r="I2230" s="41"/>
      <c r="J2230" s="15">
        <f>ROUND(H2230*I2230,2)</f>
        <v>0</v>
      </c>
    </row>
    <row r="2231" spans="1:10" ht="40.799999999999997" x14ac:dyDescent="0.3">
      <c r="A2231" s="16"/>
      <c r="B2231" s="16"/>
      <c r="C2231" s="16"/>
      <c r="D2231" s="21" t="s">
        <v>1809</v>
      </c>
      <c r="E2231" s="16"/>
      <c r="F2231" s="16"/>
      <c r="G2231" s="16"/>
      <c r="H2231" s="16"/>
      <c r="I2231" s="41"/>
      <c r="J2231" s="16"/>
    </row>
    <row r="2232" spans="1:10" ht="20.399999999999999" x14ac:dyDescent="0.3">
      <c r="A2232" s="12" t="s">
        <v>2657</v>
      </c>
      <c r="B2232" s="13" t="s">
        <v>18</v>
      </c>
      <c r="C2232" s="13" t="s">
        <v>783</v>
      </c>
      <c r="D2232" s="21" t="s">
        <v>2658</v>
      </c>
      <c r="E2232" s="14">
        <v>1</v>
      </c>
      <c r="F2232" s="14">
        <v>3998.4</v>
      </c>
      <c r="G2232" s="15">
        <f>ROUND(E2232*F2232,2)</f>
        <v>3998.4</v>
      </c>
      <c r="H2232" s="14">
        <v>1</v>
      </c>
      <c r="I2232" s="41"/>
      <c r="J2232" s="15">
        <f>ROUND(H2232*I2232,2)</f>
        <v>0</v>
      </c>
    </row>
    <row r="2233" spans="1:10" ht="153" x14ac:dyDescent="0.3">
      <c r="A2233" s="16"/>
      <c r="B2233" s="16"/>
      <c r="C2233" s="16"/>
      <c r="D2233" s="21" t="s">
        <v>2659</v>
      </c>
      <c r="E2233" s="16"/>
      <c r="F2233" s="16"/>
      <c r="G2233" s="16"/>
      <c r="H2233" s="16"/>
      <c r="I2233" s="41"/>
      <c r="J2233" s="16"/>
    </row>
    <row r="2234" spans="1:10" x14ac:dyDescent="0.3">
      <c r="A2234" s="12" t="s">
        <v>2660</v>
      </c>
      <c r="B2234" s="13" t="s">
        <v>18</v>
      </c>
      <c r="C2234" s="13" t="s">
        <v>783</v>
      </c>
      <c r="D2234" s="21" t="s">
        <v>2661</v>
      </c>
      <c r="E2234" s="14">
        <v>1</v>
      </c>
      <c r="F2234" s="14">
        <v>4321.38</v>
      </c>
      <c r="G2234" s="15">
        <f>ROUND(E2234*F2234,2)</f>
        <v>4321.38</v>
      </c>
      <c r="H2234" s="14">
        <v>1</v>
      </c>
      <c r="I2234" s="41"/>
      <c r="J2234" s="15">
        <f>ROUND(H2234*I2234,2)</f>
        <v>0</v>
      </c>
    </row>
    <row r="2235" spans="1:10" ht="51" x14ac:dyDescent="0.3">
      <c r="A2235" s="16"/>
      <c r="B2235" s="16"/>
      <c r="C2235" s="16"/>
      <c r="D2235" s="21" t="s">
        <v>2662</v>
      </c>
      <c r="E2235" s="16"/>
      <c r="F2235" s="16"/>
      <c r="G2235" s="16"/>
      <c r="H2235" s="16"/>
      <c r="I2235" s="41"/>
      <c r="J2235" s="16"/>
    </row>
    <row r="2236" spans="1:10" x14ac:dyDescent="0.3">
      <c r="A2236" s="16"/>
      <c r="B2236" s="16"/>
      <c r="C2236" s="16"/>
      <c r="D2236" s="36" t="s">
        <v>2663</v>
      </c>
      <c r="E2236" s="14">
        <v>1</v>
      </c>
      <c r="F2236" s="17">
        <f>G2230+G2232+G2234</f>
        <v>12222.68</v>
      </c>
      <c r="G2236" s="17">
        <f>ROUND(E2236*F2236,2)</f>
        <v>12222.68</v>
      </c>
      <c r="H2236" s="14">
        <v>1</v>
      </c>
      <c r="I2236" s="41">
        <f>J2230+J2232+J2234</f>
        <v>0</v>
      </c>
      <c r="J2236" s="17">
        <f>ROUND(H2236*I2236,2)</f>
        <v>0</v>
      </c>
    </row>
    <row r="2237" spans="1:10" ht="1.05" customHeight="1" x14ac:dyDescent="0.3">
      <c r="A2237" s="18"/>
      <c r="B2237" s="18"/>
      <c r="C2237" s="18"/>
      <c r="D2237" s="37"/>
      <c r="E2237" s="18"/>
      <c r="F2237" s="18"/>
      <c r="G2237" s="18"/>
      <c r="H2237" s="18"/>
      <c r="I2237" s="41"/>
      <c r="J2237" s="18"/>
    </row>
    <row r="2238" spans="1:10" x14ac:dyDescent="0.3">
      <c r="A2238" s="16"/>
      <c r="B2238" s="16"/>
      <c r="C2238" s="16"/>
      <c r="D2238" s="36" t="s">
        <v>2664</v>
      </c>
      <c r="E2238" s="14">
        <v>1</v>
      </c>
      <c r="F2238" s="17">
        <f>G2115+G2126+G2137+G2170+G2197+G2204+G2229</f>
        <v>238803.77</v>
      </c>
      <c r="G2238" s="17">
        <f>ROUND(E2238*F2238,2)</f>
        <v>238803.77</v>
      </c>
      <c r="H2238" s="14">
        <v>1</v>
      </c>
      <c r="I2238" s="41">
        <f>J2115+J2126+J2137+J2170+J2197+J2204+J2229</f>
        <v>0</v>
      </c>
      <c r="J2238" s="17">
        <f>ROUND(H2238*I2238,2)</f>
        <v>0</v>
      </c>
    </row>
    <row r="2239" spans="1:10" ht="1.05" customHeight="1" x14ac:dyDescent="0.3">
      <c r="A2239" s="18"/>
      <c r="B2239" s="18"/>
      <c r="C2239" s="18"/>
      <c r="D2239" s="37"/>
      <c r="E2239" s="18"/>
      <c r="F2239" s="18"/>
      <c r="G2239" s="18"/>
      <c r="H2239" s="18"/>
      <c r="I2239" s="41"/>
      <c r="J2239" s="18"/>
    </row>
    <row r="2240" spans="1:10" x14ac:dyDescent="0.3">
      <c r="A2240" s="19" t="s">
        <v>2665</v>
      </c>
      <c r="B2240" s="19" t="s">
        <v>10</v>
      </c>
      <c r="C2240" s="19" t="s">
        <v>11</v>
      </c>
      <c r="D2240" s="38" t="s">
        <v>1816</v>
      </c>
      <c r="E2240" s="20">
        <f>E2243</f>
        <v>1</v>
      </c>
      <c r="F2240" s="20">
        <f>F2243</f>
        <v>1379.18</v>
      </c>
      <c r="G2240" s="20">
        <f>G2243</f>
        <v>1379.18</v>
      </c>
      <c r="H2240" s="20">
        <f>H2243</f>
        <v>1</v>
      </c>
      <c r="I2240" s="41">
        <f>I2243</f>
        <v>0</v>
      </c>
      <c r="J2240" s="20">
        <f>J2243</f>
        <v>0</v>
      </c>
    </row>
    <row r="2241" spans="1:10" ht="20.399999999999999" x14ac:dyDescent="0.3">
      <c r="A2241" s="12" t="s">
        <v>2666</v>
      </c>
      <c r="B2241" s="13" t="s">
        <v>18</v>
      </c>
      <c r="C2241" s="13" t="s">
        <v>783</v>
      </c>
      <c r="D2241" s="21" t="s">
        <v>2667</v>
      </c>
      <c r="E2241" s="14">
        <v>1</v>
      </c>
      <c r="F2241" s="14">
        <v>1379.18</v>
      </c>
      <c r="G2241" s="15">
        <f>ROUND(E2241*F2241,2)</f>
        <v>1379.18</v>
      </c>
      <c r="H2241" s="14">
        <v>1</v>
      </c>
      <c r="I2241" s="41"/>
      <c r="J2241" s="15">
        <f>ROUND(H2241*I2241,2)</f>
        <v>0</v>
      </c>
    </row>
    <row r="2242" spans="1:10" ht="183.6" x14ac:dyDescent="0.3">
      <c r="A2242" s="16"/>
      <c r="B2242" s="16"/>
      <c r="C2242" s="16"/>
      <c r="D2242" s="21" t="s">
        <v>2668</v>
      </c>
      <c r="E2242" s="16"/>
      <c r="F2242" s="16"/>
      <c r="G2242" s="16"/>
      <c r="H2242" s="16"/>
      <c r="I2242" s="41"/>
      <c r="J2242" s="16"/>
    </row>
    <row r="2243" spans="1:10" x14ac:dyDescent="0.3">
      <c r="A2243" s="16"/>
      <c r="B2243" s="16"/>
      <c r="C2243" s="16"/>
      <c r="D2243" s="36" t="s">
        <v>2669</v>
      </c>
      <c r="E2243" s="14">
        <v>1</v>
      </c>
      <c r="F2243" s="17">
        <f>G2241</f>
        <v>1379.18</v>
      </c>
      <c r="G2243" s="17">
        <f>ROUND(E2243*F2243,2)</f>
        <v>1379.18</v>
      </c>
      <c r="H2243" s="14">
        <v>1</v>
      </c>
      <c r="I2243" s="41">
        <f>J2241</f>
        <v>0</v>
      </c>
      <c r="J2243" s="17">
        <f>ROUND(H2243*I2243,2)</f>
        <v>0</v>
      </c>
    </row>
    <row r="2244" spans="1:10" ht="1.05" customHeight="1" x14ac:dyDescent="0.3">
      <c r="A2244" s="18"/>
      <c r="B2244" s="18"/>
      <c r="C2244" s="18"/>
      <c r="D2244" s="37"/>
      <c r="E2244" s="18"/>
      <c r="F2244" s="18"/>
      <c r="G2244" s="18"/>
      <c r="H2244" s="18"/>
      <c r="I2244" s="41"/>
      <c r="J2244" s="18"/>
    </row>
    <row r="2245" spans="1:10" x14ac:dyDescent="0.3">
      <c r="A2245" s="16"/>
      <c r="B2245" s="16"/>
      <c r="C2245" s="16"/>
      <c r="D2245" s="36" t="s">
        <v>2670</v>
      </c>
      <c r="E2245" s="14">
        <v>1</v>
      </c>
      <c r="F2245" s="17">
        <f>G2109+G2114+G2240</f>
        <v>278730.53999999998</v>
      </c>
      <c r="G2245" s="17">
        <f>ROUND(E2245*F2245,2)</f>
        <v>278730.53999999998</v>
      </c>
      <c r="H2245" s="14">
        <v>1</v>
      </c>
      <c r="I2245" s="41">
        <f>J2109+J2114+J2240</f>
        <v>0</v>
      </c>
      <c r="J2245" s="17">
        <f>ROUND(H2245*I2245,2)</f>
        <v>0</v>
      </c>
    </row>
    <row r="2246" spans="1:10" ht="1.05" customHeight="1" x14ac:dyDescent="0.3">
      <c r="A2246" s="18"/>
      <c r="B2246" s="18"/>
      <c r="C2246" s="18"/>
      <c r="D2246" s="37"/>
      <c r="E2246" s="18"/>
      <c r="F2246" s="18"/>
      <c r="G2246" s="18"/>
      <c r="H2246" s="18"/>
      <c r="I2246" s="41"/>
      <c r="J2246" s="18"/>
    </row>
    <row r="2247" spans="1:10" x14ac:dyDescent="0.3">
      <c r="A2247" s="10" t="s">
        <v>2671</v>
      </c>
      <c r="B2247" s="26" t="s">
        <v>10</v>
      </c>
      <c r="C2247" s="10" t="s">
        <v>11</v>
      </c>
      <c r="D2247" s="35" t="s">
        <v>2672</v>
      </c>
      <c r="E2247" s="11">
        <f>E2313</f>
        <v>1</v>
      </c>
      <c r="F2247" s="11">
        <f>F2313</f>
        <v>167836.46</v>
      </c>
      <c r="G2247" s="11">
        <f>G2313</f>
        <v>167836.46</v>
      </c>
      <c r="H2247" s="11">
        <f>H2313</f>
        <v>1</v>
      </c>
      <c r="I2247" s="41">
        <f>I2313</f>
        <v>0</v>
      </c>
      <c r="J2247" s="11">
        <f>J2313</f>
        <v>0</v>
      </c>
    </row>
    <row r="2248" spans="1:10" x14ac:dyDescent="0.3">
      <c r="A2248" s="19" t="s">
        <v>2673</v>
      </c>
      <c r="B2248" s="19" t="s">
        <v>10</v>
      </c>
      <c r="C2248" s="19" t="s">
        <v>11</v>
      </c>
      <c r="D2248" s="38" t="s">
        <v>2674</v>
      </c>
      <c r="E2248" s="20">
        <f>E2253</f>
        <v>1</v>
      </c>
      <c r="F2248" s="20">
        <f>F2253</f>
        <v>14309.57</v>
      </c>
      <c r="G2248" s="20">
        <f>G2253</f>
        <v>14309.57</v>
      </c>
      <c r="H2248" s="20">
        <f>H2253</f>
        <v>1</v>
      </c>
      <c r="I2248" s="41">
        <f>I2253</f>
        <v>0</v>
      </c>
      <c r="J2248" s="20">
        <f>J2253</f>
        <v>0</v>
      </c>
    </row>
    <row r="2249" spans="1:10" ht="20.399999999999999" x14ac:dyDescent="0.3">
      <c r="A2249" s="12" t="s">
        <v>2675</v>
      </c>
      <c r="B2249" s="13" t="s">
        <v>18</v>
      </c>
      <c r="C2249" s="13" t="s">
        <v>19</v>
      </c>
      <c r="D2249" s="21" t="s">
        <v>2676</v>
      </c>
      <c r="E2249" s="14">
        <v>1</v>
      </c>
      <c r="F2249" s="14">
        <v>13810.19</v>
      </c>
      <c r="G2249" s="15">
        <f>ROUND(E2249*F2249,2)</f>
        <v>13810.19</v>
      </c>
      <c r="H2249" s="14">
        <v>1</v>
      </c>
      <c r="I2249" s="41"/>
      <c r="J2249" s="15">
        <f>ROUND(H2249*I2249,2)</f>
        <v>0</v>
      </c>
    </row>
    <row r="2250" spans="1:10" ht="40.799999999999997" x14ac:dyDescent="0.3">
      <c r="A2250" s="16"/>
      <c r="B2250" s="16"/>
      <c r="C2250" s="16"/>
      <c r="D2250" s="21" t="s">
        <v>2677</v>
      </c>
      <c r="E2250" s="16"/>
      <c r="F2250" s="16"/>
      <c r="G2250" s="16"/>
      <c r="H2250" s="16"/>
      <c r="I2250" s="41"/>
      <c r="J2250" s="16"/>
    </row>
    <row r="2251" spans="1:10" ht="20.399999999999999" x14ac:dyDescent="0.3">
      <c r="A2251" s="12" t="s">
        <v>2678</v>
      </c>
      <c r="B2251" s="13" t="s">
        <v>18</v>
      </c>
      <c r="C2251" s="13" t="s">
        <v>19</v>
      </c>
      <c r="D2251" s="21" t="s">
        <v>2679</v>
      </c>
      <c r="E2251" s="14">
        <v>2</v>
      </c>
      <c r="F2251" s="14">
        <v>249.69</v>
      </c>
      <c r="G2251" s="15">
        <f>ROUND(E2251*F2251,2)</f>
        <v>499.38</v>
      </c>
      <c r="H2251" s="14">
        <v>2</v>
      </c>
      <c r="I2251" s="41"/>
      <c r="J2251" s="15">
        <f>ROUND(H2251*I2251,2)</f>
        <v>0</v>
      </c>
    </row>
    <row r="2252" spans="1:10" ht="51" x14ac:dyDescent="0.3">
      <c r="A2252" s="16"/>
      <c r="B2252" s="16"/>
      <c r="C2252" s="16"/>
      <c r="D2252" s="21" t="s">
        <v>2680</v>
      </c>
      <c r="E2252" s="16"/>
      <c r="F2252" s="16"/>
      <c r="G2252" s="16"/>
      <c r="H2252" s="16"/>
      <c r="I2252" s="41"/>
      <c r="J2252" s="16"/>
    </row>
    <row r="2253" spans="1:10" x14ac:dyDescent="0.3">
      <c r="A2253" s="16"/>
      <c r="B2253" s="16"/>
      <c r="C2253" s="16"/>
      <c r="D2253" s="36" t="s">
        <v>2681</v>
      </c>
      <c r="E2253" s="14">
        <v>1</v>
      </c>
      <c r="F2253" s="17">
        <f>G2249+G2251</f>
        <v>14309.57</v>
      </c>
      <c r="G2253" s="17">
        <f>ROUND(E2253*F2253,2)</f>
        <v>14309.57</v>
      </c>
      <c r="H2253" s="14">
        <v>1</v>
      </c>
      <c r="I2253" s="41">
        <f>J2249+J2251</f>
        <v>0</v>
      </c>
      <c r="J2253" s="17">
        <f>ROUND(H2253*I2253,2)</f>
        <v>0</v>
      </c>
    </row>
    <row r="2254" spans="1:10" ht="1.05" customHeight="1" x14ac:dyDescent="0.3">
      <c r="A2254" s="18"/>
      <c r="B2254" s="18"/>
      <c r="C2254" s="18"/>
      <c r="D2254" s="37"/>
      <c r="E2254" s="18"/>
      <c r="F2254" s="18"/>
      <c r="G2254" s="18"/>
      <c r="H2254" s="18"/>
      <c r="I2254" s="41"/>
      <c r="J2254" s="18"/>
    </row>
    <row r="2255" spans="1:10" x14ac:dyDescent="0.3">
      <c r="A2255" s="19" t="s">
        <v>2682</v>
      </c>
      <c r="B2255" s="19" t="s">
        <v>10</v>
      </c>
      <c r="C2255" s="19" t="s">
        <v>11</v>
      </c>
      <c r="D2255" s="38" t="s">
        <v>1300</v>
      </c>
      <c r="E2255" s="20">
        <f>E2266</f>
        <v>1</v>
      </c>
      <c r="F2255" s="20">
        <f>F2266</f>
        <v>78601.37</v>
      </c>
      <c r="G2255" s="20">
        <f>G2266</f>
        <v>78601.37</v>
      </c>
      <c r="H2255" s="20">
        <f>H2266</f>
        <v>1</v>
      </c>
      <c r="I2255" s="41">
        <f>I2266</f>
        <v>0</v>
      </c>
      <c r="J2255" s="20">
        <f>J2266</f>
        <v>0</v>
      </c>
    </row>
    <row r="2256" spans="1:10" x14ac:dyDescent="0.3">
      <c r="A2256" s="12" t="s">
        <v>2683</v>
      </c>
      <c r="B2256" s="13" t="s">
        <v>18</v>
      </c>
      <c r="C2256" s="13" t="s">
        <v>19</v>
      </c>
      <c r="D2256" s="21" t="s">
        <v>2684</v>
      </c>
      <c r="E2256" s="14">
        <v>2</v>
      </c>
      <c r="F2256" s="14">
        <v>22924.400000000001</v>
      </c>
      <c r="G2256" s="15">
        <f>ROUND(E2256*F2256,2)</f>
        <v>45848.800000000003</v>
      </c>
      <c r="H2256" s="14">
        <v>2</v>
      </c>
      <c r="I2256" s="41"/>
      <c r="J2256" s="15">
        <f>ROUND(H2256*I2256,2)</f>
        <v>0</v>
      </c>
    </row>
    <row r="2257" spans="1:10" ht="224.4" x14ac:dyDescent="0.3">
      <c r="A2257" s="16"/>
      <c r="B2257" s="16"/>
      <c r="C2257" s="16"/>
      <c r="D2257" s="21" t="s">
        <v>2685</v>
      </c>
      <c r="E2257" s="16"/>
      <c r="F2257" s="16"/>
      <c r="G2257" s="16"/>
      <c r="H2257" s="16"/>
      <c r="I2257" s="41"/>
      <c r="J2257" s="16"/>
    </row>
    <row r="2258" spans="1:10" x14ac:dyDescent="0.3">
      <c r="A2258" s="12" t="s">
        <v>2686</v>
      </c>
      <c r="B2258" s="13" t="s">
        <v>18</v>
      </c>
      <c r="C2258" s="13" t="s">
        <v>19</v>
      </c>
      <c r="D2258" s="21" t="s">
        <v>2687</v>
      </c>
      <c r="E2258" s="14">
        <v>3</v>
      </c>
      <c r="F2258" s="14">
        <v>8665.19</v>
      </c>
      <c r="G2258" s="15">
        <f>ROUND(E2258*F2258,2)</f>
        <v>25995.57</v>
      </c>
      <c r="H2258" s="14">
        <v>3</v>
      </c>
      <c r="I2258" s="41"/>
      <c r="J2258" s="15">
        <f>ROUND(H2258*I2258,2)</f>
        <v>0</v>
      </c>
    </row>
    <row r="2259" spans="1:10" ht="142.80000000000001" x14ac:dyDescent="0.3">
      <c r="A2259" s="16"/>
      <c r="B2259" s="16"/>
      <c r="C2259" s="16"/>
      <c r="D2259" s="21" t="s">
        <v>2688</v>
      </c>
      <c r="E2259" s="16"/>
      <c r="F2259" s="16"/>
      <c r="G2259" s="16"/>
      <c r="H2259" s="16"/>
      <c r="I2259" s="41"/>
      <c r="J2259" s="16"/>
    </row>
    <row r="2260" spans="1:10" x14ac:dyDescent="0.3">
      <c r="A2260" s="12" t="s">
        <v>2689</v>
      </c>
      <c r="B2260" s="13" t="s">
        <v>18</v>
      </c>
      <c r="C2260" s="13" t="s">
        <v>1314</v>
      </c>
      <c r="D2260" s="21" t="s">
        <v>2690</v>
      </c>
      <c r="E2260" s="14">
        <v>40</v>
      </c>
      <c r="F2260" s="14">
        <v>77.05</v>
      </c>
      <c r="G2260" s="15">
        <f>ROUND(E2260*F2260,2)</f>
        <v>3082</v>
      </c>
      <c r="H2260" s="14">
        <v>40</v>
      </c>
      <c r="I2260" s="41"/>
      <c r="J2260" s="15">
        <f>ROUND(H2260*I2260,2)</f>
        <v>0</v>
      </c>
    </row>
    <row r="2261" spans="1:10" ht="61.2" x14ac:dyDescent="0.3">
      <c r="A2261" s="16"/>
      <c r="B2261" s="16"/>
      <c r="C2261" s="16"/>
      <c r="D2261" s="21" t="s">
        <v>2691</v>
      </c>
      <c r="E2261" s="16"/>
      <c r="F2261" s="16"/>
      <c r="G2261" s="16"/>
      <c r="H2261" s="16"/>
      <c r="I2261" s="41"/>
      <c r="J2261" s="16"/>
    </row>
    <row r="2262" spans="1:10" ht="20.399999999999999" x14ac:dyDescent="0.3">
      <c r="A2262" s="12" t="s">
        <v>2692</v>
      </c>
      <c r="B2262" s="13" t="s">
        <v>18</v>
      </c>
      <c r="C2262" s="13" t="s">
        <v>19</v>
      </c>
      <c r="D2262" s="21" t="s">
        <v>2693</v>
      </c>
      <c r="E2262" s="14">
        <v>2</v>
      </c>
      <c r="F2262" s="14">
        <v>630</v>
      </c>
      <c r="G2262" s="15">
        <f>ROUND(E2262*F2262,2)</f>
        <v>1260</v>
      </c>
      <c r="H2262" s="14">
        <v>2</v>
      </c>
      <c r="I2262" s="41"/>
      <c r="J2262" s="15">
        <f>ROUND(H2262*I2262,2)</f>
        <v>0</v>
      </c>
    </row>
    <row r="2263" spans="1:10" ht="20.399999999999999" x14ac:dyDescent="0.3">
      <c r="A2263" s="16"/>
      <c r="B2263" s="16"/>
      <c r="C2263" s="16"/>
      <c r="D2263" s="21" t="s">
        <v>2694</v>
      </c>
      <c r="E2263" s="16"/>
      <c r="F2263" s="16"/>
      <c r="G2263" s="16"/>
      <c r="H2263" s="16"/>
      <c r="I2263" s="41"/>
      <c r="J2263" s="16"/>
    </row>
    <row r="2264" spans="1:10" x14ac:dyDescent="0.3">
      <c r="A2264" s="12" t="s">
        <v>2695</v>
      </c>
      <c r="B2264" s="13" t="s">
        <v>18</v>
      </c>
      <c r="C2264" s="13" t="s">
        <v>19</v>
      </c>
      <c r="D2264" s="21" t="s">
        <v>2696</v>
      </c>
      <c r="E2264" s="14">
        <v>2</v>
      </c>
      <c r="F2264" s="14">
        <v>1207.5</v>
      </c>
      <c r="G2264" s="15">
        <f>ROUND(E2264*F2264,2)</f>
        <v>2415</v>
      </c>
      <c r="H2264" s="14">
        <v>2</v>
      </c>
      <c r="I2264" s="41"/>
      <c r="J2264" s="15">
        <f>ROUND(H2264*I2264,2)</f>
        <v>0</v>
      </c>
    </row>
    <row r="2265" spans="1:10" x14ac:dyDescent="0.3">
      <c r="A2265" s="16"/>
      <c r="B2265" s="16"/>
      <c r="C2265" s="16"/>
      <c r="D2265" s="21" t="s">
        <v>2697</v>
      </c>
      <c r="E2265" s="16"/>
      <c r="F2265" s="16"/>
      <c r="G2265" s="16"/>
      <c r="H2265" s="16"/>
      <c r="I2265" s="41"/>
      <c r="J2265" s="16"/>
    </row>
    <row r="2266" spans="1:10" x14ac:dyDescent="0.3">
      <c r="A2266" s="16"/>
      <c r="B2266" s="16"/>
      <c r="C2266" s="16"/>
      <c r="D2266" s="36" t="s">
        <v>2698</v>
      </c>
      <c r="E2266" s="14">
        <v>1</v>
      </c>
      <c r="F2266" s="17">
        <f>G2256+G2258+G2260+G2262+G2264</f>
        <v>78601.37</v>
      </c>
      <c r="G2266" s="17">
        <f>ROUND(E2266*F2266,2)</f>
        <v>78601.37</v>
      </c>
      <c r="H2266" s="14">
        <v>1</v>
      </c>
      <c r="I2266" s="41">
        <f>J2256+J2258+J2260+J2262+J2264</f>
        <v>0</v>
      </c>
      <c r="J2266" s="17">
        <f>ROUND(H2266*I2266,2)</f>
        <v>0</v>
      </c>
    </row>
    <row r="2267" spans="1:10" ht="1.05" customHeight="1" x14ac:dyDescent="0.3">
      <c r="A2267" s="18"/>
      <c r="B2267" s="18"/>
      <c r="C2267" s="18"/>
      <c r="D2267" s="37"/>
      <c r="E2267" s="18"/>
      <c r="F2267" s="18"/>
      <c r="G2267" s="18"/>
      <c r="H2267" s="18"/>
      <c r="I2267" s="41"/>
      <c r="J2267" s="18"/>
    </row>
    <row r="2268" spans="1:10" x14ac:dyDescent="0.3">
      <c r="A2268" s="19" t="s">
        <v>2699</v>
      </c>
      <c r="B2268" s="19" t="s">
        <v>10</v>
      </c>
      <c r="C2268" s="19" t="s">
        <v>11</v>
      </c>
      <c r="D2268" s="38" t="s">
        <v>1343</v>
      </c>
      <c r="E2268" s="20">
        <f>E2287</f>
        <v>1</v>
      </c>
      <c r="F2268" s="20">
        <f>F2287</f>
        <v>52563.76</v>
      </c>
      <c r="G2268" s="20">
        <f>G2287</f>
        <v>52563.76</v>
      </c>
      <c r="H2268" s="20">
        <f>H2287</f>
        <v>1</v>
      </c>
      <c r="I2268" s="41">
        <f>I2287</f>
        <v>0</v>
      </c>
      <c r="J2268" s="20">
        <f>J2287</f>
        <v>0</v>
      </c>
    </row>
    <row r="2269" spans="1:10" x14ac:dyDescent="0.3">
      <c r="A2269" s="12" t="s">
        <v>2700</v>
      </c>
      <c r="B2269" s="13" t="s">
        <v>18</v>
      </c>
      <c r="C2269" s="13" t="s">
        <v>19</v>
      </c>
      <c r="D2269" s="21" t="s">
        <v>2701</v>
      </c>
      <c r="E2269" s="14">
        <v>2</v>
      </c>
      <c r="F2269" s="14">
        <v>23145.99</v>
      </c>
      <c r="G2269" s="15">
        <f>ROUND(E2269*F2269,2)</f>
        <v>46291.98</v>
      </c>
      <c r="H2269" s="14">
        <v>2</v>
      </c>
      <c r="I2269" s="41"/>
      <c r="J2269" s="15">
        <f>ROUND(H2269*I2269,2)</f>
        <v>0</v>
      </c>
    </row>
    <row r="2270" spans="1:10" ht="409.6" x14ac:dyDescent="0.3">
      <c r="A2270" s="16"/>
      <c r="B2270" s="16"/>
      <c r="C2270" s="16"/>
      <c r="D2270" s="21" t="s">
        <v>2702</v>
      </c>
      <c r="E2270" s="16"/>
      <c r="F2270" s="16"/>
      <c r="G2270" s="16"/>
      <c r="H2270" s="16"/>
      <c r="I2270" s="41"/>
      <c r="J2270" s="16"/>
    </row>
    <row r="2271" spans="1:10" ht="20.399999999999999" x14ac:dyDescent="0.3">
      <c r="A2271" s="12" t="s">
        <v>2703</v>
      </c>
      <c r="B2271" s="13" t="s">
        <v>18</v>
      </c>
      <c r="C2271" s="13" t="s">
        <v>783</v>
      </c>
      <c r="D2271" s="21" t="s">
        <v>2704</v>
      </c>
      <c r="E2271" s="14">
        <v>100</v>
      </c>
      <c r="F2271" s="14">
        <v>25.29</v>
      </c>
      <c r="G2271" s="15">
        <f>ROUND(E2271*F2271,2)</f>
        <v>2529</v>
      </c>
      <c r="H2271" s="14">
        <v>100</v>
      </c>
      <c r="I2271" s="41"/>
      <c r="J2271" s="15">
        <f>ROUND(H2271*I2271,2)</f>
        <v>0</v>
      </c>
    </row>
    <row r="2272" spans="1:10" ht="30.6" x14ac:dyDescent="0.3">
      <c r="A2272" s="16"/>
      <c r="B2272" s="16"/>
      <c r="C2272" s="16"/>
      <c r="D2272" s="21" t="s">
        <v>2705</v>
      </c>
      <c r="E2272" s="16"/>
      <c r="F2272" s="16"/>
      <c r="G2272" s="16"/>
      <c r="H2272" s="16"/>
      <c r="I2272" s="41"/>
      <c r="J2272" s="16"/>
    </row>
    <row r="2273" spans="1:10" x14ac:dyDescent="0.3">
      <c r="A2273" s="12" t="s">
        <v>2706</v>
      </c>
      <c r="B2273" s="13" t="s">
        <v>18</v>
      </c>
      <c r="C2273" s="13" t="s">
        <v>34</v>
      </c>
      <c r="D2273" s="21" t="s">
        <v>2707</v>
      </c>
      <c r="E2273" s="14">
        <v>100</v>
      </c>
      <c r="F2273" s="14">
        <v>9.4</v>
      </c>
      <c r="G2273" s="15">
        <f>ROUND(E2273*F2273,2)</f>
        <v>940</v>
      </c>
      <c r="H2273" s="14">
        <v>100</v>
      </c>
      <c r="I2273" s="41"/>
      <c r="J2273" s="15">
        <f>ROUND(H2273*I2273,2)</f>
        <v>0</v>
      </c>
    </row>
    <row r="2274" spans="1:10" ht="20.399999999999999" x14ac:dyDescent="0.3">
      <c r="A2274" s="16"/>
      <c r="B2274" s="16"/>
      <c r="C2274" s="16"/>
      <c r="D2274" s="21" t="s">
        <v>2708</v>
      </c>
      <c r="E2274" s="16"/>
      <c r="F2274" s="16"/>
      <c r="G2274" s="16"/>
      <c r="H2274" s="16"/>
      <c r="I2274" s="41"/>
      <c r="J2274" s="16"/>
    </row>
    <row r="2275" spans="1:10" x14ac:dyDescent="0.3">
      <c r="A2275" s="12" t="s">
        <v>2709</v>
      </c>
      <c r="B2275" s="13" t="s">
        <v>18</v>
      </c>
      <c r="C2275" s="13" t="s">
        <v>34</v>
      </c>
      <c r="D2275" s="21" t="s">
        <v>2710</v>
      </c>
      <c r="E2275" s="14">
        <v>8</v>
      </c>
      <c r="F2275" s="14">
        <v>13.41</v>
      </c>
      <c r="G2275" s="15">
        <f>ROUND(E2275*F2275,2)</f>
        <v>107.28</v>
      </c>
      <c r="H2275" s="14">
        <v>8</v>
      </c>
      <c r="I2275" s="41"/>
      <c r="J2275" s="15">
        <f>ROUND(H2275*I2275,2)</f>
        <v>0</v>
      </c>
    </row>
    <row r="2276" spans="1:10" ht="20.399999999999999" x14ac:dyDescent="0.3">
      <c r="A2276" s="16"/>
      <c r="B2276" s="16"/>
      <c r="C2276" s="16"/>
      <c r="D2276" s="21" t="s">
        <v>2711</v>
      </c>
      <c r="E2276" s="16"/>
      <c r="F2276" s="16"/>
      <c r="G2276" s="16"/>
      <c r="H2276" s="16"/>
      <c r="I2276" s="41"/>
      <c r="J2276" s="16"/>
    </row>
    <row r="2277" spans="1:10" x14ac:dyDescent="0.3">
      <c r="A2277" s="12" t="s">
        <v>2712</v>
      </c>
      <c r="B2277" s="13" t="s">
        <v>18</v>
      </c>
      <c r="C2277" s="13" t="s">
        <v>34</v>
      </c>
      <c r="D2277" s="21" t="s">
        <v>2713</v>
      </c>
      <c r="E2277" s="14">
        <v>8</v>
      </c>
      <c r="F2277" s="14">
        <v>23.07</v>
      </c>
      <c r="G2277" s="15">
        <f>ROUND(E2277*F2277,2)</f>
        <v>184.56</v>
      </c>
      <c r="H2277" s="14">
        <v>8</v>
      </c>
      <c r="I2277" s="41"/>
      <c r="J2277" s="15">
        <f>ROUND(H2277*I2277,2)</f>
        <v>0</v>
      </c>
    </row>
    <row r="2278" spans="1:10" ht="20.399999999999999" x14ac:dyDescent="0.3">
      <c r="A2278" s="16"/>
      <c r="B2278" s="16"/>
      <c r="C2278" s="16"/>
      <c r="D2278" s="21" t="s">
        <v>2714</v>
      </c>
      <c r="E2278" s="16"/>
      <c r="F2278" s="16"/>
      <c r="G2278" s="16"/>
      <c r="H2278" s="16"/>
      <c r="I2278" s="41"/>
      <c r="J2278" s="16"/>
    </row>
    <row r="2279" spans="1:10" x14ac:dyDescent="0.3">
      <c r="A2279" s="12" t="s">
        <v>2715</v>
      </c>
      <c r="B2279" s="13" t="s">
        <v>18</v>
      </c>
      <c r="C2279" s="13" t="s">
        <v>34</v>
      </c>
      <c r="D2279" s="21" t="s">
        <v>2716</v>
      </c>
      <c r="E2279" s="14">
        <v>28</v>
      </c>
      <c r="F2279" s="14">
        <v>5.47</v>
      </c>
      <c r="G2279" s="15">
        <f>ROUND(E2279*F2279,2)</f>
        <v>153.16</v>
      </c>
      <c r="H2279" s="14">
        <v>28</v>
      </c>
      <c r="I2279" s="41"/>
      <c r="J2279" s="15">
        <f>ROUND(H2279*I2279,2)</f>
        <v>0</v>
      </c>
    </row>
    <row r="2280" spans="1:10" ht="30.6" x14ac:dyDescent="0.3">
      <c r="A2280" s="16"/>
      <c r="B2280" s="16"/>
      <c r="C2280" s="16"/>
      <c r="D2280" s="21" t="s">
        <v>2717</v>
      </c>
      <c r="E2280" s="16"/>
      <c r="F2280" s="16"/>
      <c r="G2280" s="16"/>
      <c r="H2280" s="16"/>
      <c r="I2280" s="41"/>
      <c r="J2280" s="16"/>
    </row>
    <row r="2281" spans="1:10" x14ac:dyDescent="0.3">
      <c r="A2281" s="12" t="s">
        <v>2718</v>
      </c>
      <c r="B2281" s="13" t="s">
        <v>18</v>
      </c>
      <c r="C2281" s="13" t="s">
        <v>34</v>
      </c>
      <c r="D2281" s="21" t="s">
        <v>2719</v>
      </c>
      <c r="E2281" s="14">
        <v>28</v>
      </c>
      <c r="F2281" s="14">
        <v>14.96</v>
      </c>
      <c r="G2281" s="15">
        <f>ROUND(E2281*F2281,2)</f>
        <v>418.88</v>
      </c>
      <c r="H2281" s="14">
        <v>28</v>
      </c>
      <c r="I2281" s="41"/>
      <c r="J2281" s="15">
        <f>ROUND(H2281*I2281,2)</f>
        <v>0</v>
      </c>
    </row>
    <row r="2282" spans="1:10" ht="30.6" x14ac:dyDescent="0.3">
      <c r="A2282" s="16"/>
      <c r="B2282" s="16"/>
      <c r="C2282" s="16"/>
      <c r="D2282" s="21" t="s">
        <v>2720</v>
      </c>
      <c r="E2282" s="16"/>
      <c r="F2282" s="16"/>
      <c r="G2282" s="16"/>
      <c r="H2282" s="16"/>
      <c r="I2282" s="41"/>
      <c r="J2282" s="16"/>
    </row>
    <row r="2283" spans="1:10" x14ac:dyDescent="0.3">
      <c r="A2283" s="12" t="s">
        <v>2721</v>
      </c>
      <c r="B2283" s="13" t="s">
        <v>18</v>
      </c>
      <c r="C2283" s="13" t="s">
        <v>34</v>
      </c>
      <c r="D2283" s="21" t="s">
        <v>2722</v>
      </c>
      <c r="E2283" s="14">
        <v>30</v>
      </c>
      <c r="F2283" s="14">
        <v>27.88</v>
      </c>
      <c r="G2283" s="15">
        <f>ROUND(E2283*F2283,2)</f>
        <v>836.4</v>
      </c>
      <c r="H2283" s="14">
        <v>30</v>
      </c>
      <c r="I2283" s="41"/>
      <c r="J2283" s="15">
        <f>ROUND(H2283*I2283,2)</f>
        <v>0</v>
      </c>
    </row>
    <row r="2284" spans="1:10" ht="61.2" x14ac:dyDescent="0.3">
      <c r="A2284" s="16"/>
      <c r="B2284" s="16"/>
      <c r="C2284" s="16"/>
      <c r="D2284" s="21" t="s">
        <v>2723</v>
      </c>
      <c r="E2284" s="16"/>
      <c r="F2284" s="16"/>
      <c r="G2284" s="16"/>
      <c r="H2284" s="16"/>
      <c r="I2284" s="41"/>
      <c r="J2284" s="16"/>
    </row>
    <row r="2285" spans="1:10" x14ac:dyDescent="0.3">
      <c r="A2285" s="12" t="s">
        <v>2724</v>
      </c>
      <c r="B2285" s="13" t="s">
        <v>18</v>
      </c>
      <c r="C2285" s="13" t="s">
        <v>19</v>
      </c>
      <c r="D2285" s="21" t="s">
        <v>2725</v>
      </c>
      <c r="E2285" s="14">
        <v>2</v>
      </c>
      <c r="F2285" s="14">
        <v>551.25</v>
      </c>
      <c r="G2285" s="15">
        <f>ROUND(E2285*F2285,2)</f>
        <v>1102.5</v>
      </c>
      <c r="H2285" s="14">
        <v>2</v>
      </c>
      <c r="I2285" s="41"/>
      <c r="J2285" s="15">
        <f>ROUND(H2285*I2285,2)</f>
        <v>0</v>
      </c>
    </row>
    <row r="2286" spans="1:10" ht="112.2" x14ac:dyDescent="0.3">
      <c r="A2286" s="16"/>
      <c r="B2286" s="16"/>
      <c r="C2286" s="16"/>
      <c r="D2286" s="21" t="s">
        <v>2726</v>
      </c>
      <c r="E2286" s="16"/>
      <c r="F2286" s="16"/>
      <c r="G2286" s="16"/>
      <c r="H2286" s="16"/>
      <c r="I2286" s="41"/>
      <c r="J2286" s="16"/>
    </row>
    <row r="2287" spans="1:10" x14ac:dyDescent="0.3">
      <c r="A2287" s="16"/>
      <c r="B2287" s="16"/>
      <c r="C2287" s="16"/>
      <c r="D2287" s="36" t="s">
        <v>2727</v>
      </c>
      <c r="E2287" s="14">
        <v>1</v>
      </c>
      <c r="F2287" s="17">
        <f>G2269+G2271+G2273+G2275+G2277+G2279+G2281+G2283+G2285</f>
        <v>52563.76</v>
      </c>
      <c r="G2287" s="17">
        <f>ROUND(E2287*F2287,2)</f>
        <v>52563.76</v>
      </c>
      <c r="H2287" s="14">
        <v>1</v>
      </c>
      <c r="I2287" s="41">
        <f>J2269+J2271+J2273+J2275+J2277+J2279+J2281+J2283+J2285</f>
        <v>0</v>
      </c>
      <c r="J2287" s="17">
        <f>ROUND(H2287*I2287,2)</f>
        <v>0</v>
      </c>
    </row>
    <row r="2288" spans="1:10" ht="1.05" customHeight="1" x14ac:dyDescent="0.3">
      <c r="A2288" s="18"/>
      <c r="B2288" s="18"/>
      <c r="C2288" s="18"/>
      <c r="D2288" s="37"/>
      <c r="E2288" s="18"/>
      <c r="F2288" s="18"/>
      <c r="G2288" s="18"/>
      <c r="H2288" s="18"/>
      <c r="I2288" s="41"/>
      <c r="J2288" s="18"/>
    </row>
    <row r="2289" spans="1:10" x14ac:dyDescent="0.3">
      <c r="A2289" s="19" t="s">
        <v>2728</v>
      </c>
      <c r="B2289" s="19" t="s">
        <v>10</v>
      </c>
      <c r="C2289" s="19" t="s">
        <v>11</v>
      </c>
      <c r="D2289" s="38" t="s">
        <v>2729</v>
      </c>
      <c r="E2289" s="20">
        <f>E2300</f>
        <v>1</v>
      </c>
      <c r="F2289" s="20">
        <f>F2300</f>
        <v>6106.7</v>
      </c>
      <c r="G2289" s="20">
        <f>G2300</f>
        <v>6106.7</v>
      </c>
      <c r="H2289" s="20">
        <f>H2300</f>
        <v>1</v>
      </c>
      <c r="I2289" s="41">
        <f>I2300</f>
        <v>0</v>
      </c>
      <c r="J2289" s="20">
        <f>J2300</f>
        <v>0</v>
      </c>
    </row>
    <row r="2290" spans="1:10" x14ac:dyDescent="0.3">
      <c r="A2290" s="12" t="s">
        <v>2730</v>
      </c>
      <c r="B2290" s="13" t="s">
        <v>18</v>
      </c>
      <c r="C2290" s="13" t="s">
        <v>19</v>
      </c>
      <c r="D2290" s="21" t="s">
        <v>2731</v>
      </c>
      <c r="E2290" s="14">
        <v>2</v>
      </c>
      <c r="F2290" s="14">
        <v>527.29999999999995</v>
      </c>
      <c r="G2290" s="15">
        <f>ROUND(E2290*F2290,2)</f>
        <v>1054.5999999999999</v>
      </c>
      <c r="H2290" s="14">
        <v>2</v>
      </c>
      <c r="I2290" s="41"/>
      <c r="J2290" s="15">
        <f>ROUND(H2290*I2290,2)</f>
        <v>0</v>
      </c>
    </row>
    <row r="2291" spans="1:10" ht="193.8" x14ac:dyDescent="0.3">
      <c r="A2291" s="16"/>
      <c r="B2291" s="16"/>
      <c r="C2291" s="16"/>
      <c r="D2291" s="21" t="s">
        <v>2732</v>
      </c>
      <c r="E2291" s="16"/>
      <c r="F2291" s="16"/>
      <c r="G2291" s="16"/>
      <c r="H2291" s="16"/>
      <c r="I2291" s="41"/>
      <c r="J2291" s="16"/>
    </row>
    <row r="2292" spans="1:10" x14ac:dyDescent="0.3">
      <c r="A2292" s="12" t="s">
        <v>2733</v>
      </c>
      <c r="B2292" s="13" t="s">
        <v>18</v>
      </c>
      <c r="C2292" s="13" t="s">
        <v>19</v>
      </c>
      <c r="D2292" s="21" t="s">
        <v>2734</v>
      </c>
      <c r="E2292" s="14">
        <v>2</v>
      </c>
      <c r="F2292" s="14">
        <v>465.55</v>
      </c>
      <c r="G2292" s="15">
        <f>ROUND(E2292*F2292,2)</f>
        <v>931.1</v>
      </c>
      <c r="H2292" s="14">
        <v>2</v>
      </c>
      <c r="I2292" s="41"/>
      <c r="J2292" s="15">
        <f>ROUND(H2292*I2292,2)</f>
        <v>0</v>
      </c>
    </row>
    <row r="2293" spans="1:10" ht="91.8" x14ac:dyDescent="0.3">
      <c r="A2293" s="16"/>
      <c r="B2293" s="16"/>
      <c r="C2293" s="16"/>
      <c r="D2293" s="21" t="s">
        <v>2735</v>
      </c>
      <c r="E2293" s="16"/>
      <c r="F2293" s="16"/>
      <c r="G2293" s="16"/>
      <c r="H2293" s="16"/>
      <c r="I2293" s="41"/>
      <c r="J2293" s="16"/>
    </row>
    <row r="2294" spans="1:10" x14ac:dyDescent="0.3">
      <c r="A2294" s="12" t="s">
        <v>2736</v>
      </c>
      <c r="B2294" s="13" t="s">
        <v>18</v>
      </c>
      <c r="C2294" s="13" t="s">
        <v>19</v>
      </c>
      <c r="D2294" s="21" t="s">
        <v>2737</v>
      </c>
      <c r="E2294" s="14">
        <v>2</v>
      </c>
      <c r="F2294" s="14">
        <v>1071.2</v>
      </c>
      <c r="G2294" s="15">
        <f>ROUND(E2294*F2294,2)</f>
        <v>2142.4</v>
      </c>
      <c r="H2294" s="14">
        <v>2</v>
      </c>
      <c r="I2294" s="41"/>
      <c r="J2294" s="15">
        <f>ROUND(H2294*I2294,2)</f>
        <v>0</v>
      </c>
    </row>
    <row r="2295" spans="1:10" ht="132.6" x14ac:dyDescent="0.3">
      <c r="A2295" s="16"/>
      <c r="B2295" s="16"/>
      <c r="C2295" s="16"/>
      <c r="D2295" s="21" t="s">
        <v>2738</v>
      </c>
      <c r="E2295" s="16"/>
      <c r="F2295" s="16"/>
      <c r="G2295" s="16"/>
      <c r="H2295" s="16"/>
      <c r="I2295" s="41"/>
      <c r="J2295" s="16"/>
    </row>
    <row r="2296" spans="1:10" ht="20.399999999999999" x14ac:dyDescent="0.3">
      <c r="A2296" s="12" t="s">
        <v>2739</v>
      </c>
      <c r="B2296" s="13" t="s">
        <v>18</v>
      </c>
      <c r="C2296" s="13" t="s">
        <v>19</v>
      </c>
      <c r="D2296" s="21" t="s">
        <v>2740</v>
      </c>
      <c r="E2296" s="14">
        <v>2</v>
      </c>
      <c r="F2296" s="14">
        <v>173.25</v>
      </c>
      <c r="G2296" s="15">
        <f>ROUND(E2296*F2296,2)</f>
        <v>346.5</v>
      </c>
      <c r="H2296" s="14">
        <v>2</v>
      </c>
      <c r="I2296" s="41"/>
      <c r="J2296" s="15">
        <f>ROUND(H2296*I2296,2)</f>
        <v>0</v>
      </c>
    </row>
    <row r="2297" spans="1:10" ht="61.2" x14ac:dyDescent="0.3">
      <c r="A2297" s="16"/>
      <c r="B2297" s="16"/>
      <c r="C2297" s="16"/>
      <c r="D2297" s="21" t="s">
        <v>2741</v>
      </c>
      <c r="E2297" s="16"/>
      <c r="F2297" s="16"/>
      <c r="G2297" s="16"/>
      <c r="H2297" s="16"/>
      <c r="I2297" s="41"/>
      <c r="J2297" s="16"/>
    </row>
    <row r="2298" spans="1:10" x14ac:dyDescent="0.3">
      <c r="A2298" s="12" t="s">
        <v>2742</v>
      </c>
      <c r="B2298" s="13" t="s">
        <v>18</v>
      </c>
      <c r="C2298" s="13" t="s">
        <v>19</v>
      </c>
      <c r="D2298" s="21" t="s">
        <v>2743</v>
      </c>
      <c r="E2298" s="14">
        <v>2</v>
      </c>
      <c r="F2298" s="14">
        <v>816.05</v>
      </c>
      <c r="G2298" s="15">
        <f>ROUND(E2298*F2298,2)</f>
        <v>1632.1</v>
      </c>
      <c r="H2298" s="14">
        <v>2</v>
      </c>
      <c r="I2298" s="41"/>
      <c r="J2298" s="15">
        <f>ROUND(H2298*I2298,2)</f>
        <v>0</v>
      </c>
    </row>
    <row r="2299" spans="1:10" ht="20.399999999999999" x14ac:dyDescent="0.3">
      <c r="A2299" s="16"/>
      <c r="B2299" s="16"/>
      <c r="C2299" s="16"/>
      <c r="D2299" s="21" t="s">
        <v>2744</v>
      </c>
      <c r="E2299" s="16"/>
      <c r="F2299" s="16"/>
      <c r="G2299" s="16"/>
      <c r="H2299" s="16"/>
      <c r="I2299" s="41"/>
      <c r="J2299" s="16"/>
    </row>
    <row r="2300" spans="1:10" x14ac:dyDescent="0.3">
      <c r="A2300" s="16"/>
      <c r="B2300" s="16"/>
      <c r="C2300" s="16"/>
      <c r="D2300" s="36" t="s">
        <v>2745</v>
      </c>
      <c r="E2300" s="14">
        <v>1</v>
      </c>
      <c r="F2300" s="17">
        <f>G2290+G2292+G2294+G2296+G2298</f>
        <v>6106.7</v>
      </c>
      <c r="G2300" s="17">
        <f>ROUND(E2300*F2300,2)</f>
        <v>6106.7</v>
      </c>
      <c r="H2300" s="14">
        <v>1</v>
      </c>
      <c r="I2300" s="41">
        <f>J2290+J2292+J2294+J2296+J2298</f>
        <v>0</v>
      </c>
      <c r="J2300" s="17">
        <f>ROUND(H2300*I2300,2)</f>
        <v>0</v>
      </c>
    </row>
    <row r="2301" spans="1:10" ht="1.05" customHeight="1" x14ac:dyDescent="0.3">
      <c r="A2301" s="18"/>
      <c r="B2301" s="18"/>
      <c r="C2301" s="18"/>
      <c r="D2301" s="37"/>
      <c r="E2301" s="18"/>
      <c r="F2301" s="18"/>
      <c r="G2301" s="18"/>
      <c r="H2301" s="18"/>
      <c r="I2301" s="41"/>
      <c r="J2301" s="18"/>
    </row>
    <row r="2302" spans="1:10" x14ac:dyDescent="0.3">
      <c r="A2302" s="19" t="s">
        <v>2746</v>
      </c>
      <c r="B2302" s="19" t="s">
        <v>10</v>
      </c>
      <c r="C2302" s="19" t="s">
        <v>11</v>
      </c>
      <c r="D2302" s="38" t="s">
        <v>2747</v>
      </c>
      <c r="E2302" s="20">
        <f>E2311</f>
        <v>1</v>
      </c>
      <c r="F2302" s="20">
        <f>F2311</f>
        <v>16255.06</v>
      </c>
      <c r="G2302" s="20">
        <f>G2311</f>
        <v>16255.06</v>
      </c>
      <c r="H2302" s="20">
        <f>H2311</f>
        <v>1</v>
      </c>
      <c r="I2302" s="41">
        <f>I2311</f>
        <v>0</v>
      </c>
      <c r="J2302" s="20">
        <f>J2311</f>
        <v>0</v>
      </c>
    </row>
    <row r="2303" spans="1:10" ht="20.399999999999999" x14ac:dyDescent="0.3">
      <c r="A2303" s="12" t="s">
        <v>2748</v>
      </c>
      <c r="B2303" s="13" t="s">
        <v>18</v>
      </c>
      <c r="C2303" s="13" t="s">
        <v>19</v>
      </c>
      <c r="D2303" s="21" t="s">
        <v>2749</v>
      </c>
      <c r="E2303" s="14">
        <v>2</v>
      </c>
      <c r="F2303" s="14">
        <v>1837.5</v>
      </c>
      <c r="G2303" s="15">
        <f>ROUND(E2303*F2303,2)</f>
        <v>3675</v>
      </c>
      <c r="H2303" s="14">
        <v>2</v>
      </c>
      <c r="I2303" s="41"/>
      <c r="J2303" s="15">
        <f>ROUND(H2303*I2303,2)</f>
        <v>0</v>
      </c>
    </row>
    <row r="2304" spans="1:10" ht="61.2" x14ac:dyDescent="0.3">
      <c r="A2304" s="16"/>
      <c r="B2304" s="16"/>
      <c r="C2304" s="16"/>
      <c r="D2304" s="21" t="s">
        <v>2750</v>
      </c>
      <c r="E2304" s="16"/>
      <c r="F2304" s="16"/>
      <c r="G2304" s="16"/>
      <c r="H2304" s="16"/>
      <c r="I2304" s="41"/>
      <c r="J2304" s="16"/>
    </row>
    <row r="2305" spans="1:10" ht="20.399999999999999" x14ac:dyDescent="0.3">
      <c r="A2305" s="12" t="s">
        <v>2751</v>
      </c>
      <c r="B2305" s="13" t="s">
        <v>18</v>
      </c>
      <c r="C2305" s="13" t="s">
        <v>19</v>
      </c>
      <c r="D2305" s="21" t="s">
        <v>2752</v>
      </c>
      <c r="E2305" s="14">
        <v>2</v>
      </c>
      <c r="F2305" s="14">
        <v>1837.5</v>
      </c>
      <c r="G2305" s="15">
        <f>ROUND(E2305*F2305,2)</f>
        <v>3675</v>
      </c>
      <c r="H2305" s="14">
        <v>2</v>
      </c>
      <c r="I2305" s="41"/>
      <c r="J2305" s="15">
        <f>ROUND(H2305*I2305,2)</f>
        <v>0</v>
      </c>
    </row>
    <row r="2306" spans="1:10" ht="193.8" x14ac:dyDescent="0.3">
      <c r="A2306" s="16"/>
      <c r="B2306" s="16"/>
      <c r="C2306" s="16"/>
      <c r="D2306" s="21" t="s">
        <v>2753</v>
      </c>
      <c r="E2306" s="16"/>
      <c r="F2306" s="16"/>
      <c r="G2306" s="16"/>
      <c r="H2306" s="16"/>
      <c r="I2306" s="41"/>
      <c r="J2306" s="16"/>
    </row>
    <row r="2307" spans="1:10" ht="20.399999999999999" x14ac:dyDescent="0.3">
      <c r="A2307" s="12" t="s">
        <v>2754</v>
      </c>
      <c r="B2307" s="13" t="s">
        <v>18</v>
      </c>
      <c r="C2307" s="13" t="s">
        <v>19</v>
      </c>
      <c r="D2307" s="21" t="s">
        <v>2755</v>
      </c>
      <c r="E2307" s="14">
        <v>2</v>
      </c>
      <c r="F2307" s="14">
        <v>1837.5</v>
      </c>
      <c r="G2307" s="15">
        <f>ROUND(E2307*F2307,2)</f>
        <v>3675</v>
      </c>
      <c r="H2307" s="14">
        <v>2</v>
      </c>
      <c r="I2307" s="41"/>
      <c r="J2307" s="15">
        <f>ROUND(H2307*I2307,2)</f>
        <v>0</v>
      </c>
    </row>
    <row r="2308" spans="1:10" ht="61.2" x14ac:dyDescent="0.3">
      <c r="A2308" s="16"/>
      <c r="B2308" s="16"/>
      <c r="C2308" s="16"/>
      <c r="D2308" s="21" t="s">
        <v>2756</v>
      </c>
      <c r="E2308" s="16"/>
      <c r="F2308" s="16"/>
      <c r="G2308" s="16"/>
      <c r="H2308" s="16"/>
      <c r="I2308" s="41"/>
      <c r="J2308" s="16"/>
    </row>
    <row r="2309" spans="1:10" ht="20.399999999999999" x14ac:dyDescent="0.3">
      <c r="A2309" s="12" t="s">
        <v>2757</v>
      </c>
      <c r="B2309" s="13" t="s">
        <v>18</v>
      </c>
      <c r="C2309" s="13" t="s">
        <v>783</v>
      </c>
      <c r="D2309" s="21" t="s">
        <v>2758</v>
      </c>
      <c r="E2309" s="14">
        <v>2</v>
      </c>
      <c r="F2309" s="14">
        <v>2615.0300000000002</v>
      </c>
      <c r="G2309" s="15">
        <f>ROUND(E2309*F2309,2)</f>
        <v>5230.0600000000004</v>
      </c>
      <c r="H2309" s="14">
        <v>2</v>
      </c>
      <c r="I2309" s="41"/>
      <c r="J2309" s="15">
        <f>ROUND(H2309*I2309,2)</f>
        <v>0</v>
      </c>
    </row>
    <row r="2310" spans="1:10" ht="204" x14ac:dyDescent="0.3">
      <c r="A2310" s="16"/>
      <c r="B2310" s="16"/>
      <c r="C2310" s="16"/>
      <c r="D2310" s="21" t="s">
        <v>2759</v>
      </c>
      <c r="E2310" s="16"/>
      <c r="F2310" s="16"/>
      <c r="G2310" s="16"/>
      <c r="H2310" s="16"/>
      <c r="I2310" s="41"/>
      <c r="J2310" s="16"/>
    </row>
    <row r="2311" spans="1:10" x14ac:dyDescent="0.3">
      <c r="A2311" s="16"/>
      <c r="B2311" s="16"/>
      <c r="C2311" s="16"/>
      <c r="D2311" s="36" t="s">
        <v>2760</v>
      </c>
      <c r="E2311" s="14">
        <v>1</v>
      </c>
      <c r="F2311" s="17">
        <f>G2303+G2305+G2307+G2309</f>
        <v>16255.06</v>
      </c>
      <c r="G2311" s="17">
        <f>ROUND(E2311*F2311,2)</f>
        <v>16255.06</v>
      </c>
      <c r="H2311" s="14">
        <v>1</v>
      </c>
      <c r="I2311" s="41">
        <f>J2303+J2305+J2307+J2309</f>
        <v>0</v>
      </c>
      <c r="J2311" s="17">
        <f>ROUND(H2311*I2311,2)</f>
        <v>0</v>
      </c>
    </row>
    <row r="2312" spans="1:10" ht="1.05" customHeight="1" x14ac:dyDescent="0.3">
      <c r="A2312" s="18"/>
      <c r="B2312" s="18"/>
      <c r="C2312" s="18"/>
      <c r="D2312" s="37"/>
      <c r="E2312" s="18"/>
      <c r="F2312" s="18"/>
      <c r="G2312" s="18"/>
      <c r="H2312" s="18"/>
      <c r="I2312" s="41"/>
      <c r="J2312" s="18"/>
    </row>
    <row r="2313" spans="1:10" x14ac:dyDescent="0.3">
      <c r="A2313" s="16"/>
      <c r="B2313" s="16"/>
      <c r="C2313" s="16"/>
      <c r="D2313" s="36" t="s">
        <v>2761</v>
      </c>
      <c r="E2313" s="14">
        <v>1</v>
      </c>
      <c r="F2313" s="17">
        <f>G2248+G2255+G2268+G2289+G2302</f>
        <v>167836.46</v>
      </c>
      <c r="G2313" s="17">
        <f>ROUND(E2313*F2313,2)</f>
        <v>167836.46</v>
      </c>
      <c r="H2313" s="14">
        <v>1</v>
      </c>
      <c r="I2313" s="41">
        <f>J2248+J2255+J2268+J2289+J2302</f>
        <v>0</v>
      </c>
      <c r="J2313" s="17">
        <f>ROUND(H2313*I2313,2)</f>
        <v>0</v>
      </c>
    </row>
    <row r="2314" spans="1:10" ht="1.05" customHeight="1" x14ac:dyDescent="0.3">
      <c r="A2314" s="18"/>
      <c r="B2314" s="18"/>
      <c r="C2314" s="18"/>
      <c r="D2314" s="37"/>
      <c r="E2314" s="18"/>
      <c r="F2314" s="18"/>
      <c r="G2314" s="18"/>
      <c r="H2314" s="18"/>
      <c r="I2314" s="41"/>
      <c r="J2314" s="18"/>
    </row>
    <row r="2315" spans="1:10" x14ac:dyDescent="0.3">
      <c r="A2315" s="16"/>
      <c r="B2315" s="16"/>
      <c r="C2315" s="16"/>
      <c r="D2315" s="36" t="s">
        <v>2762</v>
      </c>
      <c r="E2315" s="14">
        <v>1</v>
      </c>
      <c r="F2315" s="17">
        <f>G2032+G2081+G2108+G2247</f>
        <v>508526.3</v>
      </c>
      <c r="G2315" s="17">
        <f>ROUND(E2315*F2315,2)</f>
        <v>508526.3</v>
      </c>
      <c r="H2315" s="14">
        <v>1</v>
      </c>
      <c r="I2315" s="41">
        <f>J2032+J2081+J2108+J2247</f>
        <v>0</v>
      </c>
      <c r="J2315" s="17">
        <f>ROUND(H2315*I2315,2)</f>
        <v>0</v>
      </c>
    </row>
    <row r="2316" spans="1:10" ht="1.05" customHeight="1" x14ac:dyDescent="0.3">
      <c r="A2316" s="18"/>
      <c r="B2316" s="18"/>
      <c r="C2316" s="18"/>
      <c r="D2316" s="37"/>
      <c r="E2316" s="18"/>
      <c r="F2316" s="18"/>
      <c r="G2316" s="18"/>
      <c r="H2316" s="18"/>
      <c r="I2316" s="41"/>
      <c r="J2316" s="18"/>
    </row>
    <row r="2317" spans="1:10" x14ac:dyDescent="0.3">
      <c r="A2317" s="8" t="s">
        <v>2763</v>
      </c>
      <c r="B2317" s="8" t="s">
        <v>10</v>
      </c>
      <c r="C2317" s="8" t="s">
        <v>11</v>
      </c>
      <c r="D2317" s="34" t="s">
        <v>161</v>
      </c>
      <c r="E2317" s="9">
        <f>E2332</f>
        <v>1</v>
      </c>
      <c r="F2317" s="9">
        <f>F2332</f>
        <v>21507.5</v>
      </c>
      <c r="G2317" s="9">
        <f>G2332</f>
        <v>21507.5</v>
      </c>
      <c r="H2317" s="9">
        <f>H2332</f>
        <v>1</v>
      </c>
      <c r="I2317" s="41">
        <f>I2332</f>
        <v>0</v>
      </c>
      <c r="J2317" s="9">
        <f>J2332</f>
        <v>0</v>
      </c>
    </row>
    <row r="2318" spans="1:10" x14ac:dyDescent="0.3">
      <c r="A2318" s="12" t="s">
        <v>2016</v>
      </c>
      <c r="B2318" s="13" t="s">
        <v>18</v>
      </c>
      <c r="C2318" s="13" t="s">
        <v>19</v>
      </c>
      <c r="D2318" s="21" t="s">
        <v>2017</v>
      </c>
      <c r="E2318" s="14">
        <v>2</v>
      </c>
      <c r="F2318" s="14">
        <v>267.75</v>
      </c>
      <c r="G2318" s="15">
        <f>ROUND(E2318*F2318,2)</f>
        <v>535.5</v>
      </c>
      <c r="H2318" s="14">
        <v>2</v>
      </c>
      <c r="I2318" s="41"/>
      <c r="J2318" s="15">
        <f>ROUND(H2318*I2318,2)</f>
        <v>0</v>
      </c>
    </row>
    <row r="2319" spans="1:10" ht="81.599999999999994" x14ac:dyDescent="0.3">
      <c r="A2319" s="16"/>
      <c r="B2319" s="16"/>
      <c r="C2319" s="16"/>
      <c r="D2319" s="21" t="s">
        <v>2018</v>
      </c>
      <c r="E2319" s="16"/>
      <c r="F2319" s="16"/>
      <c r="G2319" s="16"/>
      <c r="H2319" s="16"/>
      <c r="I2319" s="41"/>
      <c r="J2319" s="16"/>
    </row>
    <row r="2320" spans="1:10" x14ac:dyDescent="0.3">
      <c r="A2320" s="12" t="s">
        <v>2019</v>
      </c>
      <c r="B2320" s="13" t="s">
        <v>18</v>
      </c>
      <c r="C2320" s="13" t="s">
        <v>34</v>
      </c>
      <c r="D2320" s="21" t="s">
        <v>2020</v>
      </c>
      <c r="E2320" s="14">
        <v>40</v>
      </c>
      <c r="F2320" s="14">
        <v>27.08</v>
      </c>
      <c r="G2320" s="15">
        <f>ROUND(E2320*F2320,2)</f>
        <v>1083.2</v>
      </c>
      <c r="H2320" s="14">
        <v>40</v>
      </c>
      <c r="I2320" s="41"/>
      <c r="J2320" s="15">
        <f>ROUND(H2320*I2320,2)</f>
        <v>0</v>
      </c>
    </row>
    <row r="2321" spans="1:10" ht="40.799999999999997" x14ac:dyDescent="0.3">
      <c r="A2321" s="16"/>
      <c r="B2321" s="16"/>
      <c r="C2321" s="16"/>
      <c r="D2321" s="21" t="s">
        <v>2021</v>
      </c>
      <c r="E2321" s="16"/>
      <c r="F2321" s="16"/>
      <c r="G2321" s="16"/>
      <c r="H2321" s="16"/>
      <c r="I2321" s="41"/>
      <c r="J2321" s="16"/>
    </row>
    <row r="2322" spans="1:10" ht="20.399999999999999" x14ac:dyDescent="0.3">
      <c r="A2322" s="12" t="s">
        <v>2022</v>
      </c>
      <c r="B2322" s="13" t="s">
        <v>18</v>
      </c>
      <c r="C2322" s="13" t="s">
        <v>34</v>
      </c>
      <c r="D2322" s="21" t="s">
        <v>2023</v>
      </c>
      <c r="E2322" s="14">
        <v>50</v>
      </c>
      <c r="F2322" s="14">
        <v>5.4</v>
      </c>
      <c r="G2322" s="15">
        <f>ROUND(E2322*F2322,2)</f>
        <v>270</v>
      </c>
      <c r="H2322" s="14">
        <v>50</v>
      </c>
      <c r="I2322" s="41"/>
      <c r="J2322" s="15">
        <f>ROUND(H2322*I2322,2)</f>
        <v>0</v>
      </c>
    </row>
    <row r="2323" spans="1:10" ht="30.6" x14ac:dyDescent="0.3">
      <c r="A2323" s="16"/>
      <c r="B2323" s="16"/>
      <c r="C2323" s="16"/>
      <c r="D2323" s="21" t="s">
        <v>2024</v>
      </c>
      <c r="E2323" s="16"/>
      <c r="F2323" s="16"/>
      <c r="G2323" s="16"/>
      <c r="H2323" s="16"/>
      <c r="I2323" s="41"/>
      <c r="J2323" s="16"/>
    </row>
    <row r="2324" spans="1:10" ht="20.399999999999999" x14ac:dyDescent="0.3">
      <c r="A2324" s="12" t="s">
        <v>2025</v>
      </c>
      <c r="B2324" s="13" t="s">
        <v>18</v>
      </c>
      <c r="C2324" s="13" t="s">
        <v>317</v>
      </c>
      <c r="D2324" s="21" t="s">
        <v>2003</v>
      </c>
      <c r="E2324" s="14">
        <v>10</v>
      </c>
      <c r="F2324" s="14">
        <v>428.4</v>
      </c>
      <c r="G2324" s="15">
        <f>ROUND(E2324*F2324,2)</f>
        <v>4284</v>
      </c>
      <c r="H2324" s="14">
        <v>10</v>
      </c>
      <c r="I2324" s="41"/>
      <c r="J2324" s="15">
        <f>ROUND(H2324*I2324,2)</f>
        <v>0</v>
      </c>
    </row>
    <row r="2325" spans="1:10" ht="51" x14ac:dyDescent="0.3">
      <c r="A2325" s="16"/>
      <c r="B2325" s="16"/>
      <c r="C2325" s="16"/>
      <c r="D2325" s="21" t="s">
        <v>2004</v>
      </c>
      <c r="E2325" s="16"/>
      <c r="F2325" s="16"/>
      <c r="G2325" s="16"/>
      <c r="H2325" s="16"/>
      <c r="I2325" s="41"/>
      <c r="J2325" s="16"/>
    </row>
    <row r="2326" spans="1:10" x14ac:dyDescent="0.3">
      <c r="A2326" s="12" t="s">
        <v>2026</v>
      </c>
      <c r="B2326" s="13" t="s">
        <v>18</v>
      </c>
      <c r="C2326" s="13" t="s">
        <v>2027</v>
      </c>
      <c r="D2326" s="21" t="s">
        <v>2028</v>
      </c>
      <c r="E2326" s="14">
        <v>40</v>
      </c>
      <c r="F2326" s="14">
        <v>160.65</v>
      </c>
      <c r="G2326" s="15">
        <f>ROUND(E2326*F2326,2)</f>
        <v>6426</v>
      </c>
      <c r="H2326" s="14">
        <v>40</v>
      </c>
      <c r="I2326" s="41"/>
      <c r="J2326" s="15">
        <f>ROUND(H2326*I2326,2)</f>
        <v>0</v>
      </c>
    </row>
    <row r="2327" spans="1:10" ht="30.6" x14ac:dyDescent="0.3">
      <c r="A2327" s="16"/>
      <c r="B2327" s="16"/>
      <c r="C2327" s="16"/>
      <c r="D2327" s="21" t="s">
        <v>2029</v>
      </c>
      <c r="E2327" s="16"/>
      <c r="F2327" s="16"/>
      <c r="G2327" s="16"/>
      <c r="H2327" s="16"/>
      <c r="I2327" s="41"/>
      <c r="J2327" s="16"/>
    </row>
    <row r="2328" spans="1:10" x14ac:dyDescent="0.3">
      <c r="A2328" s="12" t="s">
        <v>2030</v>
      </c>
      <c r="B2328" s="13" t="s">
        <v>18</v>
      </c>
      <c r="C2328" s="13" t="s">
        <v>34</v>
      </c>
      <c r="D2328" s="21" t="s">
        <v>2031</v>
      </c>
      <c r="E2328" s="14">
        <v>50</v>
      </c>
      <c r="F2328" s="14">
        <v>7.5</v>
      </c>
      <c r="G2328" s="15">
        <f>ROUND(E2328*F2328,2)</f>
        <v>375</v>
      </c>
      <c r="H2328" s="14">
        <v>50</v>
      </c>
      <c r="I2328" s="41"/>
      <c r="J2328" s="15">
        <f>ROUND(H2328*I2328,2)</f>
        <v>0</v>
      </c>
    </row>
    <row r="2329" spans="1:10" ht="51" x14ac:dyDescent="0.3">
      <c r="A2329" s="16"/>
      <c r="B2329" s="16"/>
      <c r="C2329" s="16"/>
      <c r="D2329" s="21" t="s">
        <v>2032</v>
      </c>
      <c r="E2329" s="16"/>
      <c r="F2329" s="16"/>
      <c r="G2329" s="16"/>
      <c r="H2329" s="16"/>
      <c r="I2329" s="41"/>
      <c r="J2329" s="16"/>
    </row>
    <row r="2330" spans="1:10" x14ac:dyDescent="0.3">
      <c r="A2330" s="12" t="s">
        <v>2033</v>
      </c>
      <c r="B2330" s="13" t="s">
        <v>18</v>
      </c>
      <c r="C2330" s="13" t="s">
        <v>317</v>
      </c>
      <c r="D2330" s="21" t="s">
        <v>2034</v>
      </c>
      <c r="E2330" s="14">
        <v>180</v>
      </c>
      <c r="F2330" s="14">
        <v>47.41</v>
      </c>
      <c r="G2330" s="15">
        <f>ROUND(E2330*F2330,2)</f>
        <v>8533.7999999999993</v>
      </c>
      <c r="H2330" s="14">
        <v>180</v>
      </c>
      <c r="I2330" s="41"/>
      <c r="J2330" s="15">
        <f>ROUND(H2330*I2330,2)</f>
        <v>0</v>
      </c>
    </row>
    <row r="2331" spans="1:10" ht="51" x14ac:dyDescent="0.3">
      <c r="A2331" s="16"/>
      <c r="B2331" s="16"/>
      <c r="C2331" s="16"/>
      <c r="D2331" s="21" t="s">
        <v>2035</v>
      </c>
      <c r="E2331" s="16"/>
      <c r="F2331" s="16"/>
      <c r="G2331" s="16"/>
      <c r="H2331" s="16"/>
      <c r="I2331" s="16"/>
      <c r="J2331" s="16"/>
    </row>
    <row r="2332" spans="1:10" x14ac:dyDescent="0.3">
      <c r="A2332" s="16"/>
      <c r="B2332" s="16"/>
      <c r="C2332" s="16"/>
      <c r="D2332" s="36" t="s">
        <v>2764</v>
      </c>
      <c r="E2332" s="14">
        <v>1</v>
      </c>
      <c r="F2332" s="17">
        <f>G2318+G2320+G2322+G2324+G2326+G2328+G2330</f>
        <v>21507.5</v>
      </c>
      <c r="G2332" s="17">
        <f>ROUND(E2332*F2332,2)</f>
        <v>21507.5</v>
      </c>
      <c r="H2332" s="14">
        <v>1</v>
      </c>
      <c r="I2332" s="17">
        <f>J2318+J2320+J2322+J2324+J2326+J2328+J2330</f>
        <v>0</v>
      </c>
      <c r="J2332" s="17">
        <f>ROUND(H2332*I2332,2)</f>
        <v>0</v>
      </c>
    </row>
    <row r="2333" spans="1:10" ht="1.05" customHeight="1" x14ac:dyDescent="0.3">
      <c r="A2333" s="18"/>
      <c r="B2333" s="18"/>
      <c r="C2333" s="18"/>
      <c r="D2333" s="37"/>
      <c r="E2333" s="18"/>
      <c r="F2333" s="18"/>
      <c r="G2333" s="18"/>
      <c r="H2333" s="18"/>
      <c r="I2333" s="18"/>
      <c r="J2333" s="18"/>
    </row>
    <row r="2334" spans="1:10" x14ac:dyDescent="0.3">
      <c r="A2334" s="16"/>
      <c r="B2334" s="16"/>
      <c r="C2334" s="16"/>
      <c r="D2334" s="36" t="s">
        <v>2765</v>
      </c>
      <c r="E2334" s="31">
        <v>1</v>
      </c>
      <c r="F2334" s="17">
        <f>G1867+G2031+G2317</f>
        <v>618774.85</v>
      </c>
      <c r="G2334" s="17">
        <f>ROUND(E2334*F2334,2)</f>
        <v>618774.85</v>
      </c>
      <c r="H2334" s="31">
        <v>1</v>
      </c>
      <c r="I2334" s="17">
        <f>J1867+J2031+J2317</f>
        <v>0</v>
      </c>
      <c r="J2334" s="17">
        <f>ROUND(H2334*I2334,2)</f>
        <v>0</v>
      </c>
    </row>
    <row r="2335" spans="1:10" ht="1.05" customHeight="1" x14ac:dyDescent="0.3">
      <c r="A2335" s="18"/>
      <c r="B2335" s="18"/>
      <c r="C2335" s="18"/>
      <c r="D2335" s="37"/>
      <c r="E2335" s="18"/>
      <c r="F2335" s="18"/>
      <c r="G2335" s="18"/>
      <c r="H2335" s="18"/>
      <c r="I2335" s="18"/>
      <c r="J2335" s="18"/>
    </row>
    <row r="2336" spans="1:10" x14ac:dyDescent="0.3">
      <c r="A2336" s="16"/>
      <c r="B2336" s="16"/>
      <c r="C2336" s="16"/>
      <c r="D2336" s="36" t="s">
        <v>2766</v>
      </c>
      <c r="E2336" s="31">
        <v>1</v>
      </c>
      <c r="F2336" s="17">
        <f>G4+G1866</f>
        <v>11701133.029999999</v>
      </c>
      <c r="G2336" s="17">
        <f>ROUND(E2336*F2336,2)</f>
        <v>11701133.029999999</v>
      </c>
      <c r="H2336" s="31">
        <v>1</v>
      </c>
      <c r="I2336" s="17">
        <f>J4+J1866</f>
        <v>0</v>
      </c>
      <c r="J2336" s="17">
        <f>ROUND(H2336*I2336,2)</f>
        <v>0</v>
      </c>
    </row>
    <row r="2337" spans="1:10" ht="1.05" customHeight="1" x14ac:dyDescent="0.3">
      <c r="A2337" s="18"/>
      <c r="B2337" s="18"/>
      <c r="C2337" s="18"/>
      <c r="D2337" s="37"/>
      <c r="E2337" s="18"/>
      <c r="F2337" s="18"/>
      <c r="G2337" s="18"/>
      <c r="H2337" s="18"/>
      <c r="I2337" s="18"/>
      <c r="J2337" s="18"/>
    </row>
    <row r="2338" spans="1:10" x14ac:dyDescent="0.3">
      <c r="A2338" s="43"/>
      <c r="B2338" s="42"/>
      <c r="C2338" s="42"/>
      <c r="D2338" s="56" t="s">
        <v>2767</v>
      </c>
      <c r="E2338" s="43"/>
      <c r="F2338" s="42"/>
      <c r="G2338" s="44">
        <f>G2336</f>
        <v>11701133.029999999</v>
      </c>
      <c r="H2338" s="42"/>
      <c r="I2338" s="43"/>
      <c r="J2338" s="44">
        <f>J2336</f>
        <v>0</v>
      </c>
    </row>
    <row r="2339" spans="1:10" x14ac:dyDescent="0.3">
      <c r="A2339" s="49"/>
      <c r="B2339" s="48"/>
      <c r="C2339" s="48"/>
      <c r="D2339" s="57" t="s">
        <v>2768</v>
      </c>
      <c r="E2339" s="49"/>
      <c r="F2339" s="58">
        <v>0.19</v>
      </c>
      <c r="G2339" s="47">
        <f>ROUND((G2338*0.13+G2338*0.06),2)</f>
        <v>2223215.2799999998</v>
      </c>
      <c r="H2339" s="45"/>
      <c r="I2339" s="46">
        <v>0.19</v>
      </c>
      <c r="J2339" s="47">
        <f>ROUND(J2338*I2339,2)</f>
        <v>0</v>
      </c>
    </row>
    <row r="2340" spans="1:10" x14ac:dyDescent="0.3">
      <c r="A2340" s="49"/>
      <c r="B2340" s="48"/>
      <c r="C2340" s="48"/>
      <c r="D2340" s="57" t="s">
        <v>2769</v>
      </c>
      <c r="E2340" s="49"/>
      <c r="F2340" s="48"/>
      <c r="G2340" s="47">
        <f>G2338+G2339-0.01</f>
        <v>13924348.300000001</v>
      </c>
      <c r="H2340" s="48"/>
      <c r="I2340" s="49"/>
      <c r="J2340" s="47">
        <f>J2338+J2339</f>
        <v>0</v>
      </c>
    </row>
    <row r="2341" spans="1:10" x14ac:dyDescent="0.3">
      <c r="A2341" s="49"/>
      <c r="B2341" s="48"/>
      <c r="C2341" s="48"/>
      <c r="D2341" s="57" t="s">
        <v>2770</v>
      </c>
      <c r="E2341" s="49"/>
      <c r="F2341" s="58">
        <v>0.21</v>
      </c>
      <c r="G2341" s="47">
        <f>ROUND(G2340*F2341,2)</f>
        <v>2924113.14</v>
      </c>
      <c r="H2341" s="48"/>
      <c r="I2341" s="50">
        <v>0.21</v>
      </c>
      <c r="J2341" s="47">
        <f>ROUND(J2340*I2341,2)</f>
        <v>0</v>
      </c>
    </row>
    <row r="2342" spans="1:10" x14ac:dyDescent="0.3">
      <c r="A2342" s="52"/>
      <c r="B2342" s="51"/>
      <c r="C2342" s="51"/>
      <c r="D2342" s="59" t="s">
        <v>2771</v>
      </c>
      <c r="E2342" s="52"/>
      <c r="F2342" s="51"/>
      <c r="G2342" s="53">
        <f>G2340+G2341</f>
        <v>16848461.440000001</v>
      </c>
      <c r="H2342" s="51"/>
      <c r="I2342" s="52"/>
      <c r="J2342" s="53">
        <f>J2340+J2341</f>
        <v>0</v>
      </c>
    </row>
  </sheetData>
  <sheetProtection algorithmName="SHA-512" hashValue="7uFxvUmsq3QuMPG4etdgSLWGKzgME4Xs2P4GXQQaZRkp+u9rAJcECzoFC7Mal6fT4Wh5du+DbTP+nUEdmOjrFg==" saltValue="2RLVRrPuEAeoiEpFpSInJg==" spinCount="100000" sheet="1" objects="1" scenarios="1"/>
  <autoFilter ref="C1:C2342" xr:uid="{403A0D4B-7CC5-4D48-A7EE-9D4903AF806F}"/>
  <dataValidations count="2">
    <dataValidation type="list" allowBlank="1" showInputMessage="1" showErrorMessage="1" sqref="B4:B2337" xr:uid="{0B6A340B-6E10-4ACE-8F95-C193634A7A35}">
      <formula1>"Capítulo,Partida,Mano de obra,Maquinaria,Material,Otros,Tarea,"</formula1>
    </dataValidation>
    <dataValidation type="decimal" operator="lessThanOrEqual" allowBlank="1" showInputMessage="1" showErrorMessage="1" error="el importe de la partida ha de ser menor o igual que el importe de licitación" sqref="I7 I9 I15 I17 I19 I21 I23 I25 I27 I32 I34 I36 I38 I40 I42 I44 I49 I51 I53 I55 I57 I59 I61 I63 I68 I70 I72 I74 I76 I78 I80 I82 I87 I89 I91 I93 I95 I97 I99 I101 I103 I105 I112 I114 I116 I118 I120 I122 I127 I129 I131 I133 I135 I137 I139 I141 I146 I148 I150 I152 I154 I156 I158 I163 I170 I172 I174 I176 I178 I180 I182 I184 I186 I188 I190 I192 I194 I196 I198 I200 I202 I204 I206 I208 I210 I212 I214 I216 I218 I220 I222 I227 I229 I231 I233 I235 I237 I239 I241 I243 I248 I256 I258 I260 I262 I264 I266 I268 I270 I272 I277 I279 I281 I283 I285 I287 I289 I291 I293 I301 I308 I310 I315 I317 I322 I324 I326 I332 I334 I336 I338 I340 I342 I344 I346 I348 I350 I352 I354 I356 I358 I360 I362 I364 I366 I368 I370:I371 I373 I375 I377 I379 I381 I383 I385 I390 I392 I394 I401 I412 I414 I419 I421 I426 I428 I430 I436 I438 I440 I442 I444 I446 I448 I450 I452 I454 I456 I458 I460 I462 I464 I466 I468 I470 I472 I474 I476 I481 I483 I485 I492 I504 I506 I508 I510 I512 I518 I520 I522 I524 I526 I528 I530 I532 I534 I536 I538 I540 I542 I544 I546 I548 I553 I555 I557 I559 I561 I563 I565 I567 I569 I571 I573 I575 I577 I579 I581 I583 I585 I587 I589 I591 I598:I599 I601 I603 I605 I607 I609 I611 I613 I615 I617 I619 I621 I623 I625 I627 I629 I631 I633 I635 I637 I639 I641 I643 I645 I647 I649 I651 I653 I655 I657 I659 I661 I663 I665 I667 I669 I671 I673 I675 I680 I682 I684 I686 I688 I690 I692 I694 I696 I698 I700 I702 I704 I710 I712 I714 I716 I718 I720 I722 I724 I726 I728 I730 I732 I734 I736 I738 I740 I745 I747 I749 I751 I753 I755 I757 I759 I761 I763 I765 I767 I769 I771 I773 I778 I780 I782 I784 I786 I794 I796 I798 I800 I802 I804 I806 I808 I810 I812 I814 I819 I821 I823 I825 I827 I829 I831 I833 I835 I837 I839 I841 I843 I845 I847 I849 I851 I853 I855 I857 I862 I864 I866 I868 I870 I872 I879 I881 I883 I885 I887 I889 I891 I893 I895 I900 I902 I904 I906 I908 I910 I912 I922 I924 I926 I928 I930 I932 I934 I936 I938 I943 I945 I947 I949 I951 I953 I955 I960 I962 I964 I966 I968 I970 I972 I974 I981 I983 I991 I993 I995 I997 I999 I1001 I1003 I1005 I1010 I1012 I1014 I1016 I1018 I1020 I1022 I1024 I1026 I1028 I1030 I1032 I1037 I1039 I1041 I1043 I1045 I1047 I1049 I1051 I1056 I1058 I1060 I1065 I1067 I1069 I1074 I1083 I1085 I1087 I1089 I1091 I1093 I1095 I1097 I1099 I1101 I1103 I1105 I1107 I1112 I1114 I1116 I1118 I1120 I1122 I1124 I1126 I1128 I1133 I1135 I1137 I1139 I1141 I1143 I1145 I1147 I1149 I1151 I1159 I1161 I1163 I1165 I1176 I1178 I1180 I1182 I1184 I1186 I1188 I1190 I1192 I1194 I1199 I1201 I1206 I1213 I1215 I1217 I1219 I1221 I1223 I1225 I1227 I1232 I1234 I1236 I1238 I1240 I1242 I1244 I1246 I1248 I1253 I1255 I1257 I1259 I1261 I1263 I1265 I1270 I1272 I1277 I1279 I1281 I1283 I1285 I1287 I1289 I1291 I1293 I1295 I1297 I1299 I1304 I1306 I1308 I1313 I1315 I1317 I1319 I1321 I1326 I1328 I1330 I1332 I1337 I1339 I1341 I1343 I1345 I1347 I1352 I1354 I1356 I1358 I1363 I1365 I1374 I1376 I1378 I1380 I1382 I1384 I1386 I1388 I1390 I1395 I1397 I1399 I1401 I1403 I1405 I1410 I1412 I1414 I1416 I1421 I1423 I1425 I1430 I1432 I1434 I1436 I1441 I1443 I1445 I1447 I1449 I1451 I1453 I1455 I1457 I1459 I1466 I1468 I1470 I1478 I1480 I1482 I1484 I1486 I1488 I1490 I1492 I1494 I1496 I1498 I1500 I1502 I1504 I1514 I1516 I1518 I1520 I1522 I1527 I1529 I1531 I1533 I1535 I1537 I1539 I1541 I1548 I1550 I1552 I1557 I1562 I1564 I1566 I1568 I1570 I1572 I1574 I1579 I1581 I1583 I1585 I1587 I1589 I1591 I1593 I1595 I1597:I1598 I1600 I1602 I1604 I1606 I1608 I1610 I1612 I1616 I1618 I1620 I1622 I1624 I1626 I1628 I1634 I1636 I1638 I1640 I1645 I1650 I1652 I1657 I1659 I1664 I1666 I1668 I1670 I1672 I1681 I1683 I1685 I1687 I1692 I1694 I1696 I1698 I1700 I1702 I1704 I1706 I1708 I1710 I1712 I1714 I1716 I1718 I1720 I1722 I1724 I1726 I1728 I1733 I1735 I1737 I1739 I1745 I1747 I1749 I1754 I1761 I1766 I1768 I1770 I1772 I1774 I1776 I1778 I1780 I1785 I1787 I1789 I1794 I1796 I1798 I1800 I1802 I1804 I1809 I1811 I1818 I1820 I1822 I1824 I1826 I1828 I1830 I1832 I1834 I1836 I1838 I1840 I1842 I1844 I1846 I1848 I1850 I1852 I1854 I1856 I1858 I1870 I1875 I1877 I1879 I1881 I1883 I1885 I1887 I1889 I1891 I1893 I1895 I1897 I1899 I1901 I1903 I1910 I1912 I1914 I1916 I1918 I1920 I1922 I1927 I1933 I1935 I1937 I1939 I1941 I1943 I1945 I1947 I1952 I1954 I1962 I1964 I1969 I1971 I1978 I1980 I1985 I1987 I1989 I1991 I1993 I1995 I1997 I1999 I2001 I2003 I2005 I2007 I2009 I2011 I2013:I2015 I2017 I2019 I2021 I2023 I2025 I2034 I2036 I2038 I2040 I2042 I2044 I2049 I2051 I2053 I2058 I2060 I2062 I2067 I2069 I2071 I2073 I2075 I2083 I2085 I2090 I2092 I2094 I2096 I2098 I2100 I2102 I2110 I2116 I2118 I2120 I2122 I2127 I2129 I2131 I2133 I2138 I2140 I2142 I2144 I2146 I2148 I2150 I2152 I2154 I2156 I2158 I2160 I2162 I2164 I2166 I2171 I2173 I2175 I2177 I2179 I2181 I2183 I2185 I2187 I2189 I2191 I2193 I2198 I2200 I2205 I2207 I2209 I2211 I2213 I2215 I2217 I2219 I2221 I2223 I2225 I2230 I2232 I2234 I2241 I2249 I2251 I2256 I2258 I2260 I2262 I2264 I2269 I2271 I2273 I2275 I2277 I2279 I2281 I2283 I2285 I2290 I2292 I2294 I2296 I2298 I2303 I2305 I2307 I2309 I2318 I2320 I2322 I2324 I2326 I2328 I2330" xr:uid="{EC159005-BE13-423B-9262-4EC32DB4B4FA}">
      <formula1>F7</formula1>
    </dataValidation>
  </dataValidations>
  <pageMargins left="0.7" right="0.7" top="0.75" bottom="0.75" header="0.3" footer="0.3"/>
  <pageSetup paperSize="9" orientation="portrait" horizontalDpi="1200" verticalDpi="12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Fernández Vaquero, María</dc:creator>
  <cp:lastModifiedBy>Fernández Vaquero, María</cp:lastModifiedBy>
  <dcterms:created xsi:type="dcterms:W3CDTF">2023-01-26T12:18:47Z</dcterms:created>
  <dcterms:modified xsi:type="dcterms:W3CDTF">2023-01-26T13:30:28Z</dcterms:modified>
</cp:coreProperties>
</file>