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9EDB2D97-7FB0-4677-A93C-9E144DC86295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I34" i="1" s="1"/>
  <c r="H32" i="1"/>
  <c r="J29" i="1"/>
  <c r="I30" i="1" s="1"/>
  <c r="J30" i="1" s="1"/>
  <c r="J28" i="1" s="1"/>
  <c r="H28" i="1"/>
  <c r="J25" i="1"/>
  <c r="J24" i="1"/>
  <c r="J23" i="1"/>
  <c r="H22" i="1"/>
  <c r="J19" i="1"/>
  <c r="J18" i="1"/>
  <c r="J17" i="1"/>
  <c r="J16" i="1"/>
  <c r="H15" i="1"/>
  <c r="J12" i="1"/>
  <c r="J11" i="1"/>
  <c r="J10" i="1"/>
  <c r="J9" i="1"/>
  <c r="J8" i="1"/>
  <c r="J7" i="1"/>
  <c r="H6" i="1"/>
  <c r="H5" i="1"/>
  <c r="E5" i="1"/>
  <c r="E32" i="1"/>
  <c r="G33" i="1"/>
  <c r="F34" i="1" s="1"/>
  <c r="F32" i="1" s="1"/>
  <c r="E28" i="1"/>
  <c r="G29" i="1"/>
  <c r="F30" i="1" s="1"/>
  <c r="E22" i="1"/>
  <c r="G25" i="1"/>
  <c r="G24" i="1"/>
  <c r="G23" i="1"/>
  <c r="E15" i="1"/>
  <c r="G19" i="1"/>
  <c r="G18" i="1"/>
  <c r="G17" i="1"/>
  <c r="G16" i="1"/>
  <c r="E6" i="1"/>
  <c r="G12" i="1"/>
  <c r="G11" i="1"/>
  <c r="G10" i="1"/>
  <c r="G9" i="1"/>
  <c r="G8" i="1"/>
  <c r="G7" i="1"/>
  <c r="F26" i="1" l="1"/>
  <c r="F22" i="1" s="1"/>
  <c r="F20" i="1"/>
  <c r="F13" i="1"/>
  <c r="F6" i="1" s="1"/>
  <c r="I26" i="1"/>
  <c r="I22" i="1" s="1"/>
  <c r="I20" i="1"/>
  <c r="I15" i="1" s="1"/>
  <c r="I13" i="1"/>
  <c r="J13" i="1" s="1"/>
  <c r="J6" i="1" s="1"/>
  <c r="I6" i="1"/>
  <c r="J34" i="1"/>
  <c r="J32" i="1" s="1"/>
  <c r="I32" i="1"/>
  <c r="I28" i="1"/>
  <c r="F15" i="1"/>
  <c r="G20" i="1"/>
  <c r="G15" i="1" s="1"/>
  <c r="G30" i="1"/>
  <c r="G28" i="1" s="1"/>
  <c r="F28" i="1"/>
  <c r="G26" i="1"/>
  <c r="G22" i="1" s="1"/>
  <c r="G34" i="1"/>
  <c r="G32" i="1" s="1"/>
  <c r="J20" i="1" l="1"/>
  <c r="J15" i="1" s="1"/>
  <c r="G13" i="1"/>
  <c r="G6" i="1" s="1"/>
  <c r="F36" i="1" s="1"/>
  <c r="J26" i="1"/>
  <c r="J22" i="1" s="1"/>
  <c r="I36" i="1" s="1"/>
  <c r="I5" i="1" l="1"/>
  <c r="J36" i="1"/>
  <c r="G36" i="1"/>
  <c r="F5" i="1"/>
  <c r="G5" i="1" l="1"/>
  <c r="G39" i="1"/>
  <c r="G41" i="1" s="1"/>
  <c r="J5" i="1"/>
  <c r="J39" i="1"/>
  <c r="J40" i="1" s="1"/>
  <c r="J41" i="1"/>
  <c r="G40" i="1" l="1"/>
  <c r="G42" i="1" s="1"/>
  <c r="G43" i="1" s="1"/>
  <c r="G44" i="1" s="1"/>
  <c r="J42" i="1"/>
  <c r="J43" i="1" s="1"/>
  <c r="J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<sst xmlns="http://schemas.openxmlformats.org/spreadsheetml/2006/main" count="115" uniqueCount="65">
  <si>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</si>
  <si>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</si>
  <si>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</si>
  <si>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</si>
  <si>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</si>
  <si>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</si>
  <si>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</si>
  <si>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</si>
  <si>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</si>
  <si>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</si>
  <si>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</si>
  <si>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</si>
  <si>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I05PUS001</t>
  </si>
  <si>
    <t>Integración Lector TTP-EMV en Pupitre</t>
  </si>
  <si>
    <t>DIPSCA001</t>
  </si>
  <si>
    <t>Actualización SCADA de Venta y Peaje</t>
  </si>
  <si>
    <t>I05OVO001</t>
  </si>
  <si>
    <t>Señalética</t>
  </si>
  <si>
    <t>GESTIÓN Y SOFTWARE</t>
  </si>
  <si>
    <t>CIBERSEGURIDAD</t>
  </si>
  <si>
    <t>I05XVS001</t>
  </si>
  <si>
    <t>Auditoría de seguridad del SW del equipo</t>
  </si>
  <si>
    <t>I05XVX002</t>
  </si>
  <si>
    <t>Gastos de divulgación - Fondo Recuperación y Resiliencia</t>
  </si>
  <si>
    <t>DIVULGACIÓN - FONDO DE RECUPERACIÓN Y RESILIENCIA</t>
  </si>
  <si>
    <t>LOTE 5</t>
  </si>
  <si>
    <t>SUMINISTRO E INSTALACIÓN DE CANCELADORAS DE ESTACIÓN CON LECTORES TTP-EMV</t>
  </si>
  <si>
    <t>LOTE 5.1</t>
  </si>
  <si>
    <t>CANCELADORAS ESTACIÓN</t>
  </si>
  <si>
    <t>I05PXH010</t>
  </si>
  <si>
    <t>Suministro e instalación, de Validadoras de Estación con lectores TTP-EMV, e integración en la PTM</t>
  </si>
  <si>
    <t>I05PXH002</t>
  </si>
  <si>
    <t>Desmontaje equipo de peaje (torniquete, portón, paso enclavado) con transporte y retirada del cableado.</t>
  </si>
  <si>
    <t>DIPBBB099</t>
  </si>
  <si>
    <t>Realización de pequeñas tareas de obra civil</t>
  </si>
  <si>
    <t>Total LOTE 5.1</t>
  </si>
  <si>
    <t>LOTE 5.2</t>
  </si>
  <si>
    <t>CANCELADORAS ESTACIÓN LABORATORIOS</t>
  </si>
  <si>
    <t>Total LOTE 5.2</t>
  </si>
  <si>
    <t>LOTE 5.3</t>
  </si>
  <si>
    <t>I05OGS001</t>
  </si>
  <si>
    <t>Gestión Proyectos</t>
  </si>
  <si>
    <t>I05OVS001</t>
  </si>
  <si>
    <t>Ingeniería</t>
  </si>
  <si>
    <t>I05XVS002</t>
  </si>
  <si>
    <t>Software</t>
  </si>
  <si>
    <t>Total LOTE 5.3</t>
  </si>
  <si>
    <t>LOTE 5.4</t>
  </si>
  <si>
    <t>Total LOTE 5.4</t>
  </si>
  <si>
    <t>LOTE 5.5</t>
  </si>
  <si>
    <t>Total LOTE 5.5</t>
  </si>
  <si>
    <t>Total LOTE 5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</si>
  <si>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</si>
  <si>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</si>
  <si>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</si>
  <si>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</si>
  <si>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</si>
  <si>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</si>
  <si>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</si>
  <si>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</si>
  <si>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5</t>
  </si>
  <si>
    <t>Total oferta sin IVA</t>
  </si>
  <si>
    <t>TOTAL OFERTA IVA INCLUIDO LOTE 5</t>
  </si>
  <si>
    <t>NOTA:Para la elaboración de este documento se tendrán en cuenta las Notas del apartado 27 del cuadro resumen del Pliego de Condiciones Particulares.</t>
  </si>
  <si>
    <t>TOTAL LOTE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</si>
</sst>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3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5" borderId="0" xfId="0" applyNumberFormat="1" applyFont="1" applyFill="1" applyAlignment="1" applyProtection="1">
      <alignment vertical="top"/>
    </xf>
    <xf numFmtId="4" fontId="0" fillId="0" borderId="0" xfId="0" applyNumberFormat="1" applyProtection="1"/>
    <xf numFmtId="165" fontId="2" fillId="0" borderId="0" xfId="0" applyNumberFormat="1" applyFont="1" applyAlignment="1" applyProtection="1">
      <alignment vertical="top"/>
    </xf>
    <xf numFmtId="165" fontId="0" fillId="0" borderId="0" xfId="0" applyNumberFormat="1" applyAlignment="1" applyProtection="1">
      <alignment vertical="top"/>
    </xf>
    <xf numFmtId="165" fontId="0" fillId="0" borderId="0" xfId="0" applyNumberFormat="1" applyProtection="1"/>
    <xf numFmtId="165" fontId="3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horizontal="center" vertical="top"/>
    </xf>
    <xf numFmtId="165" fontId="5" fillId="0" borderId="0" xfId="0" applyNumberFormat="1" applyFont="1" applyAlignment="1" applyProtection="1">
      <alignment vertical="top"/>
    </xf>
    <xf numFmtId="165" fontId="5" fillId="0" borderId="0" xfId="0" applyNumberFormat="1" applyFont="1" applyAlignment="1" applyProtection="1">
      <alignment vertical="top" wrapText="1"/>
    </xf>
    <xf numFmtId="165" fontId="8" fillId="5" borderId="0" xfId="0" applyNumberFormat="1" applyFont="1" applyFill="1" applyAlignment="1" applyProtection="1">
      <alignment vertical="top"/>
    </xf>
    <xf numFmtId="165" fontId="8" fillId="5" borderId="0" xfId="0" applyNumberFormat="1" applyFont="1" applyFill="1" applyAlignment="1" applyProtection="1">
      <alignment vertical="top" wrapText="1"/>
    </xf>
    <xf numFmtId="165" fontId="8" fillId="5" borderId="0" xfId="0" applyNumberFormat="1" applyFont="1" applyFill="1" applyAlignment="1" applyProtection="1">
      <alignment vertical="top"/>
      <protection locked="0"/>
    </xf>
    <xf numFmtId="165" fontId="6" fillId="2" borderId="0" xfId="0" applyNumberFormat="1" applyFont="1" applyFill="1" applyAlignment="1" applyProtection="1">
      <alignment vertical="top"/>
    </xf>
    <xf numFmtId="165" fontId="6" fillId="2" borderId="0" xfId="0" applyNumberFormat="1" applyFont="1" applyFill="1" applyAlignment="1" applyProtection="1">
      <alignment vertical="top" wrapText="1"/>
    </xf>
    <xf numFmtId="165" fontId="7" fillId="2" borderId="0" xfId="0" applyNumberFormat="1" applyFont="1" applyFill="1" applyAlignment="1" applyProtection="1">
      <alignment vertical="top"/>
    </xf>
    <xf numFmtId="165" fontId="6" fillId="3" borderId="0" xfId="0" applyNumberFormat="1" applyFont="1" applyFill="1" applyAlignment="1" applyProtection="1">
      <alignment vertical="top"/>
    </xf>
    <xf numFmtId="165" fontId="6" fillId="3" borderId="0" xfId="0" applyNumberFormat="1" applyFont="1" applyFill="1" applyAlignment="1" applyProtection="1">
      <alignment vertical="top" wrapText="1"/>
    </xf>
    <xf numFmtId="165" fontId="7" fillId="3" borderId="0" xfId="0" applyNumberFormat="1" applyFont="1" applyFill="1" applyAlignment="1" applyProtection="1">
      <alignment vertical="top"/>
    </xf>
    <xf numFmtId="165" fontId="8" fillId="4" borderId="0" xfId="0" applyNumberFormat="1" applyFont="1" applyFill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 wrapText="1"/>
    </xf>
    <xf numFmtId="165" fontId="9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  <protection locked="0"/>
    </xf>
    <xf numFmtId="165" fontId="6" fillId="0" borderId="0" xfId="0" applyNumberFormat="1" applyFont="1" applyAlignment="1" applyProtection="1">
      <alignment vertical="top" wrapText="1"/>
    </xf>
    <xf numFmtId="165" fontId="7" fillId="0" borderId="0" xfId="0" applyNumberFormat="1" applyFont="1" applyAlignment="1" applyProtection="1">
      <alignment vertical="top"/>
    </xf>
    <xf numFmtId="165" fontId="8" fillId="0" borderId="2" xfId="0" applyNumberFormat="1" applyFont="1" applyBorder="1" applyAlignment="1" applyProtection="1">
      <alignment vertical="top" wrapText="1"/>
    </xf>
    <xf numFmtId="165" fontId="12" fillId="0" borderId="2" xfId="1" applyNumberFormat="1" applyFont="1" applyBorder="1" applyAlignment="1" applyProtection="1">
      <alignment horizontal="left" vertical="top" wrapText="1"/>
    </xf>
    <xf numFmtId="165" fontId="13" fillId="6" borderId="2" xfId="1" applyNumberFormat="1" applyFont="1" applyFill="1" applyBorder="1" applyAlignment="1" applyProtection="1">
      <alignment horizontal="right" vertical="top" wrapText="1"/>
    </xf>
    <xf numFmtId="165" fontId="12" fillId="0" borderId="0" xfId="1" applyNumberFormat="1" applyFont="1" applyFill="1" applyBorder="1" applyAlignment="1" applyProtection="1">
      <alignment horizontal="right" vertical="top" wrapText="1"/>
    </xf>
    <xf numFmtId="165" fontId="13" fillId="6" borderId="0" xfId="1" applyNumberFormat="1" applyFont="1" applyFill="1" applyBorder="1" applyAlignment="1" applyProtection="1">
      <alignment horizontal="right" vertical="top" wrapText="1"/>
    </xf>
    <xf numFmtId="165" fontId="12" fillId="0" borderId="1" xfId="1" applyNumberFormat="1" applyFont="1" applyFill="1" applyBorder="1" applyAlignment="1" applyProtection="1">
      <alignment horizontal="right" vertical="top" wrapText="1"/>
    </xf>
    <xf numFmtId="165" fontId="13" fillId="6" borderId="1" xfId="1" applyNumberFormat="1" applyFont="1" applyFill="1" applyBorder="1" applyAlignment="1" applyProtection="1">
      <alignment horizontal="right" vertical="top" wrapText="1"/>
    </xf>
    <xf numFmtId="165" fontId="12" fillId="0" borderId="0" xfId="1" applyNumberFormat="1" applyFont="1" applyFill="1" applyBorder="1" applyAlignment="1" applyProtection="1">
      <alignment vertical="top"/>
    </xf>
    <xf numFmtId="165" fontId="11" fillId="7" borderId="0" xfId="1" applyNumberFormat="1" applyFont="1" applyFill="1" applyBorder="1" applyAlignment="1" applyProtection="1">
      <alignment vertical="top" wrapText="1"/>
    </xf>
    <xf numFmtId="165" fontId="14" fillId="7" borderId="0" xfId="1" applyNumberFormat="1" applyFont="1" applyFill="1" applyBorder="1" applyAlignment="1" applyProtection="1">
      <alignment vertical="top"/>
    </xf>
    <xf numFmtId="165" fontId="14" fillId="7" borderId="0" xfId="1" applyNumberFormat="1" applyFont="1" applyFill="1" applyBorder="1" applyAlignment="1" applyProtection="1">
      <alignment horizontal="right" vertical="top"/>
    </xf>
    <xf numFmtId="165" fontId="14" fillId="7" borderId="0" xfId="1" applyNumberFormat="1" applyFont="1" applyFill="1" applyBorder="1" applyAlignment="1" applyProtection="1">
      <alignment vertical="top"/>
      <protection locked="0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J48"/>
  <sheetViews>
    <sheetView tabSelected="1" workbookViewId="0">
      <pane xSplit="4" ySplit="3" topLeftCell="E10" activePane="bottomRight" state="frozen"/>
      <selection pane="topRight" activeCell="E1" sqref="E1"/>
      <selection pane="bottomLeft" activeCell="A4" sqref="A4"/>
      <selection pane="bottomRight" activeCell="G27" sqref="G27"/>
    </sheetView>
  </sheetViews>
  <sheetFormatPr baseColWidth="10" defaultRowHeight="15" x14ac:dyDescent="0.25"/>
  <cols>
    <col min="1" max="1" width="8.5703125" style="12" bestFit="1" customWidth="1"/>
    <col min="2" max="2" width="6.5703125" style="12" bestFit="1" customWidth="1"/>
    <col min="3" max="3" width="3.7109375" style="12" bestFit="1" customWidth="1"/>
    <col min="4" max="4" width="32.85546875" style="12" customWidth="1"/>
    <col min="5" max="5" width="7.85546875" style="9" bestFit="1" customWidth="1"/>
    <col min="6" max="6" width="10" style="12" bestFit="1" customWidth="1"/>
    <col min="7" max="7" width="11.28515625" style="12" bestFit="1" customWidth="1"/>
    <col min="8" max="8" width="7.85546875" style="9" bestFit="1" customWidth="1"/>
    <col min="9" max="10" width="10" style="12" bestFit="1" customWidth="1"/>
    <col min="11" max="16384" width="11.42578125" style="12"/>
  </cols>
  <sheetData>
    <row r="1" spans="1:10" x14ac:dyDescent="0.25">
      <c r="A1" s="10" t="s">
        <v>60</v>
      </c>
      <c r="B1" s="11"/>
      <c r="C1" s="11"/>
      <c r="D1" s="11"/>
      <c r="E1" s="6"/>
      <c r="F1" s="11"/>
      <c r="G1" s="11"/>
      <c r="H1" s="6"/>
      <c r="I1" s="11"/>
      <c r="J1" s="11"/>
    </row>
    <row r="2" spans="1:10" ht="18.75" x14ac:dyDescent="0.25">
      <c r="A2" s="13" t="s">
        <v>0</v>
      </c>
      <c r="B2" s="11"/>
      <c r="C2" s="11"/>
      <c r="D2" s="11"/>
      <c r="E2" s="14" t="s">
        <v>52</v>
      </c>
      <c r="F2" s="14"/>
      <c r="G2" s="14"/>
      <c r="H2" s="14" t="s">
        <v>53</v>
      </c>
      <c r="I2" s="14"/>
      <c r="J2" s="14"/>
    </row>
    <row r="3" spans="1:10" x14ac:dyDescent="0.25">
      <c r="A3" s="15" t="s">
        <v>1</v>
      </c>
      <c r="B3" s="15" t="s">
        <v>2</v>
      </c>
      <c r="C3" s="15" t="s">
        <v>3</v>
      </c>
      <c r="D3" s="16" t="s">
        <v>4</v>
      </c>
      <c r="E3" s="7" t="s">
        <v>5</v>
      </c>
      <c r="F3" s="15" t="s">
        <v>6</v>
      </c>
      <c r="G3" s="15" t="s">
        <v>7</v>
      </c>
      <c r="H3" s="7" t="s">
        <v>5</v>
      </c>
      <c r="I3" s="15" t="s">
        <v>6</v>
      </c>
      <c r="J3" s="15" t="s">
        <v>7</v>
      </c>
    </row>
    <row r="4" spans="1:10" ht="0.95" customHeight="1" x14ac:dyDescent="0.25">
      <c r="A4" s="17"/>
      <c r="B4" s="17"/>
      <c r="C4" s="17"/>
      <c r="D4" s="18"/>
      <c r="E4" s="8"/>
      <c r="F4" s="17"/>
      <c r="G4" s="17"/>
      <c r="H4" s="8"/>
      <c r="I4" s="19"/>
      <c r="J4" s="17"/>
    </row>
    <row r="5" spans="1:10" ht="33.75" x14ac:dyDescent="0.25">
      <c r="A5" s="20" t="s">
        <v>25</v>
      </c>
      <c r="B5" s="20" t="s">
        <v>8</v>
      </c>
      <c r="C5" s="20" t="s">
        <v>9</v>
      </c>
      <c r="D5" s="21" t="s">
        <v>26</v>
      </c>
      <c r="E5" s="1">
        <f t="shared" ref="E5:J5" si="0">E36</f>
        <v>1</v>
      </c>
      <c r="F5" s="22">
        <f t="shared" si="0"/>
        <v>194215.59</v>
      </c>
      <c r="G5" s="22">
        <f t="shared" si="0"/>
        <v>194215.59</v>
      </c>
      <c r="H5" s="1">
        <f t="shared" si="0"/>
        <v>1</v>
      </c>
      <c r="I5" s="22">
        <f t="shared" si="0"/>
        <v>0</v>
      </c>
      <c r="J5" s="22">
        <f t="shared" si="0"/>
        <v>0</v>
      </c>
    </row>
    <row r="6" spans="1:10" x14ac:dyDescent="0.25">
      <c r="A6" s="23" t="s">
        <v>27</v>
      </c>
      <c r="B6" s="23" t="s">
        <v>8</v>
      </c>
      <c r="C6" s="23" t="s">
        <v>9</v>
      </c>
      <c r="D6" s="24" t="s">
        <v>28</v>
      </c>
      <c r="E6" s="2">
        <f t="shared" ref="E6:J6" si="1">E13</f>
        <v>1</v>
      </c>
      <c r="F6" s="25">
        <f t="shared" si="1"/>
        <v>75727.67</v>
      </c>
      <c r="G6" s="25">
        <f t="shared" si="1"/>
        <v>75727.67</v>
      </c>
      <c r="H6" s="2">
        <f t="shared" si="1"/>
        <v>1</v>
      </c>
      <c r="I6" s="25">
        <f t="shared" si="1"/>
        <v>0</v>
      </c>
      <c r="J6" s="25">
        <f t="shared" si="1"/>
        <v>0</v>
      </c>
    </row>
    <row r="7" spans="1:10" ht="33.75" x14ac:dyDescent="0.25">
      <c r="A7" s="26" t="s">
        <v>29</v>
      </c>
      <c r="B7" s="27" t="s">
        <v>10</v>
      </c>
      <c r="C7" s="27" t="s">
        <v>11</v>
      </c>
      <c r="D7" s="28" t="s">
        <v>30</v>
      </c>
      <c r="E7" s="3">
        <v>29</v>
      </c>
      <c r="F7" s="27">
        <v>2304.67</v>
      </c>
      <c r="G7" s="29">
        <f t="shared" ref="G7:G13" si="2">ROUND(E7*F7,2)</f>
        <v>66835.429999999993</v>
      </c>
      <c r="H7" s="3">
        <v>29</v>
      </c>
      <c r="I7" s="30"/>
      <c r="J7" s="29">
        <f t="shared" ref="J7:J13" si="3">ROUND(H7*I7,2)</f>
        <v>0</v>
      </c>
    </row>
    <row r="8" spans="1:10" ht="33.75" x14ac:dyDescent="0.25">
      <c r="A8" s="26" t="s">
        <v>31</v>
      </c>
      <c r="B8" s="27" t="s">
        <v>10</v>
      </c>
      <c r="C8" s="27" t="s">
        <v>11</v>
      </c>
      <c r="D8" s="28" t="s">
        <v>32</v>
      </c>
      <c r="E8" s="3">
        <v>6</v>
      </c>
      <c r="F8" s="27">
        <v>192.38</v>
      </c>
      <c r="G8" s="29">
        <f t="shared" si="2"/>
        <v>1154.28</v>
      </c>
      <c r="H8" s="3">
        <v>6</v>
      </c>
      <c r="I8" s="30"/>
      <c r="J8" s="29">
        <f t="shared" si="3"/>
        <v>0</v>
      </c>
    </row>
    <row r="9" spans="1:10" x14ac:dyDescent="0.25">
      <c r="A9" s="26" t="s">
        <v>33</v>
      </c>
      <c r="B9" s="27" t="s">
        <v>10</v>
      </c>
      <c r="C9" s="27" t="s">
        <v>9</v>
      </c>
      <c r="D9" s="28" t="s">
        <v>34</v>
      </c>
      <c r="E9" s="3">
        <v>3</v>
      </c>
      <c r="F9" s="27">
        <v>309.77999999999997</v>
      </c>
      <c r="G9" s="29">
        <f t="shared" si="2"/>
        <v>929.34</v>
      </c>
      <c r="H9" s="3">
        <v>3</v>
      </c>
      <c r="I9" s="30"/>
      <c r="J9" s="29">
        <f t="shared" si="3"/>
        <v>0</v>
      </c>
    </row>
    <row r="10" spans="1:10" x14ac:dyDescent="0.25">
      <c r="A10" s="26" t="s">
        <v>14</v>
      </c>
      <c r="B10" s="27" t="s">
        <v>10</v>
      </c>
      <c r="C10" s="27" t="s">
        <v>11</v>
      </c>
      <c r="D10" s="28" t="s">
        <v>15</v>
      </c>
      <c r="E10" s="3">
        <v>29</v>
      </c>
      <c r="F10" s="27">
        <v>60.87</v>
      </c>
      <c r="G10" s="29">
        <f t="shared" si="2"/>
        <v>1765.23</v>
      </c>
      <c r="H10" s="3">
        <v>29</v>
      </c>
      <c r="I10" s="30"/>
      <c r="J10" s="29">
        <f t="shared" si="3"/>
        <v>0</v>
      </c>
    </row>
    <row r="11" spans="1:10" x14ac:dyDescent="0.25">
      <c r="A11" s="26" t="s">
        <v>12</v>
      </c>
      <c r="B11" s="27" t="s">
        <v>10</v>
      </c>
      <c r="C11" s="27" t="s">
        <v>11</v>
      </c>
      <c r="D11" s="28" t="s">
        <v>13</v>
      </c>
      <c r="E11" s="3">
        <v>29</v>
      </c>
      <c r="F11" s="27">
        <v>130.43</v>
      </c>
      <c r="G11" s="29">
        <f t="shared" si="2"/>
        <v>3782.47</v>
      </c>
      <c r="H11" s="3">
        <v>29</v>
      </c>
      <c r="I11" s="30"/>
      <c r="J11" s="29">
        <f t="shared" si="3"/>
        <v>0</v>
      </c>
    </row>
    <row r="12" spans="1:10" x14ac:dyDescent="0.25">
      <c r="A12" s="26" t="s">
        <v>16</v>
      </c>
      <c r="B12" s="27" t="s">
        <v>10</v>
      </c>
      <c r="C12" s="27" t="s">
        <v>11</v>
      </c>
      <c r="D12" s="28" t="s">
        <v>17</v>
      </c>
      <c r="E12" s="3">
        <v>29</v>
      </c>
      <c r="F12" s="27">
        <v>43.48</v>
      </c>
      <c r="G12" s="29">
        <f t="shared" si="2"/>
        <v>1260.92</v>
      </c>
      <c r="H12" s="3">
        <v>29</v>
      </c>
      <c r="I12" s="30"/>
      <c r="J12" s="29">
        <f t="shared" si="3"/>
        <v>0</v>
      </c>
    </row>
    <row r="13" spans="1:10" x14ac:dyDescent="0.25">
      <c r="A13" s="27"/>
      <c r="B13" s="27"/>
      <c r="C13" s="27"/>
      <c r="D13" s="31" t="s">
        <v>35</v>
      </c>
      <c r="E13" s="3">
        <v>1</v>
      </c>
      <c r="F13" s="32">
        <f>SUM(G7:G12)</f>
        <v>75727.67</v>
      </c>
      <c r="G13" s="32">
        <f t="shared" si="2"/>
        <v>75727.67</v>
      </c>
      <c r="H13" s="3">
        <v>1</v>
      </c>
      <c r="I13" s="32">
        <f>SUM(J7:J12)</f>
        <v>0</v>
      </c>
      <c r="J13" s="32">
        <f t="shared" si="3"/>
        <v>0</v>
      </c>
    </row>
    <row r="14" spans="1:10" ht="0.95" customHeight="1" x14ac:dyDescent="0.25">
      <c r="A14" s="17"/>
      <c r="B14" s="17"/>
      <c r="C14" s="17"/>
      <c r="D14" s="18"/>
      <c r="E14" s="8"/>
      <c r="F14" s="17"/>
      <c r="G14" s="17"/>
      <c r="H14" s="8"/>
      <c r="I14" s="19"/>
      <c r="J14" s="17"/>
    </row>
    <row r="15" spans="1:10" x14ac:dyDescent="0.25">
      <c r="A15" s="23" t="s">
        <v>36</v>
      </c>
      <c r="B15" s="23" t="s">
        <v>8</v>
      </c>
      <c r="C15" s="23" t="s">
        <v>9</v>
      </c>
      <c r="D15" s="24" t="s">
        <v>37</v>
      </c>
      <c r="E15" s="2">
        <f t="shared" ref="E15:J15" si="4">E20</f>
        <v>1</v>
      </c>
      <c r="F15" s="25">
        <f t="shared" si="4"/>
        <v>7618.35</v>
      </c>
      <c r="G15" s="25">
        <f t="shared" si="4"/>
        <v>7618.35</v>
      </c>
      <c r="H15" s="2">
        <f t="shared" si="4"/>
        <v>1</v>
      </c>
      <c r="I15" s="25">
        <f t="shared" si="4"/>
        <v>0</v>
      </c>
      <c r="J15" s="25">
        <f t="shared" si="4"/>
        <v>0</v>
      </c>
    </row>
    <row r="16" spans="1:10" ht="33.75" x14ac:dyDescent="0.25">
      <c r="A16" s="26" t="s">
        <v>29</v>
      </c>
      <c r="B16" s="27" t="s">
        <v>10</v>
      </c>
      <c r="C16" s="27" t="s">
        <v>11</v>
      </c>
      <c r="D16" s="28" t="s">
        <v>30</v>
      </c>
      <c r="E16" s="3">
        <v>3</v>
      </c>
      <c r="F16" s="27">
        <v>2304.67</v>
      </c>
      <c r="G16" s="29">
        <f>ROUND(E16*F16,2)</f>
        <v>6914.01</v>
      </c>
      <c r="H16" s="3">
        <v>3</v>
      </c>
      <c r="I16" s="30"/>
      <c r="J16" s="29">
        <f>ROUND(H16*I16,2)</f>
        <v>0</v>
      </c>
    </row>
    <row r="17" spans="1:10" x14ac:dyDescent="0.25">
      <c r="A17" s="26" t="s">
        <v>14</v>
      </c>
      <c r="B17" s="27" t="s">
        <v>10</v>
      </c>
      <c r="C17" s="27" t="s">
        <v>11</v>
      </c>
      <c r="D17" s="28" t="s">
        <v>15</v>
      </c>
      <c r="E17" s="3">
        <v>3</v>
      </c>
      <c r="F17" s="27">
        <v>60.87</v>
      </c>
      <c r="G17" s="29">
        <f>ROUND(E17*F17,2)</f>
        <v>182.61</v>
      </c>
      <c r="H17" s="3">
        <v>3</v>
      </c>
      <c r="I17" s="30"/>
      <c r="J17" s="29">
        <f>ROUND(H17*I17,2)</f>
        <v>0</v>
      </c>
    </row>
    <row r="18" spans="1:10" x14ac:dyDescent="0.25">
      <c r="A18" s="26" t="s">
        <v>12</v>
      </c>
      <c r="B18" s="27" t="s">
        <v>10</v>
      </c>
      <c r="C18" s="27" t="s">
        <v>11</v>
      </c>
      <c r="D18" s="28" t="s">
        <v>13</v>
      </c>
      <c r="E18" s="3">
        <v>3</v>
      </c>
      <c r="F18" s="27">
        <v>130.43</v>
      </c>
      <c r="G18" s="29">
        <f>ROUND(E18*F18,2)</f>
        <v>391.29</v>
      </c>
      <c r="H18" s="3">
        <v>3</v>
      </c>
      <c r="I18" s="30"/>
      <c r="J18" s="29">
        <f>ROUND(H18*I18,2)</f>
        <v>0</v>
      </c>
    </row>
    <row r="19" spans="1:10" x14ac:dyDescent="0.25">
      <c r="A19" s="26" t="s">
        <v>16</v>
      </c>
      <c r="B19" s="27" t="s">
        <v>10</v>
      </c>
      <c r="C19" s="27" t="s">
        <v>11</v>
      </c>
      <c r="D19" s="28" t="s">
        <v>17</v>
      </c>
      <c r="E19" s="3">
        <v>3</v>
      </c>
      <c r="F19" s="27">
        <v>43.48</v>
      </c>
      <c r="G19" s="29">
        <f>ROUND(E19*F19,2)</f>
        <v>130.44</v>
      </c>
      <c r="H19" s="3">
        <v>3</v>
      </c>
      <c r="I19" s="30"/>
      <c r="J19" s="29">
        <f>ROUND(H19*I19,2)</f>
        <v>0</v>
      </c>
    </row>
    <row r="20" spans="1:10" x14ac:dyDescent="0.25">
      <c r="A20" s="27"/>
      <c r="B20" s="27"/>
      <c r="C20" s="27"/>
      <c r="D20" s="31" t="s">
        <v>38</v>
      </c>
      <c r="E20" s="3">
        <v>1</v>
      </c>
      <c r="F20" s="32">
        <f>SUM(G16:G19)</f>
        <v>7618.35</v>
      </c>
      <c r="G20" s="32">
        <f>ROUND(E20*F20,2)</f>
        <v>7618.35</v>
      </c>
      <c r="H20" s="3">
        <v>1</v>
      </c>
      <c r="I20" s="32">
        <f>SUM(J16:J19)</f>
        <v>0</v>
      </c>
      <c r="J20" s="32">
        <f>ROUND(H20*I20,2)</f>
        <v>0</v>
      </c>
    </row>
    <row r="21" spans="1:10" ht="0.95" customHeight="1" x14ac:dyDescent="0.25">
      <c r="A21" s="17"/>
      <c r="B21" s="17"/>
      <c r="C21" s="17"/>
      <c r="D21" s="18"/>
      <c r="E21" s="8"/>
      <c r="F21" s="17"/>
      <c r="G21" s="17"/>
      <c r="H21" s="8"/>
      <c r="I21" s="19"/>
      <c r="J21" s="17"/>
    </row>
    <row r="22" spans="1:10" x14ac:dyDescent="0.25">
      <c r="A22" s="23" t="s">
        <v>39</v>
      </c>
      <c r="B22" s="23" t="s">
        <v>8</v>
      </c>
      <c r="C22" s="23" t="s">
        <v>9</v>
      </c>
      <c r="D22" s="24" t="s">
        <v>18</v>
      </c>
      <c r="E22" s="2">
        <f t="shared" ref="E22:J22" si="5">E26</f>
        <v>1</v>
      </c>
      <c r="F22" s="25">
        <f t="shared" si="5"/>
        <v>97826.09</v>
      </c>
      <c r="G22" s="25">
        <f t="shared" si="5"/>
        <v>97826.09</v>
      </c>
      <c r="H22" s="2">
        <f t="shared" si="5"/>
        <v>1</v>
      </c>
      <c r="I22" s="25">
        <f t="shared" si="5"/>
        <v>0</v>
      </c>
      <c r="J22" s="25">
        <f t="shared" si="5"/>
        <v>0</v>
      </c>
    </row>
    <row r="23" spans="1:10" x14ac:dyDescent="0.25">
      <c r="A23" s="26" t="s">
        <v>40</v>
      </c>
      <c r="B23" s="27" t="s">
        <v>10</v>
      </c>
      <c r="C23" s="27" t="s">
        <v>11</v>
      </c>
      <c r="D23" s="28" t="s">
        <v>41</v>
      </c>
      <c r="E23" s="3">
        <v>1</v>
      </c>
      <c r="F23" s="27">
        <v>10869.57</v>
      </c>
      <c r="G23" s="29">
        <f>ROUND(E23*F23,2)</f>
        <v>10869.57</v>
      </c>
      <c r="H23" s="3">
        <v>1</v>
      </c>
      <c r="I23" s="30"/>
      <c r="J23" s="29">
        <f>ROUND(H23*I23,2)</f>
        <v>0</v>
      </c>
    </row>
    <row r="24" spans="1:10" x14ac:dyDescent="0.25">
      <c r="A24" s="26" t="s">
        <v>42</v>
      </c>
      <c r="B24" s="27" t="s">
        <v>10</v>
      </c>
      <c r="C24" s="27" t="s">
        <v>11</v>
      </c>
      <c r="D24" s="28" t="s">
        <v>43</v>
      </c>
      <c r="E24" s="3">
        <v>1</v>
      </c>
      <c r="F24" s="27">
        <v>43478.26</v>
      </c>
      <c r="G24" s="29">
        <f>ROUND(E24*F24,2)</f>
        <v>43478.26</v>
      </c>
      <c r="H24" s="3">
        <v>1</v>
      </c>
      <c r="I24" s="30"/>
      <c r="J24" s="29">
        <f>ROUND(H24*I24,2)</f>
        <v>0</v>
      </c>
    </row>
    <row r="25" spans="1:10" x14ac:dyDescent="0.25">
      <c r="A25" s="26" t="s">
        <v>44</v>
      </c>
      <c r="B25" s="27" t="s">
        <v>10</v>
      </c>
      <c r="C25" s="27" t="s">
        <v>11</v>
      </c>
      <c r="D25" s="28" t="s">
        <v>45</v>
      </c>
      <c r="E25" s="3">
        <v>1</v>
      </c>
      <c r="F25" s="27">
        <v>43478.26</v>
      </c>
      <c r="G25" s="29">
        <f>ROUND(E25*F25,2)</f>
        <v>43478.26</v>
      </c>
      <c r="H25" s="3">
        <v>1</v>
      </c>
      <c r="I25" s="30"/>
      <c r="J25" s="29">
        <f>ROUND(H25*I25,2)</f>
        <v>0</v>
      </c>
    </row>
    <row r="26" spans="1:10" x14ac:dyDescent="0.25">
      <c r="A26" s="27"/>
      <c r="B26" s="27"/>
      <c r="C26" s="27"/>
      <c r="D26" s="31" t="s">
        <v>46</v>
      </c>
      <c r="E26" s="3">
        <v>1</v>
      </c>
      <c r="F26" s="32">
        <f>SUM(G23:G25)</f>
        <v>97826.09</v>
      </c>
      <c r="G26" s="32">
        <f>ROUND(E26*F26,2)</f>
        <v>97826.09</v>
      </c>
      <c r="H26" s="3">
        <v>1</v>
      </c>
      <c r="I26" s="32">
        <f>SUM(J23:J25)</f>
        <v>0</v>
      </c>
      <c r="J26" s="32">
        <f>ROUND(H26*I26,2)</f>
        <v>0</v>
      </c>
    </row>
    <row r="27" spans="1:10" ht="0.95" customHeight="1" x14ac:dyDescent="0.25">
      <c r="A27" s="17"/>
      <c r="B27" s="17"/>
      <c r="C27" s="17"/>
      <c r="D27" s="18"/>
      <c r="E27" s="8"/>
      <c r="F27" s="17"/>
      <c r="G27" s="17"/>
      <c r="H27" s="8"/>
      <c r="I27" s="19"/>
      <c r="J27" s="17"/>
    </row>
    <row r="28" spans="1:10" x14ac:dyDescent="0.25">
      <c r="A28" s="23" t="s">
        <v>47</v>
      </c>
      <c r="B28" s="23" t="s">
        <v>8</v>
      </c>
      <c r="C28" s="23" t="s">
        <v>9</v>
      </c>
      <c r="D28" s="24" t="s">
        <v>19</v>
      </c>
      <c r="E28" s="2">
        <f t="shared" ref="E28:J28" si="6">E30</f>
        <v>1</v>
      </c>
      <c r="F28" s="25">
        <f t="shared" si="6"/>
        <v>8695.65</v>
      </c>
      <c r="G28" s="25">
        <f t="shared" si="6"/>
        <v>8695.65</v>
      </c>
      <c r="H28" s="2">
        <f t="shared" si="6"/>
        <v>1</v>
      </c>
      <c r="I28" s="25">
        <f t="shared" si="6"/>
        <v>0</v>
      </c>
      <c r="J28" s="25">
        <f t="shared" si="6"/>
        <v>0</v>
      </c>
    </row>
    <row r="29" spans="1:10" x14ac:dyDescent="0.25">
      <c r="A29" s="26" t="s">
        <v>20</v>
      </c>
      <c r="B29" s="27" t="s">
        <v>10</v>
      </c>
      <c r="C29" s="27" t="s">
        <v>11</v>
      </c>
      <c r="D29" s="28" t="s">
        <v>21</v>
      </c>
      <c r="E29" s="3">
        <v>1</v>
      </c>
      <c r="F29" s="27">
        <v>8695.65</v>
      </c>
      <c r="G29" s="29">
        <f>ROUND(E29*F29,2)</f>
        <v>8695.65</v>
      </c>
      <c r="H29" s="3">
        <v>1</v>
      </c>
      <c r="I29" s="30"/>
      <c r="J29" s="29">
        <f>ROUND(H29*I29,2)</f>
        <v>0</v>
      </c>
    </row>
    <row r="30" spans="1:10" x14ac:dyDescent="0.25">
      <c r="A30" s="27"/>
      <c r="B30" s="27"/>
      <c r="C30" s="27"/>
      <c r="D30" s="31" t="s">
        <v>48</v>
      </c>
      <c r="E30" s="3">
        <v>1</v>
      </c>
      <c r="F30" s="32">
        <f>G29</f>
        <v>8695.65</v>
      </c>
      <c r="G30" s="32">
        <f>ROUND(E30*F30,2)</f>
        <v>8695.65</v>
      </c>
      <c r="H30" s="3">
        <v>1</v>
      </c>
      <c r="I30" s="32">
        <f>J29</f>
        <v>0</v>
      </c>
      <c r="J30" s="32">
        <f>ROUND(H30*I30,2)</f>
        <v>0</v>
      </c>
    </row>
    <row r="31" spans="1:10" ht="0.95" customHeight="1" x14ac:dyDescent="0.25">
      <c r="A31" s="17"/>
      <c r="B31" s="17"/>
      <c r="C31" s="17"/>
      <c r="D31" s="18"/>
      <c r="E31" s="8"/>
      <c r="F31" s="17"/>
      <c r="G31" s="17"/>
      <c r="H31" s="8"/>
      <c r="I31" s="19"/>
      <c r="J31" s="17"/>
    </row>
    <row r="32" spans="1:10" ht="22.5" x14ac:dyDescent="0.25">
      <c r="A32" s="23" t="s">
        <v>49</v>
      </c>
      <c r="B32" s="23" t="s">
        <v>8</v>
      </c>
      <c r="C32" s="23" t="s">
        <v>9</v>
      </c>
      <c r="D32" s="24" t="s">
        <v>24</v>
      </c>
      <c r="E32" s="2">
        <f t="shared" ref="E32:J32" si="7">E34</f>
        <v>1</v>
      </c>
      <c r="F32" s="25">
        <f t="shared" si="7"/>
        <v>4347.83</v>
      </c>
      <c r="G32" s="25">
        <f t="shared" si="7"/>
        <v>4347.83</v>
      </c>
      <c r="H32" s="2">
        <f t="shared" si="7"/>
        <v>1</v>
      </c>
      <c r="I32" s="25">
        <f t="shared" si="7"/>
        <v>0</v>
      </c>
      <c r="J32" s="25">
        <f t="shared" si="7"/>
        <v>0</v>
      </c>
    </row>
    <row r="33" spans="1:10" ht="22.5" x14ac:dyDescent="0.25">
      <c r="A33" s="26" t="s">
        <v>22</v>
      </c>
      <c r="B33" s="27" t="s">
        <v>10</v>
      </c>
      <c r="C33" s="27" t="s">
        <v>11</v>
      </c>
      <c r="D33" s="28" t="s">
        <v>23</v>
      </c>
      <c r="E33" s="3">
        <v>1</v>
      </c>
      <c r="F33" s="27">
        <v>4347.83</v>
      </c>
      <c r="G33" s="29">
        <f>ROUND(E33*F33,2)</f>
        <v>4347.83</v>
      </c>
      <c r="H33" s="3">
        <v>1</v>
      </c>
      <c r="I33" s="30"/>
      <c r="J33" s="29">
        <f>ROUND(H33*I33,2)</f>
        <v>0</v>
      </c>
    </row>
    <row r="34" spans="1:10" x14ac:dyDescent="0.25">
      <c r="A34" s="27"/>
      <c r="B34" s="27"/>
      <c r="C34" s="27"/>
      <c r="D34" s="31" t="s">
        <v>50</v>
      </c>
      <c r="E34" s="3">
        <v>1</v>
      </c>
      <c r="F34" s="32">
        <f>G33</f>
        <v>4347.83</v>
      </c>
      <c r="G34" s="32">
        <f>ROUND(E34*F34,2)</f>
        <v>4347.83</v>
      </c>
      <c r="H34" s="3">
        <v>1</v>
      </c>
      <c r="I34" s="32">
        <f>J33</f>
        <v>0</v>
      </c>
      <c r="J34" s="32">
        <f>ROUND(H34*I34,2)</f>
        <v>0</v>
      </c>
    </row>
    <row r="35" spans="1:10" ht="0.95" customHeight="1" x14ac:dyDescent="0.25">
      <c r="A35" s="17"/>
      <c r="B35" s="17"/>
      <c r="C35" s="17"/>
      <c r="D35" s="18"/>
      <c r="E35" s="8"/>
      <c r="F35" s="17"/>
      <c r="G35" s="17"/>
      <c r="H35" s="8"/>
      <c r="I35" s="19"/>
      <c r="J35" s="17"/>
    </row>
    <row r="36" spans="1:10" x14ac:dyDescent="0.25">
      <c r="A36" s="27"/>
      <c r="B36" s="27"/>
      <c r="C36" s="27"/>
      <c r="D36" s="31" t="s">
        <v>51</v>
      </c>
      <c r="E36" s="3">
        <v>1</v>
      </c>
      <c r="F36" s="32">
        <f>G6+G15+G22+G28+G32</f>
        <v>194215.59</v>
      </c>
      <c r="G36" s="32">
        <f>ROUND(E36*F36,2)</f>
        <v>194215.59</v>
      </c>
      <c r="H36" s="3">
        <v>1</v>
      </c>
      <c r="I36" s="32">
        <f>J6+J15+J22+J28+J32</f>
        <v>0</v>
      </c>
      <c r="J36" s="32">
        <f>ROUND(H36*I36,2)</f>
        <v>0</v>
      </c>
    </row>
    <row r="37" spans="1:10" x14ac:dyDescent="0.25">
      <c r="A37" s="17"/>
      <c r="B37" s="17"/>
      <c r="C37" s="17"/>
      <c r="D37" s="18"/>
      <c r="E37" s="8"/>
      <c r="F37" s="17"/>
      <c r="G37" s="17"/>
      <c r="H37" s="8"/>
      <c r="I37" s="19"/>
      <c r="J37" s="17"/>
    </row>
    <row r="38" spans="1:10" ht="15.75" thickBot="1" x14ac:dyDescent="0.3">
      <c r="A38" s="17"/>
      <c r="B38" s="17"/>
      <c r="C38" s="17"/>
      <c r="D38" s="18"/>
      <c r="E38" s="8"/>
      <c r="F38" s="17"/>
      <c r="G38" s="17"/>
      <c r="H38" s="8"/>
      <c r="I38" s="19"/>
      <c r="J38" s="17"/>
    </row>
    <row r="39" spans="1:10" ht="15.75" thickBot="1" x14ac:dyDescent="0.3">
      <c r="D39" s="33" t="s">
        <v>64</v>
      </c>
      <c r="F39" s="34"/>
      <c r="G39" s="35">
        <f>G36</f>
        <v>194215.59</v>
      </c>
      <c r="I39" s="34"/>
      <c r="J39" s="35">
        <f>J36</f>
        <v>0</v>
      </c>
    </row>
    <row r="40" spans="1:10" x14ac:dyDescent="0.25">
      <c r="D40" s="28" t="s">
        <v>54</v>
      </c>
      <c r="F40" s="36" t="s">
        <v>55</v>
      </c>
      <c r="G40" s="37">
        <f>G39*F40</f>
        <v>17479.400000000001</v>
      </c>
      <c r="I40" s="4">
        <v>0</v>
      </c>
      <c r="J40" s="37">
        <f>J39*I40</f>
        <v>0</v>
      </c>
    </row>
    <row r="41" spans="1:10" x14ac:dyDescent="0.25">
      <c r="D41" s="28" t="s">
        <v>56</v>
      </c>
      <c r="F41" s="38" t="s">
        <v>57</v>
      </c>
      <c r="G41" s="39">
        <f>G39*F41</f>
        <v>11652.94</v>
      </c>
      <c r="I41" s="5">
        <v>0</v>
      </c>
      <c r="J41" s="39">
        <f>J39*I41</f>
        <v>0</v>
      </c>
    </row>
    <row r="42" spans="1:10" x14ac:dyDescent="0.25">
      <c r="D42" s="28" t="s">
        <v>61</v>
      </c>
      <c r="F42" s="40"/>
      <c r="G42" s="37">
        <f>SUM(G39:G41)</f>
        <v>223347.93</v>
      </c>
      <c r="I42" s="40"/>
      <c r="J42" s="37">
        <f>SUM(J39:J41)</f>
        <v>0</v>
      </c>
    </row>
    <row r="43" spans="1:10" x14ac:dyDescent="0.25">
      <c r="D43" s="28" t="s">
        <v>58</v>
      </c>
      <c r="F43" s="36" t="s">
        <v>59</v>
      </c>
      <c r="G43" s="37">
        <f>G42*F43</f>
        <v>46903.07</v>
      </c>
      <c r="I43" s="36" t="s">
        <v>59</v>
      </c>
      <c r="J43" s="37">
        <f>J42*I43</f>
        <v>0</v>
      </c>
    </row>
    <row r="44" spans="1:10" x14ac:dyDescent="0.25">
      <c r="D44" s="41" t="s">
        <v>62</v>
      </c>
      <c r="F44" s="42"/>
      <c r="G44" s="43">
        <f>SUM(G42:G43)</f>
        <v>270251</v>
      </c>
      <c r="I44" s="44"/>
      <c r="J44" s="43">
        <f>SUM(J42:J43)</f>
        <v>0</v>
      </c>
    </row>
    <row r="48" spans="1:10" x14ac:dyDescent="0.25">
      <c r="D48" s="12" t="s">
        <v>63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38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2022-09-05T09:40:11Z</dcterms:modified>
</cp:coreProperties>
</file>