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metromadrid.net\Estamentos\Ser. Ing. S. Explotacion\Funcional\1. Coord. CDC\PROYECTOS\2021\05. IO_21-094V Validación EMV (Proyecto de FRR)\07_Presupuesto\"/>
    </mc:Choice>
  </mc:AlternateContent>
  <xr:revisionPtr revIDLastSave="0" documentId="13_ncr:1_{C03F7080-873C-41AE-B86C-E473103B63ED}" xr6:coauthVersionLast="47" xr6:coauthVersionMax="47" xr10:uidLastSave="{00000000-0000-0000-0000-000000000000}"/>
  <bookViews>
    <workbookView xWindow="390" yWindow="-15810" windowWidth="15480" windowHeight="13275" xr2:uid="{CACB94B4-D17B-4475-8C39-403439B309CB}"/>
  </bookViews>
  <sheets>
    <sheet name="Hoja1" sheetId="1" r:id="rId1"/>
  </sheets>
  <calcPr calcId="191029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4" i="1" l="1"/>
  <c r="I15" i="1" s="1"/>
  <c r="J7" i="1"/>
  <c r="J8" i="1"/>
  <c r="J9" i="1"/>
  <c r="J10" i="1"/>
  <c r="J11" i="1"/>
  <c r="J6" i="1"/>
  <c r="G14" i="1"/>
  <c r="F15" i="1" s="1"/>
  <c r="G7" i="1"/>
  <c r="G8" i="1"/>
  <c r="G9" i="1"/>
  <c r="G10" i="1"/>
  <c r="G11" i="1"/>
  <c r="G6" i="1"/>
  <c r="F12" i="1" l="1"/>
  <c r="G12" i="1" s="1"/>
  <c r="G5" i="1" s="1"/>
  <c r="F13" i="1"/>
  <c r="G15" i="1"/>
  <c r="G13" i="1" s="1"/>
  <c r="F17" i="1" s="1"/>
  <c r="G17" i="1" s="1"/>
  <c r="I12" i="1"/>
  <c r="J12" i="1" s="1"/>
  <c r="J5" i="1" s="1"/>
  <c r="J15" i="1"/>
  <c r="J13" i="1" s="1"/>
  <c r="I13" i="1"/>
  <c r="F5" i="1"/>
  <c r="I5" i="1" l="1"/>
  <c r="G4" i="1"/>
  <c r="G19" i="1"/>
  <c r="G20" i="1" s="1"/>
  <c r="I17" i="1"/>
  <c r="J17" i="1" s="1"/>
  <c r="F4" i="1"/>
  <c r="I4" i="1" l="1"/>
  <c r="J4" i="1"/>
  <c r="J19" i="1"/>
  <c r="G21" i="1" l="1"/>
  <c r="J20" i="1"/>
  <c r="J21" i="1"/>
  <c r="G22" i="1" l="1"/>
  <c r="G23" i="1" s="1"/>
  <c r="G24" i="1" s="1"/>
  <c r="J22" i="1"/>
  <c r="J23" i="1" s="1"/>
  <c r="J24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Del Valle Marina, Manuel</author>
  </authors>
  <commentList>
    <comment ref="A3" authorId="0" shapeId="0" xr:uid="{E19EA83C-E012-4DA3-A1DD-582BD2D7ACF2}">
      <text>
        <r>
          <rPr>
            <b/>
            <sz val="9"/>
            <color indexed="81"/>
            <rFont val="Tahoma"/>
            <family val="2"/>
          </rPr>
          <t>Código del concepto. Ver colores en "Entorno de trabajo: Apariencia"</t>
        </r>
      </text>
    </comment>
    <comment ref="B3" authorId="0" shapeId="0" xr:uid="{A8D94F79-BD4D-4373-97AD-0DD31FCD81D1}">
      <text>
        <r>
          <rPr>
            <b/>
            <sz val="9"/>
            <color indexed="81"/>
            <rFont val="Tahoma"/>
            <family val="2"/>
          </rPr>
          <t>Naturaleza o tipo de concepto, ver valores de cada naturaleza en la ayuda del menú contextual</t>
        </r>
      </text>
    </comment>
    <comment ref="C3" authorId="0" shapeId="0" xr:uid="{97180728-6CF0-4856-AB51-9634473EC0C5}">
      <text>
        <r>
          <rPr>
            <b/>
            <sz val="9"/>
            <color indexed="81"/>
            <rFont val="Tahoma"/>
            <family val="2"/>
          </rPr>
          <t>Unidad principal de medida del concepto</t>
        </r>
      </text>
    </comment>
    <comment ref="D3" authorId="0" shapeId="0" xr:uid="{FE6FFC68-4BDA-432D-8AFA-41D7B6EC1A95}">
      <text>
        <r>
          <rPr>
            <b/>
            <sz val="9"/>
            <color indexed="81"/>
            <rFont val="Tahoma"/>
            <family val="2"/>
          </rPr>
          <t>Descripción corta</t>
        </r>
      </text>
    </comment>
    <comment ref="E3" authorId="0" shapeId="0" xr:uid="{16C6AE17-BB78-4127-A33D-BDB06FB8E325}">
      <text>
        <r>
          <rPr>
            <b/>
            <sz val="9"/>
            <color indexed="81"/>
            <rFont val="Tahoma"/>
            <family val="2"/>
          </rPr>
          <t>Rendimiento o cantidad presupuestada</t>
        </r>
      </text>
    </comment>
    <comment ref="F3" authorId="0" shapeId="0" xr:uid="{5A58B230-0FB2-4CC0-9987-99ED39DB9ADE}">
      <text>
        <r>
          <rPr>
            <b/>
            <sz val="9"/>
            <color indexed="81"/>
            <rFont val="Tahoma"/>
            <family val="2"/>
          </rPr>
          <t>Precio unitario en el presupuesto</t>
        </r>
      </text>
    </comment>
    <comment ref="G3" authorId="0" shapeId="0" xr:uid="{ABE5C7A0-E69F-48B9-B14C-B1BAE841E7F6}">
      <text>
        <r>
          <rPr>
            <b/>
            <sz val="9"/>
            <color indexed="81"/>
            <rFont val="Tahoma"/>
            <family val="2"/>
          </rPr>
          <t>Importe del presupuesto</t>
        </r>
      </text>
    </comment>
    <comment ref="H3" authorId="0" shapeId="0" xr:uid="{0559FE45-7EC5-4539-9144-603298FDE49C}">
      <text>
        <r>
          <rPr>
            <b/>
            <sz val="9"/>
            <color indexed="81"/>
            <rFont val="Tahoma"/>
            <family val="2"/>
          </rPr>
          <t>Rendimiento o cantidad presupuestada</t>
        </r>
      </text>
    </comment>
    <comment ref="I3" authorId="0" shapeId="0" xr:uid="{76A10425-9B50-4379-B8FA-07F85B0CBBA5}">
      <text>
        <r>
          <rPr>
            <b/>
            <sz val="9"/>
            <color indexed="81"/>
            <rFont val="Tahoma"/>
            <family val="2"/>
          </rPr>
          <t>Precio unitario en el presupuesto</t>
        </r>
      </text>
    </comment>
    <comment ref="J3" authorId="0" shapeId="0" xr:uid="{C3BB497F-3806-4D34-B3D1-0BBBA7B20E1D}">
      <text>
        <r>
          <rPr>
            <b/>
            <sz val="9"/>
            <color indexed="81"/>
            <rFont val="Tahoma"/>
            <family val="2"/>
          </rPr>
          <t>Importe del presupuesto</t>
        </r>
      </text>
    </comment>
  </commentList>
</comments>
</file>

<file path=xl/sharedStrings.xml><?xml version="1.0" encoding="utf-8"?>
<sst xmlns="http://schemas.openxmlformats.org/spreadsheetml/2006/main" count="63" uniqueCount="44">
  <si>
    <t>Presupuesto</t>
  </si>
  <si>
    <t>Código</t>
  </si>
  <si>
    <t>Nat</t>
  </si>
  <si>
    <t>Ud</t>
  </si>
  <si>
    <t>Resumen</t>
  </si>
  <si>
    <t>CanPres</t>
  </si>
  <si>
    <t>Pres</t>
  </si>
  <si>
    <t>ImpPres</t>
  </si>
  <si>
    <t>Capítulo</t>
  </si>
  <si>
    <t/>
  </si>
  <si>
    <t>Partida</t>
  </si>
  <si>
    <t>u</t>
  </si>
  <si>
    <t>LOTE 7</t>
  </si>
  <si>
    <t>ADECUACIÓN DE PASARELA DE PAGO NETPLUS PARA PLATAFORMA TRANSIT</t>
  </si>
  <si>
    <t>Total LOTE 7</t>
  </si>
  <si>
    <t>REFERENCIA</t>
  </si>
  <si>
    <t>OFERTA</t>
  </si>
  <si>
    <t>Gastos generales</t>
  </si>
  <si>
    <t>Beneficio industrial</t>
  </si>
  <si>
    <t>IVA</t>
  </si>
  <si>
    <t>Validación EMV LOTE 7</t>
  </si>
  <si>
    <t>PRESUPUESTO DE EJECUCIÓN LOTE 7</t>
  </si>
  <si>
    <t>Adaptación de Onesait Payments a modelo Transit</t>
  </si>
  <si>
    <t>Certificaciones de Onesait Payments a modelo Transit</t>
  </si>
  <si>
    <t>Adaptación de Onesait Payments (PUP/PUC)</t>
  </si>
  <si>
    <t>Certificaciones de Onesait Payments  (PUP/PUC)</t>
  </si>
  <si>
    <t>Mantenimiento: pasarela, software y hardware</t>
  </si>
  <si>
    <t>Total oferta sin IVA</t>
  </si>
  <si>
    <t>TOTAL OFERTA IVA INCLUIDO LOTE 7</t>
  </si>
  <si>
    <t>LOTE 7.1</t>
  </si>
  <si>
    <t>PASARELA DE PAGO ONESAIT PAYMENT</t>
  </si>
  <si>
    <t>I05OES008</t>
  </si>
  <si>
    <t>I05OES009</t>
  </si>
  <si>
    <t>I05OES010</t>
  </si>
  <si>
    <t>I05OES011</t>
  </si>
  <si>
    <t>I05OES012</t>
  </si>
  <si>
    <t>Licencias y hardware para la Pasarela de Pago</t>
  </si>
  <si>
    <t>I05OES013</t>
  </si>
  <si>
    <t>Total LOTE 7.1</t>
  </si>
  <si>
    <t>LOTE 7.2</t>
  </si>
  <si>
    <t>DIVULGACIÓN - FONDO DE RECUPERACIÓN Y RESILIENCIA</t>
  </si>
  <si>
    <t>I05XVX002</t>
  </si>
  <si>
    <t>Gastos de divulgación - Fondo Recuperación y Resiliencia</t>
  </si>
  <si>
    <t>Total LOTE 7.2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</si>
</sst>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9"/>
      <color indexed="81"/>
      <name val="Tahoma"/>
      <family val="2"/>
    </font>
    <font>
      <b/>
      <i/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8"/>
      <color rgb="FFFF40FF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rgb="FFFF40FF"/>
      <name val="Calibri"/>
      <family val="2"/>
      <scheme val="minor"/>
    </font>
    <font>
      <sz val="10"/>
      <name val="Arial"/>
      <family val="2"/>
    </font>
    <font>
      <b/>
      <sz val="9"/>
      <color indexed="9"/>
      <name val="Calibri"/>
      <family val="2"/>
      <scheme val="minor"/>
    </font>
    <font>
      <sz val="8"/>
      <name val="Calibri"/>
      <family val="2"/>
      <scheme val="minor"/>
    </font>
    <font>
      <sz val="8"/>
      <color indexed="14"/>
      <name val="Calibri"/>
      <family val="2"/>
      <scheme val="minor"/>
    </font>
    <font>
      <b/>
      <sz val="8"/>
      <color indexed="9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B4CBE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rgb="FFC2D5E7"/>
        <bgColor indexed="64"/>
      </patternFill>
    </fill>
    <fill>
      <patternFill patternType="solid">
        <fgColor rgb="FFF0F0F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auto="1"/>
      </top>
      <bottom style="medium">
        <color auto="1"/>
      </bottom>
      <diagonal/>
    </border>
  </borders>
  <cellStyleXfs count="2">
    <xf numFmtId="0" fontId="0" fillId="0" borderId="0"/>
    <xf numFmtId="0" fontId="10" fillId="0" borderId="0"/>
  </cellStyleXfs>
  <cellXfs count="43">
    <xf numFmtId="0" fontId="0" fillId="0" borderId="0" xfId="0"/>
    <xf numFmtId="4" fontId="7" fillId="2" borderId="0" xfId="0" applyNumberFormat="1" applyFont="1" applyFill="1" applyAlignment="1" applyProtection="1">
      <alignment vertical="top"/>
    </xf>
    <xf numFmtId="4" fontId="7" fillId="6" borderId="0" xfId="0" applyNumberFormat="1" applyFont="1" applyFill="1" applyAlignment="1" applyProtection="1">
      <alignment vertical="top"/>
    </xf>
    <xf numFmtId="4" fontId="8" fillId="0" borderId="0" xfId="0" applyNumberFormat="1" applyFont="1" applyAlignment="1" applyProtection="1">
      <alignment vertical="top"/>
    </xf>
    <xf numFmtId="10" fontId="12" fillId="0" borderId="0" xfId="1" applyNumberFormat="1" applyFont="1" applyFill="1" applyBorder="1" applyAlignment="1" applyProtection="1">
      <alignment horizontal="right" vertical="top" wrapText="1"/>
      <protection locked="0"/>
    </xf>
    <xf numFmtId="10" fontId="12" fillId="0" borderId="1" xfId="1" applyNumberFormat="1" applyFont="1" applyFill="1" applyBorder="1" applyAlignment="1" applyProtection="1">
      <alignment horizontal="right" vertical="top" wrapText="1"/>
      <protection locked="0"/>
    </xf>
    <xf numFmtId="164" fontId="2" fillId="0" borderId="0" xfId="0" applyNumberFormat="1" applyFont="1" applyAlignment="1" applyProtection="1">
      <alignment vertical="top"/>
    </xf>
    <xf numFmtId="164" fontId="0" fillId="0" borderId="0" xfId="0" applyNumberFormat="1" applyAlignment="1" applyProtection="1">
      <alignment vertical="top"/>
    </xf>
    <xf numFmtId="164" fontId="0" fillId="0" borderId="0" xfId="0" applyNumberFormat="1" applyProtection="1"/>
    <xf numFmtId="164" fontId="3" fillId="0" borderId="0" xfId="0" applyNumberFormat="1" applyFont="1" applyAlignment="1" applyProtection="1">
      <alignment vertical="top"/>
    </xf>
    <xf numFmtId="164" fontId="5" fillId="0" borderId="0" xfId="0" applyNumberFormat="1" applyFont="1" applyAlignment="1" applyProtection="1">
      <alignment vertical="top"/>
    </xf>
    <xf numFmtId="164" fontId="5" fillId="0" borderId="0" xfId="0" applyNumberFormat="1" applyFont="1" applyAlignment="1" applyProtection="1">
      <alignment vertical="top" wrapText="1"/>
    </xf>
    <xf numFmtId="164" fontId="6" fillId="2" borderId="0" xfId="0" applyNumberFormat="1" applyFont="1" applyFill="1" applyAlignment="1" applyProtection="1">
      <alignment vertical="top"/>
    </xf>
    <xf numFmtId="164" fontId="6" fillId="2" borderId="0" xfId="0" applyNumberFormat="1" applyFont="1" applyFill="1" applyAlignment="1" applyProtection="1">
      <alignment vertical="top" wrapText="1"/>
    </xf>
    <xf numFmtId="164" fontId="7" fillId="2" borderId="0" xfId="0" applyNumberFormat="1" applyFont="1" applyFill="1" applyAlignment="1" applyProtection="1">
      <alignment vertical="top"/>
    </xf>
    <xf numFmtId="164" fontId="6" fillId="6" borderId="0" xfId="0" applyNumberFormat="1" applyFont="1" applyFill="1" applyAlignment="1" applyProtection="1">
      <alignment vertical="top"/>
    </xf>
    <xf numFmtId="164" fontId="6" fillId="6" borderId="0" xfId="0" applyNumberFormat="1" applyFont="1" applyFill="1" applyAlignment="1" applyProtection="1">
      <alignment vertical="top" wrapText="1"/>
    </xf>
    <xf numFmtId="164" fontId="7" fillId="6" borderId="0" xfId="0" applyNumberFormat="1" applyFont="1" applyFill="1" applyAlignment="1" applyProtection="1">
      <alignment vertical="top"/>
    </xf>
    <xf numFmtId="164" fontId="8" fillId="7" borderId="0" xfId="0" applyNumberFormat="1" applyFont="1" applyFill="1" applyAlignment="1" applyProtection="1">
      <alignment vertical="top"/>
    </xf>
    <xf numFmtId="164" fontId="8" fillId="0" borderId="0" xfId="0" applyNumberFormat="1" applyFont="1" applyAlignment="1" applyProtection="1">
      <alignment vertical="top"/>
    </xf>
    <xf numFmtId="164" fontId="8" fillId="0" borderId="0" xfId="0" applyNumberFormat="1" applyFont="1" applyAlignment="1" applyProtection="1">
      <alignment vertical="top" wrapText="1"/>
    </xf>
    <xf numFmtId="164" fontId="9" fillId="0" borderId="0" xfId="0" applyNumberFormat="1" applyFont="1" applyAlignment="1" applyProtection="1">
      <alignment vertical="top"/>
    </xf>
    <xf numFmtId="164" fontId="8" fillId="0" borderId="0" xfId="0" applyNumberFormat="1" applyFont="1" applyAlignment="1" applyProtection="1">
      <alignment vertical="top"/>
      <protection locked="0"/>
    </xf>
    <xf numFmtId="164" fontId="6" fillId="0" borderId="0" xfId="0" applyNumberFormat="1" applyFont="1" applyAlignment="1" applyProtection="1">
      <alignment vertical="top" wrapText="1"/>
    </xf>
    <xf numFmtId="164" fontId="7" fillId="0" borderId="0" xfId="0" applyNumberFormat="1" applyFont="1" applyAlignment="1" applyProtection="1">
      <alignment vertical="top"/>
    </xf>
    <xf numFmtId="164" fontId="8" fillId="3" borderId="0" xfId="0" applyNumberFormat="1" applyFont="1" applyFill="1" applyAlignment="1" applyProtection="1">
      <alignment vertical="top"/>
    </xf>
    <xf numFmtId="164" fontId="8" fillId="3" borderId="0" xfId="0" applyNumberFormat="1" applyFont="1" applyFill="1" applyAlignment="1" applyProtection="1">
      <alignment vertical="top" wrapText="1"/>
    </xf>
    <xf numFmtId="164" fontId="8" fillId="0" borderId="2" xfId="0" applyNumberFormat="1" applyFont="1" applyBorder="1" applyAlignment="1" applyProtection="1">
      <alignment vertical="top" wrapText="1"/>
    </xf>
    <xf numFmtId="164" fontId="12" fillId="0" borderId="2" xfId="1" applyNumberFormat="1" applyFont="1" applyBorder="1" applyAlignment="1" applyProtection="1">
      <alignment horizontal="left" vertical="top" wrapText="1"/>
    </xf>
    <xf numFmtId="164" fontId="13" fillId="4" borderId="2" xfId="1" applyNumberFormat="1" applyFont="1" applyFill="1" applyBorder="1" applyAlignment="1" applyProtection="1">
      <alignment horizontal="right" vertical="top" wrapText="1"/>
    </xf>
    <xf numFmtId="164" fontId="13" fillId="4" borderId="0" xfId="1" applyNumberFormat="1" applyFont="1" applyFill="1" applyBorder="1" applyAlignment="1" applyProtection="1">
      <alignment horizontal="right" vertical="top" wrapText="1"/>
    </xf>
    <xf numFmtId="164" fontId="13" fillId="4" borderId="1" xfId="1" applyNumberFormat="1" applyFont="1" applyFill="1" applyBorder="1" applyAlignment="1" applyProtection="1">
      <alignment horizontal="right" vertical="top" wrapText="1"/>
    </xf>
    <xf numFmtId="164" fontId="12" fillId="0" borderId="0" xfId="1" applyNumberFormat="1" applyFont="1" applyFill="1" applyBorder="1" applyAlignment="1" applyProtection="1">
      <alignment vertical="top"/>
    </xf>
    <xf numFmtId="164" fontId="11" fillId="5" borderId="0" xfId="1" applyNumberFormat="1" applyFont="1" applyFill="1" applyBorder="1" applyAlignment="1" applyProtection="1">
      <alignment vertical="top" wrapText="1"/>
    </xf>
    <xf numFmtId="164" fontId="14" fillId="5" borderId="0" xfId="1" applyNumberFormat="1" applyFont="1" applyFill="1" applyBorder="1" applyAlignment="1" applyProtection="1">
      <alignment vertical="top"/>
    </xf>
    <xf numFmtId="164" fontId="14" fillId="5" borderId="0" xfId="1" applyNumberFormat="1" applyFont="1" applyFill="1" applyBorder="1" applyAlignment="1" applyProtection="1">
      <alignment horizontal="right" vertical="top"/>
    </xf>
    <xf numFmtId="4" fontId="0" fillId="0" borderId="0" xfId="0" applyNumberFormat="1" applyAlignment="1" applyProtection="1">
      <alignment vertical="top"/>
    </xf>
    <xf numFmtId="4" fontId="5" fillId="0" borderId="0" xfId="0" applyNumberFormat="1" applyFont="1" applyAlignment="1" applyProtection="1">
      <alignment vertical="top"/>
    </xf>
    <xf numFmtId="4" fontId="8" fillId="3" borderId="0" xfId="0" applyNumberFormat="1" applyFont="1" applyFill="1" applyAlignment="1" applyProtection="1">
      <alignment vertical="top"/>
    </xf>
    <xf numFmtId="4" fontId="0" fillId="0" borderId="0" xfId="0" applyNumberFormat="1" applyProtection="1"/>
    <xf numFmtId="10" fontId="12" fillId="0" borderId="0" xfId="1" applyNumberFormat="1" applyFont="1" applyFill="1" applyBorder="1" applyAlignment="1" applyProtection="1">
      <alignment horizontal="right" vertical="top" wrapText="1"/>
    </xf>
    <xf numFmtId="10" fontId="12" fillId="0" borderId="1" xfId="1" applyNumberFormat="1" applyFont="1" applyFill="1" applyBorder="1" applyAlignment="1" applyProtection="1">
      <alignment horizontal="right" vertical="top" wrapText="1"/>
    </xf>
    <xf numFmtId="164" fontId="1" fillId="0" borderId="0" xfId="0" applyNumberFormat="1" applyFont="1" applyAlignment="1" applyProtection="1">
      <alignment horizontal="center" vertical="top"/>
    </xf>
  </cellXfs>
  <cellStyles count="2">
    <cellStyle name="Normal" xfId="0" builtinId="0"/>
    <cellStyle name="Normal 2" xfId="1" xr:uid="{00000000-0005-0000-0000-00002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A83681-082A-4C19-BBD3-8394B7F9161B}">
  <dimension ref="A1:J24"/>
  <sheetViews>
    <sheetView tabSelected="1" workbookViewId="0">
      <pane xSplit="4" ySplit="3" topLeftCell="E4" activePane="bottomRight" state="frozen"/>
      <selection pane="topRight" activeCell="E1" sqref="E1"/>
      <selection pane="bottomLeft" activeCell="A4" sqref="A4"/>
      <selection pane="bottomRight"/>
    </sheetView>
  </sheetViews>
  <sheetFormatPr baseColWidth="10" defaultColWidth="11.42578125" defaultRowHeight="15" x14ac:dyDescent="0.25"/>
  <cols>
    <col min="1" max="1" width="8.5703125" style="8" bestFit="1" customWidth="1"/>
    <col min="2" max="2" width="6.5703125" style="8" bestFit="1" customWidth="1"/>
    <col min="3" max="3" width="3.7109375" style="8" bestFit="1" customWidth="1"/>
    <col min="4" max="4" width="33.7109375" style="8" customWidth="1"/>
    <col min="5" max="5" width="7.85546875" style="39" bestFit="1" customWidth="1"/>
    <col min="6" max="6" width="10" style="8" bestFit="1" customWidth="1"/>
    <col min="7" max="7" width="11.28515625" style="8" bestFit="1" customWidth="1"/>
    <col min="8" max="8" width="7.85546875" style="39" bestFit="1" customWidth="1"/>
    <col min="9" max="10" width="10" style="8" bestFit="1" customWidth="1"/>
    <col min="11" max="16384" width="11.42578125" style="8"/>
  </cols>
  <sheetData>
    <row r="1" spans="1:10" x14ac:dyDescent="0.25">
      <c r="A1" s="6" t="s">
        <v>20</v>
      </c>
      <c r="B1" s="7"/>
      <c r="C1" s="7"/>
      <c r="D1" s="7"/>
      <c r="E1" s="36"/>
      <c r="F1" s="7"/>
      <c r="G1" s="7"/>
      <c r="H1" s="36"/>
      <c r="I1" s="7"/>
      <c r="J1" s="7"/>
    </row>
    <row r="2" spans="1:10" ht="18.75" x14ac:dyDescent="0.25">
      <c r="A2" s="9" t="s">
        <v>0</v>
      </c>
      <c r="B2" s="7"/>
      <c r="C2" s="7"/>
      <c r="D2" s="7"/>
      <c r="E2" s="42" t="s">
        <v>15</v>
      </c>
      <c r="F2" s="42"/>
      <c r="G2" s="42"/>
      <c r="H2" s="42" t="s">
        <v>16</v>
      </c>
      <c r="I2" s="42"/>
      <c r="J2" s="42"/>
    </row>
    <row r="3" spans="1:10" x14ac:dyDescent="0.25">
      <c r="A3" s="10" t="s">
        <v>1</v>
      </c>
      <c r="B3" s="10" t="s">
        <v>2</v>
      </c>
      <c r="C3" s="10" t="s">
        <v>3</v>
      </c>
      <c r="D3" s="11" t="s">
        <v>4</v>
      </c>
      <c r="E3" s="37" t="s">
        <v>5</v>
      </c>
      <c r="F3" s="10" t="s">
        <v>6</v>
      </c>
      <c r="G3" s="10" t="s">
        <v>7</v>
      </c>
      <c r="H3" s="37" t="s">
        <v>5</v>
      </c>
      <c r="I3" s="10" t="s">
        <v>6</v>
      </c>
      <c r="J3" s="10" t="s">
        <v>7</v>
      </c>
    </row>
    <row r="4" spans="1:10" ht="22.5" x14ac:dyDescent="0.25">
      <c r="A4" s="12" t="s">
        <v>12</v>
      </c>
      <c r="B4" s="12" t="s">
        <v>8</v>
      </c>
      <c r="C4" s="12" t="s">
        <v>9</v>
      </c>
      <c r="D4" s="13" t="s">
        <v>13</v>
      </c>
      <c r="E4" s="1">
        <v>1</v>
      </c>
      <c r="F4" s="14">
        <f>F17</f>
        <v>282608.7</v>
      </c>
      <c r="G4" s="14">
        <f>G17</f>
        <v>282608.7</v>
      </c>
      <c r="H4" s="1">
        <v>1</v>
      </c>
      <c r="I4" s="14">
        <f>I17</f>
        <v>0</v>
      </c>
      <c r="J4" s="14">
        <f>J17</f>
        <v>0</v>
      </c>
    </row>
    <row r="5" spans="1:10" x14ac:dyDescent="0.25">
      <c r="A5" s="15" t="s">
        <v>29</v>
      </c>
      <c r="B5" s="15" t="s">
        <v>8</v>
      </c>
      <c r="C5" s="15" t="s">
        <v>9</v>
      </c>
      <c r="D5" s="16" t="s">
        <v>30</v>
      </c>
      <c r="E5" s="2">
        <v>1</v>
      </c>
      <c r="F5" s="17">
        <f>F12</f>
        <v>278260.87</v>
      </c>
      <c r="G5" s="17">
        <f>G12</f>
        <v>278260.87</v>
      </c>
      <c r="H5" s="2">
        <v>1</v>
      </c>
      <c r="I5" s="17">
        <f>I12</f>
        <v>0</v>
      </c>
      <c r="J5" s="17">
        <f>J12</f>
        <v>0</v>
      </c>
    </row>
    <row r="6" spans="1:10" ht="22.5" x14ac:dyDescent="0.25">
      <c r="A6" s="18" t="s">
        <v>31</v>
      </c>
      <c r="B6" s="19" t="s">
        <v>10</v>
      </c>
      <c r="C6" s="19" t="s">
        <v>11</v>
      </c>
      <c r="D6" s="20" t="s">
        <v>22</v>
      </c>
      <c r="E6" s="3">
        <v>1</v>
      </c>
      <c r="F6" s="19">
        <v>139130.42000000001</v>
      </c>
      <c r="G6" s="21">
        <f>ROUND(E6*F6,2)</f>
        <v>139130.42000000001</v>
      </c>
      <c r="H6" s="3">
        <v>1</v>
      </c>
      <c r="I6" s="22"/>
      <c r="J6" s="21">
        <f>ROUND(H6*I6,2)</f>
        <v>0</v>
      </c>
    </row>
    <row r="7" spans="1:10" ht="22.5" x14ac:dyDescent="0.25">
      <c r="A7" s="18" t="s">
        <v>32</v>
      </c>
      <c r="B7" s="19" t="s">
        <v>10</v>
      </c>
      <c r="C7" s="19" t="s">
        <v>11</v>
      </c>
      <c r="D7" s="20" t="s">
        <v>23</v>
      </c>
      <c r="E7" s="3">
        <v>1</v>
      </c>
      <c r="F7" s="19">
        <v>50869.57</v>
      </c>
      <c r="G7" s="21">
        <f t="shared" ref="G7:G17" si="0">ROUND(E7*F7,2)</f>
        <v>50869.57</v>
      </c>
      <c r="H7" s="3">
        <v>1</v>
      </c>
      <c r="I7" s="22"/>
      <c r="J7" s="21">
        <f t="shared" ref="J7:J15" si="1">ROUND(H7*I7,2)</f>
        <v>0</v>
      </c>
    </row>
    <row r="8" spans="1:10" x14ac:dyDescent="0.25">
      <c r="A8" s="18" t="s">
        <v>33</v>
      </c>
      <c r="B8" s="19" t="s">
        <v>10</v>
      </c>
      <c r="C8" s="19" t="s">
        <v>11</v>
      </c>
      <c r="D8" s="20" t="s">
        <v>24</v>
      </c>
      <c r="E8" s="3">
        <v>1</v>
      </c>
      <c r="F8" s="19">
        <v>20000</v>
      </c>
      <c r="G8" s="21">
        <f t="shared" si="0"/>
        <v>20000</v>
      </c>
      <c r="H8" s="3">
        <v>1</v>
      </c>
      <c r="I8" s="22"/>
      <c r="J8" s="21">
        <f t="shared" si="1"/>
        <v>0</v>
      </c>
    </row>
    <row r="9" spans="1:10" x14ac:dyDescent="0.25">
      <c r="A9" s="18" t="s">
        <v>34</v>
      </c>
      <c r="B9" s="19" t="s">
        <v>10</v>
      </c>
      <c r="C9" s="19" t="s">
        <v>11</v>
      </c>
      <c r="D9" s="20" t="s">
        <v>25</v>
      </c>
      <c r="E9" s="3">
        <v>1</v>
      </c>
      <c r="F9" s="19">
        <v>50869.57</v>
      </c>
      <c r="G9" s="21">
        <f t="shared" si="0"/>
        <v>50869.57</v>
      </c>
      <c r="H9" s="3">
        <v>1</v>
      </c>
      <c r="I9" s="22"/>
      <c r="J9" s="21">
        <f t="shared" si="1"/>
        <v>0</v>
      </c>
    </row>
    <row r="10" spans="1:10" x14ac:dyDescent="0.25">
      <c r="A10" s="18" t="s">
        <v>35</v>
      </c>
      <c r="B10" s="19" t="s">
        <v>10</v>
      </c>
      <c r="C10" s="19" t="s">
        <v>11</v>
      </c>
      <c r="D10" s="20" t="s">
        <v>36</v>
      </c>
      <c r="E10" s="3">
        <v>1</v>
      </c>
      <c r="F10" s="19">
        <v>4347.83</v>
      </c>
      <c r="G10" s="21">
        <f t="shared" si="0"/>
        <v>4347.83</v>
      </c>
      <c r="H10" s="3">
        <v>1</v>
      </c>
      <c r="I10" s="22"/>
      <c r="J10" s="21">
        <f t="shared" si="1"/>
        <v>0</v>
      </c>
    </row>
    <row r="11" spans="1:10" x14ac:dyDescent="0.25">
      <c r="A11" s="18" t="s">
        <v>37</v>
      </c>
      <c r="B11" s="19" t="s">
        <v>10</v>
      </c>
      <c r="C11" s="19" t="s">
        <v>11</v>
      </c>
      <c r="D11" s="20" t="s">
        <v>26</v>
      </c>
      <c r="E11" s="3">
        <v>1</v>
      </c>
      <c r="F11" s="19">
        <v>13043.48</v>
      </c>
      <c r="G11" s="21">
        <f t="shared" si="0"/>
        <v>13043.48</v>
      </c>
      <c r="H11" s="3">
        <v>1</v>
      </c>
      <c r="I11" s="22"/>
      <c r="J11" s="21">
        <f t="shared" si="1"/>
        <v>0</v>
      </c>
    </row>
    <row r="12" spans="1:10" x14ac:dyDescent="0.25">
      <c r="A12" s="19"/>
      <c r="B12" s="19"/>
      <c r="C12" s="19"/>
      <c r="D12" s="23" t="s">
        <v>38</v>
      </c>
      <c r="E12" s="3">
        <v>1</v>
      </c>
      <c r="F12" s="24">
        <f>SUM(G6:G11)</f>
        <v>278260.87</v>
      </c>
      <c r="G12" s="24">
        <f t="shared" si="0"/>
        <v>278260.87</v>
      </c>
      <c r="H12" s="3">
        <v>1</v>
      </c>
      <c r="I12" s="24">
        <f>SUM(J6:J11)</f>
        <v>0</v>
      </c>
      <c r="J12" s="24">
        <f t="shared" si="1"/>
        <v>0</v>
      </c>
    </row>
    <row r="13" spans="1:10" ht="22.5" x14ac:dyDescent="0.25">
      <c r="A13" s="15" t="s">
        <v>39</v>
      </c>
      <c r="B13" s="15" t="s">
        <v>8</v>
      </c>
      <c r="C13" s="15" t="s">
        <v>9</v>
      </c>
      <c r="D13" s="16" t="s">
        <v>40</v>
      </c>
      <c r="E13" s="2">
        <v>1</v>
      </c>
      <c r="F13" s="17">
        <f>F15</f>
        <v>4347.83</v>
      </c>
      <c r="G13" s="17">
        <f>G15</f>
        <v>4347.83</v>
      </c>
      <c r="H13" s="2">
        <v>1</v>
      </c>
      <c r="I13" s="17">
        <f>I15</f>
        <v>0</v>
      </c>
      <c r="J13" s="17">
        <f>J15</f>
        <v>0</v>
      </c>
    </row>
    <row r="14" spans="1:10" ht="22.5" x14ac:dyDescent="0.25">
      <c r="A14" s="18" t="s">
        <v>41</v>
      </c>
      <c r="B14" s="19" t="s">
        <v>10</v>
      </c>
      <c r="C14" s="19" t="s">
        <v>11</v>
      </c>
      <c r="D14" s="20" t="s">
        <v>42</v>
      </c>
      <c r="E14" s="3">
        <v>1</v>
      </c>
      <c r="F14" s="19">
        <v>4347.83</v>
      </c>
      <c r="G14" s="21">
        <f t="shared" si="0"/>
        <v>4347.83</v>
      </c>
      <c r="H14" s="3">
        <v>1</v>
      </c>
      <c r="I14" s="22"/>
      <c r="J14" s="24">
        <f t="shared" si="1"/>
        <v>0</v>
      </c>
    </row>
    <row r="15" spans="1:10" x14ac:dyDescent="0.25">
      <c r="A15" s="19"/>
      <c r="B15" s="19"/>
      <c r="C15" s="19"/>
      <c r="D15" s="23" t="s">
        <v>43</v>
      </c>
      <c r="E15" s="3">
        <v>1</v>
      </c>
      <c r="F15" s="24">
        <f>SUM(G14)</f>
        <v>4347.83</v>
      </c>
      <c r="G15" s="24">
        <f t="shared" si="0"/>
        <v>4347.83</v>
      </c>
      <c r="H15" s="3">
        <v>1</v>
      </c>
      <c r="I15" s="24">
        <f>SUM(J14)</f>
        <v>0</v>
      </c>
      <c r="J15" s="24">
        <f t="shared" si="1"/>
        <v>0</v>
      </c>
    </row>
    <row r="16" spans="1:10" ht="0.75" customHeight="1" x14ac:dyDescent="0.25">
      <c r="A16" s="25"/>
      <c r="B16" s="25"/>
      <c r="C16" s="25"/>
      <c r="D16" s="26"/>
      <c r="E16" s="38"/>
      <c r="F16" s="25"/>
      <c r="G16" s="25"/>
      <c r="H16" s="38"/>
      <c r="I16" s="25"/>
      <c r="J16" s="25"/>
    </row>
    <row r="17" spans="1:10" x14ac:dyDescent="0.25">
      <c r="A17" s="19"/>
      <c r="B17" s="19"/>
      <c r="C17" s="19"/>
      <c r="D17" s="23" t="s">
        <v>14</v>
      </c>
      <c r="E17" s="3">
        <v>1</v>
      </c>
      <c r="F17" s="24">
        <f>G13+G5</f>
        <v>282608.7</v>
      </c>
      <c r="G17" s="24">
        <f t="shared" si="0"/>
        <v>282608.7</v>
      </c>
      <c r="H17" s="3">
        <v>1</v>
      </c>
      <c r="I17" s="24">
        <f>J13+J5</f>
        <v>0</v>
      </c>
      <c r="J17" s="24">
        <f t="shared" ref="J17" si="2">ROUND(H17*I17,2)</f>
        <v>0</v>
      </c>
    </row>
    <row r="18" spans="1:10" ht="15.75" thickBot="1" x14ac:dyDescent="0.3">
      <c r="A18" s="25"/>
      <c r="B18" s="25"/>
      <c r="C18" s="25"/>
      <c r="D18" s="26"/>
      <c r="E18" s="38"/>
      <c r="F18" s="25"/>
      <c r="G18" s="25"/>
      <c r="H18" s="38"/>
      <c r="I18" s="25"/>
      <c r="J18" s="25"/>
    </row>
    <row r="19" spans="1:10" ht="15.75" thickBot="1" x14ac:dyDescent="0.3">
      <c r="D19" s="27" t="s">
        <v>21</v>
      </c>
      <c r="F19" s="28"/>
      <c r="G19" s="29">
        <f>G17</f>
        <v>282608.7</v>
      </c>
      <c r="I19" s="28"/>
      <c r="J19" s="29">
        <f>J17</f>
        <v>0</v>
      </c>
    </row>
    <row r="20" spans="1:10" x14ac:dyDescent="0.25">
      <c r="D20" s="20" t="s">
        <v>17</v>
      </c>
      <c r="F20" s="40">
        <v>0.09</v>
      </c>
      <c r="G20" s="30">
        <f>G19*F20</f>
        <v>25434.78</v>
      </c>
      <c r="I20" s="4">
        <v>0</v>
      </c>
      <c r="J20" s="30">
        <f>J19*I20</f>
        <v>0</v>
      </c>
    </row>
    <row r="21" spans="1:10" x14ac:dyDescent="0.25">
      <c r="D21" s="20" t="s">
        <v>18</v>
      </c>
      <c r="F21" s="41">
        <v>0.06</v>
      </c>
      <c r="G21" s="31">
        <f>G19*F21</f>
        <v>16956.52</v>
      </c>
      <c r="I21" s="5">
        <v>0</v>
      </c>
      <c r="J21" s="31">
        <f>J19*I21</f>
        <v>0</v>
      </c>
    </row>
    <row r="22" spans="1:10" x14ac:dyDescent="0.25">
      <c r="D22" s="20" t="s">
        <v>27</v>
      </c>
      <c r="F22" s="32"/>
      <c r="G22" s="30">
        <f>SUM(G19:G21)</f>
        <v>325000</v>
      </c>
      <c r="I22" s="32"/>
      <c r="J22" s="30">
        <f>SUM(J19:J21)</f>
        <v>0</v>
      </c>
    </row>
    <row r="23" spans="1:10" x14ac:dyDescent="0.25">
      <c r="D23" s="20" t="s">
        <v>19</v>
      </c>
      <c r="F23" s="40">
        <v>0.21</v>
      </c>
      <c r="G23" s="30">
        <f>G22*F23</f>
        <v>68250</v>
      </c>
      <c r="I23" s="40">
        <v>0.21</v>
      </c>
      <c r="J23" s="30">
        <f>J22*I23</f>
        <v>0</v>
      </c>
    </row>
    <row r="24" spans="1:10" x14ac:dyDescent="0.25">
      <c r="D24" s="33" t="s">
        <v>28</v>
      </c>
      <c r="F24" s="34"/>
      <c r="G24" s="35">
        <f>SUM(G22:G23)</f>
        <v>393250</v>
      </c>
      <c r="I24" s="34"/>
      <c r="J24" s="35">
        <f>SUM(J22:J23)</f>
        <v>0</v>
      </c>
    </row>
  </sheetData>
  <sheetProtection algorithmName="SHA-512" hashValue="55c9PNcQ9RhdbJ3hI/3wv2snrPbmVaBmJ5bNofCjho0cWU1GLk/fJ8ZxYGN8055MDcX7i0eyqqY2iNwZ3VzHpw==" saltValue="NO1ZtOu82Uy5zmYWSqC6lw==" spinCount="100000" sheet="1" objects="1" scenarios="1"/>
  <mergeCells count="2">
    <mergeCell ref="E2:G2"/>
    <mergeCell ref="H2:J2"/>
  </mergeCells>
  <dataValidations count="1">
    <dataValidation type="list" allowBlank="1" showInputMessage="1" showErrorMessage="1" sqref="B4:B18" xr:uid="{CAD11784-C903-4178-900B-3ED19677DF6A}">
      <formula1>"Capítulo,Partida,Mano de obra,Maquinaria,Material,Otros,Tarea,"</formula1>
    </dataValidation>
  </dataValidations>
  <pageMargins left="0.7" right="0.7" top="0.75" bottom="0.75" header="0.3" footer="0.3"/>
  <pageSetup paperSize="9" orientation="portrait" r:id="rId1"/>
  <ignoredErrors>
    <ignoredError sqref="G13 J13" formula="1"/>
  </ignoredError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 Valle Marina, Manuel</dc:creator>
  <cp:lastModifiedBy>Del Valle Marina, Manuel</cp:lastModifiedBy>
  <dcterms:created xsi:type="dcterms:W3CDTF">2022-06-13T10:35:07Z</dcterms:created>
  <dcterms:modified xsi:type="dcterms:W3CDTF">2023-03-01T12:50:15Z</dcterms:modified>
</cp:coreProperties>
</file>