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etromadrid.net\Estamentos\Ser. Expl. Sistemas y Seg. Informatica\Infraestructura Informatica\GESTION\REPOSITORIO\2022-2000003762-Ampliación Servicios Internet\3. Pliegos\20230112\"/>
    </mc:Choice>
  </mc:AlternateContent>
  <xr:revisionPtr revIDLastSave="0" documentId="13_ncr:1_{76221F6B-3E7C-4530-9A01-5E1697B614C1}" xr6:coauthVersionLast="47" xr6:coauthVersionMax="47" xr10:uidLastSave="{00000000-0000-0000-0000-000000000000}"/>
  <bookViews>
    <workbookView xWindow="-108" yWindow="-108" windowWidth="46296" windowHeight="18816" xr2:uid="{C44CD173-0DEA-4FE8-83C6-94899DFCEAA5}"/>
  </bookViews>
  <sheets>
    <sheet name="Prespuesto"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 r="E6" i="1"/>
  <c r="E7" i="1"/>
  <c r="E31" i="1"/>
  <c r="E32" i="1"/>
  <c r="E25" i="1"/>
  <c r="E26" i="1"/>
  <c r="E23" i="1"/>
  <c r="E24" i="1"/>
  <c r="E22" i="1"/>
  <c r="E19" i="1" l="1"/>
  <c r="E13" i="1"/>
  <c r="E36" i="1" l="1"/>
  <c r="E37" i="1" s="1"/>
  <c r="E35" i="1" s="1"/>
  <c r="E21" i="1" l="1"/>
  <c r="E20" i="1"/>
  <c r="E17" i="1" l="1"/>
  <c r="G11" i="1" l="1"/>
  <c r="E11" i="1"/>
  <c r="E14" i="1" s="1"/>
  <c r="E10" i="1" s="1"/>
  <c r="E18" i="1"/>
  <c r="E27" i="1" s="1"/>
  <c r="E16" i="1" s="1"/>
  <c r="E39" i="1" s="1"/>
  <c r="E30" i="1" l="1"/>
  <c r="G5" i="1"/>
  <c r="E5" i="1"/>
  <c r="E8" i="1" l="1"/>
  <c r="E4" i="1" s="1"/>
  <c r="E33" i="1"/>
  <c r="E29" i="1" s="1"/>
  <c r="E42" i="1" l="1"/>
  <c r="E44" i="1" s="1"/>
  <c r="E46" i="1" l="1"/>
  <c r="E48" i="1" s="1"/>
  <c r="E50" i="1" s="1"/>
  <c r="E52" i="1" s="1"/>
</calcChain>
</file>

<file path=xl/sharedStrings.xml><?xml version="1.0" encoding="utf-8"?>
<sst xmlns="http://schemas.openxmlformats.org/spreadsheetml/2006/main" count="52" uniqueCount="52">
  <si>
    <t>Presupuesto</t>
  </si>
  <si>
    <t>Resumen</t>
  </si>
  <si>
    <t>Cantidad</t>
  </si>
  <si>
    <t>C/U Ejecución Material (€)</t>
  </si>
  <si>
    <t>C Ejecución Material (€)</t>
  </si>
  <si>
    <t>Partida 1</t>
  </si>
  <si>
    <t>Total 01</t>
  </si>
  <si>
    <t>Partida 2</t>
  </si>
  <si>
    <t>Total 02</t>
  </si>
  <si>
    <t>Partida 3</t>
  </si>
  <si>
    <t>Partida 5</t>
  </si>
  <si>
    <t>PRESUPUESTO DE EJECUCIÓN MATERIAL</t>
  </si>
  <si>
    <t>GASTOS GENERALES</t>
  </si>
  <si>
    <t>BENEFICIO INDUSTRIAL</t>
  </si>
  <si>
    <t>IVA</t>
  </si>
  <si>
    <t/>
  </si>
  <si>
    <t>Total Partidas</t>
  </si>
  <si>
    <t>Hardware</t>
  </si>
  <si>
    <t>Servicios Profesionales</t>
  </si>
  <si>
    <t>Traslado de equipos</t>
  </si>
  <si>
    <t>Servicio de traslado de equipos al nuevo CPD de Metro, servicios profesionales necesarios y seguro</t>
  </si>
  <si>
    <r>
      <t xml:space="preserve">Se deben rellenar </t>
    </r>
    <r>
      <rPr>
        <b/>
        <sz val="10"/>
        <rFont val="Arial"/>
        <family val="2"/>
      </rPr>
      <t>todas</t>
    </r>
    <r>
      <rPr>
        <sz val="11"/>
        <color theme="1"/>
        <rFont val="Calibri"/>
        <family val="2"/>
        <scheme val="minor"/>
      </rPr>
      <t xml:space="preserve"> las celdas marcadas en verde</t>
    </r>
  </si>
  <si>
    <t>Total 04</t>
  </si>
  <si>
    <t>Total 05</t>
  </si>
  <si>
    <t>Licencias Software Gestión Hardware</t>
  </si>
  <si>
    <t>Servidor enracable Internet</t>
  </si>
  <si>
    <t>Cable cobre Ethernet</t>
  </si>
  <si>
    <t>Cable fibra SAN</t>
  </si>
  <si>
    <t>Licencias Vmware vSphere Enterprise Plus 7.x</t>
  </si>
  <si>
    <t>Licencias Vmware vRealize Operations Standard 7.x</t>
  </si>
  <si>
    <t>Soporte y Suscripciones</t>
  </si>
  <si>
    <t>Servicios de instalación y configuracion de software de Gestion hardware</t>
  </si>
  <si>
    <t>TOTAL OFERTA SIN IVA</t>
  </si>
  <si>
    <t>TOTAL OFERTA CON IVA</t>
  </si>
  <si>
    <t>Licencias</t>
  </si>
  <si>
    <t>Servicios Instalación servidor enracable Internet</t>
  </si>
  <si>
    <t>Servicios de instalación y configuración de software Vmware vSphere y Operations</t>
  </si>
  <si>
    <t>Soporte  servidor enracable Internet, 24x7, 3 años</t>
  </si>
  <si>
    <t>Soporte software Gestión Hardware, 24x7, 3 años</t>
  </si>
  <si>
    <t>Soporte software Vmware vSphere Enterprise Plus, 24x7, 3 años</t>
  </si>
  <si>
    <t>Soporte software Vmware vRealize Operations Standard, 24x7, 3 años</t>
  </si>
  <si>
    <t>Suscripcion RHEL guest virtualizados ilimitados,  24x7, 3 años</t>
  </si>
  <si>
    <t>Suscripción Smart Management (Satellite) guest virtualizados ilimitados, 24x7, 3 años</t>
  </si>
  <si>
    <t>Suscripción Smart Management (Satellite)sistema físico o 2 guest virtualizados, 8x5, 3 años</t>
  </si>
  <si>
    <t>Suscripcion RHEL guest virtualizados ilimitados,  8x5, 3 años</t>
  </si>
  <si>
    <t>Suscripcion RHEL sistema físico o 2 guest virtualizados,  8x5, 3 años</t>
  </si>
  <si>
    <t>Suscripción Smart Management (Satellite) guest virtualizados ilimitados, 8x5, 3 años</t>
  </si>
  <si>
    <t>Total 03</t>
  </si>
  <si>
    <t>Partida 4</t>
  </si>
  <si>
    <t xml:space="preserve">Serán excluidas las ofertas que excedan del presupuesto de licitación (tanto sin IVA como con IVA).  </t>
  </si>
  <si>
    <t>El importe de la celda “Total oferta sin IVA” debe incluir el importe correspondiente a las celdas “Beneficio industrial” y “Gastos Generales”. En caso de que las celdas mencionadas anteriormente no estén debidamente cumplimentadas, es decir, se encuentren en blanco, se considerará que el porcentaje ofertado para dichas celdas es 0.</t>
  </si>
  <si>
    <t>AMPLIACIÓN DE LA INFRAESTRUCTURA DE SERVICIOS DE INTERNET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</si>
</sst>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000\ &quot;€&quot;"/>
    <numFmt numFmtId="166" formatCode="#,##0.00000\ &quot;€&quot;"/>
  </numFmts>
  <fonts count="11"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b/>
      <sz val="11"/>
      <color rgb="FFFF00FF"/>
      <name val="Calibri"/>
      <family val="2"/>
      <scheme val="minor"/>
    </font>
    <font>
      <sz val="11"/>
      <name val="Calibri"/>
      <family val="2"/>
      <scheme val="minor"/>
    </font>
    <font>
      <b/>
      <sz val="11"/>
      <name val="Calibri"/>
      <family val="2"/>
      <scheme val="minor"/>
    </font>
    <font>
      <b/>
      <sz val="11"/>
      <color rgb="FFFF0000"/>
      <name val="Calibri"/>
      <family val="2"/>
      <scheme val="minor"/>
    </font>
    <font>
      <b/>
      <sz val="11"/>
      <color theme="0"/>
      <name val="Calibri"/>
      <family val="2"/>
      <scheme val="minor"/>
    </font>
    <font>
      <sz val="11"/>
      <color theme="0"/>
      <name val="Calibri"/>
      <family val="2"/>
      <scheme val="minor"/>
    </font>
    <font>
      <b/>
      <sz val="10"/>
      <name val="Arial"/>
      <family val="2"/>
    </font>
  </fonts>
  <fills count="6">
    <fill>
      <patternFill patternType="none"/>
    </fill>
    <fill>
      <patternFill patternType="gray125"/>
    </fill>
    <fill>
      <patternFill patternType="solid">
        <fgColor rgb="FFB4CBE0"/>
        <bgColor indexed="64"/>
      </patternFill>
    </fill>
    <fill>
      <patternFill patternType="solid">
        <fgColor rgb="FFC0C0C0"/>
        <bgColor indexed="64"/>
      </patternFill>
    </fill>
    <fill>
      <patternFill patternType="solid">
        <fgColor rgb="FF99FFCC"/>
        <bgColor indexed="64"/>
      </patternFill>
    </fill>
    <fill>
      <patternFill patternType="solid">
        <fgColor theme="7" tint="0.39997558519241921"/>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52">
    <xf numFmtId="0" fontId="0" fillId="0" borderId="0" xfId="0"/>
    <xf numFmtId="0" fontId="2" fillId="0" borderId="0" xfId="0" applyFont="1" applyProtection="1"/>
    <xf numFmtId="0" fontId="0" fillId="0" borderId="0" xfId="0" applyFont="1" applyProtection="1"/>
    <xf numFmtId="0" fontId="2" fillId="0" borderId="0" xfId="0" applyFont="1" applyAlignment="1" applyProtection="1">
      <alignment vertical="top"/>
    </xf>
    <xf numFmtId="0" fontId="0" fillId="0" borderId="0" xfId="0" applyFont="1" applyAlignment="1" applyProtection="1">
      <alignment vertical="top"/>
    </xf>
    <xf numFmtId="0" fontId="3" fillId="0" borderId="0" xfId="0" applyFont="1" applyAlignment="1" applyProtection="1">
      <alignment vertical="top"/>
    </xf>
    <xf numFmtId="0" fontId="3" fillId="0" borderId="0" xfId="0" applyFont="1" applyAlignment="1" applyProtection="1">
      <alignment vertical="top" wrapText="1"/>
    </xf>
    <xf numFmtId="49" fontId="2" fillId="2" borderId="0" xfId="0" applyNumberFormat="1" applyFont="1" applyFill="1" applyAlignment="1" applyProtection="1">
      <alignment vertical="top" wrapText="1"/>
    </xf>
    <xf numFmtId="49" fontId="0" fillId="0" borderId="0" xfId="0" applyNumberFormat="1" applyFont="1" applyAlignment="1" applyProtection="1">
      <alignment vertical="top" wrapText="1"/>
    </xf>
    <xf numFmtId="49" fontId="2" fillId="0" borderId="0" xfId="0" applyNumberFormat="1" applyFont="1" applyAlignment="1" applyProtection="1">
      <alignment vertical="top" wrapText="1"/>
    </xf>
    <xf numFmtId="0" fontId="0" fillId="3" borderId="0" xfId="0" applyFont="1" applyFill="1" applyAlignment="1" applyProtection="1">
      <alignment vertical="top"/>
    </xf>
    <xf numFmtId="0" fontId="0" fillId="3" borderId="0" xfId="0" applyFont="1" applyFill="1" applyAlignment="1" applyProtection="1">
      <alignment vertical="top" wrapText="1"/>
    </xf>
    <xf numFmtId="0" fontId="0" fillId="0" borderId="0" xfId="0" applyFont="1" applyFill="1" applyAlignment="1" applyProtection="1">
      <alignment vertical="top" wrapText="1"/>
    </xf>
    <xf numFmtId="164" fontId="7" fillId="0" borderId="0" xfId="0" applyNumberFormat="1" applyFont="1" applyProtection="1"/>
    <xf numFmtId="10" fontId="6" fillId="4" borderId="0" xfId="1" applyNumberFormat="1" applyFont="1" applyFill="1" applyAlignment="1" applyProtection="1">
      <alignment horizontal="right" vertical="top" indent="1"/>
      <protection locked="0"/>
    </xf>
    <xf numFmtId="3" fontId="5" fillId="0" borderId="0" xfId="0" applyNumberFormat="1" applyFont="1" applyAlignment="1" applyProtection="1">
      <alignment horizontal="right" vertical="top" indent="1"/>
    </xf>
    <xf numFmtId="0" fontId="5" fillId="0" borderId="0" xfId="0" applyFont="1" applyFill="1" applyAlignment="1" applyProtection="1">
      <alignment vertical="top"/>
    </xf>
    <xf numFmtId="4" fontId="5" fillId="0" borderId="0" xfId="0" applyNumberFormat="1" applyFont="1" applyAlignment="1" applyProtection="1">
      <alignment horizontal="right" indent="1"/>
    </xf>
    <xf numFmtId="10" fontId="6" fillId="0" borderId="0" xfId="1" applyNumberFormat="1" applyFont="1" applyAlignment="1" applyProtection="1">
      <alignment horizontal="right" vertical="top" indent="1"/>
    </xf>
    <xf numFmtId="164" fontId="5" fillId="0" borderId="0" xfId="0" applyNumberFormat="1" applyFont="1" applyProtection="1"/>
    <xf numFmtId="164" fontId="6" fillId="0" borderId="0" xfId="0" applyNumberFormat="1" applyFont="1" applyAlignment="1" applyProtection="1">
      <alignment vertical="top"/>
    </xf>
    <xf numFmtId="164" fontId="5" fillId="4" borderId="0" xfId="1" applyNumberFormat="1" applyFont="1" applyFill="1" applyAlignment="1" applyProtection="1">
      <alignment horizontal="right" vertical="top" indent="1"/>
      <protection locked="0"/>
    </xf>
    <xf numFmtId="164" fontId="5" fillId="0" borderId="0" xfId="0" applyNumberFormat="1" applyFont="1" applyFill="1" applyAlignment="1" applyProtection="1">
      <alignment horizontal="right" vertical="top" indent="1"/>
    </xf>
    <xf numFmtId="164" fontId="5" fillId="0" borderId="0" xfId="0" applyNumberFormat="1" applyFont="1" applyAlignment="1" applyProtection="1">
      <alignment horizontal="right" indent="1"/>
    </xf>
    <xf numFmtId="0" fontId="2" fillId="2" borderId="0" xfId="0" applyFont="1" applyFill="1" applyAlignment="1" applyProtection="1">
      <alignment vertical="top"/>
    </xf>
    <xf numFmtId="3" fontId="4" fillId="2" borderId="0" xfId="0" applyNumberFormat="1" applyFont="1" applyFill="1" applyAlignment="1" applyProtection="1">
      <alignment vertical="top"/>
    </xf>
    <xf numFmtId="164" fontId="6" fillId="2" borderId="0" xfId="0" applyNumberFormat="1" applyFont="1" applyFill="1" applyAlignment="1" applyProtection="1">
      <alignment vertical="top"/>
    </xf>
    <xf numFmtId="4" fontId="0" fillId="0" borderId="0" xfId="0" applyNumberFormat="1" applyFont="1" applyAlignment="1" applyProtection="1">
      <alignment vertical="top"/>
    </xf>
    <xf numFmtId="164" fontId="0" fillId="0" borderId="0" xfId="0" applyNumberFormat="1" applyFont="1" applyAlignment="1" applyProtection="1">
      <alignment vertical="top"/>
    </xf>
    <xf numFmtId="49" fontId="2" fillId="0" borderId="0" xfId="0" applyNumberFormat="1" applyFont="1" applyAlignment="1" applyProtection="1">
      <alignment vertical="top"/>
    </xf>
    <xf numFmtId="3" fontId="0" fillId="0" borderId="0" xfId="0" applyNumberFormat="1" applyFont="1" applyAlignment="1" applyProtection="1">
      <alignment vertical="top"/>
    </xf>
    <xf numFmtId="164" fontId="0" fillId="3" borderId="0" xfId="0" applyNumberFormat="1" applyFont="1" applyFill="1" applyAlignment="1" applyProtection="1">
      <alignment vertical="top"/>
    </xf>
    <xf numFmtId="164" fontId="0" fillId="0" borderId="0" xfId="0" applyNumberFormat="1" applyFont="1" applyProtection="1"/>
    <xf numFmtId="164" fontId="8" fillId="0" borderId="0" xfId="0" applyNumberFormat="1" applyFont="1" applyAlignment="1" applyProtection="1">
      <alignment horizontal="right" vertical="top" indent="1"/>
    </xf>
    <xf numFmtId="0" fontId="9" fillId="0" borderId="0" xfId="0" applyFont="1" applyProtection="1"/>
    <xf numFmtId="164" fontId="9" fillId="0" borderId="0" xfId="0" applyNumberFormat="1" applyFont="1" applyAlignment="1" applyProtection="1">
      <alignment vertical="top"/>
    </xf>
    <xf numFmtId="166" fontId="9" fillId="0" borderId="0" xfId="0" applyNumberFormat="1" applyFont="1" applyProtection="1"/>
    <xf numFmtId="0" fontId="8" fillId="0" borderId="0" xfId="0" applyFont="1" applyAlignment="1" applyProtection="1">
      <alignment horizontal="left" vertical="center"/>
    </xf>
    <xf numFmtId="0" fontId="9" fillId="0" borderId="0" xfId="0" applyFont="1" applyFill="1" applyProtection="1"/>
    <xf numFmtId="0" fontId="0" fillId="0" borderId="0" xfId="0" applyFont="1" applyAlignment="1" applyProtection="1">
      <alignment horizontal="left" vertical="center" wrapText="1"/>
    </xf>
    <xf numFmtId="0" fontId="0" fillId="0" borderId="0" xfId="0" applyFont="1" applyAlignment="1" applyProtection="1">
      <alignment horizontal="left" vertical="center"/>
    </xf>
    <xf numFmtId="2" fontId="0" fillId="0" borderId="0" xfId="0" applyNumberFormat="1" applyFont="1" applyAlignment="1" applyProtection="1">
      <alignment horizontal="left" vertical="center"/>
    </xf>
    <xf numFmtId="0" fontId="0" fillId="5" borderId="0" xfId="0" applyFill="1" applyAlignment="1" applyProtection="1">
      <alignment wrapText="1"/>
    </xf>
    <xf numFmtId="0" fontId="0" fillId="0" borderId="0" xfId="0" applyFill="1" applyProtection="1"/>
    <xf numFmtId="0" fontId="10" fillId="5" borderId="0" xfId="0" applyFont="1" applyFill="1" applyAlignment="1" applyProtection="1">
      <alignment wrapText="1"/>
    </xf>
    <xf numFmtId="49" fontId="0" fillId="0" borderId="0" xfId="0" applyNumberFormat="1" applyFont="1" applyFill="1" applyAlignment="1" applyProtection="1">
      <alignment vertical="top" wrapText="1"/>
    </xf>
    <xf numFmtId="4" fontId="0" fillId="0" borderId="0" xfId="0" applyNumberFormat="1" applyFont="1" applyFill="1" applyAlignment="1" applyProtection="1">
      <alignment vertical="top"/>
    </xf>
    <xf numFmtId="0" fontId="0" fillId="2" borderId="0" xfId="0" applyFont="1" applyFill="1" applyProtection="1"/>
    <xf numFmtId="165" fontId="0" fillId="0" borderId="0" xfId="0" applyNumberFormat="1" applyFont="1" applyProtection="1"/>
    <xf numFmtId="0" fontId="0" fillId="0" borderId="0" xfId="0" applyFont="1" applyFill="1" applyProtection="1"/>
    <xf numFmtId="4" fontId="5" fillId="0" borderId="0" xfId="0" applyNumberFormat="1" applyFont="1" applyFill="1" applyAlignment="1" applyProtection="1">
      <alignment horizontal="right" vertical="top" indent="1"/>
    </xf>
    <xf numFmtId="0" fontId="2" fillId="0" borderId="0" xfId="0" applyFont="1" applyAlignment="1" applyProtection="1">
      <alignment horizontal="left" vertical="center" wrapText="1"/>
    </xf>
  </cellXfs>
  <cellStyles count="2">
    <cellStyle name="Normal" xfId="0" builtinId="0"/>
    <cellStyle name="Porcentaje" xfId="1" builtinId="5"/>
  </cellStyles>
  <dxfs count="0"/>
  <tableStyles count="0" defaultTableStyle="TableStyleMedium2" defaultPivotStyle="PivotStyleLight16"/>
  <colors>
    <mruColors>
      <color rgb="FFB4CB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79B4C-7441-4028-AA45-8575AAD3AE78}">
  <dimension ref="A1:S65"/>
  <sheetViews>
    <sheetView tabSelected="1" zoomScale="115" zoomScaleNormal="115" workbookViewId="0">
      <pane xSplit="2" ySplit="3" topLeftCell="C12" activePane="bottomRight" state="frozen"/>
      <selection pane="topRight" activeCell="E1" sqref="E1"/>
      <selection pane="bottomLeft" activeCell="A4" sqref="A4"/>
      <selection pane="bottomRight" activeCell="D17" sqref="D17"/>
    </sheetView>
  </sheetViews>
  <sheetFormatPr baseColWidth="10" defaultColWidth="11.44140625" defaultRowHeight="14.4" x14ac:dyDescent="0.3"/>
  <cols>
    <col min="1" max="1" width="11.44140625" style="2"/>
    <col min="2" max="2" width="66.6640625" style="2" bestFit="1" customWidth="1" collapsed="1"/>
    <col min="3" max="3" width="12.33203125" style="2" bestFit="1" customWidth="1" collapsed="1"/>
    <col min="4" max="4" width="25.109375" style="2" bestFit="1" customWidth="1" collapsed="1"/>
    <col min="5" max="5" width="22.6640625" style="2" bestFit="1" customWidth="1" collapsed="1"/>
    <col min="6" max="6" width="12.44140625" style="2" customWidth="1" collapsed="1"/>
    <col min="7" max="7" width="17.44140625" style="2" bestFit="1" customWidth="1" collapsed="1"/>
    <col min="8" max="8" width="21.44140625" style="2" customWidth="1" collapsed="1"/>
    <col min="9" max="9" width="12.44140625" style="2" bestFit="1" customWidth="1" collapsed="1"/>
    <col min="10" max="10" width="11.44140625" style="2" collapsed="1"/>
    <col min="11" max="11" width="13.5546875" style="2" bestFit="1" customWidth="1" collapsed="1"/>
    <col min="12" max="12" width="11.44140625" style="2" collapsed="1"/>
    <col min="13" max="13" width="11.44140625" style="2"/>
    <col min="14" max="15" width="11.44140625" style="2" collapsed="1"/>
    <col min="16" max="19" width="11.44140625" style="2"/>
    <col min="20" max="16384" width="11.44140625" style="2" collapsed="1"/>
  </cols>
  <sheetData>
    <row r="1" spans="1:15" ht="41.4" customHeight="1" x14ac:dyDescent="0.3">
      <c r="A1" s="51" t="s">
        <v>51</v>
      </c>
      <c r="B1" s="51"/>
      <c r="C1" s="51"/>
      <c r="D1" s="51"/>
      <c r="E1" s="51"/>
      <c r="F1" s="34"/>
      <c r="G1" s="34"/>
      <c r="H1" s="3"/>
      <c r="I1" s="4"/>
      <c r="J1" s="4"/>
      <c r="K1" s="4"/>
      <c r="L1" s="4"/>
      <c r="M1" s="4"/>
      <c r="N1" s="4"/>
      <c r="O1" s="3"/>
    </row>
    <row r="2" spans="1:15" x14ac:dyDescent="0.3">
      <c r="A2" s="1" t="s">
        <v>0</v>
      </c>
      <c r="B2" s="4"/>
      <c r="C2" s="4"/>
      <c r="D2" s="4"/>
      <c r="E2" s="4"/>
      <c r="F2" s="34"/>
      <c r="G2" s="34"/>
      <c r="H2" s="3"/>
      <c r="I2" s="4"/>
      <c r="J2" s="4"/>
      <c r="K2" s="4"/>
      <c r="L2" s="4"/>
      <c r="M2" s="4"/>
      <c r="N2" s="4"/>
      <c r="O2" s="4"/>
    </row>
    <row r="3" spans="1:15" x14ac:dyDescent="0.3">
      <c r="B3" s="6" t="s">
        <v>1</v>
      </c>
      <c r="C3" s="5" t="s">
        <v>2</v>
      </c>
      <c r="D3" s="6" t="s">
        <v>3</v>
      </c>
      <c r="E3" s="6" t="s">
        <v>4</v>
      </c>
      <c r="F3" s="34"/>
      <c r="G3" s="34"/>
    </row>
    <row r="4" spans="1:15" x14ac:dyDescent="0.3">
      <c r="A4" s="47" t="s">
        <v>5</v>
      </c>
      <c r="B4" s="7" t="s">
        <v>17</v>
      </c>
      <c r="C4" s="24">
        <v>1</v>
      </c>
      <c r="D4" s="25"/>
      <c r="E4" s="26">
        <f>E8*C4</f>
        <v>0</v>
      </c>
      <c r="F4" s="34"/>
      <c r="G4" s="34"/>
    </row>
    <row r="5" spans="1:15" x14ac:dyDescent="0.3">
      <c r="B5" s="8" t="s">
        <v>25</v>
      </c>
      <c r="C5" s="27">
        <v>3</v>
      </c>
      <c r="D5" s="21"/>
      <c r="E5" s="28">
        <f>ROUND(C5*D5,2)</f>
        <v>0</v>
      </c>
      <c r="F5" s="35">
        <v>237023.35999999999</v>
      </c>
      <c r="G5" s="36">
        <f>(F5/1.15)</f>
        <v>206107.26957</v>
      </c>
      <c r="I5" s="32"/>
      <c r="K5" s="48"/>
    </row>
    <row r="6" spans="1:15" x14ac:dyDescent="0.3">
      <c r="B6" s="8" t="s">
        <v>26</v>
      </c>
      <c r="C6" s="27">
        <v>12</v>
      </c>
      <c r="D6" s="21"/>
      <c r="E6" s="28">
        <f t="shared" ref="E6:E7" si="0">ROUND(C6*D6,2)</f>
        <v>0</v>
      </c>
      <c r="F6" s="35"/>
      <c r="G6" s="36"/>
      <c r="I6" s="32"/>
      <c r="K6" s="48"/>
    </row>
    <row r="7" spans="1:15" x14ac:dyDescent="0.3">
      <c r="B7" s="8" t="s">
        <v>27</v>
      </c>
      <c r="C7" s="27">
        <v>9</v>
      </c>
      <c r="D7" s="21"/>
      <c r="E7" s="28">
        <f t="shared" si="0"/>
        <v>0</v>
      </c>
      <c r="F7" s="35"/>
      <c r="G7" s="36"/>
      <c r="I7" s="32"/>
      <c r="K7" s="48"/>
    </row>
    <row r="8" spans="1:15" x14ac:dyDescent="0.3">
      <c r="B8" s="29" t="s">
        <v>6</v>
      </c>
      <c r="C8" s="27"/>
      <c r="D8" s="30"/>
      <c r="E8" s="20">
        <f>SUM(E5:E7)</f>
        <v>0</v>
      </c>
      <c r="F8" s="37"/>
      <c r="G8" s="36"/>
    </row>
    <row r="9" spans="1:15" x14ac:dyDescent="0.3">
      <c r="B9" s="29"/>
      <c r="D9" s="30"/>
      <c r="E9" s="20"/>
      <c r="F9" s="37"/>
      <c r="G9" s="36"/>
    </row>
    <row r="10" spans="1:15" x14ac:dyDescent="0.3">
      <c r="A10" s="47" t="s">
        <v>7</v>
      </c>
      <c r="B10" s="7" t="s">
        <v>34</v>
      </c>
      <c r="C10" s="24">
        <v>1</v>
      </c>
      <c r="D10" s="25"/>
      <c r="E10" s="26">
        <f>E14*C10</f>
        <v>0</v>
      </c>
      <c r="F10" s="34"/>
      <c r="G10" s="34"/>
    </row>
    <row r="11" spans="1:15" x14ac:dyDescent="0.3">
      <c r="B11" s="8" t="s">
        <v>24</v>
      </c>
      <c r="C11" s="27">
        <v>3</v>
      </c>
      <c r="D11" s="21"/>
      <c r="E11" s="28">
        <f>ROUND(C11*D11,2)</f>
        <v>0</v>
      </c>
      <c r="F11" s="35">
        <v>25.16</v>
      </c>
      <c r="G11" s="36">
        <f>(F11/1.15)</f>
        <v>21.878260000000001</v>
      </c>
    </row>
    <row r="12" spans="1:15" x14ac:dyDescent="0.3">
      <c r="B12" s="8" t="s">
        <v>28</v>
      </c>
      <c r="C12" s="27">
        <v>6</v>
      </c>
      <c r="D12" s="21"/>
      <c r="E12" s="28">
        <f>ROUND(C12*D12,2)</f>
        <v>0</v>
      </c>
      <c r="F12" s="35"/>
      <c r="G12" s="36"/>
    </row>
    <row r="13" spans="1:15" x14ac:dyDescent="0.3">
      <c r="B13" s="8" t="s">
        <v>29</v>
      </c>
      <c r="C13" s="27">
        <v>6</v>
      </c>
      <c r="D13" s="21"/>
      <c r="E13" s="28">
        <f t="shared" ref="E13" si="1">ROUND(C13*D13,2)</f>
        <v>0</v>
      </c>
      <c r="F13" s="35"/>
      <c r="G13" s="36"/>
    </row>
    <row r="14" spans="1:15" x14ac:dyDescent="0.3">
      <c r="B14" s="29" t="s">
        <v>8</v>
      </c>
      <c r="D14" s="30"/>
      <c r="E14" s="20">
        <f>SUM(E11:E13)</f>
        <v>0</v>
      </c>
      <c r="F14" s="37"/>
      <c r="G14" s="36"/>
    </row>
    <row r="15" spans="1:15" x14ac:dyDescent="0.3">
      <c r="B15" s="29"/>
      <c r="D15" s="30"/>
      <c r="E15" s="20"/>
      <c r="F15" s="37"/>
      <c r="G15" s="36"/>
    </row>
    <row r="16" spans="1:15" x14ac:dyDescent="0.3">
      <c r="A16" s="47" t="s">
        <v>9</v>
      </c>
      <c r="B16" s="7" t="s">
        <v>30</v>
      </c>
      <c r="C16" s="24">
        <v>1</v>
      </c>
      <c r="D16" s="25"/>
      <c r="E16" s="26">
        <f>E27*C16</f>
        <v>0</v>
      </c>
      <c r="F16" s="34"/>
      <c r="G16" s="36"/>
    </row>
    <row r="17" spans="1:7" x14ac:dyDescent="0.3">
      <c r="B17" s="8" t="s">
        <v>37</v>
      </c>
      <c r="C17" s="27">
        <v>3</v>
      </c>
      <c r="D17" s="21"/>
      <c r="E17" s="28">
        <f t="shared" ref="E17:E19" si="2">ROUND(C17*D17,2)</f>
        <v>0</v>
      </c>
      <c r="F17" s="34"/>
      <c r="G17" s="36"/>
    </row>
    <row r="18" spans="1:7" x14ac:dyDescent="0.3">
      <c r="B18" s="8" t="s">
        <v>38</v>
      </c>
      <c r="C18" s="27">
        <v>3</v>
      </c>
      <c r="D18" s="21"/>
      <c r="E18" s="28">
        <f t="shared" si="2"/>
        <v>0</v>
      </c>
      <c r="F18" s="34"/>
      <c r="G18" s="36"/>
    </row>
    <row r="19" spans="1:7" x14ac:dyDescent="0.3">
      <c r="B19" s="8" t="s">
        <v>39</v>
      </c>
      <c r="C19" s="27">
        <v>6</v>
      </c>
      <c r="D19" s="21"/>
      <c r="E19" s="28">
        <f t="shared" si="2"/>
        <v>0</v>
      </c>
      <c r="F19" s="34"/>
      <c r="G19" s="36"/>
    </row>
    <row r="20" spans="1:7" x14ac:dyDescent="0.3">
      <c r="B20" s="8" t="s">
        <v>40</v>
      </c>
      <c r="C20" s="27">
        <v>6</v>
      </c>
      <c r="D20" s="21"/>
      <c r="E20" s="28">
        <f t="shared" ref="E20:E26" si="3">ROUND(C20*D20,2)</f>
        <v>0</v>
      </c>
      <c r="F20" s="34"/>
      <c r="G20" s="36"/>
    </row>
    <row r="21" spans="1:7" x14ac:dyDescent="0.3">
      <c r="B21" s="2" t="s">
        <v>41</v>
      </c>
      <c r="C21" s="27">
        <v>3</v>
      </c>
      <c r="D21" s="21"/>
      <c r="E21" s="28">
        <f t="shared" si="3"/>
        <v>0</v>
      </c>
      <c r="F21" s="34"/>
      <c r="G21" s="36"/>
    </row>
    <row r="22" spans="1:7" x14ac:dyDescent="0.3">
      <c r="B22" s="49" t="s">
        <v>44</v>
      </c>
      <c r="C22" s="27">
        <v>2</v>
      </c>
      <c r="D22" s="21"/>
      <c r="E22" s="28">
        <f t="shared" si="3"/>
        <v>0</v>
      </c>
      <c r="F22" s="34"/>
      <c r="G22" s="36"/>
    </row>
    <row r="23" spans="1:7" x14ac:dyDescent="0.3">
      <c r="B23" s="49" t="s">
        <v>45</v>
      </c>
      <c r="C23" s="27">
        <v>5</v>
      </c>
      <c r="D23" s="21"/>
      <c r="E23" s="28">
        <f t="shared" si="3"/>
        <v>0</v>
      </c>
      <c r="F23" s="34"/>
      <c r="G23" s="36"/>
    </row>
    <row r="24" spans="1:7" ht="28.8" x14ac:dyDescent="0.3">
      <c r="B24" s="45" t="s">
        <v>42</v>
      </c>
      <c r="C24" s="46">
        <v>3</v>
      </c>
      <c r="D24" s="21"/>
      <c r="E24" s="28">
        <f t="shared" si="3"/>
        <v>0</v>
      </c>
      <c r="F24" s="34"/>
      <c r="G24" s="36"/>
    </row>
    <row r="25" spans="1:7" ht="28.8" x14ac:dyDescent="0.3">
      <c r="B25" s="45" t="s">
        <v>46</v>
      </c>
      <c r="C25" s="46">
        <v>3</v>
      </c>
      <c r="D25" s="21"/>
      <c r="E25" s="28">
        <f t="shared" si="3"/>
        <v>0</v>
      </c>
      <c r="F25" s="34"/>
      <c r="G25" s="36"/>
    </row>
    <row r="26" spans="1:7" ht="28.8" x14ac:dyDescent="0.3">
      <c r="B26" s="45" t="s">
        <v>43</v>
      </c>
      <c r="C26" s="46">
        <v>5</v>
      </c>
      <c r="D26" s="21"/>
      <c r="E26" s="28">
        <f t="shared" si="3"/>
        <v>0</v>
      </c>
      <c r="F26" s="34"/>
      <c r="G26" s="36"/>
    </row>
    <row r="27" spans="1:7" x14ac:dyDescent="0.3">
      <c r="B27" s="29" t="s">
        <v>47</v>
      </c>
      <c r="C27" s="27"/>
      <c r="D27" s="30"/>
      <c r="E27" s="20">
        <f>SUM(E17:E26)</f>
        <v>0</v>
      </c>
      <c r="F27" s="34"/>
      <c r="G27" s="34"/>
    </row>
    <row r="28" spans="1:7" x14ac:dyDescent="0.3">
      <c r="B28" s="29"/>
      <c r="D28" s="30"/>
      <c r="E28" s="20"/>
      <c r="F28" s="34"/>
      <c r="G28" s="34"/>
    </row>
    <row r="29" spans="1:7" x14ac:dyDescent="0.3">
      <c r="A29" s="47" t="s">
        <v>48</v>
      </c>
      <c r="B29" s="7" t="s">
        <v>18</v>
      </c>
      <c r="C29" s="24">
        <v>1</v>
      </c>
      <c r="D29" s="25"/>
      <c r="E29" s="26">
        <f>E33*C29</f>
        <v>0</v>
      </c>
      <c r="F29" s="34"/>
      <c r="G29" s="34"/>
    </row>
    <row r="30" spans="1:7" x14ac:dyDescent="0.3">
      <c r="B30" s="8" t="s">
        <v>35</v>
      </c>
      <c r="C30" s="27">
        <v>3</v>
      </c>
      <c r="D30" s="21"/>
      <c r="E30" s="28">
        <f t="shared" ref="E30:E32" si="4">ROUND(C30*D30,2)</f>
        <v>0</v>
      </c>
      <c r="F30" s="38"/>
      <c r="G30" s="34"/>
    </row>
    <row r="31" spans="1:7" x14ac:dyDescent="0.3">
      <c r="B31" s="8" t="s">
        <v>31</v>
      </c>
      <c r="C31" s="27">
        <v>3</v>
      </c>
      <c r="D31" s="21"/>
      <c r="E31" s="28">
        <f t="shared" si="4"/>
        <v>0</v>
      </c>
      <c r="F31" s="38"/>
      <c r="G31" s="34"/>
    </row>
    <row r="32" spans="1:7" ht="28.8" x14ac:dyDescent="0.3">
      <c r="B32" s="8" t="s">
        <v>36</v>
      </c>
      <c r="C32" s="27">
        <v>3</v>
      </c>
      <c r="D32" s="21"/>
      <c r="E32" s="28">
        <f t="shared" si="4"/>
        <v>0</v>
      </c>
      <c r="F32" s="38"/>
      <c r="G32" s="34"/>
    </row>
    <row r="33" spans="1:8" x14ac:dyDescent="0.3">
      <c r="B33" s="29" t="s">
        <v>22</v>
      </c>
      <c r="D33" s="30"/>
      <c r="E33" s="20">
        <f>SUM(E30:E32)</f>
        <v>0</v>
      </c>
      <c r="F33" s="34"/>
      <c r="G33" s="34"/>
    </row>
    <row r="34" spans="1:8" x14ac:dyDescent="0.3">
      <c r="B34" s="29"/>
      <c r="D34" s="30"/>
      <c r="E34" s="20"/>
      <c r="F34" s="34"/>
      <c r="G34" s="34"/>
    </row>
    <row r="35" spans="1:8" x14ac:dyDescent="0.3">
      <c r="A35" s="47" t="s">
        <v>10</v>
      </c>
      <c r="B35" s="7" t="s">
        <v>19</v>
      </c>
      <c r="C35" s="24">
        <v>1</v>
      </c>
      <c r="D35" s="25"/>
      <c r="E35" s="26">
        <f>E37*C35</f>
        <v>0</v>
      </c>
      <c r="F35" s="34"/>
      <c r="G35" s="34"/>
    </row>
    <row r="36" spans="1:8" ht="28.8" x14ac:dyDescent="0.3">
      <c r="B36" s="8" t="s">
        <v>20</v>
      </c>
      <c r="C36" s="27">
        <v>1</v>
      </c>
      <c r="D36" s="21"/>
      <c r="E36" s="28">
        <f t="shared" ref="E36" si="5">ROUND(C36*D36,2)</f>
        <v>0</v>
      </c>
      <c r="F36" s="34"/>
      <c r="G36" s="34"/>
    </row>
    <row r="37" spans="1:8" x14ac:dyDescent="0.3">
      <c r="B37" s="29" t="s">
        <v>23</v>
      </c>
      <c r="D37" s="30"/>
      <c r="E37" s="20">
        <f>SUM(E36:E36)</f>
        <v>0</v>
      </c>
      <c r="F37" s="34"/>
      <c r="G37" s="34"/>
    </row>
    <row r="38" spans="1:8" x14ac:dyDescent="0.3">
      <c r="B38" s="29"/>
      <c r="D38" s="30"/>
      <c r="E38" s="20"/>
      <c r="F38" s="34"/>
      <c r="G38" s="34"/>
    </row>
    <row r="39" spans="1:8" x14ac:dyDescent="0.3">
      <c r="B39" s="29" t="s">
        <v>16</v>
      </c>
      <c r="D39" s="30"/>
      <c r="E39" s="20">
        <f>SUM(E4,E10,E16,E29,E35)</f>
        <v>0</v>
      </c>
      <c r="F39" s="34"/>
      <c r="G39" s="34"/>
    </row>
    <row r="40" spans="1:8" x14ac:dyDescent="0.3">
      <c r="B40" s="11"/>
      <c r="C40" s="10"/>
      <c r="D40" s="10"/>
      <c r="E40" s="31"/>
      <c r="F40" s="34"/>
      <c r="G40" s="34"/>
    </row>
    <row r="41" spans="1:8" x14ac:dyDescent="0.3">
      <c r="E41" s="32"/>
      <c r="F41" s="34"/>
      <c r="G41" s="34"/>
    </row>
    <row r="42" spans="1:8" x14ac:dyDescent="0.3">
      <c r="B42" s="9" t="s">
        <v>11</v>
      </c>
      <c r="C42" s="15"/>
      <c r="D42" s="33"/>
      <c r="E42" s="20">
        <f>ROUND(E39,2)</f>
        <v>0</v>
      </c>
      <c r="F42" s="34"/>
      <c r="G42" s="34"/>
    </row>
    <row r="43" spans="1:8" x14ac:dyDescent="0.3">
      <c r="B43" s="12"/>
      <c r="C43" s="16"/>
      <c r="D43" s="50"/>
      <c r="E43" s="22"/>
      <c r="F43" s="34"/>
      <c r="G43" s="34"/>
    </row>
    <row r="44" spans="1:8" x14ac:dyDescent="0.3">
      <c r="B44" s="1" t="s">
        <v>12</v>
      </c>
      <c r="D44" s="14"/>
      <c r="E44" s="20">
        <f>E42*D44</f>
        <v>0</v>
      </c>
      <c r="F44" s="34"/>
      <c r="G44" s="34"/>
    </row>
    <row r="45" spans="1:8" x14ac:dyDescent="0.3">
      <c r="B45" s="1"/>
      <c r="D45" s="17"/>
      <c r="E45" s="23"/>
      <c r="F45" s="34"/>
      <c r="G45" s="34"/>
    </row>
    <row r="46" spans="1:8" x14ac:dyDescent="0.3">
      <c r="B46" s="1" t="s">
        <v>13</v>
      </c>
      <c r="D46" s="14"/>
      <c r="E46" s="20">
        <f>E42*D46</f>
        <v>0</v>
      </c>
      <c r="F46" s="40"/>
      <c r="G46" s="40"/>
      <c r="H46" s="40"/>
    </row>
    <row r="47" spans="1:8" x14ac:dyDescent="0.3">
      <c r="B47" s="1"/>
      <c r="D47" s="17"/>
      <c r="E47" s="23"/>
      <c r="F47" s="40"/>
      <c r="G47" s="40"/>
      <c r="H47" s="40"/>
    </row>
    <row r="48" spans="1:8" x14ac:dyDescent="0.3">
      <c r="B48" s="1" t="s">
        <v>32</v>
      </c>
      <c r="D48" s="17"/>
      <c r="E48" s="20">
        <f>E42+E44+E46</f>
        <v>0</v>
      </c>
      <c r="F48" s="40"/>
      <c r="G48" s="40"/>
      <c r="H48" s="40"/>
    </row>
    <row r="49" spans="2:8" x14ac:dyDescent="0.3">
      <c r="B49" s="1"/>
      <c r="D49" s="17"/>
      <c r="E49" s="23"/>
    </row>
    <row r="50" spans="2:8" x14ac:dyDescent="0.3">
      <c r="B50" s="1" t="s">
        <v>14</v>
      </c>
      <c r="D50" s="18">
        <v>0.21</v>
      </c>
      <c r="E50" s="20">
        <f>E48*0.21</f>
        <v>0</v>
      </c>
      <c r="F50" s="40"/>
      <c r="G50" s="40"/>
      <c r="H50" s="40"/>
    </row>
    <row r="51" spans="2:8" x14ac:dyDescent="0.3">
      <c r="E51" s="19"/>
    </row>
    <row r="52" spans="2:8" x14ac:dyDescent="0.3">
      <c r="B52" s="1" t="s">
        <v>33</v>
      </c>
      <c r="E52" s="20">
        <f>E48+E50</f>
        <v>0</v>
      </c>
      <c r="F52" s="41"/>
      <c r="G52" s="41"/>
      <c r="H52" s="41"/>
    </row>
    <row r="53" spans="2:8" x14ac:dyDescent="0.3">
      <c r="B53" s="13"/>
      <c r="C53" s="13" t="s">
        <v>15</v>
      </c>
      <c r="E53" s="32"/>
    </row>
    <row r="54" spans="2:8" x14ac:dyDescent="0.3">
      <c r="C54" s="13"/>
      <c r="E54" s="32"/>
      <c r="F54" s="39"/>
      <c r="G54" s="39"/>
      <c r="H54" s="39"/>
    </row>
    <row r="55" spans="2:8" x14ac:dyDescent="0.3">
      <c r="B55" s="40"/>
      <c r="C55" s="40"/>
      <c r="D55" s="40"/>
      <c r="E55" s="40"/>
    </row>
    <row r="56" spans="2:8" x14ac:dyDescent="0.3">
      <c r="B56" s="42" t="s">
        <v>21</v>
      </c>
      <c r="C56" s="40"/>
      <c r="D56" s="40"/>
      <c r="E56" s="40"/>
      <c r="F56" s="39"/>
      <c r="G56" s="39"/>
      <c r="H56" s="39"/>
    </row>
    <row r="57" spans="2:8" x14ac:dyDescent="0.3">
      <c r="B57" s="43"/>
      <c r="C57" s="40"/>
      <c r="D57" s="40"/>
      <c r="E57" s="40"/>
    </row>
    <row r="58" spans="2:8" ht="27" x14ac:dyDescent="0.3">
      <c r="B58" s="44" t="s">
        <v>49</v>
      </c>
    </row>
    <row r="59" spans="2:8" x14ac:dyDescent="0.3">
      <c r="B59" s="43"/>
      <c r="C59" s="40"/>
      <c r="D59" s="40"/>
      <c r="E59" s="40"/>
    </row>
    <row r="60" spans="2:8" ht="66.599999999999994" x14ac:dyDescent="0.3">
      <c r="B60" s="44" t="s">
        <v>50</v>
      </c>
    </row>
    <row r="61" spans="2:8" x14ac:dyDescent="0.3">
      <c r="B61" s="41"/>
      <c r="C61" s="41"/>
      <c r="D61" s="41"/>
      <c r="E61" s="41"/>
    </row>
    <row r="63" spans="2:8" x14ac:dyDescent="0.3">
      <c r="B63" s="39"/>
      <c r="C63" s="39"/>
      <c r="D63" s="39"/>
      <c r="E63" s="39"/>
    </row>
    <row r="65" spans="2:5" x14ac:dyDescent="0.3">
      <c r="B65" s="39"/>
      <c r="C65" s="39"/>
      <c r="D65" s="39"/>
      <c r="E65" s="39"/>
    </row>
  </sheetData>
  <sheetProtection algorithmName="SHA-512" hashValue="lyURUpZDE+h4mdT8laIeAUbZNHt6Gc+ljHu7BO2m0ppBG95eiIoLk+ysb63wMrbGnHkeGkOQ7Q6A5MjaH37N9Q==" saltValue="l4PJUqwZUD+DO71pV80JjA==" spinCount="100000" sheet="1" selectLockedCells="1"/>
  <mergeCells count="1">
    <mergeCell ref="A1:E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4ce6f2a4-3cf8-4435-999d-d4652fe8fa53">PN7YJE6ASU6D-338107997-169</_dlc_DocId>
    <_dlc_DocIdUrl xmlns="4ce6f2a4-3cf8-4435-999d-d4652fe8fa53">
      <Url>https://espacios.metromadrid.es/asi/SerExpl/_layouts/15/DocIdRedir.aspx?ID=PN7YJE6ASU6D-338107997-169</Url>
      <Description>PN7YJE6ASU6D-338107997-169</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o" ma:contentTypeID="0x0101009D0AF3BD59D1C948953EF209A873B531" ma:contentTypeVersion="2" ma:contentTypeDescription="Crear nuevo documento." ma:contentTypeScope="" ma:versionID="5e601a12239c85438abfe78bfef223e6">
  <xsd:schema xmlns:xsd="http://www.w3.org/2001/XMLSchema" xmlns:xs="http://www.w3.org/2001/XMLSchema" xmlns:p="http://schemas.microsoft.com/office/2006/metadata/properties" xmlns:ns2="4ce6f2a4-3cf8-4435-999d-d4652fe8fa53" targetNamespace="http://schemas.microsoft.com/office/2006/metadata/properties" ma:root="true" ma:fieldsID="e27f9891036147cd61f65ae9002ade64" ns2:_="">
    <xsd:import namespace="4ce6f2a4-3cf8-4435-999d-d4652fe8fa53"/>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e6f2a4-3cf8-4435-999d-d4652fe8fa53"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CBD273-7FE2-4209-87AD-1B534B00962A}">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4ce6f2a4-3cf8-4435-999d-d4652fe8fa53"/>
    <ds:schemaRef ds:uri="http://www.w3.org/XML/1998/namespace"/>
    <ds:schemaRef ds:uri="http://purl.org/dc/dcmitype/"/>
  </ds:schemaRefs>
</ds:datastoreItem>
</file>

<file path=customXml/itemProps2.xml><?xml version="1.0" encoding="utf-8"?>
<ds:datastoreItem xmlns:ds="http://schemas.openxmlformats.org/officeDocument/2006/customXml" ds:itemID="{E9F3F1C8-6F87-48A5-9799-7721FEFD4488}">
  <ds:schemaRefs>
    <ds:schemaRef ds:uri="http://schemas.microsoft.com/sharepoint/v3/contenttype/forms"/>
  </ds:schemaRefs>
</ds:datastoreItem>
</file>

<file path=customXml/itemProps3.xml><?xml version="1.0" encoding="utf-8"?>
<ds:datastoreItem xmlns:ds="http://schemas.openxmlformats.org/officeDocument/2006/customXml" ds:itemID="{AE0ED0E1-CC11-475E-87D3-870B76A4AD12}">
  <ds:schemaRefs>
    <ds:schemaRef ds:uri="http://schemas.microsoft.com/sharepoint/events"/>
  </ds:schemaRefs>
</ds:datastoreItem>
</file>

<file path=customXml/itemProps4.xml><?xml version="1.0" encoding="utf-8"?>
<ds:datastoreItem xmlns:ds="http://schemas.openxmlformats.org/officeDocument/2006/customXml" ds:itemID="{E0150182-2FF8-402B-9400-11D6088349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e6f2a4-3cf8-4435-999d-d4652fe8fa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Prespuesto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Muñoz Velez, Sofia</dc:creator>
  <cp:keywords/>
  <dc:description/>
  <cp:lastModifiedBy>Donaire Granado, Alberto</cp:lastModifiedBy>
  <cp:revision/>
  <dcterms:created xsi:type="dcterms:W3CDTF">2020-10-28T09:41:18Z</dcterms:created>
  <dcterms:modified xsi:type="dcterms:W3CDTF">2023-01-12T17:58:36Z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0x0101009D0AF3BD59D1C948953EF209A873B531</vt:lpwstr>
  </property>
  <property fmtid="{D5CDD505-2E9C-101B-9397-08002B2CF9AE}" pid="3" name="_dlc_DocIdItemGuid">
    <vt:lpwstr>d9248797-2ae9-4c8f-9823-7eb6f7d6f7be</vt:lpwstr>
  </property>
  <property fmtid="{D5CDD505-2E9C-101B-9397-08002B2CF9AE}" pid="4" name="TaxKeyword">
    <vt:lpwstr/>
  </property>
</Properties>
</file>