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2000003816_ObO_ESCALERAS EL CARMEN Y PACÍFICO\1. Vb Pliegos\gabinete\"/>
    </mc:Choice>
  </mc:AlternateContent>
  <xr:revisionPtr revIDLastSave="0" documentId="13_ncr:1_{9996824A-ECE0-4DF4-A835-8F8AA8F0571A}" xr6:coauthVersionLast="47" xr6:coauthVersionMax="47" xr10:uidLastSave="{00000000-0000-0000-0000-000000000000}"/>
  <workbookProtection workbookAlgorithmName="SHA-512" workbookHashValue="S+W5vdbuu6Vzcy8EyCXWr5ROkVna2FaR9KS7qSEj+944EkIAfpuZWMqpRqTD9o6GpCx8Hkq51No85El4r1n4bg==" workbookSaltValue="4/jbk0tny+MFFE5m91QgIQ==" workbookSpinCount="100000" lockStructure="1"/>
  <bookViews>
    <workbookView xWindow="-108" yWindow="-108" windowWidth="23256" windowHeight="12576" xr2:uid="{FE2A1748-68E5-49CF-8BA5-43A79E09B434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2" i="1" l="1"/>
  <c r="G203" i="1"/>
  <c r="F204" i="1" s="1"/>
  <c r="E197" i="1"/>
  <c r="G199" i="1"/>
  <c r="G198" i="1"/>
  <c r="E117" i="1"/>
  <c r="E169" i="1"/>
  <c r="E188" i="1"/>
  <c r="G190" i="1"/>
  <c r="G189" i="1"/>
  <c r="E183" i="1"/>
  <c r="G185" i="1"/>
  <c r="G184" i="1"/>
  <c r="E176" i="1"/>
  <c r="G180" i="1"/>
  <c r="G179" i="1"/>
  <c r="G178" i="1"/>
  <c r="G177" i="1"/>
  <c r="E170" i="1"/>
  <c r="G173" i="1"/>
  <c r="G172" i="1"/>
  <c r="G171" i="1"/>
  <c r="E160" i="1"/>
  <c r="G166" i="1"/>
  <c r="G165" i="1"/>
  <c r="G164" i="1"/>
  <c r="G163" i="1"/>
  <c r="G162" i="1"/>
  <c r="G161" i="1"/>
  <c r="E152" i="1"/>
  <c r="G157" i="1"/>
  <c r="G156" i="1"/>
  <c r="G155" i="1"/>
  <c r="G154" i="1"/>
  <c r="G153" i="1"/>
  <c r="E13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E118" i="1"/>
  <c r="G127" i="1"/>
  <c r="G126" i="1"/>
  <c r="G125" i="1"/>
  <c r="G124" i="1"/>
  <c r="G123" i="1"/>
  <c r="G122" i="1"/>
  <c r="G121" i="1"/>
  <c r="G120" i="1"/>
  <c r="G119" i="1"/>
  <c r="E4" i="1"/>
  <c r="E54" i="1"/>
  <c r="E105" i="1"/>
  <c r="G110" i="1"/>
  <c r="G109" i="1"/>
  <c r="G108" i="1"/>
  <c r="G107" i="1"/>
  <c r="G106" i="1"/>
  <c r="E96" i="1"/>
  <c r="G102" i="1"/>
  <c r="G101" i="1"/>
  <c r="G100" i="1"/>
  <c r="G99" i="1"/>
  <c r="G98" i="1"/>
  <c r="G97" i="1"/>
  <c r="E85" i="1"/>
  <c r="G93" i="1"/>
  <c r="G92" i="1"/>
  <c r="G91" i="1"/>
  <c r="G90" i="1"/>
  <c r="G89" i="1"/>
  <c r="G88" i="1"/>
  <c r="G87" i="1"/>
  <c r="G86" i="1"/>
  <c r="E80" i="1"/>
  <c r="G82" i="1"/>
  <c r="G81" i="1"/>
  <c r="E72" i="1"/>
  <c r="G77" i="1"/>
  <c r="G76" i="1"/>
  <c r="G75" i="1"/>
  <c r="G74" i="1"/>
  <c r="G73" i="1"/>
  <c r="E55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E45" i="1"/>
  <c r="G51" i="1"/>
  <c r="G50" i="1"/>
  <c r="G49" i="1"/>
  <c r="G48" i="1"/>
  <c r="G47" i="1"/>
  <c r="G46" i="1"/>
  <c r="E37" i="1"/>
  <c r="G42" i="1"/>
  <c r="G41" i="1"/>
  <c r="G40" i="1"/>
  <c r="G39" i="1"/>
  <c r="G38" i="1"/>
  <c r="E16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5" i="1"/>
  <c r="G13" i="1"/>
  <c r="G12" i="1"/>
  <c r="G11" i="1"/>
  <c r="G10" i="1"/>
  <c r="G9" i="1"/>
  <c r="G8" i="1"/>
  <c r="G7" i="1"/>
  <c r="G6" i="1"/>
  <c r="F83" i="1" l="1"/>
  <c r="F80" i="1" s="1"/>
  <c r="F43" i="1"/>
  <c r="G43" i="1" s="1"/>
  <c r="G37" i="1" s="1"/>
  <c r="F52" i="1"/>
  <c r="F78" i="1"/>
  <c r="G78" i="1" s="1"/>
  <c r="G72" i="1" s="1"/>
  <c r="F174" i="1"/>
  <c r="F170" i="1" s="1"/>
  <c r="F191" i="1"/>
  <c r="G191" i="1" s="1"/>
  <c r="G188" i="1" s="1"/>
  <c r="F186" i="1"/>
  <c r="F200" i="1"/>
  <c r="G200" i="1" s="1"/>
  <c r="G197" i="1" s="1"/>
  <c r="F14" i="1"/>
  <c r="G14" i="1" s="1"/>
  <c r="G5" i="1" s="1"/>
  <c r="F35" i="1"/>
  <c r="G35" i="1" s="1"/>
  <c r="G16" i="1" s="1"/>
  <c r="F70" i="1"/>
  <c r="G70" i="1" s="1"/>
  <c r="G55" i="1" s="1"/>
  <c r="F103" i="1"/>
  <c r="F96" i="1" s="1"/>
  <c r="F150" i="1"/>
  <c r="F130" i="1" s="1"/>
  <c r="F158" i="1"/>
  <c r="F152" i="1" s="1"/>
  <c r="F181" i="1"/>
  <c r="G181" i="1" s="1"/>
  <c r="G176" i="1" s="1"/>
  <c r="F167" i="1"/>
  <c r="F160" i="1" s="1"/>
  <c r="F94" i="1"/>
  <c r="F85" i="1" s="1"/>
  <c r="F111" i="1"/>
  <c r="F128" i="1"/>
  <c r="G128" i="1" s="1"/>
  <c r="G118" i="1" s="1"/>
  <c r="G111" i="1"/>
  <c r="G105" i="1" s="1"/>
  <c r="F105" i="1"/>
  <c r="F118" i="1"/>
  <c r="F45" i="1"/>
  <c r="G52" i="1"/>
  <c r="G45" i="1" s="1"/>
  <c r="G204" i="1"/>
  <c r="G202" i="1" s="1"/>
  <c r="F202" i="1"/>
  <c r="F55" i="1"/>
  <c r="F183" i="1"/>
  <c r="G186" i="1"/>
  <c r="G183" i="1" s="1"/>
  <c r="F5" i="1" l="1"/>
  <c r="F16" i="1"/>
  <c r="F37" i="1"/>
  <c r="G83" i="1"/>
  <c r="G80" i="1" s="1"/>
  <c r="G94" i="1"/>
  <c r="G85" i="1" s="1"/>
  <c r="G103" i="1"/>
  <c r="G96" i="1" s="1"/>
  <c r="G150" i="1"/>
  <c r="G130" i="1" s="1"/>
  <c r="G158" i="1"/>
  <c r="G152" i="1" s="1"/>
  <c r="F176" i="1"/>
  <c r="F188" i="1"/>
  <c r="F72" i="1"/>
  <c r="G167" i="1"/>
  <c r="G160" i="1" s="1"/>
  <c r="F197" i="1"/>
  <c r="G174" i="1"/>
  <c r="G170" i="1" s="1"/>
  <c r="F193" i="1" s="1"/>
  <c r="F113" i="1" l="1"/>
  <c r="F54" i="1" s="1"/>
  <c r="F169" i="1"/>
  <c r="G193" i="1"/>
  <c r="G169" i="1" s="1"/>
  <c r="F195" i="1" s="1"/>
  <c r="G113" i="1" l="1"/>
  <c r="G54" i="1" s="1"/>
  <c r="F115" i="1" s="1"/>
  <c r="F4" i="1" s="1"/>
  <c r="F117" i="1"/>
  <c r="G195" i="1"/>
  <c r="G117" i="1" s="1"/>
  <c r="G115" i="1" l="1"/>
  <c r="G4" i="1" s="1"/>
  <c r="F206" i="1" s="1"/>
  <c r="G206" i="1" s="1"/>
  <c r="G210" i="1" l="1"/>
  <c r="G209" i="1"/>
  <c r="G211" i="1" l="1"/>
  <c r="G213" i="1" s="1"/>
  <c r="G2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Ribalda Hernando, Juan</author>
  </authors>
  <commentList>
    <comment ref="A3" authorId="0" shapeId="0" xr:uid="{ED72690C-4CA8-475A-8BC2-12BFD46BBBF8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F469F65F-70BF-4669-A9D0-5108ACEDBC28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679019DB-4CD9-40A7-895B-97CC4D5A0807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DA27832B-2B06-4A87-B7D3-FFFFCEA3682C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F0465011-4E58-47C5-A9CF-BDF58A758AF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B7E733FC-EA71-49D5-8F6B-A7F6BFBDC62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C9031EC3-2758-454D-A271-3A3FE98D933B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I3" authorId="0" shapeId="0" xr:uid="{769E5A6C-4F51-4A4A-94AE-4F0DE03E3FD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</commentList>
</comments>
</file>

<file path=xl/sharedStrings.xml><?xml version="1.0" encoding="utf-8"?>
<sst xmlns="http://schemas.openxmlformats.org/spreadsheetml/2006/main" count="658" uniqueCount="269">
  <si>
    <t>RENOVACION EE MM EL CARMEN Y PACIFICO</t>
  </si>
  <si>
    <t>Presupuesto</t>
  </si>
  <si>
    <t>Código</t>
  </si>
  <si>
    <t>Nat</t>
  </si>
  <si>
    <t>Ud</t>
  </si>
  <si>
    <t>Resumen</t>
  </si>
  <si>
    <t>EE MM 1</t>
  </si>
  <si>
    <t>Capítulo</t>
  </si>
  <si>
    <t/>
  </si>
  <si>
    <t>ESTACIÓN EL CARMEN</t>
  </si>
  <si>
    <t>EC EE MM</t>
  </si>
  <si>
    <t>ESCALERAS MECANICAS</t>
  </si>
  <si>
    <t>I04EC004</t>
  </si>
  <si>
    <t>Partida</t>
  </si>
  <si>
    <t>ud</t>
  </si>
  <si>
    <t>Desmontaje y desguace de escalera mecánica/pasillo rodante existente</t>
  </si>
  <si>
    <t>I04EI066</t>
  </si>
  <si>
    <t>Escalera mecánica interior 6,60 m desnivel.</t>
  </si>
  <si>
    <t>I04E04</t>
  </si>
  <si>
    <t>Obra Civil auxilar a la instalación de escaleras mecanicas/pasillos rodantes</t>
  </si>
  <si>
    <t>I04E03</t>
  </si>
  <si>
    <t>Implementación de EE MM/PR en estación en servicio</t>
  </si>
  <si>
    <t>VA111</t>
  </si>
  <si>
    <t>Trabajos por túnel</t>
  </si>
  <si>
    <t>IE3EC003</t>
  </si>
  <si>
    <t>Instalación de cable desnudo de toma de tierra</t>
  </si>
  <si>
    <t>IE3EC002</t>
  </si>
  <si>
    <t>Integración en sistema commit</t>
  </si>
  <si>
    <t>VA222</t>
  </si>
  <si>
    <t>Ampliaciones para el mantenimiento.</t>
  </si>
  <si>
    <t>Total EC EE MM</t>
  </si>
  <si>
    <t>EC PCI</t>
  </si>
  <si>
    <t>PROTECCION CONTRA INCENDIOS</t>
  </si>
  <si>
    <t>I05P011</t>
  </si>
  <si>
    <t>ACTUACIONES PREVIAS PCI ESTACION</t>
  </si>
  <si>
    <t>I05DS020</t>
  </si>
  <si>
    <t>DETECTOR CON CÁMARA DE ALTA SENSIBILIDAD VESDA -E-VEP CON LEDs 1 TUBO</t>
  </si>
  <si>
    <t>I05DS030</t>
  </si>
  <si>
    <t>ARMARIO METÁLICO IP55 CON PUERTA TRANSPARENTE PARA DETECTOR VESDA</t>
  </si>
  <si>
    <t>I05DS040</t>
  </si>
  <si>
    <t>SUMINISTRO Y MONTAJE DE FILTRO EXTERNO PARA VESDA</t>
  </si>
  <si>
    <t>I05DS070</t>
  </si>
  <si>
    <t>m</t>
  </si>
  <si>
    <t>BUCLE DE COMUNICACIÓN VESDANET PARA SISTEMAS DE DETECCIÓN</t>
  </si>
  <si>
    <t>I05DS085</t>
  </si>
  <si>
    <t>LÍNEA DE ALIMENTACIÓN A 24 VCC DESDE FUENTES DE ALIMENTACIÓN A DETECTORES Y TCL</t>
  </si>
  <si>
    <t>I05XN390</t>
  </si>
  <si>
    <t>TUBO ANILLADO DE POLIAMIDA (PA 6/6,6)</t>
  </si>
  <si>
    <t>I05DS050</t>
  </si>
  <si>
    <t>Tubo ABS rígido de Ø exterior 25 mm de aspiración de humos</t>
  </si>
  <si>
    <t>PRCA01</t>
  </si>
  <si>
    <t>Prototipo protección de tuberia de detección en fosos de EE MM</t>
  </si>
  <si>
    <t>I05DS170</t>
  </si>
  <si>
    <t>CONFIGURACIÓN-INTEGRACIÓN DEL SISTEMA DETECCIÓN EN TCE - PUESTO CENTRAL.</t>
  </si>
  <si>
    <t>I05XN410</t>
  </si>
  <si>
    <t>Vaciado y posterior llenado de la instalación agua nebulizada</t>
  </si>
  <si>
    <t>I05XN100</t>
  </si>
  <si>
    <t>Válvula Selectora Tipo SVQ-20 (NS-20)</t>
  </si>
  <si>
    <t>I05XN120</t>
  </si>
  <si>
    <t>Válvula de pilotaje térmico marca Hi-fog modelo RRS-68C/8S/0</t>
  </si>
  <si>
    <t>I05XN144</t>
  </si>
  <si>
    <t>Boquilla nebulizadora abierta Hi-fog modelo 3S 1MB 4MB 1000 para alta presión</t>
  </si>
  <si>
    <t>I05XN145</t>
  </si>
  <si>
    <t>Boquilla nebulizadora abierta Hi-fog modelo 3S 1MA 4MA 1000 para alta presión</t>
  </si>
  <si>
    <t>I05XN170</t>
  </si>
  <si>
    <t>Tubería de acero inoxidable diámetro de 8/16 mm.</t>
  </si>
  <si>
    <t>I04EC001</t>
  </si>
  <si>
    <t>Soporte técnico - logístico al sistema de PCI</t>
  </si>
  <si>
    <t>I05XN430</t>
  </si>
  <si>
    <t>Puesta en marcha del sistema de extinción de la estación</t>
  </si>
  <si>
    <t>Total EC PCI</t>
  </si>
  <si>
    <t>EC COMU</t>
  </si>
  <si>
    <t>COMUNICACIONES Y CONTROL</t>
  </si>
  <si>
    <t>I04COM110</t>
  </si>
  <si>
    <t>Cable UTP CAT 6 23AWG, nocturno.</t>
  </si>
  <si>
    <t>I04COM016</t>
  </si>
  <si>
    <t>Integración en TCE de ascensor/escalera a nivel de estación y Puesto de Mando.</t>
  </si>
  <si>
    <t>I04COM017</t>
  </si>
  <si>
    <t>Integración de ascensor/escalera en Unidad Maestra.</t>
  </si>
  <si>
    <t>I04COM019</t>
  </si>
  <si>
    <t>Integración en TCM de nuevas instalaciones y elementos de control.</t>
  </si>
  <si>
    <t>I04COMXXX</t>
  </si>
  <si>
    <t>Situación provisional elementos de comunicaciones y control de la estación, en nocturno.</t>
  </si>
  <si>
    <t>Total EC COMU</t>
  </si>
  <si>
    <t>EC ELECT</t>
  </si>
  <si>
    <t>INSTALACIONES ELECTRICAS</t>
  </si>
  <si>
    <t>4.1</t>
  </si>
  <si>
    <t>INSTALACIÓN PROVISIONAL DE FUERZA Y ALUMBRADO DE OBRA</t>
  </si>
  <si>
    <t>4.2</t>
  </si>
  <si>
    <t>DESMONTAJES</t>
  </si>
  <si>
    <t>4.3</t>
  </si>
  <si>
    <t>CABLEADO</t>
  </si>
  <si>
    <t>4.4</t>
  </si>
  <si>
    <t>PROTECCIONES ELÉCTRICAS CGBT</t>
  </si>
  <si>
    <t>4.5</t>
  </si>
  <si>
    <t>ILUMINACIÓN</t>
  </si>
  <si>
    <t>4.6</t>
  </si>
  <si>
    <t>LEGALIZACIÓN Y DOCUMENTACIÓN FINAL DE OBRA</t>
  </si>
  <si>
    <t>Total EC ELECT</t>
  </si>
  <si>
    <t>EC OC</t>
  </si>
  <si>
    <t>OBRA CIVIL</t>
  </si>
  <si>
    <t>OB_01ELC</t>
  </si>
  <si>
    <t>TRABAJOS PREVIOS Y DESMONTAJES</t>
  </si>
  <si>
    <t>ED1210NOCT</t>
  </si>
  <si>
    <t>m2</t>
  </si>
  <si>
    <t>CERRAMIENTO PROVISIONAL DE OBRA PARA INTERIOR DE PLACAS DE CARTÓN-YESO PINTADO EN AZUL (NOCTURNO)</t>
  </si>
  <si>
    <t>ED0410</t>
  </si>
  <si>
    <t>DESMONTAJE DE IMPERMEABILIZACIÓN DE LAMAS DE FIBRA DE VIDRIO (NOCTURNO)</t>
  </si>
  <si>
    <t>ED0650</t>
  </si>
  <si>
    <t>DESMONTAJE DE PANEL DE CHAPA VITRIFICADA EN ZONA DE OBRAS. (NOCTURNO)</t>
  </si>
  <si>
    <t>ED0730</t>
  </si>
  <si>
    <t>DESMONTAJE DE PASAMANOS METÁLICO. (NOCTURNO)</t>
  </si>
  <si>
    <t>ED0930</t>
  </si>
  <si>
    <t>ml</t>
  </si>
  <si>
    <t>DESMONTAJE DE TIRA CONTINUA DE SEÑALIZACIÓN FOTOLUMINISCENTE. (NOCTURNO)</t>
  </si>
  <si>
    <t>ED1110</t>
  </si>
  <si>
    <t>DESMONTAJE Y RETIRADA DE PERFILERÍA DE REMATES DE ACERO INOXIDABLE DE ESTACIÓN. (NOCTURNO)</t>
  </si>
  <si>
    <t>EL0330</t>
  </si>
  <si>
    <t>m3</t>
  </si>
  <si>
    <t>DEMOLICION DE FABRICA DE LADRILLO O MAMPOSTERIA</t>
  </si>
  <si>
    <t>EL0420</t>
  </si>
  <si>
    <t>DEMOLICION DE OBRAS DE HORMIGON ARMADO O EN MASA</t>
  </si>
  <si>
    <t>EL0450</t>
  </si>
  <si>
    <t>DEMOLICIÓN DE SOLADO DE TERRAZO O CERÁMICO (NOCTURNO)</t>
  </si>
  <si>
    <t>EL0580</t>
  </si>
  <si>
    <t>DEMOLICIÓN MURO H.ARMADO CON COMPRESOR</t>
  </si>
  <si>
    <t>EL0900</t>
  </si>
  <si>
    <t>LEVANTADO DE PELDAÑO. (NOCTURNO)</t>
  </si>
  <si>
    <t>EL1120</t>
  </si>
  <si>
    <t>CORTE DE DISCO DE SOLERA O MURO DE HORMIGÓN</t>
  </si>
  <si>
    <t>EL0130</t>
  </si>
  <si>
    <t>CORTE DE PAVIMENTO DE TERRAZO O BALDOSA CON RADIAL. (NOCTURNO)</t>
  </si>
  <si>
    <t>EL0590</t>
  </si>
  <si>
    <t>DEMOLICIÓN MURO H.MASA CON COMPRESOR</t>
  </si>
  <si>
    <t>Total OB_01ELC</t>
  </si>
  <si>
    <t>OB_02ELC</t>
  </si>
  <si>
    <t>IMPERMEABILIZACIÓN Y AISLAMIENTOS</t>
  </si>
  <si>
    <t>EI0020</t>
  </si>
  <si>
    <t>CANALÓN EN "U" 125X52 EN RESINAS DE POLIÉSTER Y FV, (NOCTURNO)</t>
  </si>
  <si>
    <t>NEI001</t>
  </si>
  <si>
    <t>ÁNGULO 25X25X2,5 MM. DE RESINAS DE POLIÉSTER Y FV. (NOCTURNO)</t>
  </si>
  <si>
    <t>EI0040</t>
  </si>
  <si>
    <t>IMPERMEABILIZACIÓN CON LAMA FV Y RESINAS DE POLIESTER EN ANDENES..(NOCTURNO)</t>
  </si>
  <si>
    <t>EI0187</t>
  </si>
  <si>
    <t xml:space="preserve"> LÁMINA DE POLIETILENO EXPANDIDO, CLASIFICADO A FUEGO B-S1-D0 (NOCTURNO)</t>
  </si>
  <si>
    <t>EI0140</t>
  </si>
  <si>
    <t>IMPERMEABILIZACION IN SITU CON EPOXI SISTEMA TEIMLAM</t>
  </si>
  <si>
    <t>Total OB_02ELC</t>
  </si>
  <si>
    <t>OB_03ELC</t>
  </si>
  <si>
    <t>ALBAÑILERÍA</t>
  </si>
  <si>
    <t>EVG0050N</t>
  </si>
  <si>
    <t>ENFOSCADO MAESTREADO HIDRÓFUGO M-10 VERTICAL (NOCTURNO)</t>
  </si>
  <si>
    <t>EAF0020N</t>
  </si>
  <si>
    <t>FÁB.LADRILLO PERFORADO 7CM 1/2P.INTERIOR MORTERO M-5.(NOCTURNO)</t>
  </si>
  <si>
    <t>Total OB_03ELC</t>
  </si>
  <si>
    <t>OB_04ELC</t>
  </si>
  <si>
    <t>CERRAJERÍA Y CARPINTERÍA METÁLICA</t>
  </si>
  <si>
    <t>EHI0100</t>
  </si>
  <si>
    <t>CHAPA DE ACERO INOXIDABLE EN REMATES. (NOCTURNO)</t>
  </si>
  <si>
    <t>NEVB0110N</t>
  </si>
  <si>
    <t>PANEL VITRIFICADO RECTO TIPO SANDWICH (ALTURA1000-3000 mm). (NOCTURNO)</t>
  </si>
  <si>
    <t>NEVB0142N</t>
  </si>
  <si>
    <t>PIEZAS OBLICUAS DE PANEL VITRIFICADO (NOCTURNO)</t>
  </si>
  <si>
    <t>NEHAP0230</t>
  </si>
  <si>
    <t>u</t>
  </si>
  <si>
    <t>PUERTA METÁLICA-VITRIFICADA 2H DE 200 X 205 CON REJILLAS. (NOCTURNO)</t>
  </si>
  <si>
    <t>NEHAP0190</t>
  </si>
  <si>
    <t>PUERTA METÁLICA-VITRIFICADA 1H DE 100X205 CON REJILLAS. (NOCTURNO)</t>
  </si>
  <si>
    <t>EHI0060</t>
  </si>
  <si>
    <t>BARANDILLA QUITAMIEDOS H= 1,30 M.</t>
  </si>
  <si>
    <t>EHI0031</t>
  </si>
  <si>
    <t>BARANDILLA ESCALERA DOBLE TUBO ACERO INOX (NOCTURNO)</t>
  </si>
  <si>
    <t>EHV0060</t>
  </si>
  <si>
    <t>V.LAMINAR SEG. 6+6+6 BUTIRAL INCOLORO</t>
  </si>
  <si>
    <t>Total OB_04ELC</t>
  </si>
  <si>
    <t>OB_05ELC</t>
  </si>
  <si>
    <t>ESTRUCTURA</t>
  </si>
  <si>
    <t>EEH0310</t>
  </si>
  <si>
    <t>ENCOFRADO PLANO PARAMENTOS  VERTICALES</t>
  </si>
  <si>
    <t>EEH0450</t>
  </si>
  <si>
    <t>HORMIGÓN EN MASA HM-20/20/B IIA, DE CENTRAL CON BOMBEO</t>
  </si>
  <si>
    <t>EEA0230</t>
  </si>
  <si>
    <t>CARGADERO METALICO FORMADO POR DOS PERFILES IPN-140.</t>
  </si>
  <si>
    <t>EEH1160CA</t>
  </si>
  <si>
    <t>m²</t>
  </si>
  <si>
    <t>MURO HORMIGÓN ARMADO</t>
  </si>
  <si>
    <t>nec0010ESC</t>
  </si>
  <si>
    <t>LOSA DE ESCALERA</t>
  </si>
  <si>
    <t>nec0020CAL</t>
  </si>
  <si>
    <t>PA A JUSTIFICAR ESTUDIO Y TRABAJOS ADICIONALES</t>
  </si>
  <si>
    <t>Total OB_05ELC</t>
  </si>
  <si>
    <t>OB_06ELC</t>
  </si>
  <si>
    <t>SOLADOS</t>
  </si>
  <si>
    <t>EVP0101</t>
  </si>
  <si>
    <t>PELDAÑO DE GRANITO NEGRO NACIONAL (NOCTURNO)</t>
  </si>
  <si>
    <t>EVP0160</t>
  </si>
  <si>
    <t>RECRECIDO 5 CM MORTERO CT-C2,5</t>
  </si>
  <si>
    <t>EVP0350</t>
  </si>
  <si>
    <t>SOLADO DE GRES PORCELÁNICO 40X40 CM</t>
  </si>
  <si>
    <t>EVP0420</t>
  </si>
  <si>
    <t>ZANQUÍN DE GRANITO NEGRO H= 42CM, NOCTURNO</t>
  </si>
  <si>
    <t>EVP0205</t>
  </si>
  <si>
    <t>RODAPIÉ DE GRES PORCELÁNICO  30X40 (NOCTURNO)</t>
  </si>
  <si>
    <t>Total OB_06ELC</t>
  </si>
  <si>
    <t>Total EC OC</t>
  </si>
  <si>
    <t>Total EE MM 1</t>
  </si>
  <si>
    <t>EE MM 2</t>
  </si>
  <si>
    <t>ESTACIÓN PACIFICO</t>
  </si>
  <si>
    <t>P EE MM</t>
  </si>
  <si>
    <t>I04EI054</t>
  </si>
  <si>
    <t>Escalera mecánica interior 5,40 m desnivel.</t>
  </si>
  <si>
    <t>I03EI044</t>
  </si>
  <si>
    <t>Escalera mecánica interior 4,40 m desnivel.</t>
  </si>
  <si>
    <t>Total P EE MM</t>
  </si>
  <si>
    <t>P PCI</t>
  </si>
  <si>
    <t>I05DS024</t>
  </si>
  <si>
    <t>DETECTOR CON CÁMARA DE ALTA SENSIBILIDAD VESDA -E-VEP CON LEDs 4 TUBOS</t>
  </si>
  <si>
    <t>Total P PCI</t>
  </si>
  <si>
    <t>P COMU</t>
  </si>
  <si>
    <t>Total P COMU</t>
  </si>
  <si>
    <t>P ELECT</t>
  </si>
  <si>
    <t>5.1</t>
  </si>
  <si>
    <t>INSTALACIÓN PROVISIONAL ALUMBRADO Y FUERZA DE OBRA</t>
  </si>
  <si>
    <t>5.2</t>
  </si>
  <si>
    <t>5.3</t>
  </si>
  <si>
    <t>5.4</t>
  </si>
  <si>
    <t>5.5</t>
  </si>
  <si>
    <t>5.6</t>
  </si>
  <si>
    <t>Total P ELECT</t>
  </si>
  <si>
    <t>P OC</t>
  </si>
  <si>
    <t>OB_01PAC</t>
  </si>
  <si>
    <t>EZ0390NOCT</t>
  </si>
  <si>
    <t>PREPARACIÓN Y REGULARIZACIÓN DEL SOPORTE A IMPERMEABILIZAR (NOCTURNO)</t>
  </si>
  <si>
    <t>ED0870PAC</t>
  </si>
  <si>
    <t>DESMONTAJE DE PUERTA VITRIFICADA DOBLE(NOCTURNO)</t>
  </si>
  <si>
    <t>Total OB_01PAC</t>
  </si>
  <si>
    <t>OB_02PAC</t>
  </si>
  <si>
    <t>Total OB_02PAC</t>
  </si>
  <si>
    <t>OB_03PAC</t>
  </si>
  <si>
    <t>Total OB_03PAC</t>
  </si>
  <si>
    <t>OB_04PAC</t>
  </si>
  <si>
    <t>EHI0020</t>
  </si>
  <si>
    <t>BANDEJA DE REMATE EN FORMA DE U EN ACERO INOXIDABLE. (NOCTURNO)</t>
  </si>
  <si>
    <t>Total OB_04PAC</t>
  </si>
  <si>
    <t>Total P OC</t>
  </si>
  <si>
    <t>Total EE MM 2</t>
  </si>
  <si>
    <t>E40</t>
  </si>
  <si>
    <t>ESTACION 4.0</t>
  </si>
  <si>
    <t>E4.01.4</t>
  </si>
  <si>
    <t>INGENIERIA, DESARROLLO, PRUEBAS DEL OBJETO PARA ESCALERAS MECANICAS</t>
  </si>
  <si>
    <t>E401.10</t>
  </si>
  <si>
    <t>Unidad Maestra</t>
  </si>
  <si>
    <t>Total E40</t>
  </si>
  <si>
    <t>ESS</t>
  </si>
  <si>
    <t>SEGURIDAD Y SALUD</t>
  </si>
  <si>
    <t>ESYS001</t>
  </si>
  <si>
    <t>Estudio de Seguridad y Salud</t>
  </si>
  <si>
    <t>Total ESS</t>
  </si>
  <si>
    <t>Unidades</t>
  </si>
  <si>
    <t>Precio Unitario</t>
  </si>
  <si>
    <t>Total unidad</t>
  </si>
  <si>
    <t>Unitario proyecto</t>
  </si>
  <si>
    <t>Gastos Generales</t>
  </si>
  <si>
    <t>Beneficio Industrial</t>
  </si>
  <si>
    <t>IVA</t>
  </si>
  <si>
    <t>PRESUPUESTO DE EJECUCIÓN MATERIAL</t>
  </si>
  <si>
    <t>oferta sin IVA:</t>
  </si>
  <si>
    <t>oferta total IVA incluido</t>
  </si>
  <si>
    <t>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</si>
</sst>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1" fillId="0" borderId="0"/>
  </cellStyleXfs>
  <cellXfs count="39">
    <xf numFmtId="0" fontId="0" fillId="0" borderId="0" xfId="0"/>
    <xf numFmtId="4" fontId="0" fillId="0" borderId="0" xfId="0" applyNumberFormat="1"/>
    <xf numFmtId="0" fontId="8" fillId="5" borderId="0" xfId="0" applyFont="1" applyFill="1" applyAlignment="1">
      <alignment vertical="top"/>
    </xf>
    <xf numFmtId="0" fontId="1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0" fontId="2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49" fontId="5" fillId="2" borderId="0" xfId="0" applyNumberFormat="1" applyFont="1" applyFill="1" applyAlignment="1" applyProtection="1">
      <alignment vertical="top"/>
    </xf>
    <xf numFmtId="49" fontId="5" fillId="2" borderId="0" xfId="0" applyNumberFormat="1" applyFont="1" applyFill="1" applyAlignment="1" applyProtection="1">
      <alignment vertical="top" wrapText="1"/>
    </xf>
    <xf numFmtId="3" fontId="6" fillId="2" borderId="0" xfId="0" applyNumberFormat="1" applyFont="1" applyFill="1" applyAlignment="1" applyProtection="1">
      <alignment vertical="top"/>
    </xf>
    <xf numFmtId="4" fontId="6" fillId="2" borderId="0" xfId="0" applyNumberFormat="1" applyFont="1" applyFill="1" applyAlignment="1" applyProtection="1">
      <alignment vertical="top"/>
    </xf>
    <xf numFmtId="49" fontId="5" fillId="3" borderId="0" xfId="0" applyNumberFormat="1" applyFont="1" applyFill="1" applyAlignment="1" applyProtection="1">
      <alignment vertical="top"/>
    </xf>
    <xf numFmtId="49" fontId="7" fillId="3" borderId="0" xfId="0" applyNumberFormat="1" applyFont="1" applyFill="1" applyAlignment="1" applyProtection="1">
      <alignment vertical="top"/>
    </xf>
    <xf numFmtId="49" fontId="5" fillId="3" borderId="0" xfId="0" applyNumberFormat="1" applyFont="1" applyFill="1" applyAlignment="1" applyProtection="1">
      <alignment vertical="top" wrapText="1"/>
    </xf>
    <xf numFmtId="4" fontId="6" fillId="3" borderId="0" xfId="0" applyNumberFormat="1" applyFont="1" applyFill="1" applyAlignment="1" applyProtection="1">
      <alignment vertical="top"/>
    </xf>
    <xf numFmtId="49" fontId="8" fillId="4" borderId="0" xfId="0" applyNumberFormat="1" applyFont="1" applyFill="1" applyAlignment="1" applyProtection="1">
      <alignment vertical="top"/>
    </xf>
    <xf numFmtId="49" fontId="8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vertical="top" wrapText="1"/>
    </xf>
    <xf numFmtId="4" fontId="8" fillId="0" borderId="0" xfId="0" applyNumberFormat="1" applyFont="1" applyAlignment="1" applyProtection="1">
      <alignment vertical="top"/>
    </xf>
    <xf numFmtId="4" fontId="9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" fontId="6" fillId="0" borderId="0" xfId="0" applyNumberFormat="1" applyFont="1" applyAlignment="1" applyProtection="1">
      <alignment vertical="top"/>
    </xf>
    <xf numFmtId="0" fontId="8" fillId="5" borderId="0" xfId="0" applyFont="1" applyFill="1" applyAlignment="1" applyProtection="1">
      <alignment vertical="top"/>
    </xf>
    <xf numFmtId="0" fontId="8" fillId="5" borderId="0" xfId="0" applyFont="1" applyFill="1" applyAlignment="1" applyProtection="1">
      <alignment vertical="top" wrapText="1"/>
    </xf>
    <xf numFmtId="49" fontId="10" fillId="0" borderId="0" xfId="0" applyNumberFormat="1" applyFont="1" applyAlignment="1" applyProtection="1">
      <alignment vertical="top"/>
    </xf>
    <xf numFmtId="49" fontId="5" fillId="6" borderId="0" xfId="0" applyNumberFormat="1" applyFont="1" applyFill="1" applyAlignment="1" applyProtection="1">
      <alignment vertical="top"/>
    </xf>
    <xf numFmtId="49" fontId="5" fillId="6" borderId="0" xfId="0" applyNumberFormat="1" applyFont="1" applyFill="1" applyAlignment="1" applyProtection="1">
      <alignment vertical="top" wrapText="1"/>
    </xf>
    <xf numFmtId="4" fontId="6" fillId="6" borderId="0" xfId="0" applyNumberFormat="1" applyFont="1" applyFill="1" applyAlignment="1" applyProtection="1">
      <alignment vertical="top"/>
    </xf>
    <xf numFmtId="3" fontId="8" fillId="0" borderId="0" xfId="0" applyNumberFormat="1" applyFont="1" applyAlignment="1" applyProtection="1">
      <alignment vertical="top"/>
    </xf>
    <xf numFmtId="4" fontId="8" fillId="0" borderId="0" xfId="0" applyNumberFormat="1" applyFont="1" applyAlignment="1" applyProtection="1">
      <alignment vertical="top"/>
      <protection locked="0"/>
    </xf>
    <xf numFmtId="10" fontId="0" fillId="0" borderId="0" xfId="0" applyNumberFormat="1"/>
    <xf numFmtId="10" fontId="8" fillId="0" borderId="0" xfId="0" applyNumberFormat="1" applyFont="1" applyProtection="1"/>
    <xf numFmtId="0" fontId="8" fillId="0" borderId="0" xfId="0" applyFont="1" applyProtection="1"/>
    <xf numFmtId="4" fontId="8" fillId="0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horizontal="right"/>
    </xf>
    <xf numFmtId="2" fontId="8" fillId="0" borderId="0" xfId="0" applyNumberFormat="1" applyFont="1" applyProtection="1">
      <protection locked="0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362F3-49F6-4BFB-8EE4-6B514134896E}">
  <dimension ref="A1:M21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3" sqref="F6:F13"/>
    </sheetView>
  </sheetViews>
  <sheetFormatPr baseColWidth="10" defaultRowHeight="14.4" x14ac:dyDescent="0.3"/>
  <cols>
    <col min="1" max="1" width="8.77734375" bestFit="1" customWidth="1"/>
    <col min="2" max="2" width="5.77734375" bestFit="1" customWidth="1"/>
    <col min="3" max="3" width="3.88671875" bestFit="1" customWidth="1"/>
    <col min="4" max="4" width="33.109375" customWidth="1"/>
    <col min="5" max="5" width="8" bestFit="1" customWidth="1"/>
    <col min="6" max="6" width="13.33203125" bestFit="1" customWidth="1"/>
    <col min="7" max="7" width="11.44140625" customWidth="1"/>
    <col min="8" max="8" width="3.33203125" customWidth="1"/>
    <col min="9" max="9" width="15.44140625" bestFit="1" customWidth="1"/>
  </cols>
  <sheetData>
    <row r="1" spans="1:9" x14ac:dyDescent="0.3">
      <c r="A1" s="3" t="s">
        <v>0</v>
      </c>
      <c r="B1" s="4"/>
      <c r="C1" s="4"/>
      <c r="D1" s="4"/>
      <c r="E1" s="4"/>
      <c r="F1" s="4"/>
      <c r="G1" s="4"/>
      <c r="H1" s="5"/>
      <c r="I1" s="4"/>
    </row>
    <row r="2" spans="1:9" ht="18" x14ac:dyDescent="0.3">
      <c r="A2" s="6" t="s">
        <v>1</v>
      </c>
      <c r="B2" s="4"/>
      <c r="C2" s="4"/>
      <c r="D2" s="4"/>
      <c r="E2" s="4"/>
      <c r="F2" s="4"/>
      <c r="G2" s="4"/>
      <c r="H2" s="5"/>
      <c r="I2" s="4"/>
    </row>
    <row r="3" spans="1:9" x14ac:dyDescent="0.3">
      <c r="A3" s="7" t="s">
        <v>2</v>
      </c>
      <c r="B3" s="7" t="s">
        <v>3</v>
      </c>
      <c r="C3" s="7" t="s">
        <v>4</v>
      </c>
      <c r="D3" s="8" t="s">
        <v>5</v>
      </c>
      <c r="E3" s="7" t="s">
        <v>258</v>
      </c>
      <c r="F3" s="7" t="s">
        <v>259</v>
      </c>
      <c r="G3" s="7" t="s">
        <v>260</v>
      </c>
      <c r="H3" s="5"/>
      <c r="I3" s="7" t="s">
        <v>261</v>
      </c>
    </row>
    <row r="4" spans="1:9" x14ac:dyDescent="0.3">
      <c r="A4" s="9" t="s">
        <v>6</v>
      </c>
      <c r="B4" s="9" t="s">
        <v>7</v>
      </c>
      <c r="C4" s="9" t="s">
        <v>8</v>
      </c>
      <c r="D4" s="10" t="s">
        <v>9</v>
      </c>
      <c r="E4" s="11">
        <f>E115</f>
        <v>1</v>
      </c>
      <c r="F4" s="12">
        <f>F115</f>
        <v>0</v>
      </c>
      <c r="G4" s="12">
        <f>G115</f>
        <v>0</v>
      </c>
      <c r="H4" s="5"/>
      <c r="I4" s="12"/>
    </row>
    <row r="5" spans="1:9" x14ac:dyDescent="0.3">
      <c r="A5" s="13" t="s">
        <v>10</v>
      </c>
      <c r="B5" s="14" t="s">
        <v>7</v>
      </c>
      <c r="C5" s="13" t="s">
        <v>8</v>
      </c>
      <c r="D5" s="15" t="s">
        <v>11</v>
      </c>
      <c r="E5" s="16">
        <f>E14</f>
        <v>1</v>
      </c>
      <c r="F5" s="16">
        <f>F14</f>
        <v>0</v>
      </c>
      <c r="G5" s="16">
        <f>G14</f>
        <v>0</v>
      </c>
      <c r="H5" s="5"/>
      <c r="I5" s="16"/>
    </row>
    <row r="6" spans="1:9" ht="20.399999999999999" x14ac:dyDescent="0.3">
      <c r="A6" s="17" t="s">
        <v>12</v>
      </c>
      <c r="B6" s="18" t="s">
        <v>13</v>
      </c>
      <c r="C6" s="18" t="s">
        <v>14</v>
      </c>
      <c r="D6" s="19" t="s">
        <v>15</v>
      </c>
      <c r="E6" s="20">
        <v>2</v>
      </c>
      <c r="F6" s="32"/>
      <c r="G6" s="21">
        <f t="shared" ref="G6:G14" si="0">ROUND(E6*F6,2)</f>
        <v>0</v>
      </c>
      <c r="H6" s="5"/>
      <c r="I6" s="20">
        <v>12488</v>
      </c>
    </row>
    <row r="7" spans="1:9" x14ac:dyDescent="0.3">
      <c r="A7" s="17" t="s">
        <v>16</v>
      </c>
      <c r="B7" s="18" t="s">
        <v>13</v>
      </c>
      <c r="C7" s="18" t="s">
        <v>14</v>
      </c>
      <c r="D7" s="19" t="s">
        <v>17</v>
      </c>
      <c r="E7" s="20">
        <v>2</v>
      </c>
      <c r="F7" s="32"/>
      <c r="G7" s="21">
        <f t="shared" si="0"/>
        <v>0</v>
      </c>
      <c r="H7" s="5"/>
      <c r="I7" s="20">
        <v>117879.78</v>
      </c>
    </row>
    <row r="8" spans="1:9" ht="20.399999999999999" x14ac:dyDescent="0.3">
      <c r="A8" s="17" t="s">
        <v>18</v>
      </c>
      <c r="B8" s="18" t="s">
        <v>13</v>
      </c>
      <c r="C8" s="18" t="s">
        <v>14</v>
      </c>
      <c r="D8" s="19" t="s">
        <v>19</v>
      </c>
      <c r="E8" s="20">
        <v>2</v>
      </c>
      <c r="F8" s="32"/>
      <c r="G8" s="21">
        <f t="shared" si="0"/>
        <v>0</v>
      </c>
      <c r="H8" s="5"/>
      <c r="I8" s="20">
        <v>3401.9</v>
      </c>
    </row>
    <row r="9" spans="1:9" ht="20.399999999999999" x14ac:dyDescent="0.3">
      <c r="A9" s="17" t="s">
        <v>20</v>
      </c>
      <c r="B9" s="18" t="s">
        <v>13</v>
      </c>
      <c r="C9" s="18" t="s">
        <v>14</v>
      </c>
      <c r="D9" s="19" t="s">
        <v>21</v>
      </c>
      <c r="E9" s="20">
        <v>2</v>
      </c>
      <c r="F9" s="32"/>
      <c r="G9" s="21">
        <f t="shared" si="0"/>
        <v>0</v>
      </c>
      <c r="H9" s="5"/>
      <c r="I9" s="20">
        <v>10551.9</v>
      </c>
    </row>
    <row r="10" spans="1:9" x14ac:dyDescent="0.3">
      <c r="A10" s="17" t="s">
        <v>22</v>
      </c>
      <c r="B10" s="18" t="s">
        <v>13</v>
      </c>
      <c r="C10" s="18" t="s">
        <v>14</v>
      </c>
      <c r="D10" s="19" t="s">
        <v>23</v>
      </c>
      <c r="E10" s="20">
        <v>2</v>
      </c>
      <c r="F10" s="32"/>
      <c r="G10" s="21">
        <f t="shared" si="0"/>
        <v>0</v>
      </c>
      <c r="H10" s="5"/>
      <c r="I10" s="20">
        <v>13445.2</v>
      </c>
    </row>
    <row r="11" spans="1:9" x14ac:dyDescent="0.3">
      <c r="A11" s="17" t="s">
        <v>24</v>
      </c>
      <c r="B11" s="18" t="s">
        <v>13</v>
      </c>
      <c r="C11" s="18" t="s">
        <v>14</v>
      </c>
      <c r="D11" s="19" t="s">
        <v>25</v>
      </c>
      <c r="E11" s="20">
        <v>2</v>
      </c>
      <c r="F11" s="32"/>
      <c r="G11" s="21">
        <f t="shared" si="0"/>
        <v>0</v>
      </c>
      <c r="H11" s="5"/>
      <c r="I11" s="20">
        <v>1220.6600000000001</v>
      </c>
    </row>
    <row r="12" spans="1:9" x14ac:dyDescent="0.3">
      <c r="A12" s="17" t="s">
        <v>26</v>
      </c>
      <c r="B12" s="18" t="s">
        <v>13</v>
      </c>
      <c r="C12" s="18" t="s">
        <v>14</v>
      </c>
      <c r="D12" s="19" t="s">
        <v>27</v>
      </c>
      <c r="E12" s="20">
        <v>2</v>
      </c>
      <c r="F12" s="32"/>
      <c r="G12" s="21">
        <f t="shared" si="0"/>
        <v>0</v>
      </c>
      <c r="H12" s="5"/>
      <c r="I12" s="20">
        <v>1100</v>
      </c>
    </row>
    <row r="13" spans="1:9" x14ac:dyDescent="0.3">
      <c r="A13" s="17" t="s">
        <v>28</v>
      </c>
      <c r="B13" s="18" t="s">
        <v>13</v>
      </c>
      <c r="C13" s="18" t="s">
        <v>14</v>
      </c>
      <c r="D13" s="19" t="s">
        <v>29</v>
      </c>
      <c r="E13" s="20">
        <v>2</v>
      </c>
      <c r="F13" s="32"/>
      <c r="G13" s="21">
        <f t="shared" si="0"/>
        <v>0</v>
      </c>
      <c r="H13" s="5"/>
      <c r="I13" s="20">
        <v>2500</v>
      </c>
    </row>
    <row r="14" spans="1:9" x14ac:dyDescent="0.3">
      <c r="A14" s="22"/>
      <c r="B14" s="22"/>
      <c r="C14" s="22"/>
      <c r="D14" s="23" t="s">
        <v>30</v>
      </c>
      <c r="E14" s="20">
        <v>1</v>
      </c>
      <c r="F14" s="24">
        <f>SUM(G6:G13)</f>
        <v>0</v>
      </c>
      <c r="G14" s="24">
        <f t="shared" si="0"/>
        <v>0</v>
      </c>
      <c r="H14" s="5"/>
      <c r="I14" s="24"/>
    </row>
    <row r="15" spans="1:9" ht="1.05" customHeight="1" x14ac:dyDescent="0.3">
      <c r="A15" s="25"/>
      <c r="B15" s="25"/>
      <c r="C15" s="25"/>
      <c r="D15" s="26"/>
      <c r="E15" s="25"/>
      <c r="F15" s="25"/>
      <c r="G15" s="25"/>
      <c r="H15" s="5"/>
      <c r="I15" s="25"/>
    </row>
    <row r="16" spans="1:9" x14ac:dyDescent="0.3">
      <c r="A16" s="13" t="s">
        <v>31</v>
      </c>
      <c r="B16" s="14" t="s">
        <v>7</v>
      </c>
      <c r="C16" s="13" t="s">
        <v>8</v>
      </c>
      <c r="D16" s="15" t="s">
        <v>32</v>
      </c>
      <c r="E16" s="16">
        <f>E35</f>
        <v>1</v>
      </c>
      <c r="F16" s="16">
        <f>F35</f>
        <v>0</v>
      </c>
      <c r="G16" s="16">
        <f>G35</f>
        <v>0</v>
      </c>
      <c r="H16" s="5"/>
      <c r="I16" s="16"/>
    </row>
    <row r="17" spans="1:9" x14ac:dyDescent="0.3">
      <c r="A17" s="17" t="s">
        <v>33</v>
      </c>
      <c r="B17" s="18" t="s">
        <v>13</v>
      </c>
      <c r="C17" s="18" t="s">
        <v>14</v>
      </c>
      <c r="D17" s="19" t="s">
        <v>34</v>
      </c>
      <c r="E17" s="20">
        <v>1</v>
      </c>
      <c r="F17" s="32"/>
      <c r="G17" s="21">
        <f t="shared" ref="G17:G35" si="1">ROUND(E17*F17,2)</f>
        <v>0</v>
      </c>
      <c r="H17" s="5"/>
      <c r="I17" s="20">
        <v>930</v>
      </c>
    </row>
    <row r="18" spans="1:9" ht="20.399999999999999" x14ac:dyDescent="0.3">
      <c r="A18" s="17" t="s">
        <v>35</v>
      </c>
      <c r="B18" s="18" t="s">
        <v>13</v>
      </c>
      <c r="C18" s="18" t="s">
        <v>14</v>
      </c>
      <c r="D18" s="19" t="s">
        <v>36</v>
      </c>
      <c r="E18" s="20">
        <v>2</v>
      </c>
      <c r="F18" s="32"/>
      <c r="G18" s="21">
        <f t="shared" si="1"/>
        <v>0</v>
      </c>
      <c r="H18" s="5"/>
      <c r="I18" s="20">
        <v>2653</v>
      </c>
    </row>
    <row r="19" spans="1:9" ht="20.399999999999999" x14ac:dyDescent="0.3">
      <c r="A19" s="17" t="s">
        <v>37</v>
      </c>
      <c r="B19" s="18" t="s">
        <v>13</v>
      </c>
      <c r="C19" s="18" t="s">
        <v>14</v>
      </c>
      <c r="D19" s="19" t="s">
        <v>38</v>
      </c>
      <c r="E19" s="20">
        <v>2</v>
      </c>
      <c r="F19" s="32"/>
      <c r="G19" s="21">
        <f t="shared" si="1"/>
        <v>0</v>
      </c>
      <c r="H19" s="5"/>
      <c r="I19" s="20">
        <v>342.16</v>
      </c>
    </row>
    <row r="20" spans="1:9" ht="20.399999999999999" x14ac:dyDescent="0.3">
      <c r="A20" s="17" t="s">
        <v>39</v>
      </c>
      <c r="B20" s="18" t="s">
        <v>13</v>
      </c>
      <c r="C20" s="18" t="s">
        <v>14</v>
      </c>
      <c r="D20" s="19" t="s">
        <v>40</v>
      </c>
      <c r="E20" s="20">
        <v>2</v>
      </c>
      <c r="F20" s="32"/>
      <c r="G20" s="21">
        <f t="shared" si="1"/>
        <v>0</v>
      </c>
      <c r="H20" s="5"/>
      <c r="I20" s="20">
        <v>113.92</v>
      </c>
    </row>
    <row r="21" spans="1:9" ht="20.399999999999999" x14ac:dyDescent="0.3">
      <c r="A21" s="17" t="s">
        <v>41</v>
      </c>
      <c r="B21" s="18" t="s">
        <v>13</v>
      </c>
      <c r="C21" s="18" t="s">
        <v>42</v>
      </c>
      <c r="D21" s="19" t="s">
        <v>43</v>
      </c>
      <c r="E21" s="20">
        <v>25</v>
      </c>
      <c r="F21" s="32"/>
      <c r="G21" s="21">
        <f t="shared" si="1"/>
        <v>0</v>
      </c>
      <c r="H21" s="5"/>
      <c r="I21" s="20">
        <v>14.33</v>
      </c>
    </row>
    <row r="22" spans="1:9" ht="20.399999999999999" x14ac:dyDescent="0.3">
      <c r="A22" s="17" t="s">
        <v>44</v>
      </c>
      <c r="B22" s="18" t="s">
        <v>13</v>
      </c>
      <c r="C22" s="18" t="s">
        <v>42</v>
      </c>
      <c r="D22" s="19" t="s">
        <v>45</v>
      </c>
      <c r="E22" s="20">
        <v>25</v>
      </c>
      <c r="F22" s="32"/>
      <c r="G22" s="21">
        <f t="shared" si="1"/>
        <v>0</v>
      </c>
      <c r="H22" s="5"/>
      <c r="I22" s="20">
        <v>27.04</v>
      </c>
    </row>
    <row r="23" spans="1:9" x14ac:dyDescent="0.3">
      <c r="A23" s="17" t="s">
        <v>46</v>
      </c>
      <c r="B23" s="18" t="s">
        <v>13</v>
      </c>
      <c r="C23" s="18" t="s">
        <v>42</v>
      </c>
      <c r="D23" s="19" t="s">
        <v>47</v>
      </c>
      <c r="E23" s="20">
        <v>50</v>
      </c>
      <c r="F23" s="32"/>
      <c r="G23" s="21">
        <f t="shared" si="1"/>
        <v>0</v>
      </c>
      <c r="H23" s="5"/>
      <c r="I23" s="20">
        <v>22.18</v>
      </c>
    </row>
    <row r="24" spans="1:9" ht="20.399999999999999" x14ac:dyDescent="0.3">
      <c r="A24" s="17" t="s">
        <v>48</v>
      </c>
      <c r="B24" s="18" t="s">
        <v>13</v>
      </c>
      <c r="C24" s="18" t="s">
        <v>42</v>
      </c>
      <c r="D24" s="19" t="s">
        <v>49</v>
      </c>
      <c r="E24" s="20">
        <v>80</v>
      </c>
      <c r="F24" s="32"/>
      <c r="G24" s="21">
        <f t="shared" si="1"/>
        <v>0</v>
      </c>
      <c r="H24" s="5"/>
      <c r="I24" s="20">
        <v>13.56</v>
      </c>
    </row>
    <row r="25" spans="1:9" ht="20.399999999999999" x14ac:dyDescent="0.3">
      <c r="A25" s="17" t="s">
        <v>50</v>
      </c>
      <c r="B25" s="18" t="s">
        <v>13</v>
      </c>
      <c r="C25" s="18" t="s">
        <v>14</v>
      </c>
      <c r="D25" s="19" t="s">
        <v>51</v>
      </c>
      <c r="E25" s="20">
        <v>2</v>
      </c>
      <c r="F25" s="32"/>
      <c r="G25" s="21">
        <f t="shared" si="1"/>
        <v>0</v>
      </c>
      <c r="H25" s="5"/>
      <c r="I25" s="20">
        <v>2000</v>
      </c>
    </row>
    <row r="26" spans="1:9" ht="20.399999999999999" x14ac:dyDescent="0.3">
      <c r="A26" s="17" t="s">
        <v>52</v>
      </c>
      <c r="B26" s="18" t="s">
        <v>13</v>
      </c>
      <c r="C26" s="18" t="s">
        <v>14</v>
      </c>
      <c r="D26" s="19" t="s">
        <v>53</v>
      </c>
      <c r="E26" s="20">
        <v>2</v>
      </c>
      <c r="F26" s="32"/>
      <c r="G26" s="21">
        <f t="shared" si="1"/>
        <v>0</v>
      </c>
      <c r="H26" s="5"/>
      <c r="I26" s="20">
        <v>1093.3</v>
      </c>
    </row>
    <row r="27" spans="1:9" ht="20.399999999999999" x14ac:dyDescent="0.3">
      <c r="A27" s="17" t="s">
        <v>54</v>
      </c>
      <c r="B27" s="18" t="s">
        <v>13</v>
      </c>
      <c r="C27" s="18" t="s">
        <v>14</v>
      </c>
      <c r="D27" s="19" t="s">
        <v>55</v>
      </c>
      <c r="E27" s="20">
        <v>1</v>
      </c>
      <c r="F27" s="32"/>
      <c r="G27" s="21">
        <f t="shared" si="1"/>
        <v>0</v>
      </c>
      <c r="H27" s="5"/>
      <c r="I27" s="20">
        <v>836.88</v>
      </c>
    </row>
    <row r="28" spans="1:9" x14ac:dyDescent="0.3">
      <c r="A28" s="17" t="s">
        <v>56</v>
      </c>
      <c r="B28" s="18" t="s">
        <v>13</v>
      </c>
      <c r="C28" s="18" t="s">
        <v>14</v>
      </c>
      <c r="D28" s="19" t="s">
        <v>57</v>
      </c>
      <c r="E28" s="20">
        <v>2</v>
      </c>
      <c r="F28" s="32"/>
      <c r="G28" s="21">
        <f t="shared" si="1"/>
        <v>0</v>
      </c>
      <c r="H28" s="5"/>
      <c r="I28" s="20">
        <v>1965.22</v>
      </c>
    </row>
    <row r="29" spans="1:9" ht="20.399999999999999" x14ac:dyDescent="0.3">
      <c r="A29" s="17" t="s">
        <v>58</v>
      </c>
      <c r="B29" s="18" t="s">
        <v>13</v>
      </c>
      <c r="C29" s="18" t="s">
        <v>14</v>
      </c>
      <c r="D29" s="19" t="s">
        <v>59</v>
      </c>
      <c r="E29" s="20">
        <v>4</v>
      </c>
      <c r="F29" s="32"/>
      <c r="G29" s="21">
        <f t="shared" si="1"/>
        <v>0</v>
      </c>
      <c r="H29" s="5"/>
      <c r="I29" s="20">
        <v>285.70999999999998</v>
      </c>
    </row>
    <row r="30" spans="1:9" ht="20.399999999999999" x14ac:dyDescent="0.3">
      <c r="A30" s="17" t="s">
        <v>60</v>
      </c>
      <c r="B30" s="18" t="s">
        <v>13</v>
      </c>
      <c r="C30" s="18" t="s">
        <v>14</v>
      </c>
      <c r="D30" s="19" t="s">
        <v>61</v>
      </c>
      <c r="E30" s="20">
        <v>2</v>
      </c>
      <c r="F30" s="32"/>
      <c r="G30" s="21">
        <f t="shared" si="1"/>
        <v>0</v>
      </c>
      <c r="H30" s="5"/>
      <c r="I30" s="20">
        <v>199.18</v>
      </c>
    </row>
    <row r="31" spans="1:9" ht="20.399999999999999" x14ac:dyDescent="0.3">
      <c r="A31" s="17" t="s">
        <v>62</v>
      </c>
      <c r="B31" s="18" t="s">
        <v>13</v>
      </c>
      <c r="C31" s="18" t="s">
        <v>14</v>
      </c>
      <c r="D31" s="19" t="s">
        <v>63</v>
      </c>
      <c r="E31" s="20">
        <v>18</v>
      </c>
      <c r="F31" s="32"/>
      <c r="G31" s="21">
        <f t="shared" si="1"/>
        <v>0</v>
      </c>
      <c r="H31" s="5"/>
      <c r="I31" s="20">
        <v>182.06</v>
      </c>
    </row>
    <row r="32" spans="1:9" x14ac:dyDescent="0.3">
      <c r="A32" s="17" t="s">
        <v>64</v>
      </c>
      <c r="B32" s="18" t="s">
        <v>13</v>
      </c>
      <c r="C32" s="18" t="s">
        <v>42</v>
      </c>
      <c r="D32" s="19" t="s">
        <v>65</v>
      </c>
      <c r="E32" s="20">
        <v>160</v>
      </c>
      <c r="F32" s="32"/>
      <c r="G32" s="21">
        <f t="shared" si="1"/>
        <v>0</v>
      </c>
      <c r="H32" s="5"/>
      <c r="I32" s="20">
        <v>85.94</v>
      </c>
    </row>
    <row r="33" spans="1:9" x14ac:dyDescent="0.3">
      <c r="A33" s="17" t="s">
        <v>66</v>
      </c>
      <c r="B33" s="18" t="s">
        <v>13</v>
      </c>
      <c r="C33" s="18" t="s">
        <v>14</v>
      </c>
      <c r="D33" s="19" t="s">
        <v>67</v>
      </c>
      <c r="E33" s="20">
        <v>2</v>
      </c>
      <c r="F33" s="32"/>
      <c r="G33" s="21">
        <f t="shared" si="1"/>
        <v>0</v>
      </c>
      <c r="H33" s="5"/>
      <c r="I33" s="20">
        <v>418.44</v>
      </c>
    </row>
    <row r="34" spans="1:9" ht="20.399999999999999" x14ac:dyDescent="0.3">
      <c r="A34" s="17" t="s">
        <v>68</v>
      </c>
      <c r="B34" s="18" t="s">
        <v>13</v>
      </c>
      <c r="C34" s="18" t="s">
        <v>14</v>
      </c>
      <c r="D34" s="19" t="s">
        <v>69</v>
      </c>
      <c r="E34" s="20">
        <v>1</v>
      </c>
      <c r="F34" s="32"/>
      <c r="G34" s="21">
        <f t="shared" si="1"/>
        <v>0</v>
      </c>
      <c r="H34" s="5"/>
      <c r="I34" s="20">
        <v>557.91999999999996</v>
      </c>
    </row>
    <row r="35" spans="1:9" x14ac:dyDescent="0.3">
      <c r="A35" s="22"/>
      <c r="B35" s="22"/>
      <c r="C35" s="22"/>
      <c r="D35" s="23" t="s">
        <v>70</v>
      </c>
      <c r="E35" s="20">
        <v>1</v>
      </c>
      <c r="F35" s="24">
        <f>SUM(G17:G34)</f>
        <v>0</v>
      </c>
      <c r="G35" s="24">
        <f t="shared" si="1"/>
        <v>0</v>
      </c>
      <c r="H35" s="5"/>
      <c r="I35" s="24"/>
    </row>
    <row r="36" spans="1:9" ht="1.05" customHeight="1" x14ac:dyDescent="0.3">
      <c r="A36" s="25"/>
      <c r="B36" s="25"/>
      <c r="C36" s="25"/>
      <c r="D36" s="26"/>
      <c r="E36" s="25"/>
      <c r="F36" s="25"/>
      <c r="G36" s="25"/>
      <c r="H36" s="5"/>
      <c r="I36" s="25"/>
    </row>
    <row r="37" spans="1:9" x14ac:dyDescent="0.3">
      <c r="A37" s="13" t="s">
        <v>71</v>
      </c>
      <c r="B37" s="14" t="s">
        <v>7</v>
      </c>
      <c r="C37" s="13" t="s">
        <v>8</v>
      </c>
      <c r="D37" s="15" t="s">
        <v>72</v>
      </c>
      <c r="E37" s="16">
        <f>E43</f>
        <v>1</v>
      </c>
      <c r="F37" s="16">
        <f>F43</f>
        <v>0</v>
      </c>
      <c r="G37" s="16">
        <f>G43</f>
        <v>0</v>
      </c>
      <c r="H37" s="5"/>
      <c r="I37" s="16"/>
    </row>
    <row r="38" spans="1:9" x14ac:dyDescent="0.3">
      <c r="A38" s="17" t="s">
        <v>73</v>
      </c>
      <c r="B38" s="18" t="s">
        <v>13</v>
      </c>
      <c r="C38" s="18" t="s">
        <v>42</v>
      </c>
      <c r="D38" s="19" t="s">
        <v>74</v>
      </c>
      <c r="E38" s="20">
        <v>400</v>
      </c>
      <c r="F38" s="32"/>
      <c r="G38" s="21">
        <f t="shared" ref="G38:G43" si="2">ROUND(E38*F38,2)</f>
        <v>0</v>
      </c>
      <c r="H38" s="5"/>
      <c r="I38" s="20">
        <v>3.69</v>
      </c>
    </row>
    <row r="39" spans="1:9" ht="20.399999999999999" x14ac:dyDescent="0.3">
      <c r="A39" s="17" t="s">
        <v>75</v>
      </c>
      <c r="B39" s="18" t="s">
        <v>13</v>
      </c>
      <c r="C39" s="18" t="s">
        <v>14</v>
      </c>
      <c r="D39" s="19" t="s">
        <v>76</v>
      </c>
      <c r="E39" s="20">
        <v>2</v>
      </c>
      <c r="F39" s="32"/>
      <c r="G39" s="21">
        <f t="shared" si="2"/>
        <v>0</v>
      </c>
      <c r="H39" s="5"/>
      <c r="I39" s="20">
        <v>1300</v>
      </c>
    </row>
    <row r="40" spans="1:9" ht="20.399999999999999" x14ac:dyDescent="0.3">
      <c r="A40" s="17" t="s">
        <v>77</v>
      </c>
      <c r="B40" s="18" t="s">
        <v>13</v>
      </c>
      <c r="C40" s="18" t="s">
        <v>14</v>
      </c>
      <c r="D40" s="19" t="s">
        <v>78</v>
      </c>
      <c r="E40" s="20">
        <v>2</v>
      </c>
      <c r="F40" s="32"/>
      <c r="G40" s="21">
        <f t="shared" si="2"/>
        <v>0</v>
      </c>
      <c r="H40" s="5"/>
      <c r="I40" s="20">
        <v>1300</v>
      </c>
    </row>
    <row r="41" spans="1:9" ht="20.399999999999999" x14ac:dyDescent="0.3">
      <c r="A41" s="17" t="s">
        <v>79</v>
      </c>
      <c r="B41" s="18" t="s">
        <v>13</v>
      </c>
      <c r="C41" s="18" t="s">
        <v>14</v>
      </c>
      <c r="D41" s="19" t="s">
        <v>80</v>
      </c>
      <c r="E41" s="20">
        <v>1</v>
      </c>
      <c r="F41" s="32"/>
      <c r="G41" s="21">
        <f t="shared" si="2"/>
        <v>0</v>
      </c>
      <c r="H41" s="5"/>
      <c r="I41" s="20">
        <v>1750</v>
      </c>
    </row>
    <row r="42" spans="1:9" ht="20.399999999999999" x14ac:dyDescent="0.3">
      <c r="A42" s="17" t="s">
        <v>81</v>
      </c>
      <c r="B42" s="18" t="s">
        <v>13</v>
      </c>
      <c r="C42" s="18" t="s">
        <v>14</v>
      </c>
      <c r="D42" s="19" t="s">
        <v>82</v>
      </c>
      <c r="E42" s="20">
        <v>2</v>
      </c>
      <c r="F42" s="32"/>
      <c r="G42" s="21">
        <f t="shared" si="2"/>
        <v>0</v>
      </c>
      <c r="H42" s="5"/>
      <c r="I42" s="20">
        <v>400</v>
      </c>
    </row>
    <row r="43" spans="1:9" x14ac:dyDescent="0.3">
      <c r="A43" s="22"/>
      <c r="B43" s="22"/>
      <c r="C43" s="22"/>
      <c r="D43" s="23" t="s">
        <v>83</v>
      </c>
      <c r="E43" s="20">
        <v>1</v>
      </c>
      <c r="F43" s="24">
        <f>SUM(G38:G42)</f>
        <v>0</v>
      </c>
      <c r="G43" s="24">
        <f t="shared" si="2"/>
        <v>0</v>
      </c>
      <c r="H43" s="5"/>
      <c r="I43" s="24"/>
    </row>
    <row r="44" spans="1:9" ht="1.05" customHeight="1" x14ac:dyDescent="0.3">
      <c r="A44" s="25"/>
      <c r="B44" s="25"/>
      <c r="C44" s="25"/>
      <c r="D44" s="26"/>
      <c r="E44" s="25"/>
      <c r="F44" s="25"/>
      <c r="G44" s="25"/>
      <c r="H44" s="5"/>
      <c r="I44" s="25"/>
    </row>
    <row r="45" spans="1:9" x14ac:dyDescent="0.3">
      <c r="A45" s="13" t="s">
        <v>84</v>
      </c>
      <c r="B45" s="14" t="s">
        <v>7</v>
      </c>
      <c r="C45" s="13" t="s">
        <v>8</v>
      </c>
      <c r="D45" s="15" t="s">
        <v>85</v>
      </c>
      <c r="E45" s="16">
        <f>E52</f>
        <v>1</v>
      </c>
      <c r="F45" s="16">
        <f>F52</f>
        <v>0</v>
      </c>
      <c r="G45" s="16">
        <f>G52</f>
        <v>0</v>
      </c>
      <c r="H45" s="5"/>
      <c r="I45" s="16"/>
    </row>
    <row r="46" spans="1:9" ht="20.399999999999999" x14ac:dyDescent="0.3">
      <c r="A46" s="17" t="s">
        <v>86</v>
      </c>
      <c r="B46" s="18" t="s">
        <v>13</v>
      </c>
      <c r="C46" s="18" t="s">
        <v>8</v>
      </c>
      <c r="D46" s="19" t="s">
        <v>87</v>
      </c>
      <c r="E46" s="20">
        <v>1</v>
      </c>
      <c r="F46" s="32"/>
      <c r="G46" s="21">
        <f t="shared" ref="G46:G52" si="3">ROUND(E46*F46,2)</f>
        <v>0</v>
      </c>
      <c r="H46" s="5"/>
      <c r="I46" s="20">
        <v>2767.95</v>
      </c>
    </row>
    <row r="47" spans="1:9" x14ac:dyDescent="0.3">
      <c r="A47" s="17" t="s">
        <v>88</v>
      </c>
      <c r="B47" s="27" t="s">
        <v>13</v>
      </c>
      <c r="C47" s="18" t="s">
        <v>8</v>
      </c>
      <c r="D47" s="19" t="s">
        <v>89</v>
      </c>
      <c r="E47" s="20">
        <v>1</v>
      </c>
      <c r="F47" s="32"/>
      <c r="G47" s="21">
        <f t="shared" si="3"/>
        <v>0</v>
      </c>
      <c r="H47" s="5"/>
      <c r="I47" s="20">
        <v>4153.8</v>
      </c>
    </row>
    <row r="48" spans="1:9" x14ac:dyDescent="0.3">
      <c r="A48" s="17" t="s">
        <v>90</v>
      </c>
      <c r="B48" s="18" t="s">
        <v>13</v>
      </c>
      <c r="C48" s="18" t="s">
        <v>8</v>
      </c>
      <c r="D48" s="19" t="s">
        <v>91</v>
      </c>
      <c r="E48" s="20">
        <v>1</v>
      </c>
      <c r="F48" s="32"/>
      <c r="G48" s="21">
        <f t="shared" si="3"/>
        <v>0</v>
      </c>
      <c r="H48" s="5"/>
      <c r="I48" s="20">
        <v>3683</v>
      </c>
    </row>
    <row r="49" spans="1:9" x14ac:dyDescent="0.3">
      <c r="A49" s="17" t="s">
        <v>92</v>
      </c>
      <c r="B49" s="18" t="s">
        <v>13</v>
      </c>
      <c r="C49" s="18" t="s">
        <v>8</v>
      </c>
      <c r="D49" s="19" t="s">
        <v>93</v>
      </c>
      <c r="E49" s="20">
        <v>1</v>
      </c>
      <c r="F49" s="32"/>
      <c r="G49" s="21">
        <f t="shared" si="3"/>
        <v>0</v>
      </c>
      <c r="H49" s="5"/>
      <c r="I49" s="20">
        <v>618.03</v>
      </c>
    </row>
    <row r="50" spans="1:9" x14ac:dyDescent="0.3">
      <c r="A50" s="17" t="s">
        <v>94</v>
      </c>
      <c r="B50" s="18" t="s">
        <v>13</v>
      </c>
      <c r="C50" s="18" t="s">
        <v>8</v>
      </c>
      <c r="D50" s="19" t="s">
        <v>95</v>
      </c>
      <c r="E50" s="20">
        <v>1</v>
      </c>
      <c r="F50" s="32"/>
      <c r="G50" s="21">
        <f t="shared" si="3"/>
        <v>0</v>
      </c>
      <c r="H50" s="5"/>
      <c r="I50" s="20">
        <v>20298.2</v>
      </c>
    </row>
    <row r="51" spans="1:9" x14ac:dyDescent="0.3">
      <c r="A51" s="17" t="s">
        <v>96</v>
      </c>
      <c r="B51" s="18" t="s">
        <v>13</v>
      </c>
      <c r="C51" s="18" t="s">
        <v>8</v>
      </c>
      <c r="D51" s="19" t="s">
        <v>97</v>
      </c>
      <c r="E51" s="20">
        <v>1</v>
      </c>
      <c r="F51" s="32"/>
      <c r="G51" s="21">
        <f t="shared" si="3"/>
        <v>0</v>
      </c>
      <c r="H51" s="5"/>
      <c r="I51" s="20">
        <v>1623.02</v>
      </c>
    </row>
    <row r="52" spans="1:9" x14ac:dyDescent="0.3">
      <c r="A52" s="22"/>
      <c r="B52" s="22"/>
      <c r="C52" s="22"/>
      <c r="D52" s="23" t="s">
        <v>98</v>
      </c>
      <c r="E52" s="20">
        <v>1</v>
      </c>
      <c r="F52" s="24">
        <f>SUM(G46:G51)</f>
        <v>0</v>
      </c>
      <c r="G52" s="24">
        <f t="shared" si="3"/>
        <v>0</v>
      </c>
      <c r="H52" s="5"/>
      <c r="I52" s="24"/>
    </row>
    <row r="53" spans="1:9" ht="1.05" customHeight="1" x14ac:dyDescent="0.3">
      <c r="A53" s="25"/>
      <c r="B53" s="25"/>
      <c r="C53" s="25"/>
      <c r="D53" s="26"/>
      <c r="E53" s="25"/>
      <c r="F53" s="25"/>
      <c r="G53" s="25"/>
      <c r="H53" s="5"/>
      <c r="I53" s="25"/>
    </row>
    <row r="54" spans="1:9" x14ac:dyDescent="0.3">
      <c r="A54" s="13" t="s">
        <v>99</v>
      </c>
      <c r="B54" s="14" t="s">
        <v>7</v>
      </c>
      <c r="C54" s="13" t="s">
        <v>8</v>
      </c>
      <c r="D54" s="15" t="s">
        <v>100</v>
      </c>
      <c r="E54" s="16">
        <f>E113</f>
        <v>1</v>
      </c>
      <c r="F54" s="16">
        <f>F113</f>
        <v>0</v>
      </c>
      <c r="G54" s="16">
        <f>G113</f>
        <v>0</v>
      </c>
      <c r="H54" s="5"/>
      <c r="I54" s="16"/>
    </row>
    <row r="55" spans="1:9" x14ac:dyDescent="0.3">
      <c r="A55" s="28" t="s">
        <v>101</v>
      </c>
      <c r="B55" s="28" t="s">
        <v>7</v>
      </c>
      <c r="C55" s="28" t="s">
        <v>8</v>
      </c>
      <c r="D55" s="29" t="s">
        <v>102</v>
      </c>
      <c r="E55" s="30">
        <f>E70</f>
        <v>1</v>
      </c>
      <c r="F55" s="30">
        <f>F70</f>
        <v>0</v>
      </c>
      <c r="G55" s="30">
        <f>G70</f>
        <v>0</v>
      </c>
      <c r="H55" s="5"/>
      <c r="I55" s="30"/>
    </row>
    <row r="56" spans="1:9" ht="30.6" x14ac:dyDescent="0.3">
      <c r="A56" s="17" t="s">
        <v>103</v>
      </c>
      <c r="B56" s="18" t="s">
        <v>13</v>
      </c>
      <c r="C56" s="18" t="s">
        <v>104</v>
      </c>
      <c r="D56" s="19" t="s">
        <v>105</v>
      </c>
      <c r="E56" s="20">
        <v>50</v>
      </c>
      <c r="F56" s="32"/>
      <c r="G56" s="21">
        <f t="shared" ref="G56:G70" si="4">ROUND(E56*F56,2)</f>
        <v>0</v>
      </c>
      <c r="H56" s="5"/>
      <c r="I56" s="20">
        <v>40.53</v>
      </c>
    </row>
    <row r="57" spans="1:9" ht="20.399999999999999" x14ac:dyDescent="0.3">
      <c r="A57" s="17" t="s">
        <v>106</v>
      </c>
      <c r="B57" s="18" t="s">
        <v>13</v>
      </c>
      <c r="C57" s="18" t="s">
        <v>104</v>
      </c>
      <c r="D57" s="19" t="s">
        <v>107</v>
      </c>
      <c r="E57" s="20">
        <v>180</v>
      </c>
      <c r="F57" s="32"/>
      <c r="G57" s="21">
        <f t="shared" si="4"/>
        <v>0</v>
      </c>
      <c r="H57" s="5"/>
      <c r="I57" s="20">
        <v>18.87</v>
      </c>
    </row>
    <row r="58" spans="1:9" ht="20.399999999999999" x14ac:dyDescent="0.3">
      <c r="A58" s="17" t="s">
        <v>108</v>
      </c>
      <c r="B58" s="18" t="s">
        <v>13</v>
      </c>
      <c r="C58" s="18" t="s">
        <v>104</v>
      </c>
      <c r="D58" s="19" t="s">
        <v>109</v>
      </c>
      <c r="E58" s="20">
        <v>360</v>
      </c>
      <c r="F58" s="32"/>
      <c r="G58" s="21">
        <f t="shared" si="4"/>
        <v>0</v>
      </c>
      <c r="H58" s="5"/>
      <c r="I58" s="20">
        <v>14.07</v>
      </c>
    </row>
    <row r="59" spans="1:9" ht="20.399999999999999" x14ac:dyDescent="0.3">
      <c r="A59" s="17" t="s">
        <v>110</v>
      </c>
      <c r="B59" s="18" t="s">
        <v>13</v>
      </c>
      <c r="C59" s="18" t="s">
        <v>42</v>
      </c>
      <c r="D59" s="19" t="s">
        <v>111</v>
      </c>
      <c r="E59" s="20">
        <v>88</v>
      </c>
      <c r="F59" s="32"/>
      <c r="G59" s="21">
        <f t="shared" si="4"/>
        <v>0</v>
      </c>
      <c r="H59" s="5"/>
      <c r="I59" s="20">
        <v>7.94</v>
      </c>
    </row>
    <row r="60" spans="1:9" ht="20.399999999999999" x14ac:dyDescent="0.3">
      <c r="A60" s="17" t="s">
        <v>112</v>
      </c>
      <c r="B60" s="18" t="s">
        <v>13</v>
      </c>
      <c r="C60" s="18" t="s">
        <v>113</v>
      </c>
      <c r="D60" s="19" t="s">
        <v>114</v>
      </c>
      <c r="E60" s="20">
        <v>88</v>
      </c>
      <c r="F60" s="32"/>
      <c r="G60" s="21">
        <f t="shared" si="4"/>
        <v>0</v>
      </c>
      <c r="H60" s="5"/>
      <c r="I60" s="20">
        <v>1.46</v>
      </c>
    </row>
    <row r="61" spans="1:9" ht="20.399999999999999" x14ac:dyDescent="0.3">
      <c r="A61" s="17" t="s">
        <v>115</v>
      </c>
      <c r="B61" s="18" t="s">
        <v>13</v>
      </c>
      <c r="C61" s="18" t="s">
        <v>14</v>
      </c>
      <c r="D61" s="19" t="s">
        <v>116</v>
      </c>
      <c r="E61" s="20">
        <v>1</v>
      </c>
      <c r="F61" s="32"/>
      <c r="G61" s="21">
        <f t="shared" si="4"/>
        <v>0</v>
      </c>
      <c r="H61" s="5"/>
      <c r="I61" s="20">
        <v>3277.32</v>
      </c>
    </row>
    <row r="62" spans="1:9" ht="20.399999999999999" x14ac:dyDescent="0.3">
      <c r="A62" s="17" t="s">
        <v>117</v>
      </c>
      <c r="B62" s="18" t="s">
        <v>13</v>
      </c>
      <c r="C62" s="18" t="s">
        <v>118</v>
      </c>
      <c r="D62" s="19" t="s">
        <v>119</v>
      </c>
      <c r="E62" s="20">
        <v>15.8</v>
      </c>
      <c r="F62" s="32"/>
      <c r="G62" s="21">
        <f t="shared" si="4"/>
        <v>0</v>
      </c>
      <c r="H62" s="5"/>
      <c r="I62" s="20">
        <v>7.17</v>
      </c>
    </row>
    <row r="63" spans="1:9" ht="20.399999999999999" x14ac:dyDescent="0.3">
      <c r="A63" s="17" t="s">
        <v>120</v>
      </c>
      <c r="B63" s="18" t="s">
        <v>13</v>
      </c>
      <c r="C63" s="18" t="s">
        <v>118</v>
      </c>
      <c r="D63" s="19" t="s">
        <v>121</v>
      </c>
      <c r="E63" s="20">
        <v>70.5</v>
      </c>
      <c r="F63" s="32"/>
      <c r="G63" s="21">
        <f t="shared" si="4"/>
        <v>0</v>
      </c>
      <c r="H63" s="5"/>
      <c r="I63" s="20">
        <v>17.989999999999998</v>
      </c>
    </row>
    <row r="64" spans="1:9" ht="20.399999999999999" x14ac:dyDescent="0.3">
      <c r="A64" s="17" t="s">
        <v>122</v>
      </c>
      <c r="B64" s="18" t="s">
        <v>13</v>
      </c>
      <c r="C64" s="18" t="s">
        <v>104</v>
      </c>
      <c r="D64" s="19" t="s">
        <v>123</v>
      </c>
      <c r="E64" s="20">
        <v>79</v>
      </c>
      <c r="F64" s="32"/>
      <c r="G64" s="21">
        <f t="shared" si="4"/>
        <v>0</v>
      </c>
      <c r="H64" s="5"/>
      <c r="I64" s="20">
        <v>10.39</v>
      </c>
    </row>
    <row r="65" spans="1:9" x14ac:dyDescent="0.3">
      <c r="A65" s="17" t="s">
        <v>124</v>
      </c>
      <c r="B65" s="18" t="s">
        <v>13</v>
      </c>
      <c r="C65" s="18" t="s">
        <v>118</v>
      </c>
      <c r="D65" s="19" t="s">
        <v>125</v>
      </c>
      <c r="E65" s="20">
        <v>0</v>
      </c>
      <c r="F65" s="32"/>
      <c r="G65" s="21">
        <f t="shared" si="4"/>
        <v>0</v>
      </c>
      <c r="H65" s="5"/>
      <c r="I65" s="20">
        <v>408.43</v>
      </c>
    </row>
    <row r="66" spans="1:9" x14ac:dyDescent="0.3">
      <c r="A66" s="17" t="s">
        <v>126</v>
      </c>
      <c r="B66" s="18" t="s">
        <v>13</v>
      </c>
      <c r="C66" s="18" t="s">
        <v>42</v>
      </c>
      <c r="D66" s="19" t="s">
        <v>127</v>
      </c>
      <c r="E66" s="20">
        <v>176</v>
      </c>
      <c r="F66" s="32"/>
      <c r="G66" s="21">
        <f t="shared" si="4"/>
        <v>0</v>
      </c>
      <c r="H66" s="5"/>
      <c r="I66" s="20">
        <v>8.52</v>
      </c>
    </row>
    <row r="67" spans="1:9" x14ac:dyDescent="0.3">
      <c r="A67" s="17" t="s">
        <v>128</v>
      </c>
      <c r="B67" s="18" t="s">
        <v>13</v>
      </c>
      <c r="C67" s="18" t="s">
        <v>113</v>
      </c>
      <c r="D67" s="19" t="s">
        <v>129</v>
      </c>
      <c r="E67" s="20">
        <v>50</v>
      </c>
      <c r="F67" s="32"/>
      <c r="G67" s="21">
        <f t="shared" si="4"/>
        <v>0</v>
      </c>
      <c r="H67" s="5"/>
      <c r="I67" s="20">
        <v>45.97</v>
      </c>
    </row>
    <row r="68" spans="1:9" ht="20.399999999999999" x14ac:dyDescent="0.3">
      <c r="A68" s="17" t="s">
        <v>130</v>
      </c>
      <c r="B68" s="18" t="s">
        <v>13</v>
      </c>
      <c r="C68" s="18" t="s">
        <v>42</v>
      </c>
      <c r="D68" s="19" t="s">
        <v>131</v>
      </c>
      <c r="E68" s="20">
        <v>32</v>
      </c>
      <c r="F68" s="32"/>
      <c r="G68" s="21">
        <f t="shared" si="4"/>
        <v>0</v>
      </c>
      <c r="H68" s="5"/>
      <c r="I68" s="20">
        <v>6.18</v>
      </c>
    </row>
    <row r="69" spans="1:9" x14ac:dyDescent="0.3">
      <c r="A69" s="17" t="s">
        <v>132</v>
      </c>
      <c r="B69" s="18" t="s">
        <v>13</v>
      </c>
      <c r="C69" s="18" t="s">
        <v>118</v>
      </c>
      <c r="D69" s="19" t="s">
        <v>133</v>
      </c>
      <c r="E69" s="20">
        <v>13.2</v>
      </c>
      <c r="F69" s="32"/>
      <c r="G69" s="21">
        <f t="shared" si="4"/>
        <v>0</v>
      </c>
      <c r="H69" s="5"/>
      <c r="I69" s="20">
        <v>292.79000000000002</v>
      </c>
    </row>
    <row r="70" spans="1:9" x14ac:dyDescent="0.3">
      <c r="A70" s="22"/>
      <c r="B70" s="22"/>
      <c r="C70" s="22"/>
      <c r="D70" s="23" t="s">
        <v>134</v>
      </c>
      <c r="E70" s="20">
        <v>1</v>
      </c>
      <c r="F70" s="24">
        <f>SUM(G56:G69)</f>
        <v>0</v>
      </c>
      <c r="G70" s="24">
        <f t="shared" si="4"/>
        <v>0</v>
      </c>
      <c r="H70" s="5"/>
      <c r="I70" s="24"/>
    </row>
    <row r="71" spans="1:9" ht="1.05" customHeight="1" x14ac:dyDescent="0.3">
      <c r="A71" s="25"/>
      <c r="B71" s="25"/>
      <c r="C71" s="25"/>
      <c r="D71" s="26"/>
      <c r="E71" s="25"/>
      <c r="F71" s="25"/>
      <c r="G71" s="25"/>
      <c r="H71" s="5"/>
      <c r="I71" s="25"/>
    </row>
    <row r="72" spans="1:9" x14ac:dyDescent="0.3">
      <c r="A72" s="28" t="s">
        <v>135</v>
      </c>
      <c r="B72" s="28" t="s">
        <v>7</v>
      </c>
      <c r="C72" s="28" t="s">
        <v>8</v>
      </c>
      <c r="D72" s="29" t="s">
        <v>136</v>
      </c>
      <c r="E72" s="30">
        <f>E78</f>
        <v>1</v>
      </c>
      <c r="F72" s="30">
        <f>F78</f>
        <v>0</v>
      </c>
      <c r="G72" s="30">
        <f>G78</f>
        <v>0</v>
      </c>
      <c r="H72" s="5"/>
      <c r="I72" s="30"/>
    </row>
    <row r="73" spans="1:9" ht="20.399999999999999" x14ac:dyDescent="0.3">
      <c r="A73" s="17" t="s">
        <v>137</v>
      </c>
      <c r="B73" s="18" t="s">
        <v>13</v>
      </c>
      <c r="C73" s="18" t="s">
        <v>113</v>
      </c>
      <c r="D73" s="19" t="s">
        <v>138</v>
      </c>
      <c r="E73" s="20">
        <v>5</v>
      </c>
      <c r="F73" s="32"/>
      <c r="G73" s="21">
        <f t="shared" ref="G73:G78" si="5">ROUND(E73*F73,2)</f>
        <v>0</v>
      </c>
      <c r="H73" s="5"/>
      <c r="I73" s="20">
        <v>21</v>
      </c>
    </row>
    <row r="74" spans="1:9" ht="20.399999999999999" x14ac:dyDescent="0.3">
      <c r="A74" s="17" t="s">
        <v>139</v>
      </c>
      <c r="B74" s="18" t="s">
        <v>13</v>
      </c>
      <c r="C74" s="18" t="s">
        <v>42</v>
      </c>
      <c r="D74" s="19" t="s">
        <v>140</v>
      </c>
      <c r="E74" s="20">
        <v>90</v>
      </c>
      <c r="F74" s="32"/>
      <c r="G74" s="21">
        <f t="shared" si="5"/>
        <v>0</v>
      </c>
      <c r="H74" s="5"/>
      <c r="I74" s="20">
        <v>14.54</v>
      </c>
    </row>
    <row r="75" spans="1:9" ht="20.399999999999999" x14ac:dyDescent="0.3">
      <c r="A75" s="17" t="s">
        <v>141</v>
      </c>
      <c r="B75" s="18" t="s">
        <v>13</v>
      </c>
      <c r="C75" s="18" t="s">
        <v>104</v>
      </c>
      <c r="D75" s="19" t="s">
        <v>142</v>
      </c>
      <c r="E75" s="20">
        <v>180</v>
      </c>
      <c r="F75" s="32"/>
      <c r="G75" s="21">
        <f t="shared" si="5"/>
        <v>0</v>
      </c>
      <c r="H75" s="5"/>
      <c r="I75" s="20">
        <v>108.13</v>
      </c>
    </row>
    <row r="76" spans="1:9" ht="20.399999999999999" x14ac:dyDescent="0.3">
      <c r="A76" s="17" t="s">
        <v>143</v>
      </c>
      <c r="B76" s="18" t="s">
        <v>13</v>
      </c>
      <c r="C76" s="18" t="s">
        <v>104</v>
      </c>
      <c r="D76" s="19" t="s">
        <v>144</v>
      </c>
      <c r="E76" s="20">
        <v>36</v>
      </c>
      <c r="F76" s="32"/>
      <c r="G76" s="21">
        <f t="shared" si="5"/>
        <v>0</v>
      </c>
      <c r="H76" s="5"/>
      <c r="I76" s="20">
        <v>25.64</v>
      </c>
    </row>
    <row r="77" spans="1:9" ht="20.399999999999999" x14ac:dyDescent="0.3">
      <c r="A77" s="17" t="s">
        <v>145</v>
      </c>
      <c r="B77" s="18" t="s">
        <v>13</v>
      </c>
      <c r="C77" s="18" t="s">
        <v>104</v>
      </c>
      <c r="D77" s="19" t="s">
        <v>146</v>
      </c>
      <c r="E77" s="20">
        <v>0</v>
      </c>
      <c r="F77" s="32"/>
      <c r="G77" s="21">
        <f t="shared" si="5"/>
        <v>0</v>
      </c>
      <c r="H77" s="5"/>
      <c r="I77" s="20">
        <v>33.119999999999997</v>
      </c>
    </row>
    <row r="78" spans="1:9" x14ac:dyDescent="0.3">
      <c r="A78" s="22"/>
      <c r="B78" s="22"/>
      <c r="C78" s="22"/>
      <c r="D78" s="23" t="s">
        <v>147</v>
      </c>
      <c r="E78" s="20">
        <v>1</v>
      </c>
      <c r="F78" s="24">
        <f>SUM(G73:G77)</f>
        <v>0</v>
      </c>
      <c r="G78" s="24">
        <f t="shared" si="5"/>
        <v>0</v>
      </c>
      <c r="H78" s="5"/>
      <c r="I78" s="24"/>
    </row>
    <row r="79" spans="1:9" ht="1.05" customHeight="1" x14ac:dyDescent="0.3">
      <c r="A79" s="25"/>
      <c r="B79" s="25"/>
      <c r="C79" s="25"/>
      <c r="D79" s="26"/>
      <c r="E79" s="25"/>
      <c r="F79" s="25"/>
      <c r="G79" s="25"/>
      <c r="H79" s="5"/>
      <c r="I79" s="25"/>
    </row>
    <row r="80" spans="1:9" x14ac:dyDescent="0.3">
      <c r="A80" s="28" t="s">
        <v>148</v>
      </c>
      <c r="B80" s="28" t="s">
        <v>7</v>
      </c>
      <c r="C80" s="28" t="s">
        <v>8</v>
      </c>
      <c r="D80" s="29" t="s">
        <v>149</v>
      </c>
      <c r="E80" s="30">
        <f>E83</f>
        <v>1</v>
      </c>
      <c r="F80" s="30">
        <f>F83</f>
        <v>0</v>
      </c>
      <c r="G80" s="30">
        <f>G83</f>
        <v>0</v>
      </c>
      <c r="H80" s="5"/>
      <c r="I80" s="30"/>
    </row>
    <row r="81" spans="1:9" ht="20.399999999999999" x14ac:dyDescent="0.3">
      <c r="A81" s="17" t="s">
        <v>150</v>
      </c>
      <c r="B81" s="18" t="s">
        <v>13</v>
      </c>
      <c r="C81" s="18" t="s">
        <v>104</v>
      </c>
      <c r="D81" s="19" t="s">
        <v>151</v>
      </c>
      <c r="E81" s="20">
        <v>176</v>
      </c>
      <c r="F81" s="32"/>
      <c r="G81" s="21">
        <f>ROUND(E81*F81,2)</f>
        <v>0</v>
      </c>
      <c r="H81" s="5"/>
      <c r="I81" s="20">
        <v>16.3</v>
      </c>
    </row>
    <row r="82" spans="1:9" ht="20.399999999999999" x14ac:dyDescent="0.3">
      <c r="A82" s="17" t="s">
        <v>152</v>
      </c>
      <c r="B82" s="18" t="s">
        <v>13</v>
      </c>
      <c r="C82" s="18" t="s">
        <v>104</v>
      </c>
      <c r="D82" s="19" t="s">
        <v>153</v>
      </c>
      <c r="E82" s="20">
        <v>35.200000000000003</v>
      </c>
      <c r="F82" s="32"/>
      <c r="G82" s="21">
        <f>ROUND(E82*F82,2)</f>
        <v>0</v>
      </c>
      <c r="H82" s="5"/>
      <c r="I82" s="20">
        <v>16.45</v>
      </c>
    </row>
    <row r="83" spans="1:9" x14ac:dyDescent="0.3">
      <c r="A83" s="22"/>
      <c r="B83" s="22"/>
      <c r="C83" s="22"/>
      <c r="D83" s="23" t="s">
        <v>154</v>
      </c>
      <c r="E83" s="20">
        <v>1</v>
      </c>
      <c r="F83" s="24">
        <f>SUM(G81:G82)</f>
        <v>0</v>
      </c>
      <c r="G83" s="24">
        <f>ROUND(E83*F83,2)</f>
        <v>0</v>
      </c>
      <c r="H83" s="5"/>
      <c r="I83" s="24"/>
    </row>
    <row r="84" spans="1:9" ht="1.05" customHeight="1" x14ac:dyDescent="0.3">
      <c r="A84" s="25"/>
      <c r="B84" s="25"/>
      <c r="C84" s="25"/>
      <c r="D84" s="26"/>
      <c r="E84" s="25"/>
      <c r="F84" s="25"/>
      <c r="G84" s="25"/>
      <c r="H84" s="5"/>
      <c r="I84" s="25"/>
    </row>
    <row r="85" spans="1:9" x14ac:dyDescent="0.3">
      <c r="A85" s="28" t="s">
        <v>155</v>
      </c>
      <c r="B85" s="28" t="s">
        <v>7</v>
      </c>
      <c r="C85" s="28" t="s">
        <v>8</v>
      </c>
      <c r="D85" s="29" t="s">
        <v>156</v>
      </c>
      <c r="E85" s="30">
        <f>E94</f>
        <v>1</v>
      </c>
      <c r="F85" s="30">
        <f>F94</f>
        <v>0</v>
      </c>
      <c r="G85" s="30">
        <f>G94</f>
        <v>0</v>
      </c>
      <c r="H85" s="5"/>
      <c r="I85" s="30"/>
    </row>
    <row r="86" spans="1:9" ht="20.399999999999999" x14ac:dyDescent="0.3">
      <c r="A86" s="17" t="s">
        <v>157</v>
      </c>
      <c r="B86" s="18" t="s">
        <v>13</v>
      </c>
      <c r="C86" s="18" t="s">
        <v>104</v>
      </c>
      <c r="D86" s="19" t="s">
        <v>158</v>
      </c>
      <c r="E86" s="20">
        <v>25</v>
      </c>
      <c r="F86" s="32"/>
      <c r="G86" s="21">
        <f t="shared" ref="G86:G94" si="6">ROUND(E86*F86,2)</f>
        <v>0</v>
      </c>
      <c r="H86" s="5"/>
      <c r="I86" s="20">
        <v>196.84</v>
      </c>
    </row>
    <row r="87" spans="1:9" ht="20.399999999999999" x14ac:dyDescent="0.3">
      <c r="A87" s="17" t="s">
        <v>159</v>
      </c>
      <c r="B87" s="18" t="s">
        <v>13</v>
      </c>
      <c r="C87" s="18" t="s">
        <v>104</v>
      </c>
      <c r="D87" s="19" t="s">
        <v>160</v>
      </c>
      <c r="E87" s="20">
        <v>38</v>
      </c>
      <c r="F87" s="32"/>
      <c r="G87" s="21">
        <f t="shared" si="6"/>
        <v>0</v>
      </c>
      <c r="H87" s="5"/>
      <c r="I87" s="20">
        <v>255.76</v>
      </c>
    </row>
    <row r="88" spans="1:9" ht="20.399999999999999" x14ac:dyDescent="0.3">
      <c r="A88" s="17" t="s">
        <v>161</v>
      </c>
      <c r="B88" s="18" t="s">
        <v>13</v>
      </c>
      <c r="C88" s="18" t="s">
        <v>104</v>
      </c>
      <c r="D88" s="19" t="s">
        <v>162</v>
      </c>
      <c r="E88" s="20">
        <v>360</v>
      </c>
      <c r="F88" s="32"/>
      <c r="G88" s="21">
        <f t="shared" si="6"/>
        <v>0</v>
      </c>
      <c r="H88" s="5"/>
      <c r="I88" s="20">
        <v>299.25</v>
      </c>
    </row>
    <row r="89" spans="1:9" ht="20.399999999999999" x14ac:dyDescent="0.3">
      <c r="A89" s="17" t="s">
        <v>163</v>
      </c>
      <c r="B89" s="18" t="s">
        <v>13</v>
      </c>
      <c r="C89" s="18" t="s">
        <v>164</v>
      </c>
      <c r="D89" s="19" t="s">
        <v>165</v>
      </c>
      <c r="E89" s="20">
        <v>0</v>
      </c>
      <c r="F89" s="32"/>
      <c r="G89" s="21">
        <f t="shared" si="6"/>
        <v>0</v>
      </c>
      <c r="H89" s="5"/>
      <c r="I89" s="20">
        <v>4624.0600000000004</v>
      </c>
    </row>
    <row r="90" spans="1:9" ht="20.399999999999999" x14ac:dyDescent="0.3">
      <c r="A90" s="17" t="s">
        <v>166</v>
      </c>
      <c r="B90" s="18" t="s">
        <v>13</v>
      </c>
      <c r="C90" s="18" t="s">
        <v>164</v>
      </c>
      <c r="D90" s="19" t="s">
        <v>167</v>
      </c>
      <c r="E90" s="20">
        <v>2</v>
      </c>
      <c r="F90" s="32"/>
      <c r="G90" s="21">
        <f t="shared" si="6"/>
        <v>0</v>
      </c>
      <c r="H90" s="5"/>
      <c r="I90" s="20">
        <v>3181.55</v>
      </c>
    </row>
    <row r="91" spans="1:9" x14ac:dyDescent="0.3">
      <c r="A91" s="17" t="s">
        <v>168</v>
      </c>
      <c r="B91" s="18" t="s">
        <v>13</v>
      </c>
      <c r="C91" s="18" t="s">
        <v>42</v>
      </c>
      <c r="D91" s="19" t="s">
        <v>169</v>
      </c>
      <c r="E91" s="20">
        <v>44</v>
      </c>
      <c r="F91" s="32"/>
      <c r="G91" s="21">
        <f t="shared" si="6"/>
        <v>0</v>
      </c>
      <c r="H91" s="5"/>
      <c r="I91" s="20">
        <v>329.67</v>
      </c>
    </row>
    <row r="92" spans="1:9" ht="20.399999999999999" x14ac:dyDescent="0.3">
      <c r="A92" s="17" t="s">
        <v>170</v>
      </c>
      <c r="B92" s="18" t="s">
        <v>13</v>
      </c>
      <c r="C92" s="18" t="s">
        <v>42</v>
      </c>
      <c r="D92" s="19" t="s">
        <v>171</v>
      </c>
      <c r="E92" s="20">
        <v>88</v>
      </c>
      <c r="F92" s="32"/>
      <c r="G92" s="21">
        <f t="shared" si="6"/>
        <v>0</v>
      </c>
      <c r="H92" s="5"/>
      <c r="I92" s="20">
        <v>183.06</v>
      </c>
    </row>
    <row r="93" spans="1:9" x14ac:dyDescent="0.3">
      <c r="A93" s="17" t="s">
        <v>172</v>
      </c>
      <c r="B93" s="18" t="s">
        <v>13</v>
      </c>
      <c r="C93" s="18" t="s">
        <v>104</v>
      </c>
      <c r="D93" s="19" t="s">
        <v>173</v>
      </c>
      <c r="E93" s="20">
        <v>44</v>
      </c>
      <c r="F93" s="32"/>
      <c r="G93" s="21">
        <f t="shared" si="6"/>
        <v>0</v>
      </c>
      <c r="H93" s="5"/>
      <c r="I93" s="20">
        <v>97.86</v>
      </c>
    </row>
    <row r="94" spans="1:9" x14ac:dyDescent="0.3">
      <c r="A94" s="22"/>
      <c r="B94" s="22"/>
      <c r="C94" s="22"/>
      <c r="D94" s="23" t="s">
        <v>174</v>
      </c>
      <c r="E94" s="20">
        <v>1</v>
      </c>
      <c r="F94" s="24">
        <f>SUM(G86:G93)</f>
        <v>0</v>
      </c>
      <c r="G94" s="24">
        <f t="shared" si="6"/>
        <v>0</v>
      </c>
      <c r="H94" s="5"/>
      <c r="I94" s="24"/>
    </row>
    <row r="95" spans="1:9" ht="1.05" customHeight="1" x14ac:dyDescent="0.3">
      <c r="A95" s="25"/>
      <c r="B95" s="25"/>
      <c r="C95" s="25"/>
      <c r="D95" s="26"/>
      <c r="E95" s="25"/>
      <c r="F95" s="25"/>
      <c r="G95" s="25"/>
      <c r="H95" s="5"/>
      <c r="I95" s="25"/>
    </row>
    <row r="96" spans="1:9" x14ac:dyDescent="0.3">
      <c r="A96" s="28" t="s">
        <v>175</v>
      </c>
      <c r="B96" s="28" t="s">
        <v>7</v>
      </c>
      <c r="C96" s="28" t="s">
        <v>8</v>
      </c>
      <c r="D96" s="29" t="s">
        <v>176</v>
      </c>
      <c r="E96" s="30">
        <f>E103</f>
        <v>1</v>
      </c>
      <c r="F96" s="30">
        <f>F103</f>
        <v>0</v>
      </c>
      <c r="G96" s="30">
        <f>G103</f>
        <v>0</v>
      </c>
      <c r="H96" s="5"/>
      <c r="I96" s="30"/>
    </row>
    <row r="97" spans="1:9" x14ac:dyDescent="0.3">
      <c r="A97" s="17" t="s">
        <v>177</v>
      </c>
      <c r="B97" s="18" t="s">
        <v>13</v>
      </c>
      <c r="C97" s="18" t="s">
        <v>104</v>
      </c>
      <c r="D97" s="19" t="s">
        <v>178</v>
      </c>
      <c r="E97" s="20">
        <v>32</v>
      </c>
      <c r="F97" s="32"/>
      <c r="G97" s="21">
        <f t="shared" ref="G97:G103" si="7">ROUND(E97*F97,2)</f>
        <v>0</v>
      </c>
      <c r="H97" s="5"/>
      <c r="I97" s="20">
        <v>29.34</v>
      </c>
    </row>
    <row r="98" spans="1:9" ht="20.399999999999999" x14ac:dyDescent="0.3">
      <c r="A98" s="17" t="s">
        <v>179</v>
      </c>
      <c r="B98" s="18" t="s">
        <v>13</v>
      </c>
      <c r="C98" s="18" t="s">
        <v>118</v>
      </c>
      <c r="D98" s="19" t="s">
        <v>180</v>
      </c>
      <c r="E98" s="20">
        <v>7.2</v>
      </c>
      <c r="F98" s="32"/>
      <c r="G98" s="21">
        <f t="shared" si="7"/>
        <v>0</v>
      </c>
      <c r="H98" s="5"/>
      <c r="I98" s="20">
        <v>176.37</v>
      </c>
    </row>
    <row r="99" spans="1:9" ht="20.399999999999999" x14ac:dyDescent="0.3">
      <c r="A99" s="17" t="s">
        <v>181</v>
      </c>
      <c r="B99" s="18" t="s">
        <v>13</v>
      </c>
      <c r="C99" s="18" t="s">
        <v>42</v>
      </c>
      <c r="D99" s="19" t="s">
        <v>182</v>
      </c>
      <c r="E99" s="20">
        <v>80</v>
      </c>
      <c r="F99" s="32"/>
      <c r="G99" s="21">
        <f t="shared" si="7"/>
        <v>0</v>
      </c>
      <c r="H99" s="5"/>
      <c r="I99" s="20">
        <v>29.47</v>
      </c>
    </row>
    <row r="100" spans="1:9" x14ac:dyDescent="0.3">
      <c r="A100" s="17" t="s">
        <v>183</v>
      </c>
      <c r="B100" s="18" t="s">
        <v>13</v>
      </c>
      <c r="C100" s="18" t="s">
        <v>184</v>
      </c>
      <c r="D100" s="19" t="s">
        <v>185</v>
      </c>
      <c r="E100" s="20">
        <v>60</v>
      </c>
      <c r="F100" s="32"/>
      <c r="G100" s="21">
        <f t="shared" si="7"/>
        <v>0</v>
      </c>
      <c r="H100" s="5"/>
      <c r="I100" s="20">
        <v>327.79</v>
      </c>
    </row>
    <row r="101" spans="1:9" x14ac:dyDescent="0.3">
      <c r="A101" s="17" t="s">
        <v>186</v>
      </c>
      <c r="B101" s="18" t="s">
        <v>13</v>
      </c>
      <c r="C101" s="18" t="s">
        <v>184</v>
      </c>
      <c r="D101" s="19" t="s">
        <v>187</v>
      </c>
      <c r="E101" s="20">
        <v>100</v>
      </c>
      <c r="F101" s="32"/>
      <c r="G101" s="21">
        <f t="shared" si="7"/>
        <v>0</v>
      </c>
      <c r="H101" s="5"/>
      <c r="I101" s="20">
        <v>106.27</v>
      </c>
    </row>
    <row r="102" spans="1:9" x14ac:dyDescent="0.3">
      <c r="A102" s="17" t="s">
        <v>188</v>
      </c>
      <c r="B102" s="18" t="s">
        <v>13</v>
      </c>
      <c r="C102" s="18" t="s">
        <v>164</v>
      </c>
      <c r="D102" s="19" t="s">
        <v>189</v>
      </c>
      <c r="E102" s="20">
        <v>1</v>
      </c>
      <c r="F102" s="32"/>
      <c r="G102" s="21">
        <f t="shared" si="7"/>
        <v>0</v>
      </c>
      <c r="H102" s="5"/>
      <c r="I102" s="20">
        <v>10500</v>
      </c>
    </row>
    <row r="103" spans="1:9" x14ac:dyDescent="0.3">
      <c r="A103" s="22"/>
      <c r="B103" s="22"/>
      <c r="C103" s="22"/>
      <c r="D103" s="23" t="s">
        <v>190</v>
      </c>
      <c r="E103" s="20">
        <v>1</v>
      </c>
      <c r="F103" s="24">
        <f>SUM(G97:G102)</f>
        <v>0</v>
      </c>
      <c r="G103" s="24">
        <f t="shared" si="7"/>
        <v>0</v>
      </c>
      <c r="H103" s="5"/>
      <c r="I103" s="24"/>
    </row>
    <row r="104" spans="1:9" ht="1.05" customHeight="1" x14ac:dyDescent="0.3">
      <c r="A104" s="25"/>
      <c r="B104" s="25"/>
      <c r="C104" s="25"/>
      <c r="D104" s="26"/>
      <c r="E104" s="25"/>
      <c r="F104" s="25"/>
      <c r="G104" s="25"/>
      <c r="H104" s="5"/>
      <c r="I104" s="25"/>
    </row>
    <row r="105" spans="1:9" x14ac:dyDescent="0.3">
      <c r="A105" s="28" t="s">
        <v>191</v>
      </c>
      <c r="B105" s="28" t="s">
        <v>7</v>
      </c>
      <c r="C105" s="28" t="s">
        <v>8</v>
      </c>
      <c r="D105" s="29" t="s">
        <v>192</v>
      </c>
      <c r="E105" s="30">
        <f>E111</f>
        <v>1</v>
      </c>
      <c r="F105" s="30">
        <f>F111</f>
        <v>0</v>
      </c>
      <c r="G105" s="30">
        <f>G111</f>
        <v>0</v>
      </c>
      <c r="H105" s="5"/>
      <c r="I105" s="30"/>
    </row>
    <row r="106" spans="1:9" ht="20.399999999999999" x14ac:dyDescent="0.3">
      <c r="A106" s="17" t="s">
        <v>193</v>
      </c>
      <c r="B106" s="18" t="s">
        <v>13</v>
      </c>
      <c r="C106" s="18" t="s">
        <v>42</v>
      </c>
      <c r="D106" s="19" t="s">
        <v>194</v>
      </c>
      <c r="E106" s="20">
        <v>176</v>
      </c>
      <c r="F106" s="32"/>
      <c r="G106" s="21">
        <f t="shared" ref="G106:G111" si="8">ROUND(E106*F106,2)</f>
        <v>0</v>
      </c>
      <c r="H106" s="5"/>
      <c r="I106" s="20">
        <v>79.430000000000007</v>
      </c>
    </row>
    <row r="107" spans="1:9" x14ac:dyDescent="0.3">
      <c r="A107" s="17" t="s">
        <v>195</v>
      </c>
      <c r="B107" s="18" t="s">
        <v>13</v>
      </c>
      <c r="C107" s="18" t="s">
        <v>104</v>
      </c>
      <c r="D107" s="19" t="s">
        <v>196</v>
      </c>
      <c r="E107" s="20">
        <v>86.9</v>
      </c>
      <c r="F107" s="32"/>
      <c r="G107" s="21">
        <f t="shared" si="8"/>
        <v>0</v>
      </c>
      <c r="H107" s="5"/>
      <c r="I107" s="20">
        <v>11.56</v>
      </c>
    </row>
    <row r="108" spans="1:9" x14ac:dyDescent="0.3">
      <c r="A108" s="17" t="s">
        <v>197</v>
      </c>
      <c r="B108" s="18" t="s">
        <v>13</v>
      </c>
      <c r="C108" s="18" t="s">
        <v>104</v>
      </c>
      <c r="D108" s="19" t="s">
        <v>198</v>
      </c>
      <c r="E108" s="20">
        <v>86.9</v>
      </c>
      <c r="F108" s="32"/>
      <c r="G108" s="21">
        <f t="shared" si="8"/>
        <v>0</v>
      </c>
      <c r="H108" s="5"/>
      <c r="I108" s="20">
        <v>40.520000000000003</v>
      </c>
    </row>
    <row r="109" spans="1:9" x14ac:dyDescent="0.3">
      <c r="A109" s="17" t="s">
        <v>199</v>
      </c>
      <c r="B109" s="18" t="s">
        <v>13</v>
      </c>
      <c r="C109" s="18" t="s">
        <v>42</v>
      </c>
      <c r="D109" s="19" t="s">
        <v>200</v>
      </c>
      <c r="E109" s="20">
        <v>96.8</v>
      </c>
      <c r="F109" s="32"/>
      <c r="G109" s="21">
        <f t="shared" si="8"/>
        <v>0</v>
      </c>
      <c r="H109" s="5"/>
      <c r="I109" s="20">
        <v>20.190000000000001</v>
      </c>
    </row>
    <row r="110" spans="1:9" ht="20.399999999999999" x14ac:dyDescent="0.3">
      <c r="A110" s="17" t="s">
        <v>201</v>
      </c>
      <c r="B110" s="18" t="s">
        <v>13</v>
      </c>
      <c r="C110" s="18" t="s">
        <v>42</v>
      </c>
      <c r="D110" s="19" t="s">
        <v>202</v>
      </c>
      <c r="E110" s="20">
        <v>55</v>
      </c>
      <c r="F110" s="32"/>
      <c r="G110" s="21">
        <f t="shared" si="8"/>
        <v>0</v>
      </c>
      <c r="H110" s="5"/>
      <c r="I110" s="20">
        <v>28.15</v>
      </c>
    </row>
    <row r="111" spans="1:9" x14ac:dyDescent="0.3">
      <c r="A111" s="22"/>
      <c r="B111" s="22"/>
      <c r="C111" s="22"/>
      <c r="D111" s="23" t="s">
        <v>203</v>
      </c>
      <c r="E111" s="20">
        <v>1</v>
      </c>
      <c r="F111" s="24">
        <f>SUM(G106:G110)</f>
        <v>0</v>
      </c>
      <c r="G111" s="24">
        <f t="shared" si="8"/>
        <v>0</v>
      </c>
      <c r="H111" s="5"/>
      <c r="I111" s="24"/>
    </row>
    <row r="112" spans="1:9" ht="1.05" customHeight="1" x14ac:dyDescent="0.3">
      <c r="A112" s="25"/>
      <c r="B112" s="25"/>
      <c r="C112" s="25"/>
      <c r="D112" s="26"/>
      <c r="E112" s="25"/>
      <c r="F112" s="25"/>
      <c r="G112" s="25"/>
      <c r="H112" s="5"/>
      <c r="I112" s="25"/>
    </row>
    <row r="113" spans="1:9" x14ac:dyDescent="0.3">
      <c r="A113" s="22"/>
      <c r="B113" s="22"/>
      <c r="C113" s="22"/>
      <c r="D113" s="23" t="s">
        <v>204</v>
      </c>
      <c r="E113" s="20">
        <v>1</v>
      </c>
      <c r="F113" s="24">
        <f>G55+G72+G80+G85+G96+G105</f>
        <v>0</v>
      </c>
      <c r="G113" s="24">
        <f>ROUND(E113*F113,2)</f>
        <v>0</v>
      </c>
      <c r="H113" s="5"/>
      <c r="I113" s="24"/>
    </row>
    <row r="114" spans="1:9" ht="1.05" customHeight="1" x14ac:dyDescent="0.3">
      <c r="A114" s="25"/>
      <c r="B114" s="25"/>
      <c r="C114" s="25"/>
      <c r="D114" s="26"/>
      <c r="E114" s="25"/>
      <c r="F114" s="25"/>
      <c r="G114" s="25"/>
      <c r="H114" s="5"/>
      <c r="I114" s="25"/>
    </row>
    <row r="115" spans="1:9" x14ac:dyDescent="0.3">
      <c r="A115" s="22"/>
      <c r="B115" s="22"/>
      <c r="C115" s="22"/>
      <c r="D115" s="23" t="s">
        <v>205</v>
      </c>
      <c r="E115" s="31">
        <v>1</v>
      </c>
      <c r="F115" s="24">
        <f>G5+G16+G37+G45+G54</f>
        <v>0</v>
      </c>
      <c r="G115" s="24">
        <f>ROUND(E115*F115,2)</f>
        <v>0</v>
      </c>
      <c r="H115" s="5"/>
      <c r="I115" s="24"/>
    </row>
    <row r="116" spans="1:9" ht="1.05" customHeight="1" x14ac:dyDescent="0.3">
      <c r="A116" s="25"/>
      <c r="B116" s="25"/>
      <c r="C116" s="25"/>
      <c r="D116" s="26"/>
      <c r="E116" s="25"/>
      <c r="F116" s="25"/>
      <c r="G116" s="25"/>
      <c r="H116" s="5"/>
      <c r="I116" s="25"/>
    </row>
    <row r="117" spans="1:9" x14ac:dyDescent="0.3">
      <c r="A117" s="9" t="s">
        <v>206</v>
      </c>
      <c r="B117" s="9" t="s">
        <v>7</v>
      </c>
      <c r="C117" s="9" t="s">
        <v>8</v>
      </c>
      <c r="D117" s="10" t="s">
        <v>207</v>
      </c>
      <c r="E117" s="11">
        <f>E195</f>
        <v>1</v>
      </c>
      <c r="F117" s="12">
        <f>F195</f>
        <v>1719.38</v>
      </c>
      <c r="G117" s="12">
        <f>G195</f>
        <v>1719.38</v>
      </c>
      <c r="H117" s="5"/>
      <c r="I117" s="12"/>
    </row>
    <row r="118" spans="1:9" x14ac:dyDescent="0.3">
      <c r="A118" s="13" t="s">
        <v>208</v>
      </c>
      <c r="B118" s="13" t="s">
        <v>7</v>
      </c>
      <c r="C118" s="13" t="s">
        <v>8</v>
      </c>
      <c r="D118" s="15" t="s">
        <v>11</v>
      </c>
      <c r="E118" s="16">
        <f>E128</f>
        <v>1</v>
      </c>
      <c r="F118" s="16">
        <f>F128</f>
        <v>0</v>
      </c>
      <c r="G118" s="16">
        <f>G128</f>
        <v>0</v>
      </c>
      <c r="H118" s="5"/>
      <c r="I118" s="16"/>
    </row>
    <row r="119" spans="1:9" ht="20.399999999999999" x14ac:dyDescent="0.3">
      <c r="A119" s="17" t="s">
        <v>12</v>
      </c>
      <c r="B119" s="18" t="s">
        <v>13</v>
      </c>
      <c r="C119" s="18" t="s">
        <v>14</v>
      </c>
      <c r="D119" s="19" t="s">
        <v>15</v>
      </c>
      <c r="E119" s="20">
        <v>5</v>
      </c>
      <c r="F119" s="32"/>
      <c r="G119" s="21">
        <f t="shared" ref="G119:G128" si="9">ROUND(E119*F119,2)</f>
        <v>0</v>
      </c>
      <c r="H119" s="5"/>
      <c r="I119" s="20">
        <v>12488</v>
      </c>
    </row>
    <row r="120" spans="1:9" x14ac:dyDescent="0.3">
      <c r="A120" s="17" t="s">
        <v>209</v>
      </c>
      <c r="B120" s="18" t="s">
        <v>13</v>
      </c>
      <c r="C120" s="18" t="s">
        <v>14</v>
      </c>
      <c r="D120" s="19" t="s">
        <v>210</v>
      </c>
      <c r="E120" s="20">
        <v>4</v>
      </c>
      <c r="F120" s="32"/>
      <c r="G120" s="21">
        <f t="shared" si="9"/>
        <v>0</v>
      </c>
      <c r="H120" s="5"/>
      <c r="I120" s="20">
        <v>103657.27</v>
      </c>
    </row>
    <row r="121" spans="1:9" x14ac:dyDescent="0.3">
      <c r="A121" s="17" t="s">
        <v>211</v>
      </c>
      <c r="B121" s="18" t="s">
        <v>13</v>
      </c>
      <c r="C121" s="18" t="s">
        <v>14</v>
      </c>
      <c r="D121" s="19" t="s">
        <v>212</v>
      </c>
      <c r="E121" s="20">
        <v>1</v>
      </c>
      <c r="F121" s="32"/>
      <c r="G121" s="21">
        <f t="shared" si="9"/>
        <v>0</v>
      </c>
      <c r="H121" s="5"/>
      <c r="I121" s="20">
        <v>91465.15</v>
      </c>
    </row>
    <row r="122" spans="1:9" ht="20.399999999999999" x14ac:dyDescent="0.3">
      <c r="A122" s="17" t="s">
        <v>18</v>
      </c>
      <c r="B122" s="18" t="s">
        <v>13</v>
      </c>
      <c r="C122" s="18" t="s">
        <v>14</v>
      </c>
      <c r="D122" s="19" t="s">
        <v>19</v>
      </c>
      <c r="E122" s="20">
        <v>5</v>
      </c>
      <c r="F122" s="32"/>
      <c r="G122" s="21">
        <f t="shared" si="9"/>
        <v>0</v>
      </c>
      <c r="H122" s="5"/>
      <c r="I122" s="20">
        <v>3401.9</v>
      </c>
    </row>
    <row r="123" spans="1:9" ht="20.399999999999999" x14ac:dyDescent="0.3">
      <c r="A123" s="17" t="s">
        <v>20</v>
      </c>
      <c r="B123" s="18" t="s">
        <v>13</v>
      </c>
      <c r="C123" s="18" t="s">
        <v>14</v>
      </c>
      <c r="D123" s="19" t="s">
        <v>21</v>
      </c>
      <c r="E123" s="20">
        <v>5</v>
      </c>
      <c r="F123" s="32"/>
      <c r="G123" s="21">
        <f t="shared" si="9"/>
        <v>0</v>
      </c>
      <c r="H123" s="5"/>
      <c r="I123" s="20">
        <v>10551.9</v>
      </c>
    </row>
    <row r="124" spans="1:9" x14ac:dyDescent="0.3">
      <c r="A124" s="17" t="s">
        <v>22</v>
      </c>
      <c r="B124" s="18" t="s">
        <v>13</v>
      </c>
      <c r="C124" s="18" t="s">
        <v>14</v>
      </c>
      <c r="D124" s="19" t="s">
        <v>23</v>
      </c>
      <c r="E124" s="20">
        <v>5</v>
      </c>
      <c r="F124" s="32"/>
      <c r="G124" s="21">
        <f t="shared" si="9"/>
        <v>0</v>
      </c>
      <c r="H124" s="5"/>
      <c r="I124" s="20">
        <v>13445.2</v>
      </c>
    </row>
    <row r="125" spans="1:9" x14ac:dyDescent="0.3">
      <c r="A125" s="17" t="s">
        <v>24</v>
      </c>
      <c r="B125" s="18" t="s">
        <v>13</v>
      </c>
      <c r="C125" s="18" t="s">
        <v>14</v>
      </c>
      <c r="D125" s="19" t="s">
        <v>25</v>
      </c>
      <c r="E125" s="20">
        <v>5</v>
      </c>
      <c r="F125" s="32"/>
      <c r="G125" s="21">
        <f t="shared" si="9"/>
        <v>0</v>
      </c>
      <c r="H125" s="5"/>
      <c r="I125" s="20">
        <v>1220.6600000000001</v>
      </c>
    </row>
    <row r="126" spans="1:9" x14ac:dyDescent="0.3">
      <c r="A126" s="17" t="s">
        <v>26</v>
      </c>
      <c r="B126" s="18" t="s">
        <v>13</v>
      </c>
      <c r="C126" s="18" t="s">
        <v>14</v>
      </c>
      <c r="D126" s="19" t="s">
        <v>27</v>
      </c>
      <c r="E126" s="20">
        <v>5</v>
      </c>
      <c r="F126" s="32"/>
      <c r="G126" s="21">
        <f t="shared" si="9"/>
        <v>0</v>
      </c>
      <c r="H126" s="5"/>
      <c r="I126" s="20">
        <v>1100</v>
      </c>
    </row>
    <row r="127" spans="1:9" x14ac:dyDescent="0.3">
      <c r="A127" s="17" t="s">
        <v>28</v>
      </c>
      <c r="B127" s="18" t="s">
        <v>13</v>
      </c>
      <c r="C127" s="18" t="s">
        <v>14</v>
      </c>
      <c r="D127" s="19" t="s">
        <v>29</v>
      </c>
      <c r="E127" s="20">
        <v>5</v>
      </c>
      <c r="F127" s="32"/>
      <c r="G127" s="21">
        <f t="shared" si="9"/>
        <v>0</v>
      </c>
      <c r="H127" s="5"/>
      <c r="I127" s="20">
        <v>2500</v>
      </c>
    </row>
    <row r="128" spans="1:9" x14ac:dyDescent="0.3">
      <c r="A128" s="22"/>
      <c r="B128" s="22"/>
      <c r="C128" s="22"/>
      <c r="D128" s="23" t="s">
        <v>213</v>
      </c>
      <c r="E128" s="20">
        <v>1</v>
      </c>
      <c r="F128" s="24">
        <f>SUM(G119:G127)</f>
        <v>0</v>
      </c>
      <c r="G128" s="24">
        <f t="shared" si="9"/>
        <v>0</v>
      </c>
      <c r="H128" s="5"/>
      <c r="I128" s="24"/>
    </row>
    <row r="129" spans="1:9" ht="1.05" customHeight="1" x14ac:dyDescent="0.3">
      <c r="A129" s="25"/>
      <c r="B129" s="25"/>
      <c r="C129" s="25"/>
      <c r="D129" s="26"/>
      <c r="E129" s="25"/>
      <c r="F129" s="25"/>
      <c r="G129" s="25"/>
      <c r="H129" s="5"/>
      <c r="I129" s="25"/>
    </row>
    <row r="130" spans="1:9" x14ac:dyDescent="0.3">
      <c r="A130" s="13" t="s">
        <v>214</v>
      </c>
      <c r="B130" s="13" t="s">
        <v>7</v>
      </c>
      <c r="C130" s="13" t="s">
        <v>8</v>
      </c>
      <c r="D130" s="15" t="s">
        <v>32</v>
      </c>
      <c r="E130" s="16">
        <f>E150</f>
        <v>1</v>
      </c>
      <c r="F130" s="16">
        <f>F150</f>
        <v>0</v>
      </c>
      <c r="G130" s="16">
        <f>G150</f>
        <v>0</v>
      </c>
      <c r="H130" s="5"/>
      <c r="I130" s="16"/>
    </row>
    <row r="131" spans="1:9" x14ac:dyDescent="0.3">
      <c r="A131" s="17" t="s">
        <v>33</v>
      </c>
      <c r="B131" s="18" t="s">
        <v>13</v>
      </c>
      <c r="C131" s="18" t="s">
        <v>14</v>
      </c>
      <c r="D131" s="19" t="s">
        <v>34</v>
      </c>
      <c r="E131" s="20">
        <v>1</v>
      </c>
      <c r="F131" s="32"/>
      <c r="G131" s="21">
        <f t="shared" ref="G131:G150" si="10">ROUND(E131*F131,2)</f>
        <v>0</v>
      </c>
      <c r="H131" s="5"/>
      <c r="I131" s="20">
        <v>930</v>
      </c>
    </row>
    <row r="132" spans="1:9" ht="20.399999999999999" x14ac:dyDescent="0.3">
      <c r="A132" s="17" t="s">
        <v>215</v>
      </c>
      <c r="B132" s="18" t="s">
        <v>13</v>
      </c>
      <c r="C132" s="18" t="s">
        <v>14</v>
      </c>
      <c r="D132" s="19" t="s">
        <v>216</v>
      </c>
      <c r="E132" s="20">
        <v>2</v>
      </c>
      <c r="F132" s="32"/>
      <c r="G132" s="21">
        <f t="shared" si="10"/>
        <v>0</v>
      </c>
      <c r="H132" s="5"/>
      <c r="I132" s="20">
        <v>2883.3</v>
      </c>
    </row>
    <row r="133" spans="1:9" ht="20.399999999999999" x14ac:dyDescent="0.3">
      <c r="A133" s="17" t="s">
        <v>35</v>
      </c>
      <c r="B133" s="18" t="s">
        <v>13</v>
      </c>
      <c r="C133" s="18" t="s">
        <v>14</v>
      </c>
      <c r="D133" s="19" t="s">
        <v>36</v>
      </c>
      <c r="E133" s="20">
        <v>1</v>
      </c>
      <c r="F133" s="32"/>
      <c r="G133" s="21">
        <f t="shared" si="10"/>
        <v>0</v>
      </c>
      <c r="H133" s="5"/>
      <c r="I133" s="20">
        <v>2653</v>
      </c>
    </row>
    <row r="134" spans="1:9" ht="20.399999999999999" x14ac:dyDescent="0.3">
      <c r="A134" s="17" t="s">
        <v>37</v>
      </c>
      <c r="B134" s="18" t="s">
        <v>13</v>
      </c>
      <c r="C134" s="18" t="s">
        <v>14</v>
      </c>
      <c r="D134" s="19" t="s">
        <v>38</v>
      </c>
      <c r="E134" s="20">
        <v>3</v>
      </c>
      <c r="F134" s="32"/>
      <c r="G134" s="21">
        <f t="shared" si="10"/>
        <v>0</v>
      </c>
      <c r="H134" s="5"/>
      <c r="I134" s="20">
        <v>342.16</v>
      </c>
    </row>
    <row r="135" spans="1:9" ht="20.399999999999999" x14ac:dyDescent="0.3">
      <c r="A135" s="17" t="s">
        <v>39</v>
      </c>
      <c r="B135" s="18" t="s">
        <v>13</v>
      </c>
      <c r="C135" s="18" t="s">
        <v>14</v>
      </c>
      <c r="D135" s="19" t="s">
        <v>40</v>
      </c>
      <c r="E135" s="20">
        <v>3</v>
      </c>
      <c r="F135" s="32"/>
      <c r="G135" s="21">
        <f t="shared" si="10"/>
        <v>0</v>
      </c>
      <c r="H135" s="5"/>
      <c r="I135" s="20">
        <v>113.92</v>
      </c>
    </row>
    <row r="136" spans="1:9" ht="20.399999999999999" x14ac:dyDescent="0.3">
      <c r="A136" s="17" t="s">
        <v>41</v>
      </c>
      <c r="B136" s="18" t="s">
        <v>13</v>
      </c>
      <c r="C136" s="18" t="s">
        <v>42</v>
      </c>
      <c r="D136" s="19" t="s">
        <v>43</v>
      </c>
      <c r="E136" s="20">
        <v>50</v>
      </c>
      <c r="F136" s="32"/>
      <c r="G136" s="21">
        <f t="shared" si="10"/>
        <v>0</v>
      </c>
      <c r="H136" s="5"/>
      <c r="I136" s="20">
        <v>14.33</v>
      </c>
    </row>
    <row r="137" spans="1:9" ht="20.399999999999999" x14ac:dyDescent="0.3">
      <c r="A137" s="17" t="s">
        <v>44</v>
      </c>
      <c r="B137" s="18" t="s">
        <v>13</v>
      </c>
      <c r="C137" s="18" t="s">
        <v>42</v>
      </c>
      <c r="D137" s="19" t="s">
        <v>45</v>
      </c>
      <c r="E137" s="20">
        <v>50</v>
      </c>
      <c r="F137" s="32"/>
      <c r="G137" s="21">
        <f t="shared" si="10"/>
        <v>0</v>
      </c>
      <c r="H137" s="5"/>
      <c r="I137" s="20">
        <v>27.04</v>
      </c>
    </row>
    <row r="138" spans="1:9" x14ac:dyDescent="0.3">
      <c r="A138" s="17" t="s">
        <v>46</v>
      </c>
      <c r="B138" s="18" t="s">
        <v>13</v>
      </c>
      <c r="C138" s="18" t="s">
        <v>42</v>
      </c>
      <c r="D138" s="19" t="s">
        <v>47</v>
      </c>
      <c r="E138" s="20">
        <v>100</v>
      </c>
      <c r="F138" s="32"/>
      <c r="G138" s="21">
        <f t="shared" si="10"/>
        <v>0</v>
      </c>
      <c r="H138" s="5"/>
      <c r="I138" s="20">
        <v>22.18</v>
      </c>
    </row>
    <row r="139" spans="1:9" ht="20.399999999999999" x14ac:dyDescent="0.3">
      <c r="A139" s="17" t="s">
        <v>48</v>
      </c>
      <c r="B139" s="18" t="s">
        <v>13</v>
      </c>
      <c r="C139" s="18" t="s">
        <v>42</v>
      </c>
      <c r="D139" s="19" t="s">
        <v>49</v>
      </c>
      <c r="E139" s="20">
        <v>200</v>
      </c>
      <c r="F139" s="32"/>
      <c r="G139" s="21">
        <f t="shared" si="10"/>
        <v>0</v>
      </c>
      <c r="H139" s="5"/>
      <c r="I139" s="20">
        <v>13.56</v>
      </c>
    </row>
    <row r="140" spans="1:9" ht="20.399999999999999" x14ac:dyDescent="0.3">
      <c r="A140" s="17" t="s">
        <v>50</v>
      </c>
      <c r="B140" s="18" t="s">
        <v>13</v>
      </c>
      <c r="C140" s="18" t="s">
        <v>14</v>
      </c>
      <c r="D140" s="19" t="s">
        <v>51</v>
      </c>
      <c r="E140" s="20">
        <v>5</v>
      </c>
      <c r="F140" s="32"/>
      <c r="G140" s="21">
        <f t="shared" si="10"/>
        <v>0</v>
      </c>
      <c r="H140" s="5"/>
      <c r="I140" s="20">
        <v>2000</v>
      </c>
    </row>
    <row r="141" spans="1:9" ht="20.399999999999999" x14ac:dyDescent="0.3">
      <c r="A141" s="17" t="s">
        <v>52</v>
      </c>
      <c r="B141" s="18" t="s">
        <v>13</v>
      </c>
      <c r="C141" s="18" t="s">
        <v>14</v>
      </c>
      <c r="D141" s="19" t="s">
        <v>53</v>
      </c>
      <c r="E141" s="20">
        <v>3</v>
      </c>
      <c r="F141" s="32"/>
      <c r="G141" s="21">
        <f t="shared" si="10"/>
        <v>0</v>
      </c>
      <c r="H141" s="5"/>
      <c r="I141" s="20">
        <v>1093.3</v>
      </c>
    </row>
    <row r="142" spans="1:9" ht="20.399999999999999" x14ac:dyDescent="0.3">
      <c r="A142" s="17" t="s">
        <v>54</v>
      </c>
      <c r="B142" s="18" t="s">
        <v>13</v>
      </c>
      <c r="C142" s="18" t="s">
        <v>14</v>
      </c>
      <c r="D142" s="19" t="s">
        <v>55</v>
      </c>
      <c r="E142" s="20">
        <v>1</v>
      </c>
      <c r="F142" s="32"/>
      <c r="G142" s="21">
        <f t="shared" si="10"/>
        <v>0</v>
      </c>
      <c r="H142" s="5"/>
      <c r="I142" s="20">
        <v>836.88</v>
      </c>
    </row>
    <row r="143" spans="1:9" x14ac:dyDescent="0.3">
      <c r="A143" s="17" t="s">
        <v>56</v>
      </c>
      <c r="B143" s="18" t="s">
        <v>13</v>
      </c>
      <c r="C143" s="18" t="s">
        <v>14</v>
      </c>
      <c r="D143" s="19" t="s">
        <v>57</v>
      </c>
      <c r="E143" s="20">
        <v>3</v>
      </c>
      <c r="F143" s="32"/>
      <c r="G143" s="21">
        <f t="shared" si="10"/>
        <v>0</v>
      </c>
      <c r="H143" s="5"/>
      <c r="I143" s="20">
        <v>1965.22</v>
      </c>
    </row>
    <row r="144" spans="1:9" ht="20.399999999999999" x14ac:dyDescent="0.3">
      <c r="A144" s="17" t="s">
        <v>58</v>
      </c>
      <c r="B144" s="18" t="s">
        <v>13</v>
      </c>
      <c r="C144" s="18" t="s">
        <v>14</v>
      </c>
      <c r="D144" s="19" t="s">
        <v>59</v>
      </c>
      <c r="E144" s="20">
        <v>10</v>
      </c>
      <c r="F144" s="32"/>
      <c r="G144" s="21">
        <f t="shared" si="10"/>
        <v>0</v>
      </c>
      <c r="H144" s="5"/>
      <c r="I144" s="20">
        <v>285.70999999999998</v>
      </c>
    </row>
    <row r="145" spans="1:9" ht="20.399999999999999" x14ac:dyDescent="0.3">
      <c r="A145" s="17" t="s">
        <v>60</v>
      </c>
      <c r="B145" s="18" t="s">
        <v>13</v>
      </c>
      <c r="C145" s="18" t="s">
        <v>14</v>
      </c>
      <c r="D145" s="19" t="s">
        <v>61</v>
      </c>
      <c r="E145" s="20">
        <v>10</v>
      </c>
      <c r="F145" s="32"/>
      <c r="G145" s="21">
        <f t="shared" si="10"/>
        <v>0</v>
      </c>
      <c r="H145" s="5"/>
      <c r="I145" s="20">
        <v>199.18</v>
      </c>
    </row>
    <row r="146" spans="1:9" ht="20.399999999999999" x14ac:dyDescent="0.3">
      <c r="A146" s="17" t="s">
        <v>62</v>
      </c>
      <c r="B146" s="18" t="s">
        <v>13</v>
      </c>
      <c r="C146" s="18" t="s">
        <v>14</v>
      </c>
      <c r="D146" s="19" t="s">
        <v>63</v>
      </c>
      <c r="E146" s="20">
        <v>45</v>
      </c>
      <c r="F146" s="32"/>
      <c r="G146" s="21">
        <f t="shared" si="10"/>
        <v>0</v>
      </c>
      <c r="H146" s="5"/>
      <c r="I146" s="20">
        <v>182.06</v>
      </c>
    </row>
    <row r="147" spans="1:9" x14ac:dyDescent="0.3">
      <c r="A147" s="17" t="s">
        <v>64</v>
      </c>
      <c r="B147" s="18" t="s">
        <v>13</v>
      </c>
      <c r="C147" s="18" t="s">
        <v>42</v>
      </c>
      <c r="D147" s="19" t="s">
        <v>65</v>
      </c>
      <c r="E147" s="20">
        <v>400</v>
      </c>
      <c r="F147" s="32"/>
      <c r="G147" s="21">
        <f t="shared" si="10"/>
        <v>0</v>
      </c>
      <c r="H147" s="5"/>
      <c r="I147" s="20">
        <v>85.94</v>
      </c>
    </row>
    <row r="148" spans="1:9" x14ac:dyDescent="0.3">
      <c r="A148" s="17" t="s">
        <v>66</v>
      </c>
      <c r="B148" s="18" t="s">
        <v>13</v>
      </c>
      <c r="C148" s="18" t="s">
        <v>14</v>
      </c>
      <c r="D148" s="19" t="s">
        <v>67</v>
      </c>
      <c r="E148" s="20">
        <v>3</v>
      </c>
      <c r="F148" s="32"/>
      <c r="G148" s="21">
        <f t="shared" si="10"/>
        <v>0</v>
      </c>
      <c r="H148" s="5"/>
      <c r="I148" s="20">
        <v>418.44</v>
      </c>
    </row>
    <row r="149" spans="1:9" ht="20.399999999999999" x14ac:dyDescent="0.3">
      <c r="A149" s="17" t="s">
        <v>68</v>
      </c>
      <c r="B149" s="18" t="s">
        <v>13</v>
      </c>
      <c r="C149" s="18" t="s">
        <v>14</v>
      </c>
      <c r="D149" s="19" t="s">
        <v>69</v>
      </c>
      <c r="E149" s="20">
        <v>1</v>
      </c>
      <c r="F149" s="32"/>
      <c r="G149" s="21">
        <f t="shared" si="10"/>
        <v>0</v>
      </c>
      <c r="H149" s="5"/>
      <c r="I149" s="20">
        <v>557.91999999999996</v>
      </c>
    </row>
    <row r="150" spans="1:9" x14ac:dyDescent="0.3">
      <c r="A150" s="22"/>
      <c r="B150" s="22"/>
      <c r="C150" s="22"/>
      <c r="D150" s="23" t="s">
        <v>217</v>
      </c>
      <c r="E150" s="20">
        <v>1</v>
      </c>
      <c r="F150" s="24">
        <f>SUM(G131:G149)</f>
        <v>0</v>
      </c>
      <c r="G150" s="24">
        <f t="shared" si="10"/>
        <v>0</v>
      </c>
      <c r="H150" s="5"/>
      <c r="I150" s="24"/>
    </row>
    <row r="151" spans="1:9" ht="1.05" customHeight="1" x14ac:dyDescent="0.3">
      <c r="A151" s="25"/>
      <c r="B151" s="25"/>
      <c r="C151" s="25"/>
      <c r="D151" s="26"/>
      <c r="E151" s="25"/>
      <c r="F151" s="25"/>
      <c r="G151" s="25"/>
      <c r="H151" s="5"/>
      <c r="I151" s="25"/>
    </row>
    <row r="152" spans="1:9" x14ac:dyDescent="0.3">
      <c r="A152" s="13" t="s">
        <v>218</v>
      </c>
      <c r="B152" s="13" t="s">
        <v>7</v>
      </c>
      <c r="C152" s="13" t="s">
        <v>8</v>
      </c>
      <c r="D152" s="15" t="s">
        <v>72</v>
      </c>
      <c r="E152" s="16">
        <f>E158</f>
        <v>1</v>
      </c>
      <c r="F152" s="16">
        <f>F158</f>
        <v>0</v>
      </c>
      <c r="G152" s="16">
        <f>G158</f>
        <v>0</v>
      </c>
      <c r="H152" s="5"/>
      <c r="I152" s="16"/>
    </row>
    <row r="153" spans="1:9" x14ac:dyDescent="0.3">
      <c r="A153" s="17" t="s">
        <v>73</v>
      </c>
      <c r="B153" s="18" t="s">
        <v>13</v>
      </c>
      <c r="C153" s="18" t="s">
        <v>42</v>
      </c>
      <c r="D153" s="19" t="s">
        <v>74</v>
      </c>
      <c r="E153" s="20">
        <v>750</v>
      </c>
      <c r="F153" s="32"/>
      <c r="G153" s="21">
        <f t="shared" ref="G153:G158" si="11">ROUND(E153*F153,2)</f>
        <v>0</v>
      </c>
      <c r="H153" s="5"/>
      <c r="I153" s="20">
        <v>3.69</v>
      </c>
    </row>
    <row r="154" spans="1:9" ht="20.399999999999999" x14ac:dyDescent="0.3">
      <c r="A154" s="17" t="s">
        <v>75</v>
      </c>
      <c r="B154" s="18" t="s">
        <v>13</v>
      </c>
      <c r="C154" s="18" t="s">
        <v>14</v>
      </c>
      <c r="D154" s="19" t="s">
        <v>76</v>
      </c>
      <c r="E154" s="20">
        <v>5</v>
      </c>
      <c r="F154" s="32"/>
      <c r="G154" s="21">
        <f t="shared" si="11"/>
        <v>0</v>
      </c>
      <c r="H154" s="5"/>
      <c r="I154" s="20">
        <v>1300</v>
      </c>
    </row>
    <row r="155" spans="1:9" ht="20.399999999999999" x14ac:dyDescent="0.3">
      <c r="A155" s="17" t="s">
        <v>77</v>
      </c>
      <c r="B155" s="18" t="s">
        <v>13</v>
      </c>
      <c r="C155" s="18" t="s">
        <v>14</v>
      </c>
      <c r="D155" s="19" t="s">
        <v>78</v>
      </c>
      <c r="E155" s="20">
        <v>5</v>
      </c>
      <c r="F155" s="32"/>
      <c r="G155" s="21">
        <f t="shared" si="11"/>
        <v>0</v>
      </c>
      <c r="H155" s="5"/>
      <c r="I155" s="20">
        <v>1300</v>
      </c>
    </row>
    <row r="156" spans="1:9" ht="20.399999999999999" x14ac:dyDescent="0.3">
      <c r="A156" s="17" t="s">
        <v>79</v>
      </c>
      <c r="B156" s="18" t="s">
        <v>13</v>
      </c>
      <c r="C156" s="18" t="s">
        <v>14</v>
      </c>
      <c r="D156" s="19" t="s">
        <v>80</v>
      </c>
      <c r="E156" s="20">
        <v>1</v>
      </c>
      <c r="F156" s="32"/>
      <c r="G156" s="21">
        <f t="shared" si="11"/>
        <v>0</v>
      </c>
      <c r="H156" s="5"/>
      <c r="I156" s="20">
        <v>1750</v>
      </c>
    </row>
    <row r="157" spans="1:9" ht="20.399999999999999" x14ac:dyDescent="0.3">
      <c r="A157" s="17" t="s">
        <v>81</v>
      </c>
      <c r="B157" s="18" t="s">
        <v>13</v>
      </c>
      <c r="C157" s="18" t="s">
        <v>14</v>
      </c>
      <c r="D157" s="19" t="s">
        <v>82</v>
      </c>
      <c r="E157" s="20">
        <v>5</v>
      </c>
      <c r="F157" s="32"/>
      <c r="G157" s="21">
        <f t="shared" si="11"/>
        <v>0</v>
      </c>
      <c r="H157" s="5"/>
      <c r="I157" s="20">
        <v>400</v>
      </c>
    </row>
    <row r="158" spans="1:9" x14ac:dyDescent="0.3">
      <c r="A158" s="22"/>
      <c r="B158" s="22"/>
      <c r="C158" s="22"/>
      <c r="D158" s="23" t="s">
        <v>219</v>
      </c>
      <c r="E158" s="20">
        <v>1</v>
      </c>
      <c r="F158" s="24">
        <f>SUM(G153:G157)</f>
        <v>0</v>
      </c>
      <c r="G158" s="24">
        <f t="shared" si="11"/>
        <v>0</v>
      </c>
      <c r="H158" s="5"/>
      <c r="I158" s="24"/>
    </row>
    <row r="159" spans="1:9" ht="1.05" customHeight="1" x14ac:dyDescent="0.3">
      <c r="A159" s="25"/>
      <c r="B159" s="25"/>
      <c r="C159" s="25"/>
      <c r="D159" s="26"/>
      <c r="E159" s="25"/>
      <c r="F159" s="25"/>
      <c r="G159" s="25"/>
      <c r="H159" s="5"/>
      <c r="I159" s="25"/>
    </row>
    <row r="160" spans="1:9" x14ac:dyDescent="0.3">
      <c r="A160" s="13" t="s">
        <v>220</v>
      </c>
      <c r="B160" s="13" t="s">
        <v>7</v>
      </c>
      <c r="C160" s="13" t="s">
        <v>8</v>
      </c>
      <c r="D160" s="15" t="s">
        <v>85</v>
      </c>
      <c r="E160" s="16">
        <f>E167</f>
        <v>1</v>
      </c>
      <c r="F160" s="16">
        <f>F167</f>
        <v>0</v>
      </c>
      <c r="G160" s="16">
        <f>G167</f>
        <v>0</v>
      </c>
      <c r="H160" s="5"/>
      <c r="I160" s="16"/>
    </row>
    <row r="161" spans="1:9" ht="20.399999999999999" x14ac:dyDescent="0.3">
      <c r="A161" s="17" t="s">
        <v>221</v>
      </c>
      <c r="B161" s="18" t="s">
        <v>13</v>
      </c>
      <c r="C161" s="18" t="s">
        <v>8</v>
      </c>
      <c r="D161" s="19" t="s">
        <v>222</v>
      </c>
      <c r="E161" s="20">
        <v>1</v>
      </c>
      <c r="F161" s="32"/>
      <c r="G161" s="21">
        <f t="shared" ref="G161:G167" si="12">ROUND(E161*F161,2)</f>
        <v>0</v>
      </c>
      <c r="H161" s="5"/>
      <c r="I161" s="20">
        <v>6315.3</v>
      </c>
    </row>
    <row r="162" spans="1:9" x14ac:dyDescent="0.3">
      <c r="A162" s="17" t="s">
        <v>223</v>
      </c>
      <c r="B162" s="27" t="s">
        <v>13</v>
      </c>
      <c r="C162" s="18" t="s">
        <v>8</v>
      </c>
      <c r="D162" s="19" t="s">
        <v>89</v>
      </c>
      <c r="E162" s="20">
        <v>1</v>
      </c>
      <c r="F162" s="32"/>
      <c r="G162" s="21">
        <f t="shared" si="12"/>
        <v>0</v>
      </c>
      <c r="H162" s="5"/>
      <c r="I162" s="20">
        <v>15369</v>
      </c>
    </row>
    <row r="163" spans="1:9" x14ac:dyDescent="0.3">
      <c r="A163" s="17" t="s">
        <v>224</v>
      </c>
      <c r="B163" s="18" t="s">
        <v>13</v>
      </c>
      <c r="C163" s="18" t="s">
        <v>8</v>
      </c>
      <c r="D163" s="19" t="s">
        <v>91</v>
      </c>
      <c r="E163" s="20">
        <v>1</v>
      </c>
      <c r="F163" s="32"/>
      <c r="G163" s="21">
        <f t="shared" si="12"/>
        <v>0</v>
      </c>
      <c r="H163" s="5"/>
      <c r="I163" s="20">
        <v>11391</v>
      </c>
    </row>
    <row r="164" spans="1:9" x14ac:dyDescent="0.3">
      <c r="A164" s="17" t="s">
        <v>225</v>
      </c>
      <c r="B164" s="18" t="s">
        <v>13</v>
      </c>
      <c r="C164" s="18" t="s">
        <v>8</v>
      </c>
      <c r="D164" s="19" t="s">
        <v>93</v>
      </c>
      <c r="E164" s="20">
        <v>1</v>
      </c>
      <c r="F164" s="32"/>
      <c r="G164" s="21">
        <f t="shared" si="12"/>
        <v>0</v>
      </c>
      <c r="H164" s="5"/>
      <c r="I164" s="20">
        <v>3090.15</v>
      </c>
    </row>
    <row r="165" spans="1:9" x14ac:dyDescent="0.3">
      <c r="A165" s="17" t="s">
        <v>226</v>
      </c>
      <c r="B165" s="18" t="s">
        <v>13</v>
      </c>
      <c r="C165" s="18" t="s">
        <v>8</v>
      </c>
      <c r="D165" s="19" t="s">
        <v>95</v>
      </c>
      <c r="E165" s="20">
        <v>1</v>
      </c>
      <c r="F165" s="32"/>
      <c r="G165" s="21">
        <f t="shared" si="12"/>
        <v>0</v>
      </c>
      <c r="H165" s="5"/>
      <c r="I165" s="20">
        <v>12562.7</v>
      </c>
    </row>
    <row r="166" spans="1:9" x14ac:dyDescent="0.3">
      <c r="A166" s="17" t="s">
        <v>227</v>
      </c>
      <c r="B166" s="18" t="s">
        <v>13</v>
      </c>
      <c r="C166" s="18" t="s">
        <v>8</v>
      </c>
      <c r="D166" s="19" t="s">
        <v>97</v>
      </c>
      <c r="E166" s="20">
        <v>1</v>
      </c>
      <c r="F166" s="32"/>
      <c r="G166" s="21">
        <f t="shared" si="12"/>
        <v>0</v>
      </c>
      <c r="H166" s="5"/>
      <c r="I166" s="20">
        <v>1623.02</v>
      </c>
    </row>
    <row r="167" spans="1:9" x14ac:dyDescent="0.3">
      <c r="A167" s="22"/>
      <c r="B167" s="22"/>
      <c r="C167" s="22"/>
      <c r="D167" s="23" t="s">
        <v>228</v>
      </c>
      <c r="E167" s="20">
        <v>1</v>
      </c>
      <c r="F167" s="24">
        <f>SUM(G161:G166)</f>
        <v>0</v>
      </c>
      <c r="G167" s="24">
        <f t="shared" si="12"/>
        <v>0</v>
      </c>
      <c r="H167" s="5"/>
      <c r="I167" s="24"/>
    </row>
    <row r="168" spans="1:9" ht="1.05" customHeight="1" x14ac:dyDescent="0.3">
      <c r="A168" s="25"/>
      <c r="B168" s="25"/>
      <c r="C168" s="25"/>
      <c r="D168" s="26"/>
      <c r="E168" s="25"/>
      <c r="F168" s="25"/>
      <c r="G168" s="25"/>
      <c r="H168" s="5"/>
      <c r="I168" s="25"/>
    </row>
    <row r="169" spans="1:9" x14ac:dyDescent="0.3">
      <c r="A169" s="13" t="s">
        <v>229</v>
      </c>
      <c r="B169" s="13" t="s">
        <v>7</v>
      </c>
      <c r="C169" s="13" t="s">
        <v>8</v>
      </c>
      <c r="D169" s="15" t="s">
        <v>100</v>
      </c>
      <c r="E169" s="16">
        <f>E193</f>
        <v>1</v>
      </c>
      <c r="F169" s="16">
        <f>F193</f>
        <v>1719.38</v>
      </c>
      <c r="G169" s="16">
        <f>G193</f>
        <v>1719.38</v>
      </c>
      <c r="H169" s="5"/>
      <c r="I169" s="16"/>
    </row>
    <row r="170" spans="1:9" x14ac:dyDescent="0.3">
      <c r="A170" s="28" t="s">
        <v>230</v>
      </c>
      <c r="B170" s="28" t="s">
        <v>7</v>
      </c>
      <c r="C170" s="28" t="s">
        <v>8</v>
      </c>
      <c r="D170" s="29" t="s">
        <v>102</v>
      </c>
      <c r="E170" s="30">
        <f>E174</f>
        <v>1</v>
      </c>
      <c r="F170" s="30">
        <f>F174</f>
        <v>0</v>
      </c>
      <c r="G170" s="30">
        <f>G174</f>
        <v>0</v>
      </c>
      <c r="H170" s="5"/>
      <c r="I170" s="30"/>
    </row>
    <row r="171" spans="1:9" ht="20.399999999999999" x14ac:dyDescent="0.3">
      <c r="A171" s="17" t="s">
        <v>231</v>
      </c>
      <c r="B171" s="18" t="s">
        <v>13</v>
      </c>
      <c r="C171" s="18" t="s">
        <v>104</v>
      </c>
      <c r="D171" s="19" t="s">
        <v>232</v>
      </c>
      <c r="E171" s="20">
        <v>21</v>
      </c>
      <c r="F171" s="32"/>
      <c r="G171" s="21">
        <f>ROUND(E171*F171,2)</f>
        <v>0</v>
      </c>
      <c r="H171" s="5"/>
      <c r="I171" s="20">
        <v>28.87</v>
      </c>
    </row>
    <row r="172" spans="1:9" ht="20.399999999999999" x14ac:dyDescent="0.3">
      <c r="A172" s="17" t="s">
        <v>233</v>
      </c>
      <c r="B172" s="18" t="s">
        <v>13</v>
      </c>
      <c r="C172" s="18" t="s">
        <v>14</v>
      </c>
      <c r="D172" s="19" t="s">
        <v>234</v>
      </c>
      <c r="E172" s="20">
        <v>7</v>
      </c>
      <c r="F172" s="32"/>
      <c r="G172" s="21">
        <f>ROUND(E172*F172,2)</f>
        <v>0</v>
      </c>
      <c r="H172" s="5"/>
      <c r="I172" s="20">
        <v>48.21</v>
      </c>
    </row>
    <row r="173" spans="1:9" ht="20.399999999999999" x14ac:dyDescent="0.3">
      <c r="A173" s="17" t="s">
        <v>106</v>
      </c>
      <c r="B173" s="18" t="s">
        <v>13</v>
      </c>
      <c r="C173" s="18" t="s">
        <v>104</v>
      </c>
      <c r="D173" s="19" t="s">
        <v>107</v>
      </c>
      <c r="E173" s="20">
        <v>360</v>
      </c>
      <c r="F173" s="32"/>
      <c r="G173" s="21">
        <f>ROUND(E173*F173,2)</f>
        <v>0</v>
      </c>
      <c r="H173" s="5"/>
      <c r="I173" s="20">
        <v>18.87</v>
      </c>
    </row>
    <row r="174" spans="1:9" x14ac:dyDescent="0.3">
      <c r="A174" s="22"/>
      <c r="B174" s="22"/>
      <c r="C174" s="22"/>
      <c r="D174" s="23" t="s">
        <v>235</v>
      </c>
      <c r="E174" s="20">
        <v>1</v>
      </c>
      <c r="F174" s="24">
        <f>SUM(G171:G173)</f>
        <v>0</v>
      </c>
      <c r="G174" s="24">
        <f>ROUND(E174*F174,2)</f>
        <v>0</v>
      </c>
      <c r="H174" s="5"/>
      <c r="I174" s="24"/>
    </row>
    <row r="175" spans="1:9" ht="1.05" customHeight="1" x14ac:dyDescent="0.3">
      <c r="A175" s="25"/>
      <c r="B175" s="25"/>
      <c r="C175" s="25"/>
      <c r="D175" s="26"/>
      <c r="E175" s="25"/>
      <c r="F175" s="25"/>
      <c r="G175" s="25"/>
      <c r="H175" s="5"/>
      <c r="I175" s="25"/>
    </row>
    <row r="176" spans="1:9" x14ac:dyDescent="0.3">
      <c r="A176" s="28" t="s">
        <v>236</v>
      </c>
      <c r="B176" s="28" t="s">
        <v>7</v>
      </c>
      <c r="C176" s="28" t="s">
        <v>8</v>
      </c>
      <c r="D176" s="29" t="s">
        <v>136</v>
      </c>
      <c r="E176" s="30">
        <f>E181</f>
        <v>1</v>
      </c>
      <c r="F176" s="30">
        <f>F181</f>
        <v>0</v>
      </c>
      <c r="G176" s="30">
        <f>G181</f>
        <v>0</v>
      </c>
      <c r="H176" s="5"/>
      <c r="I176" s="30"/>
    </row>
    <row r="177" spans="1:9" ht="20.399999999999999" x14ac:dyDescent="0.3">
      <c r="A177" s="17" t="s">
        <v>137</v>
      </c>
      <c r="B177" s="18" t="s">
        <v>13</v>
      </c>
      <c r="C177" s="18" t="s">
        <v>113</v>
      </c>
      <c r="D177" s="19" t="s">
        <v>138</v>
      </c>
      <c r="E177" s="20">
        <v>6</v>
      </c>
      <c r="F177" s="32"/>
      <c r="G177" s="21">
        <f>ROUND(E177*F177,2)</f>
        <v>0</v>
      </c>
      <c r="H177" s="5"/>
      <c r="I177" s="20">
        <v>21</v>
      </c>
    </row>
    <row r="178" spans="1:9" ht="20.399999999999999" x14ac:dyDescent="0.3">
      <c r="A178" s="17" t="s">
        <v>139</v>
      </c>
      <c r="B178" s="18" t="s">
        <v>13</v>
      </c>
      <c r="C178" s="18" t="s">
        <v>42</v>
      </c>
      <c r="D178" s="19" t="s">
        <v>140</v>
      </c>
      <c r="E178" s="20">
        <v>75</v>
      </c>
      <c r="F178" s="32"/>
      <c r="G178" s="21">
        <f>ROUND(E178*F178,2)</f>
        <v>0</v>
      </c>
      <c r="H178" s="5"/>
      <c r="I178" s="20">
        <v>14.54</v>
      </c>
    </row>
    <row r="179" spans="1:9" ht="20.399999999999999" x14ac:dyDescent="0.3">
      <c r="A179" s="17" t="s">
        <v>141</v>
      </c>
      <c r="B179" s="18" t="s">
        <v>13</v>
      </c>
      <c r="C179" s="18" t="s">
        <v>104</v>
      </c>
      <c r="D179" s="19" t="s">
        <v>142</v>
      </c>
      <c r="E179" s="20">
        <v>360</v>
      </c>
      <c r="F179" s="32"/>
      <c r="G179" s="21">
        <f>ROUND(E179*F179,2)</f>
        <v>0</v>
      </c>
      <c r="H179" s="5"/>
      <c r="I179" s="20">
        <v>108.13</v>
      </c>
    </row>
    <row r="180" spans="1:9" ht="20.399999999999999" x14ac:dyDescent="0.3">
      <c r="A180" s="17" t="s">
        <v>145</v>
      </c>
      <c r="B180" s="18" t="s">
        <v>13</v>
      </c>
      <c r="C180" s="18" t="s">
        <v>104</v>
      </c>
      <c r="D180" s="19" t="s">
        <v>146</v>
      </c>
      <c r="E180" s="20">
        <v>52.5</v>
      </c>
      <c r="F180" s="32"/>
      <c r="G180" s="21">
        <f>ROUND(E180*F180,2)</f>
        <v>0</v>
      </c>
      <c r="H180" s="5"/>
      <c r="I180" s="20">
        <v>33.119999999999997</v>
      </c>
    </row>
    <row r="181" spans="1:9" x14ac:dyDescent="0.3">
      <c r="A181" s="22"/>
      <c r="B181" s="22"/>
      <c r="C181" s="22"/>
      <c r="D181" s="23" t="s">
        <v>237</v>
      </c>
      <c r="E181" s="20">
        <v>1</v>
      </c>
      <c r="F181" s="24">
        <f>SUM(G177:G180)</f>
        <v>0</v>
      </c>
      <c r="G181" s="24">
        <f>ROUND(E181*F181,2)</f>
        <v>0</v>
      </c>
      <c r="H181" s="5"/>
      <c r="I181" s="24"/>
    </row>
    <row r="182" spans="1:9" ht="1.05" customHeight="1" x14ac:dyDescent="0.3">
      <c r="A182" s="25"/>
      <c r="B182" s="25"/>
      <c r="C182" s="25"/>
      <c r="D182" s="26"/>
      <c r="E182" s="25"/>
      <c r="F182" s="25"/>
      <c r="G182" s="25"/>
      <c r="H182" s="5"/>
      <c r="I182" s="25"/>
    </row>
    <row r="183" spans="1:9" x14ac:dyDescent="0.3">
      <c r="A183" s="28" t="s">
        <v>238</v>
      </c>
      <c r="B183" s="28" t="s">
        <v>7</v>
      </c>
      <c r="C183" s="28" t="s">
        <v>8</v>
      </c>
      <c r="D183" s="29" t="s">
        <v>149</v>
      </c>
      <c r="E183" s="30">
        <f>E186</f>
        <v>1</v>
      </c>
      <c r="F183" s="30">
        <f>F186</f>
        <v>1719.38</v>
      </c>
      <c r="G183" s="30">
        <f>G186</f>
        <v>1719.38</v>
      </c>
      <c r="H183" s="5"/>
      <c r="I183" s="30"/>
    </row>
    <row r="184" spans="1:9" ht="20.399999999999999" x14ac:dyDescent="0.3">
      <c r="A184" s="17" t="s">
        <v>150</v>
      </c>
      <c r="B184" s="18" t="s">
        <v>13</v>
      </c>
      <c r="C184" s="18" t="s">
        <v>104</v>
      </c>
      <c r="D184" s="19" t="s">
        <v>151</v>
      </c>
      <c r="E184" s="20">
        <v>52.5</v>
      </c>
      <c r="F184" s="32">
        <v>16.3</v>
      </c>
      <c r="G184" s="21">
        <f>ROUND(E184*F184,2)</f>
        <v>855.75</v>
      </c>
      <c r="H184" s="5"/>
      <c r="I184" s="20">
        <v>16.3</v>
      </c>
    </row>
    <row r="185" spans="1:9" ht="20.399999999999999" x14ac:dyDescent="0.3">
      <c r="A185" s="17" t="s">
        <v>152</v>
      </c>
      <c r="B185" s="18" t="s">
        <v>13</v>
      </c>
      <c r="C185" s="18" t="s">
        <v>104</v>
      </c>
      <c r="D185" s="19" t="s">
        <v>153</v>
      </c>
      <c r="E185" s="20">
        <v>52.5</v>
      </c>
      <c r="F185" s="32">
        <v>16.45</v>
      </c>
      <c r="G185" s="21">
        <f>ROUND(E185*F185,2)</f>
        <v>863.63</v>
      </c>
      <c r="H185" s="5"/>
      <c r="I185" s="20">
        <v>16.45</v>
      </c>
    </row>
    <row r="186" spans="1:9" x14ac:dyDescent="0.3">
      <c r="A186" s="22"/>
      <c r="B186" s="22"/>
      <c r="C186" s="22"/>
      <c r="D186" s="23" t="s">
        <v>239</v>
      </c>
      <c r="E186" s="20">
        <v>1</v>
      </c>
      <c r="F186" s="24">
        <f>SUM(G184:G185)</f>
        <v>1719.38</v>
      </c>
      <c r="G186" s="24">
        <f>ROUND(E186*F186,2)</f>
        <v>1719.38</v>
      </c>
      <c r="H186" s="5"/>
      <c r="I186" s="24"/>
    </row>
    <row r="187" spans="1:9" ht="1.05" customHeight="1" x14ac:dyDescent="0.3">
      <c r="A187" s="25"/>
      <c r="B187" s="25"/>
      <c r="C187" s="25"/>
      <c r="D187" s="26"/>
      <c r="E187" s="25"/>
      <c r="F187" s="25"/>
      <c r="G187" s="25"/>
      <c r="H187" s="5"/>
      <c r="I187" s="25"/>
    </row>
    <row r="188" spans="1:9" x14ac:dyDescent="0.3">
      <c r="A188" s="28" t="s">
        <v>240</v>
      </c>
      <c r="B188" s="28" t="s">
        <v>7</v>
      </c>
      <c r="C188" s="28" t="s">
        <v>8</v>
      </c>
      <c r="D188" s="29" t="s">
        <v>156</v>
      </c>
      <c r="E188" s="30">
        <f>E191</f>
        <v>1</v>
      </c>
      <c r="F188" s="30">
        <f>F191</f>
        <v>0</v>
      </c>
      <c r="G188" s="30">
        <f>G191</f>
        <v>0</v>
      </c>
      <c r="H188" s="5"/>
      <c r="I188" s="30"/>
    </row>
    <row r="189" spans="1:9" ht="20.399999999999999" x14ac:dyDescent="0.3">
      <c r="A189" s="17" t="s">
        <v>241</v>
      </c>
      <c r="B189" s="18" t="s">
        <v>13</v>
      </c>
      <c r="C189" s="18" t="s">
        <v>42</v>
      </c>
      <c r="D189" s="19" t="s">
        <v>242</v>
      </c>
      <c r="E189" s="20">
        <v>32</v>
      </c>
      <c r="F189" s="32"/>
      <c r="G189" s="21">
        <f>ROUND(E189*F189,2)</f>
        <v>0</v>
      </c>
      <c r="H189" s="5"/>
      <c r="I189" s="20">
        <v>284.3</v>
      </c>
    </row>
    <row r="190" spans="1:9" ht="20.399999999999999" x14ac:dyDescent="0.3">
      <c r="A190" s="17" t="s">
        <v>163</v>
      </c>
      <c r="B190" s="18" t="s">
        <v>13</v>
      </c>
      <c r="C190" s="18" t="s">
        <v>164</v>
      </c>
      <c r="D190" s="19" t="s">
        <v>165</v>
      </c>
      <c r="E190" s="20">
        <v>1</v>
      </c>
      <c r="F190" s="32"/>
      <c r="G190" s="21">
        <f>ROUND(E190*F190,2)</f>
        <v>0</v>
      </c>
      <c r="H190" s="5"/>
      <c r="I190" s="20">
        <v>4624.0600000000004</v>
      </c>
    </row>
    <row r="191" spans="1:9" x14ac:dyDescent="0.3">
      <c r="A191" s="22"/>
      <c r="B191" s="22"/>
      <c r="C191" s="22"/>
      <c r="D191" s="23" t="s">
        <v>243</v>
      </c>
      <c r="E191" s="20">
        <v>1</v>
      </c>
      <c r="F191" s="24">
        <f>SUM(G189:G190)</f>
        <v>0</v>
      </c>
      <c r="G191" s="24">
        <f>ROUND(E191*F191,2)</f>
        <v>0</v>
      </c>
      <c r="H191" s="5"/>
      <c r="I191" s="24"/>
    </row>
    <row r="192" spans="1:9" ht="1.05" customHeight="1" x14ac:dyDescent="0.3">
      <c r="A192" s="25"/>
      <c r="B192" s="25"/>
      <c r="C192" s="25"/>
      <c r="D192" s="26"/>
      <c r="E192" s="25"/>
      <c r="F192" s="25"/>
      <c r="G192" s="25"/>
      <c r="H192" s="5"/>
      <c r="I192" s="25"/>
    </row>
    <row r="193" spans="1:9" x14ac:dyDescent="0.3">
      <c r="A193" s="22"/>
      <c r="B193" s="22"/>
      <c r="C193" s="22"/>
      <c r="D193" s="23" t="s">
        <v>244</v>
      </c>
      <c r="E193" s="20">
        <v>1</v>
      </c>
      <c r="F193" s="24">
        <f>G170+G176+G183+G188</f>
        <v>1719.38</v>
      </c>
      <c r="G193" s="24">
        <f>ROUND(E193*F193,2)</f>
        <v>1719.38</v>
      </c>
      <c r="H193" s="5"/>
      <c r="I193" s="24"/>
    </row>
    <row r="194" spans="1:9" ht="1.05" customHeight="1" x14ac:dyDescent="0.3">
      <c r="A194" s="25"/>
      <c r="B194" s="25"/>
      <c r="C194" s="25"/>
      <c r="D194" s="26"/>
      <c r="E194" s="25"/>
      <c r="F194" s="25"/>
      <c r="G194" s="25"/>
      <c r="H194" s="5"/>
      <c r="I194" s="25"/>
    </row>
    <row r="195" spans="1:9" x14ac:dyDescent="0.3">
      <c r="A195" s="22"/>
      <c r="B195" s="22"/>
      <c r="C195" s="22"/>
      <c r="D195" s="23" t="s">
        <v>245</v>
      </c>
      <c r="E195" s="31">
        <v>1</v>
      </c>
      <c r="F195" s="24">
        <f>G118+G130+G152+G160+G169</f>
        <v>1719.38</v>
      </c>
      <c r="G195" s="24">
        <f>ROUND(E195*F195,2)</f>
        <v>1719.38</v>
      </c>
      <c r="H195" s="5"/>
      <c r="I195" s="24"/>
    </row>
    <row r="196" spans="1:9" ht="1.05" customHeight="1" x14ac:dyDescent="0.3">
      <c r="A196" s="25"/>
      <c r="B196" s="25"/>
      <c r="C196" s="25"/>
      <c r="D196" s="26"/>
      <c r="E196" s="25"/>
      <c r="F196" s="25"/>
      <c r="G196" s="25"/>
      <c r="H196" s="5"/>
      <c r="I196" s="25"/>
    </row>
    <row r="197" spans="1:9" x14ac:dyDescent="0.3">
      <c r="A197" s="9" t="s">
        <v>246</v>
      </c>
      <c r="B197" s="9" t="s">
        <v>7</v>
      </c>
      <c r="C197" s="9" t="s">
        <v>8</v>
      </c>
      <c r="D197" s="10" t="s">
        <v>247</v>
      </c>
      <c r="E197" s="11">
        <f>E200</f>
        <v>1</v>
      </c>
      <c r="F197" s="12">
        <f>F200</f>
        <v>0</v>
      </c>
      <c r="G197" s="12">
        <f>G200</f>
        <v>0</v>
      </c>
      <c r="H197" s="5"/>
      <c r="I197" s="12"/>
    </row>
    <row r="198" spans="1:9" ht="20.399999999999999" x14ac:dyDescent="0.3">
      <c r="A198" s="17" t="s">
        <v>248</v>
      </c>
      <c r="B198" s="18" t="s">
        <v>13</v>
      </c>
      <c r="C198" s="18" t="s">
        <v>14</v>
      </c>
      <c r="D198" s="19" t="s">
        <v>249</v>
      </c>
      <c r="E198" s="20">
        <v>1</v>
      </c>
      <c r="F198" s="32"/>
      <c r="G198" s="21">
        <f>ROUND(E198*F198,2)</f>
        <v>0</v>
      </c>
      <c r="H198" s="5"/>
      <c r="I198" s="20">
        <v>20000</v>
      </c>
    </row>
    <row r="199" spans="1:9" x14ac:dyDescent="0.3">
      <c r="A199" s="17" t="s">
        <v>250</v>
      </c>
      <c r="B199" s="18" t="s">
        <v>13</v>
      </c>
      <c r="C199" s="18" t="s">
        <v>14</v>
      </c>
      <c r="D199" s="19" t="s">
        <v>251</v>
      </c>
      <c r="E199" s="20">
        <v>1</v>
      </c>
      <c r="F199" s="32"/>
      <c r="G199" s="21">
        <f>ROUND(E199*F199,2)</f>
        <v>0</v>
      </c>
      <c r="H199" s="5"/>
      <c r="I199" s="20">
        <v>7000</v>
      </c>
    </row>
    <row r="200" spans="1:9" x14ac:dyDescent="0.3">
      <c r="A200" s="22"/>
      <c r="B200" s="22"/>
      <c r="C200" s="22"/>
      <c r="D200" s="23" t="s">
        <v>252</v>
      </c>
      <c r="E200" s="31">
        <v>1</v>
      </c>
      <c r="F200" s="24">
        <f>SUM(G198:G199)</f>
        <v>0</v>
      </c>
      <c r="G200" s="24">
        <f>ROUND(E200*F200,2)</f>
        <v>0</v>
      </c>
      <c r="H200" s="5"/>
      <c r="I200" s="24"/>
    </row>
    <row r="201" spans="1:9" ht="1.05" customHeight="1" x14ac:dyDescent="0.3">
      <c r="A201" s="25"/>
      <c r="B201" s="25"/>
      <c r="C201" s="25"/>
      <c r="D201" s="26"/>
      <c r="E201" s="25"/>
      <c r="F201" s="25"/>
      <c r="G201" s="25"/>
      <c r="H201" s="5"/>
      <c r="I201" s="25"/>
    </row>
    <row r="202" spans="1:9" x14ac:dyDescent="0.3">
      <c r="A202" s="9" t="s">
        <v>253</v>
      </c>
      <c r="B202" s="9" t="s">
        <v>7</v>
      </c>
      <c r="C202" s="9" t="s">
        <v>8</v>
      </c>
      <c r="D202" s="10" t="s">
        <v>254</v>
      </c>
      <c r="E202" s="11">
        <f>E204</f>
        <v>1</v>
      </c>
      <c r="F202" s="12">
        <f>F204</f>
        <v>20188.02</v>
      </c>
      <c r="G202" s="12">
        <f>G204</f>
        <v>20188.02</v>
      </c>
      <c r="H202" s="5"/>
      <c r="I202" s="12"/>
    </row>
    <row r="203" spans="1:9" x14ac:dyDescent="0.3">
      <c r="A203" s="17" t="s">
        <v>255</v>
      </c>
      <c r="B203" s="18" t="s">
        <v>13</v>
      </c>
      <c r="C203" s="18" t="s">
        <v>14</v>
      </c>
      <c r="D203" s="19" t="s">
        <v>256</v>
      </c>
      <c r="E203" s="20">
        <v>1</v>
      </c>
      <c r="F203" s="36">
        <v>20188.02</v>
      </c>
      <c r="G203" s="21">
        <f>ROUND(E203*F203,2)</f>
        <v>20188.02</v>
      </c>
      <c r="H203" s="5"/>
      <c r="I203" s="36">
        <v>20188.02</v>
      </c>
    </row>
    <row r="204" spans="1:9" x14ac:dyDescent="0.3">
      <c r="A204" s="22"/>
      <c r="B204" s="22"/>
      <c r="C204" s="22"/>
      <c r="D204" s="23" t="s">
        <v>257</v>
      </c>
      <c r="E204" s="31">
        <v>1</v>
      </c>
      <c r="F204" s="24">
        <f>G203</f>
        <v>20188.02</v>
      </c>
      <c r="G204" s="24">
        <f>ROUND(E204*F204,2)</f>
        <v>20188.02</v>
      </c>
      <c r="H204" s="5"/>
      <c r="I204" s="24"/>
    </row>
    <row r="205" spans="1:9" ht="1.05" customHeight="1" x14ac:dyDescent="0.3">
      <c r="A205" s="25"/>
      <c r="B205" s="25"/>
      <c r="C205" s="25"/>
      <c r="D205" s="26"/>
      <c r="E205" s="25"/>
      <c r="F205" s="25"/>
      <c r="G205" s="25"/>
      <c r="H205" s="5"/>
      <c r="I205" s="25"/>
    </row>
    <row r="206" spans="1:9" x14ac:dyDescent="0.3">
      <c r="A206" s="22"/>
      <c r="B206" s="22"/>
      <c r="C206" s="22"/>
      <c r="D206" s="23" t="s">
        <v>265</v>
      </c>
      <c r="E206" s="31">
        <v>1</v>
      </c>
      <c r="F206" s="24">
        <f>G4+G117+G197+G202</f>
        <v>21907.4</v>
      </c>
      <c r="G206" s="24">
        <f>ROUND(E206*F206,2)</f>
        <v>21907.4</v>
      </c>
      <c r="H206" s="5"/>
      <c r="I206" s="24"/>
    </row>
    <row r="207" spans="1:9" ht="1.05" customHeight="1" x14ac:dyDescent="0.3">
      <c r="A207" s="25"/>
      <c r="B207" s="25"/>
      <c r="C207" s="25"/>
      <c r="D207" s="26"/>
      <c r="E207" s="25"/>
      <c r="F207" s="25"/>
      <c r="G207" s="25"/>
      <c r="I207" s="2"/>
    </row>
    <row r="208" spans="1:9" x14ac:dyDescent="0.3">
      <c r="A208" s="5"/>
      <c r="B208" s="5"/>
      <c r="C208" s="5"/>
      <c r="D208" s="5"/>
      <c r="E208" s="5"/>
      <c r="F208" s="5"/>
      <c r="G208" s="5"/>
    </row>
    <row r="209" spans="1:13" x14ac:dyDescent="0.3">
      <c r="A209" s="5"/>
      <c r="B209" s="5"/>
      <c r="C209" s="5"/>
      <c r="D209" s="19" t="s">
        <v>262</v>
      </c>
      <c r="E209" s="37" t="s">
        <v>268</v>
      </c>
      <c r="F209" s="38">
        <v>0</v>
      </c>
      <c r="G209" s="24">
        <f>ROUND(+G206*(F209/100),2)</f>
        <v>0</v>
      </c>
      <c r="L209" s="33"/>
      <c r="M209" s="1"/>
    </row>
    <row r="210" spans="1:13" x14ac:dyDescent="0.3">
      <c r="A210" s="5"/>
      <c r="B210" s="5"/>
      <c r="C210" s="5"/>
      <c r="D210" s="19" t="s">
        <v>263</v>
      </c>
      <c r="E210" s="37" t="s">
        <v>268</v>
      </c>
      <c r="F210" s="38">
        <v>0</v>
      </c>
      <c r="G210" s="24">
        <f>ROUND(+G206*(F210/100),2)</f>
        <v>0</v>
      </c>
      <c r="L210" s="33"/>
      <c r="M210" s="1"/>
    </row>
    <row r="211" spans="1:13" x14ac:dyDescent="0.3">
      <c r="A211" s="5"/>
      <c r="B211" s="5"/>
      <c r="C211" s="5"/>
      <c r="D211" s="23" t="s">
        <v>266</v>
      </c>
      <c r="E211" s="5"/>
      <c r="F211" s="5"/>
      <c r="G211" s="24">
        <f>SUM(G206:G210)</f>
        <v>21907.4</v>
      </c>
      <c r="M211" s="1"/>
    </row>
    <row r="212" spans="1:13" x14ac:dyDescent="0.3">
      <c r="A212" s="5"/>
      <c r="B212" s="5"/>
      <c r="C212" s="5"/>
      <c r="D212" s="23"/>
      <c r="E212" s="5"/>
      <c r="F212" s="5"/>
      <c r="G212" s="24"/>
      <c r="M212" s="1"/>
    </row>
    <row r="213" spans="1:13" x14ac:dyDescent="0.3">
      <c r="A213" s="5"/>
      <c r="B213" s="5"/>
      <c r="C213" s="5"/>
      <c r="D213" s="35" t="s">
        <v>264</v>
      </c>
      <c r="E213" s="5"/>
      <c r="F213" s="34">
        <v>0.21</v>
      </c>
      <c r="G213" s="24">
        <f>ROUND(+G211*0.21,2)</f>
        <v>4600.55</v>
      </c>
      <c r="L213" s="33"/>
      <c r="M213" s="1"/>
    </row>
    <row r="214" spans="1:13" x14ac:dyDescent="0.3">
      <c r="A214" s="5"/>
      <c r="B214" s="5"/>
      <c r="C214" s="5"/>
      <c r="D214" s="23" t="s">
        <v>267</v>
      </c>
      <c r="E214" s="5"/>
      <c r="F214" s="5"/>
      <c r="G214" s="24">
        <f>SUM(G211:G213)</f>
        <v>26507.95</v>
      </c>
      <c r="M214" s="1"/>
    </row>
    <row r="215" spans="1:13" x14ac:dyDescent="0.3">
      <c r="A215" s="5"/>
      <c r="B215" s="5"/>
      <c r="C215" s="5"/>
      <c r="D215" s="5"/>
      <c r="E215" s="5"/>
      <c r="F215" s="5"/>
      <c r="G215" s="5"/>
    </row>
  </sheetData>
  <sheetProtection algorithmName="SHA-512" hashValue="Xn1OApPzUVDrWbAhxW37O+h4tpRyfKafBEig6DmzlpCBUGKjf9uq+0dkLXUq44dAX+m7pA3HKOfA0nbBqpol1w==" saltValue="nqmsYghuVR2Uj1U2WlKsjw==" spinCount="100000" sheet="1" objects="1" scenarios="1"/>
  <dataValidations disablePrompts="1" count="1">
    <dataValidation type="list" allowBlank="1" showInputMessage="1" showErrorMessage="1" sqref="B4:B207" xr:uid="{9D636877-E1CE-46C1-AAFC-0853CA58365D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Ribalda Hernando, Juan</dc:creator>
  <cp:lastModifiedBy>Orti Regatero, Jorge</cp:lastModifiedBy>
  <dcterms:created xsi:type="dcterms:W3CDTF">2022-07-05T09:29:38Z</dcterms:created>
  <dcterms:modified xsi:type="dcterms:W3CDTF">2023-02-17T09:42:03Z</dcterms:modified>
</cp:coreProperties>
</file>