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Users\p16116\Desktop\LMCP SPECIALITIES\CONC.MAYORES HOJADEOFERTAS\FELIPE\"/>
    </mc:Choice>
  </mc:AlternateContent>
  <xr:revisionPtr revIDLastSave="0" documentId="13_ncr:1_{9B1D8FF9-C955-4113-9A80-4B3CE0A1C7DE}" xr6:coauthVersionLast="47" xr6:coauthVersionMax="47" xr10:uidLastSave="{00000000-0000-0000-0000-000000000000}"/>
  <bookViews>
    <workbookView xWindow="-120" yWindow="-120" windowWidth="29040" windowHeight="15840" xr2:uid="{C566F793-0A0F-4DC0-9A66-44542236EFEE}"/>
  </bookViews>
  <sheets>
    <sheet name="Hoja1" sheetId="1" r:id="rId1"/>
  </sheets>
  <definedNames>
    <definedName name="_xlnm._FilterDatabase" localSheetId="0" hidden="1">Hoja1!$B$1:$B$48</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7" i="1" l="1"/>
  <c r="J25" i="1"/>
  <c r="J23" i="1"/>
  <c r="J21" i="1"/>
  <c r="J19" i="1"/>
  <c r="J17" i="1"/>
  <c r="J15" i="1"/>
  <c r="J13" i="1"/>
  <c r="J11" i="1"/>
  <c r="J9" i="1"/>
  <c r="J7" i="1"/>
  <c r="J5" i="1"/>
  <c r="H4" i="1"/>
  <c r="I29" i="1" l="1"/>
  <c r="I4" i="1" s="1"/>
  <c r="E4" i="1"/>
  <c r="G27" i="1"/>
  <c r="G25" i="1"/>
  <c r="G23" i="1"/>
  <c r="G21" i="1"/>
  <c r="G19" i="1"/>
  <c r="G17" i="1"/>
  <c r="G15" i="1"/>
  <c r="G13" i="1"/>
  <c r="G11" i="1"/>
  <c r="G9" i="1"/>
  <c r="G7" i="1"/>
  <c r="G5" i="1"/>
  <c r="F29" i="1" l="1"/>
  <c r="G29" i="1" s="1"/>
  <c r="G4" i="1" s="1"/>
  <c r="F31" i="1" s="1"/>
  <c r="G31" i="1" s="1"/>
  <c r="G33" i="1" s="1"/>
  <c r="G34" i="1" s="1"/>
  <c r="G35" i="1" s="1"/>
  <c r="G36" i="1" s="1"/>
  <c r="G37" i="1" s="1"/>
  <c r="J29" i="1"/>
  <c r="J4" i="1" s="1"/>
  <c r="I31" i="1" s="1"/>
  <c r="J31" i="1" s="1"/>
  <c r="J33" i="1" s="1"/>
  <c r="J34" i="1" s="1"/>
  <c r="J35" i="1" s="1"/>
  <c r="J36" i="1" s="1"/>
  <c r="J37" i="1" s="1"/>
  <c r="F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García Muñoz, Felipe</author>
    <author>Cárdaba Prada, Luis María</author>
  </authors>
  <commentList>
    <comment ref="A3" authorId="0" shapeId="0" xr:uid="{FF7B9BAF-A1F8-4D4F-B002-A23227192712}">
      <text>
        <r>
          <rPr>
            <b/>
            <sz val="9"/>
            <color indexed="81"/>
            <rFont val="Tahoma"/>
            <family val="2"/>
          </rPr>
          <t>Código del concepto. Ver colores en "Entorno de trabajo: Apariencia"</t>
        </r>
      </text>
    </comment>
    <comment ref="B3" authorId="0" shapeId="0" xr:uid="{B9EBD1B0-AC8D-46E6-BD6E-52E83E785A72}">
      <text>
        <r>
          <rPr>
            <b/>
            <sz val="9"/>
            <color indexed="81"/>
            <rFont val="Tahoma"/>
            <family val="2"/>
          </rPr>
          <t>Naturaleza o tipo de concepto, ver valores de cada naturaleza en la ayuda del menú contextual</t>
        </r>
      </text>
    </comment>
    <comment ref="C3" authorId="0" shapeId="0" xr:uid="{80AEC7FE-3C6D-4735-81AE-FA94D6256D22}">
      <text>
        <r>
          <rPr>
            <b/>
            <sz val="9"/>
            <color indexed="81"/>
            <rFont val="Tahoma"/>
            <family val="2"/>
          </rPr>
          <t>Unidad principal de medida del concepto</t>
        </r>
      </text>
    </comment>
    <comment ref="D3" authorId="0" shapeId="0" xr:uid="{FECDEFAA-0482-4C94-A5C8-BF521048E510}">
      <text>
        <r>
          <rPr>
            <b/>
            <sz val="9"/>
            <color indexed="81"/>
            <rFont val="Tahoma"/>
            <family val="2"/>
          </rPr>
          <t>Descripción corta</t>
        </r>
      </text>
    </comment>
    <comment ref="E3" authorId="0" shapeId="0" xr:uid="{DE560DDB-00F4-4306-9606-D30BD3BC6924}">
      <text>
        <r>
          <rPr>
            <b/>
            <sz val="9"/>
            <color indexed="81"/>
            <rFont val="Tahoma"/>
            <family val="2"/>
          </rPr>
          <t>Rendimiento o cantidad presupuestada</t>
        </r>
      </text>
    </comment>
    <comment ref="F3" authorId="0" shapeId="0" xr:uid="{FCD43258-C194-404F-90B5-226665DF7BE4}">
      <text>
        <r>
          <rPr>
            <b/>
            <sz val="9"/>
            <color indexed="81"/>
            <rFont val="Tahoma"/>
            <family val="2"/>
          </rPr>
          <t>Precio unitario en el presupuesto</t>
        </r>
      </text>
    </comment>
    <comment ref="G3" authorId="0" shapeId="0" xr:uid="{FB692EEA-5241-4090-9138-717381AF8FD3}">
      <text>
        <r>
          <rPr>
            <b/>
            <sz val="9"/>
            <color indexed="81"/>
            <rFont val="Tahoma"/>
            <family val="2"/>
          </rPr>
          <t>Importe del presupuesto</t>
        </r>
      </text>
    </comment>
    <comment ref="H3" authorId="0" shapeId="0" xr:uid="{DAD62A06-5F80-4198-B2B7-3098C7EBA14D}">
      <text>
        <r>
          <rPr>
            <b/>
            <sz val="9"/>
            <color indexed="81"/>
            <rFont val="Tahoma"/>
            <family val="2"/>
          </rPr>
          <t>Rendimiento o cantidad ofertada</t>
        </r>
      </text>
    </comment>
    <comment ref="I3" authorId="0" shapeId="0" xr:uid="{7BE60816-EA7A-43F1-A12B-DF18F133A137}">
      <text>
        <r>
          <rPr>
            <b/>
            <sz val="9"/>
            <color indexed="81"/>
            <rFont val="Tahoma"/>
            <family val="2"/>
          </rPr>
          <t>Precio unitario en la oferta</t>
        </r>
      </text>
    </comment>
    <comment ref="J3" authorId="0" shapeId="0" xr:uid="{A5823661-444E-4078-90E1-AE9BCD1565AA}">
      <text>
        <r>
          <rPr>
            <b/>
            <sz val="9"/>
            <color indexed="81"/>
            <rFont val="Tahoma"/>
            <family val="2"/>
          </rPr>
          <t>Importe de la oferta</t>
        </r>
      </text>
    </comment>
    <comment ref="D35" authorId="1" shapeId="0" xr:uid="{7DFF058D-E089-49B0-84EE-CED3333ABE36}">
      <text>
        <r>
          <rPr>
            <sz val="9"/>
            <color indexed="81"/>
            <rFont val="Tahoma"/>
            <family val="2"/>
          </rPr>
          <t>IVA no incluido</t>
        </r>
      </text>
    </comment>
    <comment ref="D37" authorId="1" shapeId="0" xr:uid="{E55EA58C-B204-4D02-808F-64B78243CDBA}">
      <text>
        <r>
          <rPr>
            <sz val="9"/>
            <color indexed="81"/>
            <rFont val="Tahoma"/>
            <family val="2"/>
          </rPr>
          <t>IVA incluido</t>
        </r>
      </text>
    </comment>
  </commentList>
</comments>
</file>

<file path=xl/sharedStrings.xml><?xml version="1.0" encoding="utf-8"?>
<sst xmlns="http://schemas.openxmlformats.org/spreadsheetml/2006/main" count="84" uniqueCount="61">
  <si>
    <t>Presupuesto</t>
  </si>
  <si>
    <t>Código</t>
  </si>
  <si>
    <t>Nat</t>
  </si>
  <si>
    <t>Ud</t>
  </si>
  <si>
    <t>Resumen</t>
  </si>
  <si>
    <t>CanPres</t>
  </si>
  <si>
    <t>Pres</t>
  </si>
  <si>
    <t>ImpPres</t>
  </si>
  <si>
    <t>01</t>
  </si>
  <si>
    <t>Capítulo</t>
  </si>
  <si>
    <t/>
  </si>
  <si>
    <t>DESAMIANTADO TÚNEL L-01 SUR (LOTE 2)</t>
  </si>
  <si>
    <t>MCA.011</t>
  </si>
  <si>
    <t>Partida</t>
  </si>
  <si>
    <t>ud</t>
  </si>
  <si>
    <t>DESAMIANTADO PLACAS PLANAS/ONDULADAS FIBROCEMENTO SUP.&lt;45 m2</t>
  </si>
  <si>
    <t>Desamiantado de ubicación técnica mediante el desmontaje y retirada de placas planas/onduladas de fibrocemento hasta 45 M2, canalones y bajantes, y limpieza y descontaminación en cualquier ubicación, en alturas hasta 10 m. de altura, i/p.p. de medios y equipos adecuados. Según legislación al respecto (rd 396/2006, del 31 de marzo) por el que se establecen las disposiciones mínimas de seguridad y salud en los trabajos con riesgo de exposición al amianto, comprendiendo:
- Señalización, balizado y cerramiento perimetral con valla julper y malla de ocultación de la ubicación afectada y del residuo una vez encapsulado, i/p.p. de puerta de acceso y cartelería.
- Protección de instalaciones, equipos y ventiladores.
- Desmontaje de materiales de fibrocemento, placas, remates, canalones y bajantes, en la ubicación definida, descontaminación, con todos los elementos de protección individual y colectiva necesarias, protección con plásticos, medios auxiliares y cabinas de descontaminación, limpieza y aspirado de superficies mediante aspirador con filtro para fibras de amianto, plastificado, etiquetado y paletizado de las placas en zona delimitada y protegida y descontaminación de residuos derivados de la realización de los trabajos mediante aspirado con maquinaria especial, cabina de descontaminación y andamiaje necesario, equipamiento necesario para limpieza posterior como depresores, aspirador industrial, humectante, etc., elaboración y presentación de plan de desamiantado. Incluso técnico de prevención.
- Esta partida también se ejecutará en el desmontaje de placas distribuidas por el túnel con una distación entre ellas menor o igual a 150 metros, hasta 45 M2.
- Evaluación especifica de Higiene Industrial, comprendiendo ejecución de muestreos ambientales necesarios (solicitados con urgencia) y elaboración de informes de desamiantado, realizado de manera urgente.
- Carga, retirada y recogida de residuos de amianto, transporte con camión caja ADR, transporte a vertedero autorizado y aceptación del residuo y canon. Incluidos todos los costes derivados del desplazamiento y gestión del residuo a excepción del transporte en dresina, en caso de ser necesario.
- I/p.p. de medios auxiliares y de elevación necesarios para la correcta ejecución de los trabajos. En horario nocturno.</t>
  </si>
  <si>
    <t>MCA.012</t>
  </si>
  <si>
    <t>DESAMIANTADO PLACAS PLANAS/ONDULADAS FIBROCEMENTO SUP.&lt;10 m2</t>
  </si>
  <si>
    <t>Desamiantado de ubicación técnica mediante el desmontaje y retirada de placas planas/onduladas de fibrocemento hasta 10 M2, canalones y bajantes, y limpieza y descontaminación en cualquier ubicación, en alturas hasta 10 m. de altura, i/p.p. de medios y equipos adecuados. Según legislación al respecto (rd 396/2006, del 31 de marzo) por el que se establecen las disposiciones mínimas de seguridad y salud en los trabajos con riesgo de exposición al amianto, comprendiendo:
- Señalización, balizado y cerramiento perimetral con valla julper y malla de ocultación de la ubicación afectada y del residuo una vez encapsulado, i/p.p. de puerta de acceso y cartelería.
- Protección de instalaciones, equipos y ventiladores.
- Desmontaje de materiales de fibrocemento, placas, remates, canalones y bajantes, en la ubicación definida, descontaminación, con todos los elementos de protección individual y colectiva necesarias, protección con plásticos, medios auxiliares y cabinas de descontaminación, limpieza y aspirado de superficies mediante aspirador con filtro para fibras de amianto, plastificado, etiquetado y paletizado de las placas en zona delimitada y protegida y descontaminación de residuos derivados de la realización de los trabajos mediante aspirado con maquinaria especial, cabina de descontaminación y andamiaje necesario, equipamiento necesario para limpieza posterior como depresores, aspirador industrial, humectante, etc., elaboración y presentación de plan de desamiantado. Incluso técnico de prevención.
- Evaluación especifica de Higiene Industrial, comprendiendo ejecución de muestreos ambientales necesarios (solicitados con urgencia) y elaboración de informes de desamiantado, realizado de manera urgente.
- Carga, retirada y recogida de residuos de amianto, transporte con camión caja ADR, transporte a vertedero autorizado y aceptación del residuo y canon. Incluidos todos los costes derivados del desplazamiento y gestión del residuo a excepción del transporte en dresina, en caso de ser necesario.
- I/p.p. de medios auxiliares y de elevación necesarios para la correcta ejecución de los trabajos. En horario nocturno.</t>
  </si>
  <si>
    <t>MCA.021</t>
  </si>
  <si>
    <t>DESAMIANTADO BAJANTE FIBROCEMENTO</t>
  </si>
  <si>
    <t>Desamiantado de bajante de fibrocemento hasta 12 metros de longitud y diámetro menor de 200 mm. mediante el desmontaje y retirada de bajantes de fibrocemento con amianto en hastiales de túnel o paramentos de pozos de ventilación, en alturas hasta 12,00m de altura y reposición de los elementos afectados; i/p.p. de medios y equipos adecuados. Según legislación al respecto (rd 396/2006, del 31 de marzo) por el que se establecen las disposiciones mínimas de seguridad y salud en los trabajos con riesgo de exposición al amianto, comprendiendo:
- Señalización, balizado y cerramiento perimetral con valla julper y malla de ocultación de la ubicación afectada y del residuo una vez encapsulado, i/p.p. de puerta de acceso y cartelería.
- Desmontaje de materiales de fibrocemento, placas, remates, canalones y bajantes, en la ubicación definida, descontaminación, con todos los elementos de protección individual y colectiva necesarias, protección con plásticos, medios auxiliares y cabinas de descontaminación, limpieza y aspirado de superficies mediante aspirador con filtro para fibras de amianto, plastificado, etiquetado y paletizado de las placas en zona delimitada y protegida y descontaminación de residuos derivados de la realización de los trabajos mediante aspirado con maquinaria especial, cabina de descontaminación y andamiaje necesario, equipamiento necesario para limpieza posterior como depresores, aspirador industrial, humectante, etc., elaboración y presentación de plan de desamiantado. Incluso técnico de prevención.
- Evaluación especifica de Higiene Industrial, comprendiendo ejecución de muestreos ambientales necesarios (solicitados con urgencia) y elaboración de informes de desamiantado, realizado de manera urgente.
- Carga, retirada y recogida de residuos de amianto, transporte con camión caja ADR, transporte a vertedero autorizado y aceptación del residuo y canon. Incluidos todos los costes derivados del desplazamiento y gestión del residuo a excepción del transporte en dresina, en caso de ser necesario.
- Corte, picado y demolición de material adherido al elemento de fibrocemento y posterior reposición de impermeabilización mediante gunitado polimérico Masterseal proyectado por vía húmeda y anclajes que aseguren la continuidad del revestimiento interior original del paramento.
- Desmontaje y montaje posterior de los cables eléctricos/datos anclados a los paramentos, o cualquier otro tipo de instalación, que sea necesario para la correcta ejecución de los trabajos.
- Montaje de bajante de pvc de diámetro semejante a la conducción de fibrocemento original, hasta 200 mm. de diámetro, acometida a la arqueta a pie de bajante y al canalón, incluidas piezas especiales, conexión al conducto existente, sellado y anclajes, hasta 12 metros de altura, totalmente terminado. 
- I/p.p. de medios auxiliares y de elevación necesarios para la correcta ejecución de los trabajos. En horario nocturno.</t>
  </si>
  <si>
    <t>MCA.022</t>
  </si>
  <si>
    <t>DESAMIANTADO CANALETA FIBROCEMENTO</t>
  </si>
  <si>
    <t>Desamiantado de canaleta de fibrocemento hasta 80 metros de longitud y diámetro menor de 500 mm. mediante el desmontaje y retirada de canaletas de fibrocemento con amianto embebidas en soleras de túnel o cualquier ubicación y reposición de los elementos afectados con las pendientes correspondientes; i/p.p. de medios y equipos adecuados. Según legislación al respecto (rd 396/2006, del 31 de marzo) por el que se establecen las disposiciones mínimas de seguridad y salud en los trabajos con riesgo de exposición al amianto, comprendiendo:
- Señalización, balizado y cerramiento perimetral con valla julper y malla de ocultación de la ubicación afectada y del residuo una vez encapsulado, i/p.p. de puerta de acceso y cartelería.
- Cortes y preparación de las zonas afectadas.
- Desmontaje de materiales de fibrocemento, canaletas, placas, remates, en la ubicación definida, descontaminación, con todos los elementos de protección individual y colectiva necesarias, protección con plásticos, medios auxiliares y cabinas de descontaminación, limpieza y aspirado de superficies mediante aspirador con filtro para fibras de amianto, plastificado, etiquetado y paletizado de las placas en zona delimitada y protegida y descontaminación de residuos derivados de la realización de los trabajos mediante aspirado con maquinaria especial, cabina de descontaminación y andamiaje necesario, equipamiento necesario para limpieza posterior como depresores, aspirador industrial, humectante, etc., elaboración y presentación de plan de desamiantado. Incluso técnico de prevención.
- Evaluación especifica de Higiene Industrial, comprendiendo ejecución de muestreos ambientales necesarios (solicitados con urgencia) y elaboración de informes de desamiantado, realizado de manera urgente.
- Carga, retirada y recogida de residuos de amianto, transporte con camión caja ADR, transporte a vertedero autorizado y aceptación del residuo y canon. Incluidos todos los costes derivados del desplazamiento y gestión del residuo a excepción del transporte en dresina, en caso de ser necesario.
- Montaje de canaleta de hormigón o de pvc, según elcaso, de diámetro semejante a la conducción de fibrocemento original, hasta 500 mm. de diámetro, acometida a la arqueta, incluidas piezas especiales, hormigonado perimetral, conexión al conducto existente, sellado y anclajes, totalmente terminado. 
- I/p.p. de medios auxiliares y de elevación necesarios para la correcta ejecución de los trabajos. En horario nocturno.</t>
  </si>
  <si>
    <t>MCA.031</t>
  </si>
  <si>
    <t>DESAMIANTADO CONDUCCIÓN PASATUBOS/DESAGÜE FIBROCEMENTO</t>
  </si>
  <si>
    <t>Desamiantado de conducción de fibrocemento hasta 12 metros de longitud y diámetro menor de 200 mm., con uso como desagüe o pasatubos con conducciones/cables interiores y limpieza y descontaminación en cualquier ubicación, en alturas hasta 5 m. de altura y reposición de los elementos afectados, i/p.p. de medios y equipos adecuados. Según legislación al respecto (rd 396/2006, del 31 de marzo) por el que se establecen las disposiciones mínimas de seguridad y salud en los trabajos con riesgo de exposición al amianto, comprendiendo:
- Desmontaje de puertas, paneles vitrificados o cualquier otro elemento de arquitectura o mobiliario existente en la zona de trabajo.
- Demolición de hastial, andén o losa, incluyendo pavimento, forjado, relleno de hormigón/tierra y paso de tubos en tabiques.
- Creación de recintos estancos para el trabajo de desamiantado.
- Montaje y desmontaje de chapones de acero para permitir el paso sobre las zonas de trabajo a continuación del desamiantado.
- Montaje de conductos de PVC/PE hasta 12 metros de longitud y diámero menos de 200 mm. Se instalarán el doble de conductos que los existentes de fibrocemento. Incluye p.p. de piezas especiales, sellados, conexiones y anclajes.
- Reposición de los pasos de tubos en tabiques, relleno del bajo andén mediante bombeo de hormigón, ejecución del forjado o losa demolido y reposición del pavimento con material idéntico al original.
- Reposición de puertas, paneles vitrificados o cualquier otro elemento de arquitectura o mobiliario existente en la zona de trabajo que se haya desmontado o demolido.
- Desmontaje y montaje posterior de los cables eléctricos/datos anclados a los paramentos, o cualquier otro tipo de instalación, que sea necesario para la correcta ejecución de los trabajos.
- Señalización, balizado y cerramiento perimetral con valla julper y malla de ocultación de la ubicación afectada y del residuo una vez encapsulado, i/p.p. de puerta de acceso y cartelería.
- Desmontaje de materiales de fibrocemento, restos y remates en la ubicación definida, descontaminación, con todos los elementos de protección individual y colectiva necesarias, protección con plásticos, medios auxiliares y cabinas de descontaminación, limpieza y aspirado de superficies mediante aspirador con filtro para fibras de amianto, plastificado, etiquetado y paletizado de las placas en zona delimitada y protegida y descontaminación de residuos derivados de la realización de los trabajos mediante aspirado con maquinaria especial, cabina de descontaminación y andamiaje necesario, equipamiento necesario para limpieza posterior como depresores, aspirador industrial, humectante, etc., elaboración y presentación de plan de desamiantado. Incluso técnico de prevención.
- Evaluación especifica de Higiene Industrial, comprendiendo ejecución de muestreos ambientales necesarios (solicitados con urgencia) y elaboración de informes de desamiantado, realizado de manera urgente.
- Carga, retirada y recogida de residuos de amianto, transporte con camión caja ADR, transporte a vertedero autorizado y aceptación del residuo y canon. Incluidos todos los costes derivados del desplazamiento y gestión del residuo a excepción del transporte en dresina, en caso de ser necesario.
- I/p.p. de medios auxiliares y de elevación necesarios para la correcta ejecución de los trabajos. En horario nocturno.</t>
  </si>
  <si>
    <t>T0060</t>
  </si>
  <si>
    <t>m2</t>
  </si>
  <si>
    <t>CERRAMIENTO EN CUALQUIER UBICACIÓN CON PLADUR O EQUIVALENTE</t>
  </si>
  <si>
    <t>Suministro, carga, transporte, descarga y colocación de tabique tipo "pladur" o equivalente a 1 cara con placa de 13 mm y estructura de perfil de 48mm, emplastecido con p.p. de puertas metálicas, refuerzos para rigidizar el paramento y todos los materiales y operaciones necesarias para su correcta colocación, incluyendo pintura en base acrílica vinílica, al agua en color normalizado azul Metro, junocril o equivalente. El cerramiento deberá estar sellado de manera que sectorice el interior de la zona de trabajo. Finalizada la obra se desmontará, incluso carga, transporte y descarga a vertedero. I/p.p. de medios auxiliares y de elevación necesarios para la correcta ejecución de los trabajos. En horario nocturno.</t>
  </si>
  <si>
    <t>EI0060</t>
  </si>
  <si>
    <t>IMPERMEABILIZACIÓN CON LAMA FV Y RESINAS DE POLIESTER EN CUALQUIER UBICACIÓN</t>
  </si>
  <si>
    <t>Suministro y montaje de impermeabilización en cuartos, cañones o vestíbulos con lama de fibra de vidrio con resinas de poliéster modificadas, de clasificación europea de reación al fuego B-S2, D0 y libre de halógenos, de 40 cm. de ancho útil, incluso colocación, parte proporcional de rastreles de sujeción a bóveda/losa con perfiles en Z colgados de varilla de acerco inoxidable, tacos químicos o de sujeción Hilti HPS-R8/5 para sujeción de varilla y tornillos de acero inoxidable rosca-chapa para sujeción de lama a rastrel, incluso la colocación de varillas roscadas de acero inoxidable (diámetro 6 mm.) fijadas a bóveda/losa mediante tacos químicos, a intervalos regulares de 1,65 aprox. como soporte y sujeción de la línea de luminarias a instalar, con p.p. de medios auxiliares y jornada de agente de comprobación de corte de tracción, con p.p. de medios auxiliares, remates perimetrales y de esquina. totalmente instalado, en horario nocturno. Incluye p.p. de estructura metálica para conectar la impermeabilización con la estructura existente, andamios, lunetos, perfiles de remate, canalones en "U" del mismo material y bajantes para conectar con desagües existentes.
Incluye p.p. de sellado de agujeros y perimetral, estructura metálica para conectar la impermeabilización con la estructura existente, medios auxiliares y de elevación necesarios para la correcta ejecución de los trabajos. En horario nocturno.</t>
  </si>
  <si>
    <t>EJI0010</t>
  </si>
  <si>
    <t>RENOVACIÓN INSTALACIÓN FONTANERÍA</t>
  </si>
  <si>
    <t>Renovación de la instalación de fontanería existente en el interior de las conducciones de fibrocemento, hasta una longitud de 30 metros, instalándola en los nuevos conductos, con tuberías de polietileno sanitario, de diámetro hasta 50 mm., de alta densidad con p.p. de piezas especiales y conexiones, probada y en servicio. En horario nocturno.</t>
  </si>
  <si>
    <t>010</t>
  </si>
  <si>
    <t>JORNADA COMPROBACIÓN CORTE DE TRACCIÓN</t>
  </si>
  <si>
    <t>Jornada de 8 horas efectivas de agente homologado por Metro de Madrid S.A. para la comprobación de ausencia de tensión en catenaria, incluso desplazamiento necesario a la estación o túnel correspondiente y herramientas, elementos y equipos de comprobación necesarias para efectuar el corte, en cualquier horario. Empleando al menos un Verificador de Ausencia de Tensión (VAT) homologado y hasta 4 pértigas homologadas de puesta en corto circuito. En cualquier horario.</t>
  </si>
  <si>
    <t>QV0190NT</t>
  </si>
  <si>
    <t>RETIRADA RESIDUO CON DRESINA CON GRÚA Y VAGÓN</t>
  </si>
  <si>
    <t>Retirada de residuo con dresina con grúa y vagón, incluida jornada 2.30-5.00 a.m., i. conductor y ayudante homologados por Metro de Madrid y medios auxiliares.</t>
  </si>
  <si>
    <t>ELECTR.001</t>
  </si>
  <si>
    <t>PA</t>
  </si>
  <si>
    <t>RETRANQUEO CONDUCCIONES ELÉCTRICAS/COMUNICACIONES</t>
  </si>
  <si>
    <t>Partida alzada a justificar para la ejecución de trabajos de retranqueo de instalaciones de electricidad y comunicaciones.</t>
  </si>
  <si>
    <t>ESS.CAN.01</t>
  </si>
  <si>
    <t>ESTUDIO DE SEGURIDAD Y SALUD</t>
  </si>
  <si>
    <t>Estudio de Seguridad y Salud.</t>
  </si>
  <si>
    <t>Total 01</t>
  </si>
  <si>
    <t>Total 0</t>
  </si>
  <si>
    <t>TOTAL PRESUP. EJECUCIÓN MATERIAL</t>
  </si>
  <si>
    <t>GASTOS GENERALES Y BENEFICIO INDUSTRIAL</t>
  </si>
  <si>
    <t>TOTA OFERTA SIN IVA</t>
  </si>
  <si>
    <t>IMPORTE IVA</t>
  </si>
  <si>
    <t>TOTAL OFERTA IVA INCLUIDO</t>
  </si>
  <si>
    <t>PROYECTO</t>
  </si>
  <si>
    <t>OFERTA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</si>
</sst>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9"/>
      <color indexed="81"/>
      <name val="Tahoma"/>
      <family val="2"/>
    </font>
    <font>
      <sz val="11"/>
      <name val="Calibri"/>
      <family val="2"/>
      <scheme val="minor"/>
    </font>
    <font>
      <b/>
      <sz val="14"/>
      <name val="Calibri"/>
      <family val="2"/>
      <scheme val="minor"/>
    </font>
    <font>
      <b/>
      <i/>
      <sz val="10"/>
      <name val="Calibri"/>
      <family val="2"/>
      <scheme val="minor"/>
    </font>
    <font>
      <b/>
      <sz val="8"/>
      <name val="Calibri"/>
      <family val="2"/>
      <scheme val="minor"/>
    </font>
    <font>
      <sz val="8"/>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9"/>
      <color indexed="81"/>
      <name val="Tahoma"/>
      <family val="2"/>
    </font>
    <font>
      <sz val="8"/>
      <color rgb="FFFF0000"/>
      <name val="Calibri"/>
      <family val="2"/>
      <scheme val="minor"/>
    </font>
    <font>
      <b/>
      <sz val="11"/>
      <name val="Calibri"/>
      <family val="2"/>
      <scheme val="minor"/>
    </font>
  </fonts>
  <fills count="7">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9" tint="0.79995117038483843"/>
        <bgColor indexed="64"/>
      </patternFill>
    </fill>
    <fill>
      <patternFill patternType="solid">
        <fgColor theme="9"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1">
    <xf numFmtId="0" fontId="0" fillId="0" borderId="0" xfId="0"/>
    <xf numFmtId="0" fontId="2" fillId="0" borderId="0" xfId="0" applyFont="1" applyAlignment="1">
      <alignment vertical="top"/>
    </xf>
    <xf numFmtId="0" fontId="2" fillId="0" borderId="0" xfId="0" applyFont="1"/>
    <xf numFmtId="0" fontId="3" fillId="0" borderId="0" xfId="0" applyFont="1" applyAlignment="1">
      <alignment vertical="top"/>
    </xf>
    <xf numFmtId="0" fontId="4" fillId="0" borderId="0" xfId="0"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xf>
    <xf numFmtId="49" fontId="5" fillId="2" borderId="0" xfId="0" applyNumberFormat="1" applyFont="1" applyFill="1" applyAlignment="1">
      <alignment vertical="top" wrapText="1"/>
    </xf>
    <xf numFmtId="3" fontId="5" fillId="2" borderId="0" xfId="0" applyNumberFormat="1" applyFont="1" applyFill="1" applyAlignment="1">
      <alignment vertical="top"/>
    </xf>
    <xf numFmtId="4" fontId="5" fillId="2" borderId="0" xfId="0" applyNumberFormat="1" applyFont="1" applyFill="1" applyAlignment="1">
      <alignment vertical="top"/>
    </xf>
    <xf numFmtId="49" fontId="6" fillId="3" borderId="0" xfId="0" applyNumberFormat="1" applyFont="1" applyFill="1" applyAlignment="1">
      <alignment vertical="top"/>
    </xf>
    <xf numFmtId="49" fontId="6" fillId="0" borderId="0" xfId="0" applyNumberFormat="1" applyFont="1" applyAlignment="1">
      <alignment vertical="top"/>
    </xf>
    <xf numFmtId="49" fontId="6" fillId="0" borderId="0" xfId="0" applyNumberFormat="1" applyFont="1" applyAlignment="1">
      <alignment vertical="top" wrapText="1"/>
    </xf>
    <xf numFmtId="4" fontId="6" fillId="0" borderId="0" xfId="0" applyNumberFormat="1" applyFont="1" applyAlignment="1">
      <alignment vertical="top"/>
    </xf>
    <xf numFmtId="0" fontId="6" fillId="0" borderId="0" xfId="0" applyFont="1" applyAlignment="1">
      <alignment vertical="top"/>
    </xf>
    <xf numFmtId="49" fontId="5" fillId="0" borderId="0" xfId="0" applyNumberFormat="1" applyFont="1" applyAlignment="1">
      <alignment vertical="top" wrapText="1"/>
    </xf>
    <xf numFmtId="3" fontId="6" fillId="0" borderId="0" xfId="0" applyNumberFormat="1" applyFont="1" applyAlignment="1">
      <alignment vertical="top"/>
    </xf>
    <xf numFmtId="4" fontId="5" fillId="0" borderId="0" xfId="0" applyNumberFormat="1" applyFont="1" applyAlignment="1">
      <alignment vertical="top"/>
    </xf>
    <xf numFmtId="0" fontId="6" fillId="4" borderId="0" xfId="0" applyFont="1" applyFill="1" applyAlignment="1">
      <alignment vertical="top"/>
    </xf>
    <xf numFmtId="0" fontId="6" fillId="4" borderId="0" xfId="0" applyFont="1" applyFill="1" applyAlignment="1">
      <alignment vertical="top" wrapText="1"/>
    </xf>
    <xf numFmtId="4" fontId="6" fillId="5" borderId="0" xfId="0" applyNumberFormat="1" applyFont="1" applyFill="1" applyAlignment="1" applyProtection="1">
      <alignment vertical="top"/>
      <protection locked="0"/>
    </xf>
    <xf numFmtId="49" fontId="7" fillId="2" borderId="1" xfId="0" applyNumberFormat="1" applyFont="1" applyFill="1" applyBorder="1" applyAlignment="1">
      <alignment vertical="top" wrapText="1"/>
    </xf>
    <xf numFmtId="49" fontId="7" fillId="2" borderId="2" xfId="0" applyNumberFormat="1" applyFont="1" applyFill="1" applyBorder="1" applyAlignment="1">
      <alignment vertical="top" wrapText="1"/>
    </xf>
    <xf numFmtId="0" fontId="0" fillId="2" borderId="1" xfId="0" applyFill="1" applyBorder="1"/>
    <xf numFmtId="0" fontId="0" fillId="2" borderId="2" xfId="0" applyFill="1" applyBorder="1"/>
    <xf numFmtId="4" fontId="8" fillId="2" borderId="3" xfId="0" applyNumberFormat="1" applyFont="1" applyFill="1" applyBorder="1" applyAlignment="1">
      <alignment vertical="top"/>
    </xf>
    <xf numFmtId="49" fontId="7" fillId="2" borderId="4" xfId="0" applyNumberFormat="1" applyFont="1" applyFill="1" applyBorder="1" applyAlignment="1">
      <alignment vertical="top" wrapText="1"/>
    </xf>
    <xf numFmtId="49" fontId="7" fillId="2" borderId="0" xfId="0" applyNumberFormat="1" applyFont="1" applyFill="1" applyBorder="1" applyAlignment="1">
      <alignment vertical="top" wrapText="1"/>
    </xf>
    <xf numFmtId="9" fontId="9" fillId="2" borderId="4" xfId="0" applyNumberFormat="1" applyFont="1" applyFill="1" applyBorder="1" applyAlignment="1">
      <alignment vertical="top"/>
    </xf>
    <xf numFmtId="0" fontId="0" fillId="2" borderId="0" xfId="0" applyFill="1" applyBorder="1"/>
    <xf numFmtId="4" fontId="8" fillId="2" borderId="5" xfId="0" applyNumberFormat="1" applyFont="1" applyFill="1" applyBorder="1" applyAlignment="1">
      <alignment vertical="top"/>
    </xf>
    <xf numFmtId="0" fontId="0" fillId="2" borderId="4" xfId="0" applyFill="1" applyBorder="1"/>
    <xf numFmtId="49" fontId="7" fillId="2" borderId="6" xfId="0" applyNumberFormat="1" applyFont="1" applyFill="1" applyBorder="1" applyAlignment="1">
      <alignment vertical="top" wrapText="1"/>
    </xf>
    <xf numFmtId="49" fontId="7" fillId="2" borderId="7" xfId="0" applyNumberFormat="1" applyFont="1" applyFill="1" applyBorder="1" applyAlignment="1">
      <alignment vertical="top" wrapText="1"/>
    </xf>
    <xf numFmtId="0" fontId="0" fillId="2" borderId="6" xfId="0" applyFill="1" applyBorder="1"/>
    <xf numFmtId="0" fontId="0" fillId="2" borderId="7" xfId="0" applyFill="1" applyBorder="1"/>
    <xf numFmtId="4" fontId="8" fillId="2" borderId="8" xfId="0" applyNumberFormat="1" applyFont="1" applyFill="1" applyBorder="1" applyAlignment="1">
      <alignment vertical="top"/>
    </xf>
    <xf numFmtId="4" fontId="11" fillId="0" borderId="0" xfId="0" applyNumberFormat="1" applyFont="1" applyAlignment="1">
      <alignment vertical="top"/>
    </xf>
    <xf numFmtId="9" fontId="9" fillId="6" borderId="4" xfId="0" applyNumberFormat="1" applyFont="1" applyFill="1" applyBorder="1" applyAlignment="1" applyProtection="1">
      <alignment vertical="top"/>
      <protection locked="0"/>
    </xf>
    <xf numFmtId="9" fontId="9" fillId="2" borderId="4" xfId="0" applyNumberFormat="1" applyFont="1" applyFill="1" applyBorder="1" applyAlignment="1" applyProtection="1">
      <alignment vertical="top"/>
    </xf>
    <xf numFmtId="0" fontId="12" fillId="0" borderId="0" xfId="0" applyFont="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171451</xdr:colOff>
      <xdr:row>38</xdr:row>
      <xdr:rowOff>57150</xdr:rowOff>
    </xdr:from>
    <xdr:to>
      <xdr:col>9</xdr:col>
      <xdr:colOff>466726</xdr:colOff>
      <xdr:row>46</xdr:row>
      <xdr:rowOff>38100</xdr:rowOff>
    </xdr:to>
    <xdr:sp macro="" textlink="" fLocksText="0">
      <xdr:nvSpPr>
        <xdr:cNvPr id="2" name="CuadroTexto 1">
          <a:extLst>
            <a:ext uri="{FF2B5EF4-FFF2-40B4-BE49-F238E27FC236}">
              <a16:creationId xmlns:a16="http://schemas.microsoft.com/office/drawing/2014/main" id="{2185CE62-99C4-4AC6-9B88-E7FE258C2259}"/>
            </a:ext>
          </a:extLst>
        </xdr:cNvPr>
        <xdr:cNvSpPr txBox="1"/>
      </xdr:nvSpPr>
      <xdr:spPr>
        <a:xfrm>
          <a:off x="171451" y="2533650"/>
          <a:ext cx="5915025"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2C7C2-86F9-4CEE-9738-E87814D8C114}">
  <sheetPr codeName="Hoja1"/>
  <dimension ref="A1:J48"/>
  <sheetViews>
    <sheetView tabSelected="1" workbookViewId="0">
      <pane xSplit="4" ySplit="3" topLeftCell="E4" activePane="bottomRight" state="frozen"/>
      <selection pane="topRight" activeCell="E1" sqref="E1"/>
      <selection pane="bottomLeft" activeCell="A4" sqref="A4"/>
      <selection pane="bottomRight" activeCell="L26" sqref="L26"/>
    </sheetView>
  </sheetViews>
  <sheetFormatPr baseColWidth="10" defaultColWidth="11.5703125" defaultRowHeight="15" x14ac:dyDescent="0.25"/>
  <cols>
    <col min="1" max="1" width="7.5703125" style="2" bestFit="1" customWidth="1"/>
    <col min="2" max="2" width="5.7109375" style="2" bestFit="1" customWidth="1"/>
    <col min="3" max="3" width="3.85546875" style="2" bestFit="1" customWidth="1"/>
    <col min="4" max="4" width="33.140625" style="2" customWidth="1"/>
    <col min="5" max="5" width="8" style="2" bestFit="1" customWidth="1"/>
    <col min="6" max="7" width="8.7109375" style="2" bestFit="1" customWidth="1"/>
    <col min="8" max="8" width="8" style="2" customWidth="1"/>
    <col min="9" max="10" width="8.7109375" style="2" bestFit="1" customWidth="1"/>
    <col min="11" max="16384" width="11.5703125" style="2"/>
  </cols>
  <sheetData>
    <row r="1" spans="1:10" x14ac:dyDescent="0.25">
      <c r="A1" s="1"/>
      <c r="B1" s="1"/>
      <c r="C1" s="1"/>
      <c r="D1" s="1"/>
      <c r="E1" s="40" t="s">
        <v>59</v>
      </c>
      <c r="F1" s="40"/>
      <c r="G1" s="40"/>
      <c r="H1" s="40" t="s">
        <v>60</v>
      </c>
      <c r="I1" s="40"/>
      <c r="J1" s="40"/>
    </row>
    <row r="2" spans="1:10" ht="18.75" x14ac:dyDescent="0.25">
      <c r="A2" s="3" t="s">
        <v>0</v>
      </c>
      <c r="B2" s="1"/>
      <c r="C2" s="1"/>
      <c r="D2" s="1"/>
      <c r="E2" s="1"/>
      <c r="F2" s="1"/>
      <c r="G2" s="1"/>
      <c r="H2" s="1"/>
      <c r="I2" s="1"/>
      <c r="J2" s="1"/>
    </row>
    <row r="3" spans="1:10" x14ac:dyDescent="0.25">
      <c r="A3" s="4" t="s">
        <v>1</v>
      </c>
      <c r="B3" s="4" t="s">
        <v>2</v>
      </c>
      <c r="C3" s="4" t="s">
        <v>3</v>
      </c>
      <c r="D3" s="5" t="s">
        <v>4</v>
      </c>
      <c r="E3" s="4" t="s">
        <v>5</v>
      </c>
      <c r="F3" s="4" t="s">
        <v>6</v>
      </c>
      <c r="G3" s="4" t="s">
        <v>7</v>
      </c>
      <c r="H3" s="4" t="s">
        <v>5</v>
      </c>
      <c r="I3" s="4" t="s">
        <v>6</v>
      </c>
      <c r="J3" s="4" t="s">
        <v>7</v>
      </c>
    </row>
    <row r="4" spans="1:10" x14ac:dyDescent="0.25">
      <c r="A4" s="6" t="s">
        <v>8</v>
      </c>
      <c r="B4" s="6" t="s">
        <v>9</v>
      </c>
      <c r="C4" s="6" t="s">
        <v>10</v>
      </c>
      <c r="D4" s="7" t="s">
        <v>11</v>
      </c>
      <c r="E4" s="8">
        <f t="shared" ref="E4:J4" si="0">E29</f>
        <v>1</v>
      </c>
      <c r="F4" s="9">
        <f t="shared" si="0"/>
        <v>304772.14</v>
      </c>
      <c r="G4" s="9">
        <f t="shared" si="0"/>
        <v>304772.14</v>
      </c>
      <c r="H4" s="8">
        <f t="shared" si="0"/>
        <v>1</v>
      </c>
      <c r="I4" s="9">
        <f t="shared" si="0"/>
        <v>27883.3</v>
      </c>
      <c r="J4" s="9">
        <f t="shared" si="0"/>
        <v>27883.3</v>
      </c>
    </row>
    <row r="5" spans="1:10" ht="22.5" x14ac:dyDescent="0.25">
      <c r="A5" s="10" t="s">
        <v>12</v>
      </c>
      <c r="B5" s="11" t="s">
        <v>13</v>
      </c>
      <c r="C5" s="11" t="s">
        <v>14</v>
      </c>
      <c r="D5" s="12" t="s">
        <v>15</v>
      </c>
      <c r="E5" s="13">
        <v>2</v>
      </c>
      <c r="F5" s="13">
        <v>5247.31</v>
      </c>
      <c r="G5" s="13">
        <f>ROUND(E5*F5,2)</f>
        <v>10494.62</v>
      </c>
      <c r="H5" s="13">
        <v>2</v>
      </c>
      <c r="I5" s="20">
        <v>0</v>
      </c>
      <c r="J5" s="13">
        <f>ROUND(H5*I5,2)</f>
        <v>0</v>
      </c>
    </row>
    <row r="6" spans="1:10" ht="409.5" x14ac:dyDescent="0.25">
      <c r="A6" s="14"/>
      <c r="B6" s="14"/>
      <c r="C6" s="14"/>
      <c r="D6" s="12" t="s">
        <v>16</v>
      </c>
      <c r="E6" s="14"/>
      <c r="F6" s="14"/>
      <c r="G6" s="14"/>
      <c r="H6" s="14"/>
      <c r="I6" s="14"/>
      <c r="J6" s="14"/>
    </row>
    <row r="7" spans="1:10" ht="22.5" x14ac:dyDescent="0.25">
      <c r="A7" s="10" t="s">
        <v>17</v>
      </c>
      <c r="B7" s="11" t="s">
        <v>13</v>
      </c>
      <c r="C7" s="11" t="s">
        <v>14</v>
      </c>
      <c r="D7" s="12" t="s">
        <v>18</v>
      </c>
      <c r="E7" s="13">
        <v>14</v>
      </c>
      <c r="F7" s="13">
        <v>3890.31</v>
      </c>
      <c r="G7" s="13">
        <f>ROUND(E7*F7,2)</f>
        <v>54464.34</v>
      </c>
      <c r="H7" s="13">
        <v>14</v>
      </c>
      <c r="I7" s="20">
        <v>0</v>
      </c>
      <c r="J7" s="13">
        <f>ROUND(H7*I7,2)</f>
        <v>0</v>
      </c>
    </row>
    <row r="8" spans="1:10" ht="409.5" x14ac:dyDescent="0.25">
      <c r="A8" s="14"/>
      <c r="B8" s="14"/>
      <c r="C8" s="14"/>
      <c r="D8" s="12" t="s">
        <v>19</v>
      </c>
      <c r="E8" s="14"/>
      <c r="F8" s="14"/>
      <c r="G8" s="14"/>
      <c r="H8" s="14"/>
      <c r="I8" s="14"/>
      <c r="J8" s="14"/>
    </row>
    <row r="9" spans="1:10" x14ac:dyDescent="0.25">
      <c r="A9" s="10" t="s">
        <v>20</v>
      </c>
      <c r="B9" s="11" t="s">
        <v>13</v>
      </c>
      <c r="C9" s="11" t="s">
        <v>14</v>
      </c>
      <c r="D9" s="12" t="s">
        <v>21</v>
      </c>
      <c r="E9" s="13">
        <v>1</v>
      </c>
      <c r="F9" s="13">
        <v>4523.7</v>
      </c>
      <c r="G9" s="13">
        <f>ROUND(E9*F9,2)</f>
        <v>4523.7</v>
      </c>
      <c r="H9" s="13">
        <v>1</v>
      </c>
      <c r="I9" s="20">
        <v>0</v>
      </c>
      <c r="J9" s="13">
        <f>ROUND(H9*I9,2)</f>
        <v>0</v>
      </c>
    </row>
    <row r="10" spans="1:10" ht="409.5" x14ac:dyDescent="0.25">
      <c r="A10" s="14"/>
      <c r="B10" s="14"/>
      <c r="C10" s="14"/>
      <c r="D10" s="12" t="s">
        <v>22</v>
      </c>
      <c r="E10" s="14"/>
      <c r="F10" s="14"/>
      <c r="G10" s="14"/>
      <c r="H10" s="14"/>
      <c r="I10" s="14"/>
      <c r="J10" s="14"/>
    </row>
    <row r="11" spans="1:10" x14ac:dyDescent="0.25">
      <c r="A11" s="10" t="s">
        <v>23</v>
      </c>
      <c r="B11" s="11" t="s">
        <v>13</v>
      </c>
      <c r="C11" s="11" t="s">
        <v>14</v>
      </c>
      <c r="D11" s="12" t="s">
        <v>24</v>
      </c>
      <c r="E11" s="13">
        <v>13</v>
      </c>
      <c r="F11" s="13">
        <v>5156.51</v>
      </c>
      <c r="G11" s="13">
        <f>ROUND(E11*F11,2)</f>
        <v>67034.63</v>
      </c>
      <c r="H11" s="13">
        <v>13</v>
      </c>
      <c r="I11" s="20">
        <v>0</v>
      </c>
      <c r="J11" s="13">
        <f>ROUND(H11*I11,2)</f>
        <v>0</v>
      </c>
    </row>
    <row r="12" spans="1:10" ht="409.5" x14ac:dyDescent="0.25">
      <c r="A12" s="14"/>
      <c r="B12" s="14"/>
      <c r="C12" s="14"/>
      <c r="D12" s="12" t="s">
        <v>25</v>
      </c>
      <c r="E12" s="14"/>
      <c r="F12" s="14"/>
      <c r="G12" s="14"/>
      <c r="H12" s="14"/>
      <c r="I12" s="14"/>
      <c r="J12" s="14"/>
    </row>
    <row r="13" spans="1:10" ht="22.5" x14ac:dyDescent="0.25">
      <c r="A13" s="10" t="s">
        <v>26</v>
      </c>
      <c r="B13" s="11" t="s">
        <v>13</v>
      </c>
      <c r="C13" s="11" t="s">
        <v>14</v>
      </c>
      <c r="D13" s="12" t="s">
        <v>27</v>
      </c>
      <c r="E13" s="13">
        <v>12</v>
      </c>
      <c r="F13" s="13">
        <v>5894.33</v>
      </c>
      <c r="G13" s="13">
        <f>ROUND(E13*F13,2)</f>
        <v>70731.960000000006</v>
      </c>
      <c r="H13" s="13">
        <v>12</v>
      </c>
      <c r="I13" s="20">
        <v>0</v>
      </c>
      <c r="J13" s="13">
        <f>ROUND(H13*I13,2)</f>
        <v>0</v>
      </c>
    </row>
    <row r="14" spans="1:10" ht="409.5" x14ac:dyDescent="0.25">
      <c r="A14" s="14"/>
      <c r="B14" s="14"/>
      <c r="C14" s="14"/>
      <c r="D14" s="12" t="s">
        <v>28</v>
      </c>
      <c r="E14" s="14"/>
      <c r="F14" s="14"/>
      <c r="G14" s="14"/>
      <c r="H14" s="14"/>
      <c r="I14" s="14"/>
      <c r="J14" s="14"/>
    </row>
    <row r="15" spans="1:10" ht="22.5" x14ac:dyDescent="0.25">
      <c r="A15" s="10" t="s">
        <v>29</v>
      </c>
      <c r="B15" s="11" t="s">
        <v>13</v>
      </c>
      <c r="C15" s="11" t="s">
        <v>30</v>
      </c>
      <c r="D15" s="12" t="s">
        <v>31</v>
      </c>
      <c r="E15" s="13">
        <v>262.5</v>
      </c>
      <c r="F15" s="13">
        <v>60.29</v>
      </c>
      <c r="G15" s="13">
        <f>ROUND(E15*F15,2)</f>
        <v>15826.13</v>
      </c>
      <c r="H15" s="13">
        <v>262.5</v>
      </c>
      <c r="I15" s="20">
        <v>0</v>
      </c>
      <c r="J15" s="13">
        <f>ROUND(H15*I15,2)</f>
        <v>0</v>
      </c>
    </row>
    <row r="16" spans="1:10" ht="191.25" x14ac:dyDescent="0.25">
      <c r="A16" s="14"/>
      <c r="B16" s="14"/>
      <c r="C16" s="14"/>
      <c r="D16" s="12" t="s">
        <v>32</v>
      </c>
      <c r="E16" s="14"/>
      <c r="F16" s="14"/>
      <c r="G16" s="14"/>
      <c r="H16" s="14"/>
      <c r="I16" s="14"/>
      <c r="J16" s="14"/>
    </row>
    <row r="17" spans="1:10" ht="22.5" x14ac:dyDescent="0.25">
      <c r="A17" s="10" t="s">
        <v>33</v>
      </c>
      <c r="B17" s="11" t="s">
        <v>13</v>
      </c>
      <c r="C17" s="11" t="s">
        <v>30</v>
      </c>
      <c r="D17" s="12" t="s">
        <v>34</v>
      </c>
      <c r="E17" s="13">
        <v>230</v>
      </c>
      <c r="F17" s="13">
        <v>139.19</v>
      </c>
      <c r="G17" s="13">
        <f>ROUND(E17*F17,2)</f>
        <v>32013.7</v>
      </c>
      <c r="H17" s="13">
        <v>230</v>
      </c>
      <c r="I17" s="20">
        <v>0</v>
      </c>
      <c r="J17" s="13">
        <f>ROUND(H17*I17,2)</f>
        <v>0</v>
      </c>
    </row>
    <row r="18" spans="1:10" ht="382.5" x14ac:dyDescent="0.25">
      <c r="A18" s="14"/>
      <c r="B18" s="14"/>
      <c r="C18" s="14"/>
      <c r="D18" s="12" t="s">
        <v>35</v>
      </c>
      <c r="E18" s="14"/>
      <c r="F18" s="14"/>
      <c r="G18" s="14"/>
      <c r="H18" s="14"/>
      <c r="I18" s="14"/>
      <c r="J18" s="14"/>
    </row>
    <row r="19" spans="1:10" x14ac:dyDescent="0.25">
      <c r="A19" s="10" t="s">
        <v>36</v>
      </c>
      <c r="B19" s="11" t="s">
        <v>13</v>
      </c>
      <c r="C19" s="11" t="s">
        <v>14</v>
      </c>
      <c r="D19" s="12" t="s">
        <v>37</v>
      </c>
      <c r="E19" s="13">
        <v>2</v>
      </c>
      <c r="F19" s="13">
        <v>518.05999999999995</v>
      </c>
      <c r="G19" s="13">
        <f>ROUND(E19*F19,2)</f>
        <v>1036.1199999999999</v>
      </c>
      <c r="H19" s="13">
        <v>2</v>
      </c>
      <c r="I19" s="20">
        <v>0</v>
      </c>
      <c r="J19" s="13">
        <f>ROUND(H19*I19,2)</f>
        <v>0</v>
      </c>
    </row>
    <row r="20" spans="1:10" ht="90" x14ac:dyDescent="0.25">
      <c r="A20" s="14"/>
      <c r="B20" s="14"/>
      <c r="C20" s="14"/>
      <c r="D20" s="12" t="s">
        <v>38</v>
      </c>
      <c r="E20" s="14"/>
      <c r="F20" s="14"/>
      <c r="G20" s="14"/>
      <c r="H20" s="14"/>
      <c r="I20" s="14"/>
      <c r="J20" s="14"/>
    </row>
    <row r="21" spans="1:10" x14ac:dyDescent="0.25">
      <c r="A21" s="10" t="s">
        <v>39</v>
      </c>
      <c r="B21" s="11" t="s">
        <v>13</v>
      </c>
      <c r="C21" s="11" t="s">
        <v>14</v>
      </c>
      <c r="D21" s="12" t="s">
        <v>40</v>
      </c>
      <c r="E21" s="13">
        <v>4</v>
      </c>
      <c r="F21" s="13">
        <v>642.52</v>
      </c>
      <c r="G21" s="13">
        <f>ROUND(E21*F21,2)</f>
        <v>2570.08</v>
      </c>
      <c r="H21" s="13">
        <v>4</v>
      </c>
      <c r="I21" s="20">
        <v>0</v>
      </c>
      <c r="J21" s="13">
        <f>ROUND(H21*I21,2)</f>
        <v>0</v>
      </c>
    </row>
    <row r="22" spans="1:10" ht="135" x14ac:dyDescent="0.25">
      <c r="A22" s="14"/>
      <c r="B22" s="14"/>
      <c r="C22" s="14"/>
      <c r="D22" s="12" t="s">
        <v>41</v>
      </c>
      <c r="E22" s="14"/>
      <c r="F22" s="14"/>
      <c r="G22" s="14"/>
      <c r="H22" s="14"/>
      <c r="I22" s="14"/>
      <c r="J22" s="14"/>
    </row>
    <row r="23" spans="1:10" ht="22.5" x14ac:dyDescent="0.25">
      <c r="A23" s="10" t="s">
        <v>42</v>
      </c>
      <c r="B23" s="11" t="s">
        <v>13</v>
      </c>
      <c r="C23" s="11" t="s">
        <v>14</v>
      </c>
      <c r="D23" s="12" t="s">
        <v>43</v>
      </c>
      <c r="E23" s="13">
        <v>42</v>
      </c>
      <c r="F23" s="13">
        <v>433.18</v>
      </c>
      <c r="G23" s="13">
        <f>ROUND(E23*F23,2)</f>
        <v>18193.560000000001</v>
      </c>
      <c r="H23" s="13">
        <v>42</v>
      </c>
      <c r="I23" s="20">
        <v>0</v>
      </c>
      <c r="J23" s="13">
        <f>ROUND(H23*I23,2)</f>
        <v>0</v>
      </c>
    </row>
    <row r="24" spans="1:10" ht="45" x14ac:dyDescent="0.25">
      <c r="A24" s="14"/>
      <c r="B24" s="14"/>
      <c r="C24" s="14"/>
      <c r="D24" s="12" t="s">
        <v>44</v>
      </c>
      <c r="E24" s="14"/>
      <c r="F24" s="14"/>
      <c r="G24" s="14"/>
      <c r="H24" s="14"/>
      <c r="I24" s="14"/>
      <c r="J24" s="14"/>
    </row>
    <row r="25" spans="1:10" ht="22.5" x14ac:dyDescent="0.25">
      <c r="A25" s="10" t="s">
        <v>45</v>
      </c>
      <c r="B25" s="11" t="s">
        <v>13</v>
      </c>
      <c r="C25" s="11" t="s">
        <v>46</v>
      </c>
      <c r="D25" s="12" t="s">
        <v>47</v>
      </c>
      <c r="E25" s="13">
        <v>1</v>
      </c>
      <c r="F25" s="13">
        <v>16806.3</v>
      </c>
      <c r="G25" s="13">
        <f>ROUND(E25*F25,2)</f>
        <v>16806.3</v>
      </c>
      <c r="H25" s="13">
        <v>1</v>
      </c>
      <c r="I25" s="37">
        <v>16806.3</v>
      </c>
      <c r="J25" s="13">
        <f>ROUND(H25*I25,2)</f>
        <v>16806.3</v>
      </c>
    </row>
    <row r="26" spans="1:10" ht="33.75" x14ac:dyDescent="0.25">
      <c r="A26" s="14"/>
      <c r="B26" s="14"/>
      <c r="C26" s="14"/>
      <c r="D26" s="12" t="s">
        <v>48</v>
      </c>
      <c r="E26" s="14"/>
      <c r="F26" s="14"/>
      <c r="G26" s="14"/>
      <c r="H26" s="14"/>
      <c r="I26" s="14"/>
      <c r="J26" s="14"/>
    </row>
    <row r="27" spans="1:10" x14ac:dyDescent="0.25">
      <c r="A27" s="10" t="s">
        <v>49</v>
      </c>
      <c r="B27" s="11" t="s">
        <v>13</v>
      </c>
      <c r="C27" s="11" t="s">
        <v>46</v>
      </c>
      <c r="D27" s="12" t="s">
        <v>50</v>
      </c>
      <c r="E27" s="13">
        <v>1</v>
      </c>
      <c r="F27" s="13">
        <v>11077</v>
      </c>
      <c r="G27" s="13">
        <f>ROUND(E27*F27,2)</f>
        <v>11077</v>
      </c>
      <c r="H27" s="13">
        <v>1</v>
      </c>
      <c r="I27" s="37">
        <v>11077</v>
      </c>
      <c r="J27" s="13">
        <f>ROUND(H27*I27,2)</f>
        <v>11077</v>
      </c>
    </row>
    <row r="28" spans="1:10" x14ac:dyDescent="0.25">
      <c r="A28" s="14"/>
      <c r="B28" s="14"/>
      <c r="C28" s="14"/>
      <c r="D28" s="12" t="s">
        <v>51</v>
      </c>
      <c r="E28" s="14"/>
      <c r="F28" s="14"/>
      <c r="G28" s="14"/>
      <c r="H28" s="14"/>
      <c r="I28" s="14"/>
      <c r="J28" s="14"/>
    </row>
    <row r="29" spans="1:10" x14ac:dyDescent="0.25">
      <c r="A29" s="14"/>
      <c r="B29" s="14"/>
      <c r="C29" s="14"/>
      <c r="D29" s="15" t="s">
        <v>52</v>
      </c>
      <c r="E29" s="16">
        <v>1</v>
      </c>
      <c r="F29" s="17">
        <f>G5+G7+G9+G11+G13+G15+G17+G19+G21+G23+G25+G27</f>
        <v>304772.14</v>
      </c>
      <c r="G29" s="17">
        <f>ROUND(E29*F29,2)</f>
        <v>304772.14</v>
      </c>
      <c r="H29" s="16">
        <v>1</v>
      </c>
      <c r="I29" s="17">
        <f>J5+J7+J9+J11+J13+J15+J17+J19+J21+J23+J25+J27</f>
        <v>27883.3</v>
      </c>
      <c r="J29" s="17">
        <f>ROUND(H29*I29,2)</f>
        <v>27883.3</v>
      </c>
    </row>
    <row r="30" spans="1:10" ht="1.1499999999999999" customHeight="1" x14ac:dyDescent="0.25">
      <c r="A30" s="18"/>
      <c r="B30" s="18"/>
      <c r="C30" s="18"/>
      <c r="D30" s="19"/>
      <c r="E30" s="18"/>
      <c r="F30" s="18"/>
      <c r="G30" s="18"/>
      <c r="H30" s="18"/>
      <c r="I30" s="18"/>
      <c r="J30" s="18"/>
    </row>
    <row r="31" spans="1:10" x14ac:dyDescent="0.25">
      <c r="A31" s="14"/>
      <c r="B31" s="14"/>
      <c r="C31" s="14"/>
      <c r="D31" s="15" t="s">
        <v>53</v>
      </c>
      <c r="E31" s="16">
        <v>1</v>
      </c>
      <c r="F31" s="17">
        <f>G4</f>
        <v>304772.14</v>
      </c>
      <c r="G31" s="17">
        <f>ROUND(E31*F31,2)</f>
        <v>304772.14</v>
      </c>
      <c r="H31" s="16">
        <v>1</v>
      </c>
      <c r="I31" s="17">
        <f>J4</f>
        <v>27883.3</v>
      </c>
      <c r="J31" s="17">
        <f>ROUND(H31*I31,2)</f>
        <v>27883.3</v>
      </c>
    </row>
    <row r="32" spans="1:10" ht="1.1499999999999999" customHeight="1" x14ac:dyDescent="0.25">
      <c r="A32" s="18"/>
      <c r="B32" s="18"/>
      <c r="C32" s="18"/>
      <c r="D32" s="19"/>
      <c r="E32" s="18"/>
      <c r="F32" s="18"/>
      <c r="G32" s="18"/>
      <c r="H32" s="18"/>
      <c r="I32" s="18"/>
      <c r="J32" s="18"/>
    </row>
    <row r="33" spans="1:10" x14ac:dyDescent="0.25">
      <c r="A33" s="21"/>
      <c r="B33" s="22"/>
      <c r="C33" s="22"/>
      <c r="D33" s="22" t="s">
        <v>54</v>
      </c>
      <c r="E33" s="23"/>
      <c r="F33" s="24"/>
      <c r="G33" s="25">
        <f>G31</f>
        <v>304772.14</v>
      </c>
      <c r="H33" s="23"/>
      <c r="I33" s="24"/>
      <c r="J33" s="25">
        <f>J31</f>
        <v>27883.3</v>
      </c>
    </row>
    <row r="34" spans="1:10" x14ac:dyDescent="0.25">
      <c r="A34" s="26"/>
      <c r="B34" s="27"/>
      <c r="C34" s="27"/>
      <c r="D34" s="27" t="s">
        <v>55</v>
      </c>
      <c r="E34" s="39">
        <v>0.19</v>
      </c>
      <c r="F34" s="29"/>
      <c r="G34" s="30">
        <f>G33*E34</f>
        <v>57906.71</v>
      </c>
      <c r="H34" s="38">
        <v>0.19</v>
      </c>
      <c r="I34" s="29"/>
      <c r="J34" s="30">
        <f>J33*H34</f>
        <v>5297.83</v>
      </c>
    </row>
    <row r="35" spans="1:10" x14ac:dyDescent="0.25">
      <c r="A35" s="26"/>
      <c r="B35" s="27"/>
      <c r="C35" s="27"/>
      <c r="D35" s="27" t="s">
        <v>56</v>
      </c>
      <c r="E35" s="31"/>
      <c r="F35" s="29"/>
      <c r="G35" s="30">
        <f>G33+G34</f>
        <v>362678.85</v>
      </c>
      <c r="H35" s="31"/>
      <c r="I35" s="29"/>
      <c r="J35" s="30">
        <f>J33+J34</f>
        <v>33181.129999999997</v>
      </c>
    </row>
    <row r="36" spans="1:10" x14ac:dyDescent="0.25">
      <c r="A36" s="26"/>
      <c r="B36" s="27"/>
      <c r="C36" s="27"/>
      <c r="D36" s="27" t="s">
        <v>57</v>
      </c>
      <c r="E36" s="28">
        <v>0.21</v>
      </c>
      <c r="F36" s="29"/>
      <c r="G36" s="30">
        <f>21*G35%</f>
        <v>76162.559999999998</v>
      </c>
      <c r="H36" s="28">
        <v>0.21</v>
      </c>
      <c r="I36" s="29"/>
      <c r="J36" s="30">
        <f>21*J35%</f>
        <v>6968.04</v>
      </c>
    </row>
    <row r="37" spans="1:10" x14ac:dyDescent="0.25">
      <c r="A37" s="32"/>
      <c r="B37" s="33"/>
      <c r="C37" s="33"/>
      <c r="D37" s="33" t="s">
        <v>58</v>
      </c>
      <c r="E37" s="34"/>
      <c r="F37" s="35"/>
      <c r="G37" s="36">
        <f>G35+G36</f>
        <v>438841.41</v>
      </c>
      <c r="H37" s="34"/>
      <c r="I37" s="35"/>
      <c r="J37" s="36">
        <f>J35+J36</f>
        <v>40149.17</v>
      </c>
    </row>
    <row r="38" spans="1:10" x14ac:dyDescent="0.25">
      <c r="A38"/>
      <c r="B38"/>
      <c r="C38"/>
      <c r="D38"/>
      <c r="E38"/>
      <c r="F38"/>
      <c r="G38"/>
      <c r="H38"/>
      <c r="I38"/>
      <c r="J38"/>
    </row>
    <row r="39" spans="1:10" x14ac:dyDescent="0.25">
      <c r="A39"/>
      <c r="B39"/>
      <c r="C39"/>
      <c r="D39"/>
      <c r="E39"/>
      <c r="F39"/>
      <c r="G39"/>
      <c r="H39"/>
      <c r="I39"/>
      <c r="J39"/>
    </row>
    <row r="40" spans="1:10" x14ac:dyDescent="0.25">
      <c r="A40"/>
      <c r="B40"/>
      <c r="C40"/>
      <c r="D40"/>
      <c r="E40"/>
      <c r="F40"/>
      <c r="G40"/>
      <c r="H40"/>
      <c r="I40"/>
      <c r="J40"/>
    </row>
    <row r="41" spans="1:10" x14ac:dyDescent="0.25">
      <c r="A41"/>
      <c r="B41"/>
      <c r="C41"/>
      <c r="D41"/>
      <c r="E41"/>
      <c r="F41"/>
      <c r="G41"/>
      <c r="H41"/>
      <c r="I41"/>
      <c r="J41"/>
    </row>
    <row r="42" spans="1:10" x14ac:dyDescent="0.25">
      <c r="A42"/>
      <c r="B42"/>
      <c r="C42"/>
      <c r="D42"/>
      <c r="E42"/>
      <c r="F42"/>
      <c r="G42"/>
      <c r="H42"/>
      <c r="I42"/>
      <c r="J42"/>
    </row>
    <row r="43" spans="1:10" x14ac:dyDescent="0.25">
      <c r="A43"/>
      <c r="B43"/>
      <c r="C43"/>
      <c r="D43"/>
      <c r="E43"/>
      <c r="F43"/>
      <c r="G43"/>
      <c r="H43"/>
      <c r="I43"/>
      <c r="J43"/>
    </row>
    <row r="44" spans="1:10" x14ac:dyDescent="0.25">
      <c r="A44"/>
      <c r="B44"/>
      <c r="C44"/>
      <c r="D44"/>
      <c r="E44"/>
      <c r="F44"/>
      <c r="G44"/>
      <c r="H44"/>
      <c r="I44"/>
      <c r="J44"/>
    </row>
    <row r="45" spans="1:10" x14ac:dyDescent="0.25">
      <c r="A45"/>
      <c r="B45"/>
      <c r="C45"/>
      <c r="D45"/>
      <c r="E45"/>
      <c r="F45"/>
      <c r="G45"/>
      <c r="H45"/>
      <c r="I45"/>
      <c r="J45"/>
    </row>
    <row r="46" spans="1:10" x14ac:dyDescent="0.25">
      <c r="A46"/>
      <c r="B46"/>
      <c r="C46"/>
      <c r="D46"/>
      <c r="E46"/>
      <c r="F46"/>
      <c r="G46"/>
      <c r="H46"/>
      <c r="I46"/>
      <c r="J46"/>
    </row>
    <row r="47" spans="1:10" x14ac:dyDescent="0.25">
      <c r="A47"/>
      <c r="B47"/>
      <c r="C47"/>
      <c r="D47"/>
      <c r="E47"/>
      <c r="F47"/>
      <c r="G47"/>
      <c r="H47"/>
      <c r="I47"/>
      <c r="J47"/>
    </row>
    <row r="48" spans="1:10" x14ac:dyDescent="0.25">
      <c r="A48"/>
      <c r="B48"/>
      <c r="C48"/>
      <c r="D48"/>
      <c r="E48"/>
      <c r="F48"/>
      <c r="G48"/>
      <c r="H48"/>
      <c r="I48"/>
      <c r="J48"/>
    </row>
  </sheetData>
  <sheetProtection algorithmName="SHA-512" hashValue="n869uUwhiwyYUXwAjpw7nRv/x5Lzz3WLGF0JvnGOws8r2Ku8T69JPkneXe2iRutMaihXv0VT5KebfbTX7BiTuQ==" saltValue="BaSTM33stA949TYKpRFHBA==" spinCount="100000" sheet="1" objects="1" scenarios="1"/>
  <mergeCells count="2">
    <mergeCell ref="E1:G1"/>
    <mergeCell ref="H1:J1"/>
  </mergeCells>
  <dataValidations count="3">
    <dataValidation type="list" allowBlank="1" showInputMessage="1" showErrorMessage="1" sqref="B4:B32" xr:uid="{5AE900EF-C7F4-4870-A060-80F5CE6D3B37}">
      <formula1>"Capítulo,Partida,Mano de obra,Maquinaria,Material,Otros,Tarea,"</formula1>
    </dataValidation>
    <dataValidation type="decimal" allowBlank="1" showErrorMessage="1" errorTitle="ERROR" error="El precio debe ser menor o igual que el de proyecto" sqref="I23 I7 I9 I11 I13 I15 I17 I19 I21 I5" xr:uid="{F508C7C1-BD80-4DE6-9454-9A8790A2DA4A}">
      <formula1>0</formula1>
      <formula2>F5</formula2>
    </dataValidation>
    <dataValidation type="decimal" allowBlank="1" showInputMessage="1" showErrorMessage="1" sqref="E34" xr:uid="{D63CF10A-7022-4D75-8533-6E85DC06BE69}">
      <formula1>0</formula1>
      <formula2>0.19</formula2>
    </dataValidation>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García Muñoz, Felipe</dc:creator>
  <cp:lastModifiedBy>De Diego Pardos, Rafael</cp:lastModifiedBy>
  <dcterms:created xsi:type="dcterms:W3CDTF">2022-09-16T07:19:00Z</dcterms:created>
  <dcterms:modified xsi:type="dcterms:W3CDTF">2023-03-03T12:24:07Z</dcterms:modified>
</cp:coreProperties>
</file>