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192\Desktop\TRABAJO\JOSE BAO\Revis-reparación soportes reactancias 7000 - II (Inspección de soportes )\Revisiones\6000010767\"/>
    </mc:Choice>
  </mc:AlternateContent>
  <xr:revisionPtr revIDLastSave="0" documentId="13_ncr:1_{86749FE7-1B9F-4760-A5BE-223B65BFE86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abla 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G6" i="1" s="1"/>
  <c r="K8" i="1"/>
  <c r="K7" i="1" l="1"/>
  <c r="G8" i="1"/>
  <c r="G7" i="1"/>
  <c r="J6" i="1" l="1"/>
  <c r="G4" i="1" s="1"/>
  <c r="G5" i="1" s="1"/>
  <c r="F6" i="1" l="1"/>
  <c r="I7" i="1" s="1"/>
  <c r="F7" i="1"/>
  <c r="J8" i="1"/>
  <c r="J7" i="1"/>
  <c r="J9" i="1" l="1"/>
  <c r="K9" i="1"/>
  <c r="H4" i="1" l="1"/>
  <c r="H8" i="1"/>
  <c r="I8" i="1" l="1"/>
  <c r="F8" i="1" s="1"/>
  <c r="I6" i="1" l="1"/>
  <c r="I9" i="1"/>
  <c r="F9" i="1" s="1"/>
  <c r="I10" i="1" l="1"/>
  <c r="F10" i="1" s="1"/>
  <c r="I11" i="1" l="1"/>
  <c r="F11" i="1" s="1"/>
</calcChain>
</file>

<file path=xl/sharedStrings.xml><?xml version="1.0" encoding="utf-8"?>
<sst xmlns="http://schemas.openxmlformats.org/spreadsheetml/2006/main" count="16" uniqueCount="15">
  <si>
    <t>Posición</t>
  </si>
  <si>
    <t>Actuación</t>
  </si>
  <si>
    <t>IVA</t>
  </si>
  <si>
    <t xml:space="preserve">Gastos Generales  </t>
  </si>
  <si>
    <t xml:space="preserve">Beneficio Industrial  </t>
  </si>
  <si>
    <t xml:space="preserve">  Cumplimentar el importe correspondiente al precio unitario en la casilla de color amarillo (IVA no incluido)</t>
  </si>
  <si>
    <t xml:space="preserve">  Se tendrán en cuenta las Notas del apartado “27. Evaluación de las ofertas” del cuadro resumen del Pliego de Condiciones Particulares.</t>
  </si>
  <si>
    <t>INSPECCIÓN DE SOPORTES DE INDUCTANCIAS ELETTROMIL EN COCHES 7000</t>
  </si>
  <si>
    <t>Inductancias</t>
  </si>
  <si>
    <t>Precio unitario (€)</t>
  </si>
  <si>
    <t>Precio total = Inductancias X Precio unitario (€)</t>
  </si>
  <si>
    <t>PRESUPUESTO TOTAL SIN IVA</t>
  </si>
  <si>
    <t>PRESUPUESTO TOTAL IVA INCLUIDO</t>
  </si>
  <si>
    <t xml:space="preserve">  Cumplimentar el porcentaje correspondiente a Gastos Generales y Beneficio Industrial en las casilla de color naranja (IVA no incluido). Podrán tener valor cero.</t>
  </si>
  <si>
    <t xml:space="preserve">  El precio total ofertado no podrá superar el presupuesto base de Licitación.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</si>
</sst>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3" fillId="3" borderId="3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10" fontId="0" fillId="5" borderId="1" xfId="0" applyNumberFormat="1" applyFill="1" applyBorder="1" applyAlignment="1" applyProtection="1">
      <alignment horizontal="center" vertical="center"/>
      <protection locked="0"/>
    </xf>
    <xf numFmtId="0" fontId="4" fillId="0" borderId="0" xfId="0" applyFont="1"/>
    <xf numFmtId="165" fontId="0" fillId="7" borderId="4" xfId="0" applyNumberFormat="1" applyFill="1" applyBorder="1" applyAlignment="1" applyProtection="1">
      <alignment horizontal="right" vertical="center"/>
      <protection hidden="1"/>
    </xf>
    <xf numFmtId="165" fontId="0" fillId="0" borderId="4" xfId="0" applyNumberFormat="1" applyFill="1" applyBorder="1" applyAlignment="1" applyProtection="1">
      <alignment horizontal="right" vertical="center"/>
      <protection hidden="1"/>
    </xf>
    <xf numFmtId="4" fontId="0" fillId="0" borderId="7" xfId="0" applyNumberFormat="1" applyBorder="1"/>
    <xf numFmtId="0" fontId="0" fillId="3" borderId="4" xfId="0" applyFill="1" applyBorder="1" applyAlignment="1" applyProtection="1">
      <alignment horizontal="left" vertical="center" wrapText="1"/>
      <protection hidden="1"/>
    </xf>
    <xf numFmtId="7" fontId="1" fillId="6" borderId="4" xfId="1" applyNumberFormat="1" applyFont="1" applyFill="1" applyBorder="1" applyAlignment="1" applyProtection="1">
      <alignment horizontal="center" vertical="center" wrapText="1"/>
      <protection locked="0"/>
    </xf>
    <xf numFmtId="0" fontId="0" fillId="3" borderId="4" xfId="0" applyFont="1" applyFill="1" applyBorder="1" applyAlignment="1" applyProtection="1">
      <alignment horizontal="center" vertical="center" wrapText="1"/>
      <protection hidden="1"/>
    </xf>
    <xf numFmtId="165" fontId="6" fillId="7" borderId="4" xfId="0" applyNumberFormat="1" applyFont="1" applyFill="1" applyBorder="1" applyAlignment="1" applyProtection="1">
      <alignment horizontal="right" vertical="center"/>
      <protection hidden="1"/>
    </xf>
    <xf numFmtId="7" fontId="7" fillId="7" borderId="4" xfId="1" applyNumberFormat="1" applyFont="1" applyFill="1" applyBorder="1" applyAlignment="1" applyProtection="1">
      <alignment horizontal="right" vertical="center" wrapText="1"/>
      <protection hidden="1"/>
    </xf>
    <xf numFmtId="165" fontId="0" fillId="7" borderId="1" xfId="0" applyNumberFormat="1" applyFill="1" applyBorder="1" applyAlignment="1" applyProtection="1">
      <alignment horizontal="right" vertical="center"/>
      <protection hidden="1"/>
    </xf>
    <xf numFmtId="165" fontId="0" fillId="0" borderId="0" xfId="0" applyNumberFormat="1"/>
    <xf numFmtId="165" fontId="0" fillId="0" borderId="9" xfId="0" applyNumberFormat="1" applyBorder="1"/>
    <xf numFmtId="4" fontId="0" fillId="0" borderId="10" xfId="0" applyNumberFormat="1" applyBorder="1"/>
    <xf numFmtId="164" fontId="5" fillId="0" borderId="11" xfId="1" applyFont="1" applyBorder="1" applyAlignment="1" applyProtection="1">
      <alignment horizontal="justify" vertical="center" wrapText="1"/>
      <protection hidden="1"/>
    </xf>
    <xf numFmtId="165" fontId="0" fillId="0" borderId="7" xfId="0" applyNumberFormat="1" applyBorder="1"/>
    <xf numFmtId="0" fontId="0" fillId="0" borderId="7" xfId="0" applyBorder="1"/>
    <xf numFmtId="10" fontId="0" fillId="0" borderId="7" xfId="0" applyNumberFormat="1" applyBorder="1"/>
    <xf numFmtId="165" fontId="3" fillId="8" borderId="8" xfId="1" applyNumberFormat="1" applyFont="1" applyFill="1" applyBorder="1" applyAlignment="1" applyProtection="1">
      <alignment horizontal="right" vertical="center" wrapText="1"/>
      <protection hidden="1"/>
    </xf>
    <xf numFmtId="164" fontId="5" fillId="0" borderId="4" xfId="1" applyFont="1" applyFill="1" applyBorder="1" applyAlignment="1" applyProtection="1">
      <alignment horizontal="justify" vertical="center" wrapText="1"/>
      <protection hidden="1"/>
    </xf>
    <xf numFmtId="165" fontId="0" fillId="3" borderId="4" xfId="0" applyNumberFormat="1" applyFill="1" applyBorder="1" applyAlignment="1" applyProtection="1">
      <alignment horizontal="right" vertical="center"/>
      <protection hidden="1"/>
    </xf>
    <xf numFmtId="0" fontId="3" fillId="3" borderId="5" xfId="0" applyFont="1" applyFill="1" applyBorder="1" applyAlignment="1" applyProtection="1">
      <alignment horizontal="center" vertical="center" wrapText="1"/>
      <protection hidden="1"/>
    </xf>
    <xf numFmtId="0" fontId="3" fillId="3" borderId="6" xfId="0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0" fontId="2" fillId="4" borderId="5" xfId="0" applyFont="1" applyFill="1" applyBorder="1" applyAlignment="1" applyProtection="1">
      <alignment horizontal="center" vertical="center" wrapText="1"/>
      <protection hidden="1"/>
    </xf>
    <xf numFmtId="0" fontId="2" fillId="4" borderId="6" xfId="0" applyFont="1" applyFill="1" applyBorder="1" applyAlignment="1" applyProtection="1">
      <alignment horizontal="center" vertical="center" wrapText="1"/>
      <protection hidden="1"/>
    </xf>
    <xf numFmtId="0" fontId="2" fillId="4" borderId="2" xfId="0" applyFont="1" applyFill="1" applyBorder="1" applyAlignment="1" applyProtection="1">
      <alignment horizontal="center" vertical="center" wrapText="1"/>
      <protection hidden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17"/>
  <sheetViews>
    <sheetView tabSelected="1" workbookViewId="0">
      <selection activeCell="O6" sqref="O6"/>
    </sheetView>
  </sheetViews>
  <sheetFormatPr baseColWidth="10" defaultRowHeight="15" x14ac:dyDescent="0.25"/>
  <cols>
    <col min="2" max="2" width="8.42578125" customWidth="1"/>
    <col min="3" max="3" width="73.140625" customWidth="1"/>
    <col min="5" max="5" width="16.5703125" customWidth="1"/>
    <col min="6" max="6" width="16.7109375" customWidth="1"/>
    <col min="7" max="7" width="12.7109375" hidden="1" customWidth="1"/>
    <col min="8" max="9" width="11.42578125" hidden="1" customWidth="1"/>
    <col min="10" max="10" width="16.85546875" hidden="1" customWidth="1"/>
    <col min="11" max="12" width="11.42578125" hidden="1" customWidth="1"/>
  </cols>
  <sheetData>
    <row r="2" spans="2:11" ht="15.75" thickBot="1" x14ac:dyDescent="0.3"/>
    <row r="3" spans="2:11" ht="39" thickBot="1" x14ac:dyDescent="0.3">
      <c r="B3" s="2" t="s">
        <v>0</v>
      </c>
      <c r="C3" s="3" t="s">
        <v>1</v>
      </c>
      <c r="D3" s="3" t="s">
        <v>8</v>
      </c>
      <c r="E3" s="3" t="s">
        <v>9</v>
      </c>
      <c r="F3" s="3" t="s">
        <v>10</v>
      </c>
    </row>
    <row r="4" spans="2:11" ht="35.1" customHeight="1" thickBot="1" x14ac:dyDescent="0.3">
      <c r="B4" s="1">
        <v>1</v>
      </c>
      <c r="C4" s="9" t="s">
        <v>7</v>
      </c>
      <c r="D4" s="11">
        <v>572</v>
      </c>
      <c r="E4" s="10"/>
      <c r="F4" s="7">
        <f>+D4*E4</f>
        <v>0</v>
      </c>
      <c r="G4">
        <f>IF(AND(F4&gt;0,J6&lt;84000),1,2)</f>
        <v>2</v>
      </c>
      <c r="H4">
        <f>IF(G4&gt;0,1,2)</f>
        <v>1</v>
      </c>
    </row>
    <row r="5" spans="2:11" ht="10.5" customHeight="1" thickBot="1" x14ac:dyDescent="0.3">
      <c r="G5">
        <f>SUM(G4:G4)</f>
        <v>2</v>
      </c>
    </row>
    <row r="6" spans="2:11" ht="19.899999999999999" customHeight="1" thickBot="1" x14ac:dyDescent="0.3">
      <c r="B6" s="25" t="s">
        <v>11</v>
      </c>
      <c r="C6" s="26"/>
      <c r="D6" s="26"/>
      <c r="E6" s="27"/>
      <c r="F6" s="14" t="str">
        <f>IF(G5=1,G6,"")</f>
        <v/>
      </c>
      <c r="G6" s="16">
        <f>SUM(F4:F5)</f>
        <v>0</v>
      </c>
      <c r="I6" s="17" t="e">
        <f>+F6*4</f>
        <v>#VALUE!</v>
      </c>
      <c r="J6" s="19">
        <f>+G6</f>
        <v>0</v>
      </c>
    </row>
    <row r="7" spans="2:11" ht="19.899999999999999" customHeight="1" thickBot="1" x14ac:dyDescent="0.3">
      <c r="B7" s="25" t="s">
        <v>3</v>
      </c>
      <c r="C7" s="26"/>
      <c r="D7" s="26"/>
      <c r="E7" s="4">
        <v>0</v>
      </c>
      <c r="F7" s="24" t="str">
        <f>IF(AND(G7=1,G5=1),I7,"")</f>
        <v/>
      </c>
      <c r="G7">
        <f>IF(OR(E7&gt;0, E7=0), 1,2)</f>
        <v>1</v>
      </c>
      <c r="I7" s="18" t="e">
        <f>+F6*E7</f>
        <v>#VALUE!</v>
      </c>
      <c r="J7" s="20">
        <f>+J6*K7</f>
        <v>0</v>
      </c>
      <c r="K7" s="21">
        <f>+E7</f>
        <v>0</v>
      </c>
    </row>
    <row r="8" spans="2:11" ht="19.899999999999999" customHeight="1" thickBot="1" x14ac:dyDescent="0.3">
      <c r="B8" s="25" t="s">
        <v>4</v>
      </c>
      <c r="C8" s="26"/>
      <c r="D8" s="26"/>
      <c r="E8" s="4">
        <v>0</v>
      </c>
      <c r="F8" s="24" t="str">
        <f>IF(AND(G8=1,G5=1),I8,"")</f>
        <v/>
      </c>
      <c r="G8">
        <f>IF(OR(E8&gt;0, E8=0), 1,2)</f>
        <v>1</v>
      </c>
      <c r="H8">
        <f>+G7+G8</f>
        <v>2</v>
      </c>
      <c r="I8" s="23" t="e">
        <f>+F6*E8</f>
        <v>#VALUE!</v>
      </c>
      <c r="J8" s="20">
        <f>+J6*K8</f>
        <v>0</v>
      </c>
      <c r="K8" s="21">
        <f>+E8</f>
        <v>0</v>
      </c>
    </row>
    <row r="9" spans="2:11" ht="19.899999999999999" customHeight="1" thickBot="1" x14ac:dyDescent="0.3">
      <c r="B9" s="28" t="s">
        <v>11</v>
      </c>
      <c r="C9" s="29"/>
      <c r="D9" s="29"/>
      <c r="E9" s="30"/>
      <c r="F9" s="12" t="str">
        <f>IF(AND(H8=2,G5=1,J6&lt;84000),I9,"")</f>
        <v/>
      </c>
      <c r="I9" s="22" t="e">
        <f>+F6+F7+F8</f>
        <v>#VALUE!</v>
      </c>
      <c r="J9" s="15">
        <f>+J6+J7+J8</f>
        <v>0</v>
      </c>
      <c r="K9" s="15">
        <f>+J8+J7+J6</f>
        <v>0</v>
      </c>
    </row>
    <row r="10" spans="2:11" ht="19.899999999999999" customHeight="1" thickBot="1" x14ac:dyDescent="0.3">
      <c r="B10" s="25" t="s">
        <v>2</v>
      </c>
      <c r="C10" s="26"/>
      <c r="D10" s="26"/>
      <c r="E10" s="27"/>
      <c r="F10" s="6" t="str">
        <f>IF(AND(H8=2,G5=1,J9&lt;84000),I10,"")</f>
        <v/>
      </c>
      <c r="I10" s="8" t="e">
        <f>+I9*0.21</f>
        <v>#VALUE!</v>
      </c>
    </row>
    <row r="11" spans="2:11" ht="19.899999999999999" customHeight="1" thickBot="1" x14ac:dyDescent="0.3">
      <c r="B11" s="28" t="s">
        <v>12</v>
      </c>
      <c r="C11" s="29"/>
      <c r="D11" s="29"/>
      <c r="E11" s="30"/>
      <c r="F11" s="13" t="str">
        <f>IF(AND(H8=2,G5=1,J9&lt;84000),I11,"")</f>
        <v/>
      </c>
      <c r="I11" s="8" t="e">
        <f>+I9+I10</f>
        <v>#VALUE!</v>
      </c>
    </row>
    <row r="14" spans="2:11" ht="19.5" customHeight="1" x14ac:dyDescent="0.25">
      <c r="B14" s="5" t="s">
        <v>5</v>
      </c>
      <c r="C14" s="5"/>
      <c r="D14" s="5"/>
    </row>
    <row r="15" spans="2:11" ht="19.5" customHeight="1" x14ac:dyDescent="0.25">
      <c r="B15" s="5" t="s">
        <v>13</v>
      </c>
    </row>
    <row r="16" spans="2:11" ht="19.5" customHeight="1" x14ac:dyDescent="0.25">
      <c r="B16" s="5" t="s">
        <v>14</v>
      </c>
    </row>
    <row r="17" spans="2:2" ht="19.5" customHeight="1" x14ac:dyDescent="0.25">
      <c r="B17" s="5" t="s">
        <v>6</v>
      </c>
    </row>
  </sheetData>
  <sheetProtection algorithmName="SHA-512" hashValue="lBmExitR0KMH7CJRgqNn1v1PAbOmuWpQ/VJx49RxGbIJ3MQNVz0WFAQuxTeeziE1pmx7zxdtD8HBPeJOQGhwAg==" saltValue="Erivn4VxeFfidRvh/YKDNw==" spinCount="100000" sheet="1" objects="1" scenarios="1"/>
  <mergeCells count="6">
    <mergeCell ref="B10:E10"/>
    <mergeCell ref="B11:E11"/>
    <mergeCell ref="B6:E6"/>
    <mergeCell ref="B7:D7"/>
    <mergeCell ref="B8:D8"/>
    <mergeCell ref="B9:E9"/>
  </mergeCells>
  <conditionalFormatting sqref="I7:I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{508120DD-2B31-4262-A5B2-B764DCD4DB41}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08120DD-2B31-4262-A5B2-B764DCD4DB4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I7:I9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anexo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Casas Serrano, Miguel Ángel</dc:creator>
  <cp:lastModifiedBy>Casas Serrano, Miguel Ángel</cp:lastModifiedBy>
  <dcterms:created xsi:type="dcterms:W3CDTF">2021-04-21T12:11:06Z</dcterms:created>
  <dcterms:modified xsi:type="dcterms:W3CDTF">2023-03-01T13:17:32Z</dcterms:modified>
</cp:coreProperties>
</file>