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046BADF1-0FC3-4969-9FFD-3332FB430EDB}" xr6:coauthVersionLast="47" xr6:coauthVersionMax="47" xr10:uidLastSave="{00000000-0000-0000-0000-000000000000}"/>
  <bookViews>
    <workbookView xWindow="-28920" yWindow="-120" windowWidth="29040" windowHeight="15840" xr2:uid="{EEE19CF9-CE4B-48DD-99BF-C80BB0A6B18D}"/>
  </bookViews>
  <sheets>
    <sheet name="Sop, Mto y Suscripción Lot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3" i="1"/>
  <c r="H24" i="1"/>
  <c r="H25" i="1"/>
  <c r="H20" i="1"/>
  <c r="H9" i="1"/>
  <c r="H10" i="1"/>
  <c r="H11" i="1"/>
  <c r="H12" i="1"/>
  <c r="H13" i="1"/>
  <c r="H14" i="1"/>
  <c r="H15" i="1"/>
  <c r="H16" i="1"/>
  <c r="H17" i="1"/>
  <c r="H18" i="1"/>
  <c r="H8" i="1"/>
  <c r="H7" i="1"/>
  <c r="B28" i="1"/>
  <c r="H6" i="1" l="1"/>
  <c r="H26" i="1" s="1"/>
  <c r="H28" i="1" l="1"/>
  <c r="H32" i="1" l="1"/>
  <c r="H30" i="1"/>
  <c r="H34" i="1" l="1"/>
  <c r="H36" i="1" s="1"/>
  <c r="H38" i="1" s="1"/>
</calcChain>
</file>

<file path=xl/sharedStrings.xml><?xml version="1.0" encoding="utf-8"?>
<sst xmlns="http://schemas.openxmlformats.org/spreadsheetml/2006/main" count="78" uniqueCount="75">
  <si>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</si>
  <si>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</si>
  <si>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</si>
  <si>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</si>
  <si>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</si>
  <si>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</si>
  <si>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</si>
  <si>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</si>
  <si>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</si>
  <si>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</si>
  <si>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SMA Centralized Email Management Reporting License</t>
  </si>
  <si>
    <t xml:space="preserve">MANTENIMIENTO, SOPORTE Y SUSCRIPCIONES DE SOFTWARE DEL EQUIPAMIENTO DE SECURIZACIÓN DEL CORREO ELECTRÓNICO POR INTERNET </t>
  </si>
  <si>
    <t>TOTAL SIN IVA</t>
  </si>
  <si>
    <t xml:space="preserve"> T O T A L   C O N   I V A</t>
  </si>
  <si>
    <t>Mantenimiento, Soporte Técnico HW / SW y Suscripciones de Software del 09/08/2023 al 08/08/2026</t>
  </si>
  <si>
    <t>Referencia</t>
  </si>
  <si>
    <t>Smart Account Mandatory</t>
  </si>
  <si>
    <t>1.0</t>
  </si>
  <si>
    <t>ESA-C395-K9</t>
  </si>
  <si>
    <t>ESA C395 Email Security Appliance</t>
  </si>
  <si>
    <t>1.1</t>
  </si>
  <si>
    <t>CCS-PSU1-770AC</t>
  </si>
  <si>
    <t>Cisco Content Sec AC Power Supply 770W for x95 appliance</t>
  </si>
  <si>
    <t>1.2</t>
  </si>
  <si>
    <t>CAB-9K10A-EU</t>
  </si>
  <si>
    <t>Power Cord, 250VAC 10A CEE 7/7 Plug, EU</t>
  </si>
  <si>
    <t>1.3</t>
  </si>
  <si>
    <t>SF-ESA-12.5.3-K9</t>
  </si>
  <si>
    <t>ESA Async OS v12.5.3</t>
  </si>
  <si>
    <t>1.4</t>
  </si>
  <si>
    <t>CCS-HDD-600GB10K</t>
  </si>
  <si>
    <t>Content Sec x95 600GB 12G SAS 10K RPM SFF HDD</t>
  </si>
  <si>
    <t>1.5</t>
  </si>
  <si>
    <t>CCS-TPM2-002</t>
  </si>
  <si>
    <t>Cisco Content Security Trusted Platform Module TPM 2.0</t>
  </si>
  <si>
    <t>1.6</t>
  </si>
  <si>
    <t>CCS-CPU-I4216</t>
  </si>
  <si>
    <t>Content Sec 2.1 GHz 4216/100W 16C/22MB Cache/DDR4 2400MHz</t>
  </si>
  <si>
    <t>1.7</t>
  </si>
  <si>
    <t>CCS-MEM-X-16GB</t>
  </si>
  <si>
    <t>ContentSecx95 16GBDDR4-2933MHzRDIMM/PC4-23400/slrank/x4/1.2v</t>
  </si>
  <si>
    <t>1.8</t>
  </si>
  <si>
    <t>CCS-MRAID-M5</t>
  </si>
  <si>
    <t>Cisco Content Sec SAS Modular Raid Controller 2GB Cache</t>
  </si>
  <si>
    <t>1.9</t>
  </si>
  <si>
    <t>CCS-MESSAGING-LIC</t>
  </si>
  <si>
    <t>Cisco Content Security Messaging License</t>
  </si>
  <si>
    <t>1.10</t>
  </si>
  <si>
    <t>ESA-BOUNCE-LIC</t>
  </si>
  <si>
    <t>ESA Bounce Verification License</t>
  </si>
  <si>
    <t>1.11</t>
  </si>
  <si>
    <t>CCS-PCIE-IRJ45</t>
  </si>
  <si>
    <t>Cisco Content Sec quad port 1G Copper PCI</t>
  </si>
  <si>
    <t>1.0.1</t>
  </si>
  <si>
    <t>CON-PSRT-ESAC395K</t>
  </si>
  <si>
    <t>PRTNR SS 8X5XNBD ESA C395 Email Security Appliance</t>
  </si>
  <si>
    <t/>
  </si>
  <si>
    <t>2.0</t>
  </si>
  <si>
    <t>CSEMAIL-SEC-SUB</t>
  </si>
  <si>
    <t>Cisco Secure Email XaaS Subscription</t>
  </si>
  <si>
    <t>2.1</t>
  </si>
  <si>
    <t>SVS-EMAIL-SUP-B</t>
  </si>
  <si>
    <t>BASIC SUPPORT FOR EMAIL SECURITY</t>
  </si>
  <si>
    <t>2.2</t>
  </si>
  <si>
    <t>ESA-ESS-LIC</t>
  </si>
  <si>
    <t>SI</t>
  </si>
  <si>
    <t>Cisco Secure Email Essential Inbound Malware Defense andANYL</t>
  </si>
  <si>
    <t>2.3</t>
  </si>
  <si>
    <t>SMA-EMGT-LIC</t>
  </si>
  <si>
    <t>2.4</t>
  </si>
  <si>
    <t>EMAIL-TG-200</t>
  </si>
  <si>
    <t>Cisco Threat Grid 200 Files/Day</t>
  </si>
  <si>
    <t>2.5</t>
  </si>
  <si>
    <t>SEC-AUTO-PUI-LIC</t>
  </si>
  <si>
    <t>Cisco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</si>
</sst>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10" fontId="1" fillId="4" borderId="3" xfId="1" applyNumberFormat="1" applyFont="1" applyFill="1" applyBorder="1" applyProtection="1">
      <protection locked="0"/>
    </xf>
    <xf numFmtId="4" fontId="0" fillId="4" borderId="4" xfId="0" applyNumberFormat="1" applyFill="1" applyBorder="1" applyAlignment="1" applyProtection="1">
      <alignment vertical="center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164" fontId="0" fillId="0" borderId="8" xfId="0" applyNumberFormat="1" applyFill="1" applyBorder="1" applyAlignment="1" applyProtection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4" fontId="0" fillId="0" borderId="2" xfId="0" applyNumberFormat="1" applyFill="1" applyBorder="1" applyAlignment="1" applyProtection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J40"/>
  <sheetViews>
    <sheetView showGridLines="0" tabSelected="1" workbookViewId="0">
      <selection activeCell="G6" sqref="G6"/>
    </sheetView>
  </sheetViews>
  <sheetFormatPr baseColWidth="10" defaultRowHeight="14.4" x14ac:dyDescent="0.3"/>
  <cols>
    <col min="1" max="1" width="8.44140625" customWidth="1"/>
    <col min="2" max="2" width="6.109375" customWidth="1"/>
    <col min="3" max="3" width="19.44140625" customWidth="1"/>
    <col min="4" max="4" width="13" customWidth="1"/>
    <col min="5" max="5" width="72.33203125" customWidth="1"/>
    <col min="6" max="6" width="9.44140625" bestFit="1" customWidth="1"/>
    <col min="7" max="7" width="20.6640625" bestFit="1" customWidth="1"/>
    <col min="8" max="8" width="18" bestFit="1" customWidth="1"/>
  </cols>
  <sheetData>
    <row r="2" spans="2:10" ht="37.5" customHeight="1" x14ac:dyDescent="0.3">
      <c r="B2" s="25" t="s">
        <v>11</v>
      </c>
      <c r="C2" s="26"/>
      <c r="D2" s="26"/>
      <c r="E2" s="26"/>
      <c r="F2" s="26"/>
      <c r="G2" s="26"/>
      <c r="H2" s="26"/>
      <c r="J2" s="6"/>
    </row>
    <row r="4" spans="2:10" ht="47.25" customHeight="1" x14ac:dyDescent="0.3">
      <c r="B4" s="27" t="s">
        <v>14</v>
      </c>
      <c r="C4" s="28"/>
      <c r="D4" s="28"/>
      <c r="E4" s="29"/>
      <c r="F4" s="29"/>
      <c r="G4" s="29"/>
      <c r="H4" s="29"/>
    </row>
    <row r="5" spans="2:10" ht="43.2" x14ac:dyDescent="0.3">
      <c r="B5" s="1" t="s">
        <v>8</v>
      </c>
      <c r="C5" s="1" t="s">
        <v>15</v>
      </c>
      <c r="D5" s="14" t="s">
        <v>16</v>
      </c>
      <c r="E5" s="1" t="s">
        <v>0</v>
      </c>
      <c r="F5" s="1" t="s">
        <v>1</v>
      </c>
      <c r="G5" s="1" t="s">
        <v>2</v>
      </c>
      <c r="H5" s="1" t="s">
        <v>3</v>
      </c>
    </row>
    <row r="6" spans="2:10" ht="14.4" customHeight="1" x14ac:dyDescent="0.3">
      <c r="B6" s="15" t="s">
        <v>17</v>
      </c>
      <c r="C6" s="15" t="s">
        <v>18</v>
      </c>
      <c r="D6" s="16"/>
      <c r="E6" s="15" t="s">
        <v>19</v>
      </c>
      <c r="F6" s="7">
        <v>2</v>
      </c>
      <c r="G6" s="9"/>
      <c r="H6" s="8">
        <f t="shared" ref="H6:H25" si="0">G6*F6</f>
        <v>0</v>
      </c>
    </row>
    <row r="7" spans="2:10" ht="14.4" customHeight="1" x14ac:dyDescent="0.3">
      <c r="B7" s="22" t="s">
        <v>20</v>
      </c>
      <c r="C7" s="23" t="s">
        <v>21</v>
      </c>
      <c r="D7" s="23"/>
      <c r="E7" s="24" t="s">
        <v>22</v>
      </c>
      <c r="F7" s="7">
        <v>4</v>
      </c>
      <c r="G7" s="9"/>
      <c r="H7" s="8">
        <f t="shared" si="0"/>
        <v>0</v>
      </c>
    </row>
    <row r="8" spans="2:10" ht="14.4" customHeight="1" x14ac:dyDescent="0.3">
      <c r="B8" s="22" t="s">
        <v>23</v>
      </c>
      <c r="C8" s="23" t="s">
        <v>24</v>
      </c>
      <c r="D8" s="23"/>
      <c r="E8" s="24" t="s">
        <v>25</v>
      </c>
      <c r="F8" s="7">
        <v>4</v>
      </c>
      <c r="G8" s="9"/>
      <c r="H8" s="8">
        <f t="shared" si="0"/>
        <v>0</v>
      </c>
    </row>
    <row r="9" spans="2:10" ht="14.4" customHeight="1" x14ac:dyDescent="0.3">
      <c r="B9" s="22" t="s">
        <v>26</v>
      </c>
      <c r="C9" s="23" t="s">
        <v>27</v>
      </c>
      <c r="D9" s="23"/>
      <c r="E9" s="24" t="s">
        <v>28</v>
      </c>
      <c r="F9" s="7">
        <v>2</v>
      </c>
      <c r="G9" s="13"/>
      <c r="H9" s="8">
        <f t="shared" si="0"/>
        <v>0</v>
      </c>
    </row>
    <row r="10" spans="2:10" ht="14.4" customHeight="1" x14ac:dyDescent="0.3">
      <c r="B10" s="22" t="s">
        <v>29</v>
      </c>
      <c r="C10" s="23" t="s">
        <v>30</v>
      </c>
      <c r="D10" s="23"/>
      <c r="E10" s="24" t="s">
        <v>31</v>
      </c>
      <c r="F10" s="7">
        <v>4</v>
      </c>
      <c r="G10" s="13"/>
      <c r="H10" s="8">
        <f t="shared" si="0"/>
        <v>0</v>
      </c>
    </row>
    <row r="11" spans="2:10" ht="14.4" customHeight="1" x14ac:dyDescent="0.3">
      <c r="B11" s="22" t="s">
        <v>32</v>
      </c>
      <c r="C11" s="23" t="s">
        <v>33</v>
      </c>
      <c r="D11" s="23"/>
      <c r="E11" s="24" t="s">
        <v>34</v>
      </c>
      <c r="F11" s="7">
        <v>2</v>
      </c>
      <c r="G11" s="13"/>
      <c r="H11" s="8">
        <f t="shared" si="0"/>
        <v>0</v>
      </c>
    </row>
    <row r="12" spans="2:10" ht="14.4" customHeight="1" x14ac:dyDescent="0.3">
      <c r="B12" s="22" t="s">
        <v>35</v>
      </c>
      <c r="C12" s="23" t="s">
        <v>36</v>
      </c>
      <c r="D12" s="23"/>
      <c r="E12" s="24" t="s">
        <v>37</v>
      </c>
      <c r="F12" s="7">
        <v>2</v>
      </c>
      <c r="G12" s="13"/>
      <c r="H12" s="8">
        <f t="shared" si="0"/>
        <v>0</v>
      </c>
    </row>
    <row r="13" spans="2:10" ht="14.4" customHeight="1" x14ac:dyDescent="0.3">
      <c r="B13" s="22" t="s">
        <v>38</v>
      </c>
      <c r="C13" s="23" t="s">
        <v>39</v>
      </c>
      <c r="D13" s="23"/>
      <c r="E13" s="24" t="s">
        <v>40</v>
      </c>
      <c r="F13" s="7">
        <v>2</v>
      </c>
      <c r="G13" s="13"/>
      <c r="H13" s="8">
        <f t="shared" si="0"/>
        <v>0</v>
      </c>
    </row>
    <row r="14" spans="2:10" ht="14.4" customHeight="1" x14ac:dyDescent="0.3">
      <c r="B14" s="22" t="s">
        <v>41</v>
      </c>
      <c r="C14" s="23" t="s">
        <v>42</v>
      </c>
      <c r="D14" s="23"/>
      <c r="E14" s="24" t="s">
        <v>43</v>
      </c>
      <c r="F14" s="7">
        <v>2</v>
      </c>
      <c r="G14" s="13"/>
      <c r="H14" s="8">
        <f t="shared" si="0"/>
        <v>0</v>
      </c>
    </row>
    <row r="15" spans="2:10" ht="14.4" customHeight="1" x14ac:dyDescent="0.3">
      <c r="B15" s="22" t="s">
        <v>44</v>
      </c>
      <c r="C15" s="23" t="s">
        <v>45</v>
      </c>
      <c r="D15" s="23"/>
      <c r="E15" s="24" t="s">
        <v>46</v>
      </c>
      <c r="F15" s="7">
        <v>2</v>
      </c>
      <c r="G15" s="13"/>
      <c r="H15" s="8">
        <f t="shared" si="0"/>
        <v>0</v>
      </c>
    </row>
    <row r="16" spans="2:10" ht="14.4" customHeight="1" x14ac:dyDescent="0.3">
      <c r="B16" s="22" t="s">
        <v>47</v>
      </c>
      <c r="C16" s="23" t="s">
        <v>48</v>
      </c>
      <c r="D16" s="23"/>
      <c r="E16" s="24" t="s">
        <v>49</v>
      </c>
      <c r="F16" s="7">
        <v>2</v>
      </c>
      <c r="G16" s="13"/>
      <c r="H16" s="8">
        <f t="shared" si="0"/>
        <v>0</v>
      </c>
    </row>
    <row r="17" spans="2:8" ht="14.4" customHeight="1" x14ac:dyDescent="0.3">
      <c r="B17" s="22" t="s">
        <v>50</v>
      </c>
      <c r="C17" s="23" t="s">
        <v>51</v>
      </c>
      <c r="D17" s="23"/>
      <c r="E17" s="24" t="s">
        <v>52</v>
      </c>
      <c r="F17" s="7">
        <v>2</v>
      </c>
      <c r="G17" s="13"/>
      <c r="H17" s="8">
        <f t="shared" si="0"/>
        <v>0</v>
      </c>
    </row>
    <row r="18" spans="2:8" ht="14.4" customHeight="1" x14ac:dyDescent="0.3">
      <c r="B18" s="22" t="s">
        <v>53</v>
      </c>
      <c r="C18" s="23" t="s">
        <v>54</v>
      </c>
      <c r="D18" s="23"/>
      <c r="E18" s="24" t="s">
        <v>55</v>
      </c>
      <c r="F18" s="7">
        <v>2</v>
      </c>
      <c r="G18" s="13"/>
      <c r="H18" s="8">
        <f t="shared" si="0"/>
        <v>0</v>
      </c>
    </row>
    <row r="19" spans="2:8" ht="6.75" customHeight="1" x14ac:dyDescent="0.3">
      <c r="B19" s="17" t="s">
        <v>56</v>
      </c>
      <c r="C19" s="18" t="s">
        <v>56</v>
      </c>
      <c r="D19" s="18"/>
      <c r="E19" s="19" t="s">
        <v>56</v>
      </c>
      <c r="F19" s="20" t="s">
        <v>56</v>
      </c>
      <c r="G19" s="39"/>
      <c r="H19" s="21"/>
    </row>
    <row r="20" spans="2:8" ht="14.4" customHeight="1" x14ac:dyDescent="0.3">
      <c r="B20" s="15" t="s">
        <v>57</v>
      </c>
      <c r="C20" s="15" t="s">
        <v>58</v>
      </c>
      <c r="D20" s="16"/>
      <c r="E20" s="15" t="s">
        <v>59</v>
      </c>
      <c r="F20" s="7">
        <v>1</v>
      </c>
      <c r="G20" s="13"/>
      <c r="H20" s="8">
        <f t="shared" si="0"/>
        <v>0</v>
      </c>
    </row>
    <row r="21" spans="2:8" ht="14.4" customHeight="1" x14ac:dyDescent="0.3">
      <c r="B21" s="22" t="s">
        <v>60</v>
      </c>
      <c r="C21" s="23" t="s">
        <v>61</v>
      </c>
      <c r="D21" s="23"/>
      <c r="E21" s="24" t="s">
        <v>62</v>
      </c>
      <c r="F21" s="7">
        <v>1</v>
      </c>
      <c r="G21" s="13"/>
      <c r="H21" s="8">
        <f t="shared" si="0"/>
        <v>0</v>
      </c>
    </row>
    <row r="22" spans="2:8" ht="14.4" customHeight="1" x14ac:dyDescent="0.3">
      <c r="B22" s="22" t="s">
        <v>63</v>
      </c>
      <c r="C22" s="23" t="s">
        <v>64</v>
      </c>
      <c r="D22" s="23" t="s">
        <v>65</v>
      </c>
      <c r="E22" s="24" t="s">
        <v>66</v>
      </c>
      <c r="F22" s="7">
        <v>5000</v>
      </c>
      <c r="G22" s="13"/>
      <c r="H22" s="8">
        <f t="shared" si="0"/>
        <v>0</v>
      </c>
    </row>
    <row r="23" spans="2:8" ht="14.4" customHeight="1" x14ac:dyDescent="0.3">
      <c r="B23" s="22" t="s">
        <v>67</v>
      </c>
      <c r="C23" s="23" t="s">
        <v>68</v>
      </c>
      <c r="D23" s="23"/>
      <c r="E23" s="24" t="s">
        <v>10</v>
      </c>
      <c r="F23" s="7">
        <v>5000</v>
      </c>
      <c r="G23" s="13"/>
      <c r="H23" s="8">
        <f t="shared" si="0"/>
        <v>0</v>
      </c>
    </row>
    <row r="24" spans="2:8" ht="14.4" customHeight="1" x14ac:dyDescent="0.3">
      <c r="B24" s="22" t="s">
        <v>69</v>
      </c>
      <c r="C24" s="23" t="s">
        <v>70</v>
      </c>
      <c r="D24" s="23"/>
      <c r="E24" s="24" t="s">
        <v>71</v>
      </c>
      <c r="F24" s="7">
        <v>1</v>
      </c>
      <c r="G24" s="13"/>
      <c r="H24" s="8">
        <f t="shared" si="0"/>
        <v>0</v>
      </c>
    </row>
    <row r="25" spans="2:8" ht="14.4" customHeight="1" x14ac:dyDescent="0.3">
      <c r="B25" s="22" t="s">
        <v>72</v>
      </c>
      <c r="C25" s="23" t="s">
        <v>73</v>
      </c>
      <c r="D25" s="23"/>
      <c r="E25" s="24" t="s">
        <v>74</v>
      </c>
      <c r="F25" s="7">
        <v>1</v>
      </c>
      <c r="G25" s="13"/>
      <c r="H25" s="8">
        <f t="shared" si="0"/>
        <v>0</v>
      </c>
    </row>
    <row r="26" spans="2:8" ht="15.6" x14ac:dyDescent="0.3">
      <c r="F26" s="30" t="s">
        <v>9</v>
      </c>
      <c r="G26" s="30"/>
      <c r="H26" s="2">
        <f>SUM(H6:H18,H20:H25)</f>
        <v>0</v>
      </c>
    </row>
    <row r="28" spans="2:8" ht="23.25" customHeight="1" x14ac:dyDescent="0.3">
      <c r="B28" s="34" t="str">
        <f>"TOTAL "&amp;UPPER(LEFT(B4,66))&amp;" SIN IVA"</f>
        <v>TOTAL MANTENIMIENTO, SOPORTE TÉCNICO HW / SW Y SUSCRIPCIONES DE SOFTWARE SIN IVA</v>
      </c>
      <c r="C28" s="34"/>
      <c r="D28" s="34"/>
      <c r="E28" s="34"/>
      <c r="F28" s="34"/>
      <c r="G28" s="34"/>
      <c r="H28" s="10">
        <f>+H26</f>
        <v>0</v>
      </c>
    </row>
    <row r="30" spans="2:8" x14ac:dyDescent="0.3">
      <c r="B30" s="36" t="s">
        <v>5</v>
      </c>
      <c r="C30" s="37"/>
      <c r="D30" s="37"/>
      <c r="E30" s="37"/>
      <c r="F30" s="38"/>
      <c r="G30" s="12">
        <v>0</v>
      </c>
      <c r="H30" s="8">
        <f>+H28*G30</f>
        <v>0</v>
      </c>
    </row>
    <row r="31" spans="2:8" ht="6.75" customHeight="1" x14ac:dyDescent="0.3"/>
    <row r="32" spans="2:8" x14ac:dyDescent="0.3">
      <c r="B32" s="36" t="s">
        <v>6</v>
      </c>
      <c r="C32" s="37"/>
      <c r="D32" s="37"/>
      <c r="E32" s="37"/>
      <c r="F32" s="38"/>
      <c r="G32" s="12">
        <v>0</v>
      </c>
      <c r="H32" s="8">
        <f>+H28*G32</f>
        <v>0</v>
      </c>
    </row>
    <row r="34" spans="2:8" ht="15.6" x14ac:dyDescent="0.3">
      <c r="B34" s="35" t="s">
        <v>12</v>
      </c>
      <c r="C34" s="35"/>
      <c r="D34" s="35"/>
      <c r="E34" s="35"/>
      <c r="F34" s="35"/>
      <c r="G34" s="35"/>
      <c r="H34" s="11">
        <f>+H28+H30+H32</f>
        <v>0</v>
      </c>
    </row>
    <row r="35" spans="2:8" ht="6.75" customHeight="1" x14ac:dyDescent="0.3"/>
    <row r="36" spans="2:8" ht="15.6" x14ac:dyDescent="0.3">
      <c r="B36" s="35" t="s">
        <v>7</v>
      </c>
      <c r="C36" s="35"/>
      <c r="D36" s="35"/>
      <c r="E36" s="35"/>
      <c r="F36" s="35"/>
      <c r="G36" s="4">
        <v>0.21</v>
      </c>
      <c r="H36" s="11">
        <f>+H34*G36</f>
        <v>0</v>
      </c>
    </row>
    <row r="38" spans="2:8" ht="30" customHeight="1" x14ac:dyDescent="0.3">
      <c r="B38" s="31" t="s">
        <v>13</v>
      </c>
      <c r="C38" s="32"/>
      <c r="D38" s="32"/>
      <c r="E38" s="33"/>
      <c r="F38" s="33"/>
      <c r="G38" s="33"/>
      <c r="H38" s="5">
        <f>+H34+H36</f>
        <v>0</v>
      </c>
    </row>
    <row r="40" spans="2:8" x14ac:dyDescent="0.3">
      <c r="B40" s="3" t="s">
        <v>4</v>
      </c>
      <c r="C40" s="3"/>
      <c r="D40" s="3"/>
    </row>
  </sheetData>
  <sheetProtection algorithmName="SHA-512" hashValue="Wyu3O9nNBSPFwSvTnL8JGotD6CtMN0jpEFrQ7VwDhSGQIhSgGu5Hc8qbzx25pdLnfnvRDJ8EFoCKQOV74FIjkA==" saltValue="SmK8hlIZeOJg4iMgYAaBBw==" spinCount="100000" sheet="1" objects="1" scenarios="1" selectLockedCells="1"/>
  <mergeCells count="9">
    <mergeCell ref="B2:H2"/>
    <mergeCell ref="B4:H4"/>
    <mergeCell ref="F26:G26"/>
    <mergeCell ref="B38:G38"/>
    <mergeCell ref="B28:G28"/>
    <mergeCell ref="B34:G34"/>
    <mergeCell ref="B36:F36"/>
    <mergeCell ref="B30:F30"/>
    <mergeCell ref="B32:F32"/>
  </mergeCells>
  <dataValidations count="1">
    <dataValidation type="decimal" operator="greaterThan" allowBlank="1" showInputMessage="1" showErrorMessage="1" sqref="H6:H25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2022-12-01T07:02:52Z</dcterms:modified>
</cp:coreProperties>
</file>