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ELFYN3\DELFYN3\Pliegos\"/>
    </mc:Choice>
  </mc:AlternateContent>
  <xr:revisionPtr revIDLastSave="0" documentId="13_ncr:1_{8B8EEDDF-D3F2-4378-9298-1D361B074C2D}" xr6:coauthVersionLast="47" xr6:coauthVersionMax="47" xr10:uidLastSave="{00000000-0000-0000-0000-000000000000}"/>
  <bookViews>
    <workbookView xWindow="-120" yWindow="-120" windowWidth="29040" windowHeight="15840" activeTab="2" xr2:uid="{D363EE2D-9221-460B-BAEE-6D3B8580FA44}"/>
  </bookViews>
  <sheets>
    <sheet name="3-2022 Propuesta Económica" sheetId="1" r:id="rId1"/>
    <sheet name="CTP para PCAP" sheetId="2" r:id="rId2"/>
    <sheet name="CE para PCAP" sheetId="3" r:id="rId3"/>
  </sheets>
  <definedNames>
    <definedName name="_xlnm._FilterDatabase" localSheetId="2" hidden="1">'CE para PCAP'!$A$6:$X$28</definedName>
    <definedName name="_xlnm._FilterDatabase" localSheetId="1" hidden="1">'CTP para PCAP'!$A$6:$W$100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3" l="1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F14" i="1"/>
  <c r="F13" i="1"/>
  <c r="F12" i="1"/>
  <c r="F11" i="1"/>
  <c r="F10" i="1"/>
  <c r="F9" i="1"/>
  <c r="H8" i="1"/>
  <c r="H15" i="1" s="1"/>
  <c r="H7" i="1"/>
  <c r="F7" i="1"/>
  <c r="G7" i="1" s="1"/>
  <c r="F26" i="3" l="1"/>
  <c r="J100" i="2"/>
  <c r="G8" i="1"/>
  <c r="G15" i="1" s="1"/>
  <c r="G16" i="1" s="1"/>
  <c r="G17" i="1" s="1"/>
  <c r="H17" i="1"/>
  <c r="H16" i="1"/>
</calcChain>
</file>

<file path=xl/sharedStrings.xml><?xml version="1.0" encoding="utf-8"?>
<sst xmlns="http://schemas.openxmlformats.org/spreadsheetml/2006/main" count="422" uniqueCount="300">
  <si>
    <t xml:space="preserve">Proceso de contratación de un servicio de Asistencias Técnicas a la función informática de Canal de Isabel II, S.A.
(PROYECTO DELFYN3) Exp.3/2022
</t>
  </si>
  <si>
    <t>% baja</t>
  </si>
  <si>
    <t>Concepto</t>
  </si>
  <si>
    <t>Volumen</t>
  </si>
  <si>
    <t>Importe  unitario SIN IVA</t>
  </si>
  <si>
    <t>Unidad</t>
  </si>
  <si>
    <t>Tarifas unitarias resultantes</t>
  </si>
  <si>
    <t>Precio resultante</t>
  </si>
  <si>
    <t>Precio base de licitación</t>
  </si>
  <si>
    <t>Servicio S1.- Gestión del Servicio</t>
  </si>
  <si>
    <t>€/trimestre</t>
  </si>
  <si>
    <t>Servicio S2.- Asistencias Técnicas a la función Informática (tarifas unitarias por categoría profesional)</t>
  </si>
  <si>
    <t>Jefe de Proyecto</t>
  </si>
  <si>
    <t>€/hora</t>
  </si>
  <si>
    <t xml:space="preserve">Consultor Senior </t>
  </si>
  <si>
    <t xml:space="preserve">Consultor Junior/Formador </t>
  </si>
  <si>
    <t xml:space="preserve">Analista Funcional/Arquitecto de Sistemas/Administrador de Sistemas </t>
  </si>
  <si>
    <t xml:space="preserve">Analista-Programador </t>
  </si>
  <si>
    <t>Programador/Técnico audiovisual</t>
  </si>
  <si>
    <t>IMPORTE (IVA excluido)</t>
  </si>
  <si>
    <t xml:space="preserve">IVA </t>
  </si>
  <si>
    <t>IMPORTE TOTAL</t>
  </si>
  <si>
    <t xml:space="preserve">La única celda que debe cumplimentar el licitador es la correspondiente al porcentaje ofertado de baja (marcada en AMARILLO) </t>
  </si>
  <si>
    <t>Las celdas en BLANCO NO las debe cumplimentar la empresa licitadora, se obtienen de forma automática</t>
  </si>
  <si>
    <t>Expediente de contratación de un servicio de Asistencias Técnicas a la función informática. 
(PROYECTO DELFYN3) Exp. 3/2022</t>
  </si>
  <si>
    <t>MATRIZ DE EVALUACIÓN DE CAPACIDADES TÉCNICAS PROFESIONALES (CTP)</t>
  </si>
  <si>
    <t>Tecnología/Disciplina</t>
  </si>
  <si>
    <t>Cualificación</t>
  </si>
  <si>
    <t>Certificación profesional</t>
  </si>
  <si>
    <t>Descripción adicional</t>
  </si>
  <si>
    <t>Obligatorio</t>
  </si>
  <si>
    <t>Documentación acreditativa</t>
  </si>
  <si>
    <t xml:space="preserve">Peso capacidad profesional (Pt) </t>
  </si>
  <si>
    <t xml:space="preserve">Número de personas cualificadas/certificadas (PAXt) </t>
  </si>
  <si>
    <t>Experiencia media en la materia objeto cualificación/certificación (meses) (KEXt)</t>
  </si>
  <si>
    <t>Valor certificación (VCt)</t>
  </si>
  <si>
    <t>CISCO (RCD)</t>
  </si>
  <si>
    <t>CCDP/CCNP</t>
  </si>
  <si>
    <t>Cisco Certified Design Professional/Cisco Certified Network Professional</t>
  </si>
  <si>
    <t>Certificación oficial</t>
  </si>
  <si>
    <t>SAP Access Control</t>
  </si>
  <si>
    <t>SAP Certified Application Associate - SAP Access Control 12.0</t>
  </si>
  <si>
    <t>SAP BW/BI</t>
  </si>
  <si>
    <t>SAP Certified Application Associate - SAP BusinessObjects Business Intelligence Platform 4.3 (4.2)/SAP Certified Application Associate - SAP BusinessObjects Web Intelligence 4.3 (4.2)/SAP Certified Application Associate - Reporting, Modeling and Data Acquisition with SAP BW/4HANA 2.x</t>
  </si>
  <si>
    <t>SAP ERP 6.0</t>
  </si>
  <si>
    <t>SAP Certified Application Associate - Business Foundation &amp; Integration with SAP ERP 6.07/SAP Certified Application Associate - Management Accounting with SAP ERP 6.0 EhP7/SAP Certified Application Associate - Financial Accounting with SAP ERP 6.0 EhP7/SAP Certified Application Associate - SAP HCM with ERP 6.0 EHP7/SAP Certified Application Associate - SAP HCM Payroll with ERP 6.0 EHP7/SAP Certified Application Associate - SAP Maintenance &amp; Repair with ERP 6.0 EHP7</t>
  </si>
  <si>
    <t>SAP FIORI (Desarrollo)</t>
  </si>
  <si>
    <t>SAP Certified Development Associate - SAP Fiori Application Developer</t>
  </si>
  <si>
    <t>X</t>
  </si>
  <si>
    <t>SAP FIORI (Tecnología)</t>
  </si>
  <si>
    <t>SAP Certified Technology Associate - SAP Fiori System Administration</t>
  </si>
  <si>
    <t>SAP Netweaver</t>
  </si>
  <si>
    <t>SAP Certified Development Associate - ABAP with SAP NetWeaver 7.50</t>
  </si>
  <si>
    <t>SAP Seguridad</t>
  </si>
  <si>
    <t>SAP Certified Technology Associate - SAP System Security and Authorizations/SAP Certified Technology Professional - System Security Architect</t>
  </si>
  <si>
    <t>SAP Solution Manager</t>
  </si>
  <si>
    <t>SAP Certified Technology Associate - SAP Solution Manager, Mandatory and Managed System Configuration (7.2 SPS10)</t>
  </si>
  <si>
    <t>SAP SRM</t>
  </si>
  <si>
    <t>SAP Certified Application Associate - Supplier Relationship Management 7.2</t>
  </si>
  <si>
    <t>SAP BPC</t>
  </si>
  <si>
    <t>SAP Certified Application Associate - SAP Business Planning and Consolidation 10.1 and 11.0</t>
  </si>
  <si>
    <t>SAP HANA (Desarrollo)</t>
  </si>
  <si>
    <t>SAP Certified Development Associate - SAP HANA 2.0 SPS05/SAP Certified Development Specialist - ABAP for SAP HANA 2.0/SAP Certified Development Associate - SAP HANA Cloud 1.0</t>
  </si>
  <si>
    <t>SAP HANA (Implementación)</t>
  </si>
  <si>
    <t>SAP Certified Application Associate - SAP HANA 2.0 (SPS05)/SAP Certified Application Associate - SAP HANA Cloud Modeling</t>
  </si>
  <si>
    <t>SAP HANA (Tecnología)</t>
  </si>
  <si>
    <t>SAP Certified Technology Associate - SAP HANA 2.0 SPS05/SAP Certified Technology Associate - SAP HANA Cloud Provisioning and Administration</t>
  </si>
  <si>
    <t>SAP S/4HANA (Desarrollo)</t>
  </si>
  <si>
    <t>SAP Certified Development Associate - Programming in SAP S/4HANA, for SAP NetWeaver ABAP Programmer</t>
  </si>
  <si>
    <t>SAP S/4HANA (Implementación)</t>
  </si>
  <si>
    <t>SAP S/4HANA Cloud, private edition implementation with SAP Activate/SAP Certified Technology Specialist - SAP S/4HANA Conversion and SAP System Upgrade</t>
  </si>
  <si>
    <t>SAP S/4HANA (Tecnología)</t>
  </si>
  <si>
    <t>SAP Certified Technology Associate - SAP S/4HANA System Administration</t>
  </si>
  <si>
    <t>SAP Sistema Comercial (Desarrollo)</t>
  </si>
  <si>
    <t>SAP Certified Development Associate - SAP Customer Data Cloud/SAP Certified Development Associate - SAP Integration Suite</t>
  </si>
  <si>
    <t>SAP Sistema Comercial (Implementación)</t>
  </si>
  <si>
    <t>SAP Certified Associate - Utilities with SAP ERP 6.0/SAP Certified Application Associate – SAP Service Cloud 2011/SAP Certified Application Associate - Solution Architect for CX/SAP Certified Application Associate - Data Integration with SAP Data Services 4.2/SAP Certified Application Associate - SAP Analytics Cloud: Planning/SAP Certified Application Associate - SAP Analytics Cloud/SAP Certified Application Associate - SAP S/4HANA Cloud (public) Implementation with SAP Activate/SAP Certified Specialist - SAP Activate for Cloud Solutions Project Manager</t>
  </si>
  <si>
    <t>SAP Sistema Comercial (Tecnología)</t>
  </si>
  <si>
    <t>F5-BIG IP</t>
  </si>
  <si>
    <t>F5 Certified Technical Specialist o superior</t>
  </si>
  <si>
    <t>F5 Certified Technical Specialist/Certified Solution Expert</t>
  </si>
  <si>
    <t>Palo Alto (Firewall)</t>
  </si>
  <si>
    <t>PCNSA o superior</t>
  </si>
  <si>
    <t>Palo Alto Networks Certified Network Security Administrator/Palo Alto Networks Certified Network Security Engineer (PCNSE)</t>
  </si>
  <si>
    <t>Palo Alto (Cortex XDR)</t>
  </si>
  <si>
    <t>PCDRA</t>
  </si>
  <si>
    <t>Palo Alto Networks Certified Detection and Remediation Analyst (PCDRA)</t>
  </si>
  <si>
    <t>Palo Alto (Cortex CDR)</t>
  </si>
  <si>
    <t>PCSAE</t>
  </si>
  <si>
    <t>Palo Alto Networks Certified Security Automation Engineer</t>
  </si>
  <si>
    <t>Aerohive Networks (Red  WIFI)</t>
  </si>
  <si>
    <t xml:space="preserve">XNA </t>
  </si>
  <si>
    <t>Extreme Networks Associate certificate</t>
  </si>
  <si>
    <t>Forescout (NAC)</t>
  </si>
  <si>
    <t>FSCA</t>
  </si>
  <si>
    <t>Forescout Certified Administrator</t>
  </si>
  <si>
    <t>Netscout (nGENIUS One)</t>
  </si>
  <si>
    <t>Netscout  Certified Fundamentals o superior</t>
  </si>
  <si>
    <t>NETSCOUT  Certified Fundamentals/Entry/Associate/Specialist</t>
  </si>
  <si>
    <t>Brocade (6510 switch)</t>
  </si>
  <si>
    <t>Brocade SAN Administrator</t>
  </si>
  <si>
    <t>Acreditación formación</t>
  </si>
  <si>
    <t>Hitachi (VSP)</t>
  </si>
  <si>
    <t>Hitachi Vantara Certified Expert o superior (Infraestructura)</t>
  </si>
  <si>
    <t>Hitachi Vantara Certified Expert (Infraestructura)/Hitachi Vantara Certified Especialist (Infraestructura)</t>
  </si>
  <si>
    <t>NetApp (Cabinas Almacenamiento)</t>
  </si>
  <si>
    <t>NCSE o superior</t>
  </si>
  <si>
    <t>Ingeniero de soporte certificado de NetApp/Ingeniero certificado de soporte de NetApp – Especialista en ONTAP</t>
  </si>
  <si>
    <t>IBM (TS4300)</t>
  </si>
  <si>
    <t xml:space="preserve">IBM Storage Area Networking Foundations </t>
  </si>
  <si>
    <t>IBM (Mainframe z/OS)</t>
  </si>
  <si>
    <t>z/OS Mainframe Practitioner o superior</t>
  </si>
  <si>
    <t>z/OS Mainframe Practitioner/IBM Mainframe System Administrator</t>
  </si>
  <si>
    <t>IBM (Websphere Application Server)</t>
  </si>
  <si>
    <t>IBM Certified System Administrator - WebSphere Application Server Network Deployment V9.1</t>
  </si>
  <si>
    <t>IBM (MAXIMO Asset Management)</t>
  </si>
  <si>
    <t>IBM Certified Deployment Professional - Maximo Asset Management v7.6 Functional Analyst o superior</t>
  </si>
  <si>
    <t>IBM Certified Deployment Professional - Maximo Asset Management v7.6 Functional Analyst/IBM Certified Advanced Deployment Professional - Maximo Asset Management v7.6</t>
  </si>
  <si>
    <t>Commvault Simpana  (Backup and Recovery)</t>
  </si>
  <si>
    <t>Commvault Certified Professional o superior</t>
  </si>
  <si>
    <t>Commvault Certified Professional/Commvault Certified Engineer/Commvault Certified Expert</t>
  </si>
  <si>
    <t>Oracle (BD)</t>
  </si>
  <si>
    <t>OCP o superior</t>
  </si>
  <si>
    <t xml:space="preserve">Oracle Database Administration 2019 Certified Professional/Oracle Certified Professional, Oracle Database 19c: Performance Management and Tuning </t>
  </si>
  <si>
    <t xml:space="preserve"> </t>
  </si>
  <si>
    <t>Oracle (BD cloud)</t>
  </si>
  <si>
    <t xml:space="preserve">Oracle Cloud Infraestructure Certified Professional/Oracle Cloud Database Services 2021 Certified Specialist/Oracle Analytics Cloud: Oracle Cloud Platform Enterprise Analytics 202x Certified Specialist </t>
  </si>
  <si>
    <t>Oracle (Sistema Comercial)</t>
  </si>
  <si>
    <t xml:space="preserve">Oracle Utilities Meter Solution Cloud Service 2021 Certified Implementation Specialist/Oracle Utilities Work and Asset Cloud Service 202x Certified Implementation Specialist/Oracle Utilities Customer Cloud Service 202x Certified Implementation Specialist  </t>
  </si>
  <si>
    <t xml:space="preserve">VMware </t>
  </si>
  <si>
    <t>VCP o superior</t>
  </si>
  <si>
    <t>VMware Certified Professional/VMware Certified Advanced Professional (VCAP)/VMware Certified Design Expert (VCDX)</t>
  </si>
  <si>
    <t>Citrix (XENAPP)</t>
  </si>
  <si>
    <t>CCP-V o superior</t>
  </si>
  <si>
    <t>Citrix Certified Profesional - Virtualisatie/ Citrix Certified Expert - Virtualisatie (CCE-V)</t>
  </si>
  <si>
    <t>Microsoft AZURE (Administración y desarrollo)</t>
  </si>
  <si>
    <t xml:space="preserve">Microsoft Associate Certified </t>
  </si>
  <si>
    <t>Microsoft Certified: Azure Administrator Associate/Microsoft Certified: Azure Network Engineer Associate/Microsoft Certified: Azure Security Engineer Associate/Microsoft Certified: Identity and Access Administrator Associate/Microsoft Certified: Azure Developer Associate</t>
  </si>
  <si>
    <t>Microsoft AZURE (Arquitectura)</t>
  </si>
  <si>
    <t>Microsoft Certified: arquitecto de soluciones experto de Azure</t>
  </si>
  <si>
    <t>Microsoft AZURE for SAP</t>
  </si>
  <si>
    <t>Microsoft Certified: Azure for SAP Workloads Specialty</t>
  </si>
  <si>
    <t>Microsoft 365</t>
  </si>
  <si>
    <t>Microsoft Associate Certified o superior</t>
  </si>
  <si>
    <t>Microsoft 365 Certified: Security Administrator Associate/Microsoft Certified: Information Protection Administrator Associate/Microsoft Certified: Security Operations Analyst Associate/Microsoft 365 Certified: Teamwork Administrator Associate/Microsoft 365 Certified: Developer Associate/Microsoft 365 Certified: Enterprise Administrator Expert</t>
  </si>
  <si>
    <t>Microsoft 365 (Endpoint Manager)</t>
  </si>
  <si>
    <t>Microsoft 365 Certified: Modern Desktop Administrator Associate</t>
  </si>
  <si>
    <t xml:space="preserve">Microsoft Power Platform </t>
  </si>
  <si>
    <t>Microsoft Certified: Power Platform Functional Consultant Associate/Microsoft Certified: Power Platform App Maker Associate/MCSA: BI Reporting/MCSD: App Builder/Microsoft Certified: Power Platform Solution Architect Expert</t>
  </si>
  <si>
    <t>Microsoft Power Platform (Desarrollo)</t>
  </si>
  <si>
    <t>Microsoft Certified: Power Platform Developer Associate</t>
  </si>
  <si>
    <t>RED HAT ENTERPRISE LINUX</t>
  </si>
  <si>
    <t>RHCSA o superior</t>
  </si>
  <si>
    <t>Red Hat Certified System Administrator/Red Hat Certified Engineer (RHCE)/Red Hat Certified Architect (RHCA)</t>
  </si>
  <si>
    <t>APACHE TOMCAT</t>
  </si>
  <si>
    <t>Tomcat Server Professional Certification</t>
  </si>
  <si>
    <t>Vskills Tomcat Server Professional Certification</t>
  </si>
  <si>
    <t>GNU/LINUX</t>
  </si>
  <si>
    <t>LPIC-1 o superior</t>
  </si>
  <si>
    <t>Linux Professional Institute LPIC-1/Linux Professional Institute LPIC-2/Linux Professional Institute LPIC-3</t>
  </si>
  <si>
    <t>CACTI</t>
  </si>
  <si>
    <t>Capacitación</t>
  </si>
  <si>
    <t>Logstash/Elastic Search/Kibana</t>
  </si>
  <si>
    <t>Elastic Certified Analyst</t>
  </si>
  <si>
    <t>ICINGA</t>
  </si>
  <si>
    <t>Progress (WHATSUPGOLD)</t>
  </si>
  <si>
    <t>NAGIOS (Consola)</t>
  </si>
  <si>
    <t>NCP-Core o superior</t>
  </si>
  <si>
    <t>Nagios Certified Professional-Core/Nagios Certified Administrator-Core (NCA-Core)</t>
  </si>
  <si>
    <t>DYNATRACE</t>
  </si>
  <si>
    <t>Dynatrace Profesional Certified o superior</t>
  </si>
  <si>
    <t>Dynatrace Profesional Certified/Dynatrace Profesional Master</t>
  </si>
  <si>
    <t>Software AG</t>
  </si>
  <si>
    <t>ADABAS, NATURAL, PREDICT (MAINFRAME) System Administration</t>
  </si>
  <si>
    <t>ArcGIS ESRI</t>
  </si>
  <si>
    <t>GISP (GISCI) o ArcGIS Associate Certification o superior</t>
  </si>
  <si>
    <t xml:space="preserve">Geographic Information System Professional/ArcGIS  Associate Certification/ArcGIS Professional Certification </t>
  </si>
  <si>
    <t>CA Technologies (CA SERVICE DESK)</t>
  </si>
  <si>
    <t xml:space="preserve">Service Desk Manager CMDB Audit and Control/ Service Desk Manager  Configure Change Management /Service Desk Manager Configuring Incident and Problem Mgt </t>
  </si>
  <si>
    <t>CA Technologies (CA CLARITY PPM)</t>
  </si>
  <si>
    <t>PPM Project and Investment Management/PPM Portfolio Management</t>
  </si>
  <si>
    <t>Thomson Reuters Aranzadi FUSION</t>
  </si>
  <si>
    <t>Capacitación en administración</t>
  </si>
  <si>
    <t>Talend (ETL)</t>
  </si>
  <si>
    <t>Talend Data Integration Certified Developer</t>
  </si>
  <si>
    <t>MICROSTRATEGY</t>
  </si>
  <si>
    <t>ANL o superiores</t>
  </si>
  <si>
    <t>Microstrategy Analyst Certified/Microstrategy Data Scientist Certified (SCI)/Microstrategy Developer Certified (DVL)/Microstrategy Architect Certified (MCA)/Microstrategy Analytics Architect Certified (ANA)/Microstrategy Application Architects Certified (APA)/Microstrategy Services Architect Certified (SVA)/Microstrategy Database Architects Certified (DBA)/Microstrategy System Administrator Certified (SYA)/Microstrategy Platform Administrator Certified (PLA)</t>
  </si>
  <si>
    <t>Tecnopreven (PREVEN)</t>
  </si>
  <si>
    <t>Informática El Corte Inglés (ARCHIDOC)</t>
  </si>
  <si>
    <t>Labware (LIMS)</t>
  </si>
  <si>
    <t>SOTI MobiControl</t>
  </si>
  <si>
    <t>SOTI Mobility foundations o superior</t>
  </si>
  <si>
    <t>SOTI Mobicontrol Operations/Administration/Advanced Security/Content Management</t>
  </si>
  <si>
    <t>ASPEN (INFOPLUS21)</t>
  </si>
  <si>
    <t xml:space="preserve">ASPEN InfoPlus.21 Certified User </t>
  </si>
  <si>
    <t>EMC (Transport Manager)</t>
  </si>
  <si>
    <t>BMC (Control M)</t>
  </si>
  <si>
    <t xml:space="preserve">BMC Certified Professional </t>
  </si>
  <si>
    <t xml:space="preserve">PaperCut </t>
  </si>
  <si>
    <t>McAfee (VirusSCAN Enterprise)</t>
  </si>
  <si>
    <t>McAfee Certified Product Specialist - ePolicy Orchestrator (ePO)</t>
  </si>
  <si>
    <t>McAfee (Endpoint Security)</t>
  </si>
  <si>
    <t xml:space="preserve">McAfee Certified Product Specialist - Endpoint Security (ENS) </t>
  </si>
  <si>
    <t>ALFRESCO (Content Services)</t>
  </si>
  <si>
    <t>ACSCA/ACSCE</t>
  </si>
  <si>
    <t>Alfresco Content Services Certified
Administrator/Alfresco Content Services Certified Engineer</t>
  </si>
  <si>
    <t xml:space="preserve">ACTIVITY/ALFRESCO (Process Services) </t>
  </si>
  <si>
    <t>APSCA/APSCE</t>
  </si>
  <si>
    <t>Alfresco Process Services Certified
Administrator/Alfresco Process Services Certified Engineer</t>
  </si>
  <si>
    <t>Liferay DXP</t>
  </si>
  <si>
    <t>Liferay DXP Back-End Developer Certified/Liferay DXP Front-End Developer Certified</t>
  </si>
  <si>
    <t>SonarQube, Kiuwan, Review Board, Atlassian Crucible</t>
  </si>
  <si>
    <t>HUDSON/Jenkins</t>
  </si>
  <si>
    <t>Certified Jenkins Engineer</t>
  </si>
  <si>
    <t>APACHE MAVEN</t>
  </si>
  <si>
    <t>APACHE SUBVERSION</t>
  </si>
  <si>
    <t>JAVA</t>
  </si>
  <si>
    <t>OCA o superior</t>
  </si>
  <si>
    <t>Oracle Certified Associate/Oracle Certified Professional (OCP)/Oracle Certified Expert (OCE)/Oracle Certified Master (OCM)</t>
  </si>
  <si>
    <t>Microsoft .NET</t>
  </si>
  <si>
    <t xml:space="preserve">Certification 70-486 </t>
  </si>
  <si>
    <t>Certification 70-486 – Developing ASP.NET MVC Web Applications</t>
  </si>
  <si>
    <t>PHYTON</t>
  </si>
  <si>
    <t>PCEP o superior</t>
  </si>
  <si>
    <t>Certified Entry-Level Python Programmer/Certified Associate in Python Programming (PCAP)/Certified Professional in Python (PCPP1)/Certified Professional in Python (PCPP2)/Certified Expert in Python Programming (CEPP)</t>
  </si>
  <si>
    <t>SPRING</t>
  </si>
  <si>
    <t xml:space="preserve">VCP-AM Develop </t>
  </si>
  <si>
    <t>VMWare Certified Professional Application Modernization Develop</t>
  </si>
  <si>
    <t>JavaScript nodeJS</t>
  </si>
  <si>
    <t>JSNAD/JSNSD</t>
  </si>
  <si>
    <t>OpenJS Node. js Application Developer/OpenJS Node. js Services Developer</t>
  </si>
  <si>
    <t>JavaScript AngularJS</t>
  </si>
  <si>
    <t>AngularJS Developer Certifid</t>
  </si>
  <si>
    <t>vSkills AngularJS Developer Certified</t>
  </si>
  <si>
    <t>Kotlin</t>
  </si>
  <si>
    <t>Associate Android Developer Certification</t>
  </si>
  <si>
    <t>Kubernetes</t>
  </si>
  <si>
    <t>KCNA o superior</t>
  </si>
  <si>
    <t>Kubernetes and Cloud Native Associate/Certified Kubernetes Administrator (CKA)/Certified Kubernetes Application Developer (CKAD)/Certified Kubernetes Security Specialist (CKS)</t>
  </si>
  <si>
    <t>Tecnología audiovisual (Sistemas de Proyección, Sonido y Streaming para eventos)</t>
  </si>
  <si>
    <t>Técnico Superior de Formación Profesional, Nivel 1  MECES o Nivel 5 EQF o todas sus equivalencias, relacionada con el área de proyectos audiovisuales y espectáculos.</t>
  </si>
  <si>
    <t>PMI (PM)</t>
  </si>
  <si>
    <t>PMP</t>
  </si>
  <si>
    <t>PMI Project Management Professional Certified</t>
  </si>
  <si>
    <t xml:space="preserve">ACP </t>
  </si>
  <si>
    <t>PMI Agile Practitioner Certified</t>
  </si>
  <si>
    <t>PRINCE2 (PM)</t>
  </si>
  <si>
    <t xml:space="preserve">PRINCE2 Practitioner/PRINCE2 Agile Project Management </t>
  </si>
  <si>
    <t>ITIL</t>
  </si>
  <si>
    <t>ITIL Expert certified, equivalente o superior</t>
  </si>
  <si>
    <t>ITIL V3 Expert Certified/ITIL Managing Professional Certified/ITIL Strategic Leader Certified/ITIL Master Certified</t>
  </si>
  <si>
    <t>VALOR DE CUMPLIMIENTO PONDERADO DE LA MATRIZ CTP (VCP)</t>
  </si>
  <si>
    <t>MATRIZ DE EVALUACIÓN DE CERTIFICACIONES EMPRESARIALES (CE)</t>
  </si>
  <si>
    <t>Fabricante</t>
  </si>
  <si>
    <t>Certificación de empresa</t>
  </si>
  <si>
    <t>Peso capacidad empresarial (Pt)</t>
  </si>
  <si>
    <t>Dispone de certificacion (S/N)?</t>
  </si>
  <si>
    <t>CISCO</t>
  </si>
  <si>
    <t>Cisco Gold Certification</t>
  </si>
  <si>
    <t>F5</t>
  </si>
  <si>
    <t>F5 Unity Silver Partner Accreditation o superior</t>
  </si>
  <si>
    <t xml:space="preserve">Palo Alto </t>
  </si>
  <si>
    <t>Palo Alto Certified Professional Services Provider nivel Innovator o superior</t>
  </si>
  <si>
    <t>Forescout</t>
  </si>
  <si>
    <t>Forescout Service Delivery Partner Certification o superior</t>
  </si>
  <si>
    <t>Service Delivery Partner Certification/Global System Integrator Partner Certification/Technology Partner Certification</t>
  </si>
  <si>
    <t>IBM</t>
  </si>
  <si>
    <t>IBM Gold Business Partner Certification o superior</t>
  </si>
  <si>
    <t xml:space="preserve">Commvault </t>
  </si>
  <si>
    <t>Commvault Advantage Partner Certification  nivel Premier o superior</t>
  </si>
  <si>
    <t>Oracle</t>
  </si>
  <si>
    <t>Oracle Platinum Partner Certification o superior</t>
  </si>
  <si>
    <t>Citrix</t>
  </si>
  <si>
    <t>Citrix Gold Solution Advisor Partner Certification - Virtualisatie o superior</t>
  </si>
  <si>
    <t>RED HAT</t>
  </si>
  <si>
    <t>Red Hat Premier Business Certified Partner</t>
  </si>
  <si>
    <t>Esri</t>
  </si>
  <si>
    <t>Esri Silver Partner Certification o superior</t>
  </si>
  <si>
    <t>CA Technologies (Broadcom Software)</t>
  </si>
  <si>
    <t>Broadcom Expert Advantage Partner Certification</t>
  </si>
  <si>
    <t>Talend</t>
  </si>
  <si>
    <t>Talend System Integrator Golden Partner Certification o superior</t>
  </si>
  <si>
    <t>ASPEN</t>
  </si>
  <si>
    <t>Aspentech Solution Provider Partner Certification</t>
  </si>
  <si>
    <t>BMC</t>
  </si>
  <si>
    <t>BMC Professional Solution Provider Partner Certification o superior</t>
  </si>
  <si>
    <t>McAfee</t>
  </si>
  <si>
    <t>McAfee Gold Service Provider Partner Certification o superior</t>
  </si>
  <si>
    <t>ALFRESCO</t>
  </si>
  <si>
    <t>Alfresco Silver Partner Certification o superior</t>
  </si>
  <si>
    <t>Liferay</t>
  </si>
  <si>
    <t>Liferay Silver Service Partner Certification o superior</t>
  </si>
  <si>
    <t>OTRAS CERTIFICACIONES</t>
  </si>
  <si>
    <t>INGENIERÍA DE SOFTWARE</t>
  </si>
  <si>
    <t>SPICE-ISO/IEC 33000 o equivalente</t>
  </si>
  <si>
    <t xml:space="preserve">SPICE-ISO/IEC 33000/SPICE-ISO/IEC 15504 </t>
  </si>
  <si>
    <t>VALOR DE CUMPLIMIENTO PONDERADO CE (VCP)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</si>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</sst>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"/>
    <numFmt numFmtId="165" formatCode="#,##0.00\ [$€-C0A]"/>
    <numFmt numFmtId="166" formatCode="#,##0.00\ &quot;€&quot;"/>
    <numFmt numFmtId="167" formatCode="0.000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6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b/>
      <sz val="12"/>
      <name val="Arial"/>
      <family val="2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4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2" borderId="3" xfId="0" applyFont="1" applyFill="1" applyBorder="1"/>
    <xf numFmtId="0" fontId="5" fillId="2" borderId="4" xfId="0" applyFont="1" applyFill="1" applyBorder="1"/>
    <xf numFmtId="0" fontId="5" fillId="0" borderId="0" xfId="0" applyFont="1"/>
    <xf numFmtId="0" fontId="5" fillId="2" borderId="5" xfId="0" applyFont="1" applyFill="1" applyBorder="1"/>
    <xf numFmtId="0" fontId="5" fillId="2" borderId="0" xfId="0" applyFont="1" applyFill="1"/>
    <xf numFmtId="0" fontId="5" fillId="2" borderId="6" xfId="0" applyFont="1" applyFill="1" applyBorder="1"/>
    <xf numFmtId="0" fontId="5" fillId="2" borderId="7" xfId="0" applyFont="1" applyFill="1" applyBorder="1" applyAlignment="1">
      <alignment horizontal="center"/>
    </xf>
    <xf numFmtId="164" fontId="6" fillId="3" borderId="2" xfId="0" applyNumberFormat="1" applyFont="1" applyFill="1" applyBorder="1" applyAlignment="1">
      <alignment horizontal="center" vertical="center"/>
    </xf>
    <xf numFmtId="10" fontId="5" fillId="4" borderId="2" xfId="0" applyNumberFormat="1" applyFont="1" applyFill="1" applyBorder="1" applyAlignment="1" applyProtection="1">
      <alignment vertical="center"/>
      <protection locked="0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1" fontId="5" fillId="0" borderId="2" xfId="0" applyNumberFormat="1" applyFont="1" applyBorder="1" applyAlignment="1">
      <alignment horizontal="right" vertical="center" wrapText="1" indent="1"/>
    </xf>
    <xf numFmtId="4" fontId="5" fillId="0" borderId="2" xfId="0" applyNumberFormat="1" applyFont="1" applyBorder="1" applyAlignment="1">
      <alignment horizontal="right" vertical="center" wrapText="1" indent="1"/>
    </xf>
    <xf numFmtId="0" fontId="5" fillId="0" borderId="2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right" vertical="center"/>
    </xf>
    <xf numFmtId="166" fontId="5" fillId="0" borderId="2" xfId="0" applyNumberFormat="1" applyFont="1" applyBorder="1" applyAlignment="1">
      <alignment horizontal="right" vertical="center"/>
    </xf>
    <xf numFmtId="166" fontId="9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indent="1"/>
    </xf>
    <xf numFmtId="165" fontId="5" fillId="2" borderId="0" xfId="0" applyNumberFormat="1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5" fillId="0" borderId="7" xfId="0" applyFont="1" applyBorder="1" applyAlignment="1">
      <alignment horizontal="left" vertical="center" indent="1"/>
    </xf>
    <xf numFmtId="1" fontId="5" fillId="0" borderId="7" xfId="0" applyNumberFormat="1" applyFont="1" applyBorder="1" applyAlignment="1">
      <alignment horizontal="right" vertical="center" wrapText="1" indent="1"/>
    </xf>
    <xf numFmtId="4" fontId="5" fillId="0" borderId="7" xfId="0" applyNumberFormat="1" applyFont="1" applyBorder="1" applyAlignment="1">
      <alignment horizontal="right" vertical="center" wrapText="1" inden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166" fontId="10" fillId="0" borderId="2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left" vertical="center"/>
    </xf>
    <xf numFmtId="9" fontId="5" fillId="2" borderId="9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4" fontId="5" fillId="2" borderId="0" xfId="0" applyNumberFormat="1" applyFont="1" applyFill="1"/>
    <xf numFmtId="0" fontId="8" fillId="4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65" fontId="5" fillId="2" borderId="0" xfId="0" applyNumberFormat="1" applyFont="1" applyFill="1"/>
    <xf numFmtId="0" fontId="5" fillId="2" borderId="10" xfId="0" applyFont="1" applyFill="1" applyBorder="1"/>
    <xf numFmtId="0" fontId="5" fillId="2" borderId="11" xfId="0" applyFont="1" applyFill="1" applyBorder="1"/>
    <xf numFmtId="4" fontId="5" fillId="2" borderId="11" xfId="0" applyNumberFormat="1" applyFont="1" applyFill="1" applyBorder="1"/>
    <xf numFmtId="0" fontId="5" fillId="2" borderId="12" xfId="0" applyFont="1" applyFill="1" applyBorder="1"/>
    <xf numFmtId="4" fontId="5" fillId="0" borderId="0" xfId="0" applyNumberFormat="1" applyFont="1"/>
    <xf numFmtId="0" fontId="1" fillId="0" borderId="2" xfId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" fillId="2" borderId="0" xfId="1" applyFill="1" applyAlignment="1">
      <alignment wrapText="1"/>
    </xf>
    <xf numFmtId="0" fontId="1" fillId="0" borderId="0" xfId="1" applyAlignment="1">
      <alignment wrapText="1"/>
    </xf>
    <xf numFmtId="0" fontId="12" fillId="5" borderId="13" xfId="1" applyFont="1" applyFill="1" applyBorder="1" applyAlignment="1">
      <alignment horizontal="center" vertical="center" wrapText="1"/>
    </xf>
    <xf numFmtId="0" fontId="12" fillId="5" borderId="14" xfId="1" applyFont="1" applyFill="1" applyBorder="1" applyAlignment="1">
      <alignment horizontal="center" vertical="center" wrapText="1"/>
    </xf>
    <xf numFmtId="0" fontId="12" fillId="5" borderId="9" xfId="1" applyFont="1" applyFill="1" applyBorder="1" applyAlignment="1">
      <alignment horizontal="center" vertical="center" wrapText="1"/>
    </xf>
    <xf numFmtId="0" fontId="13" fillId="5" borderId="2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textRotation="90" wrapText="1"/>
    </xf>
    <xf numFmtId="0" fontId="2" fillId="5" borderId="14" xfId="1" applyFont="1" applyFill="1" applyBorder="1" applyAlignment="1">
      <alignment horizontal="center" vertical="center" textRotation="90" wrapText="1"/>
    </xf>
    <xf numFmtId="0" fontId="4" fillId="6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wrapText="1"/>
    </xf>
    <xf numFmtId="0" fontId="4" fillId="0" borderId="0" xfId="1" applyFont="1" applyAlignment="1">
      <alignment wrapText="1"/>
    </xf>
    <xf numFmtId="0" fontId="1" fillId="0" borderId="2" xfId="1" applyBorder="1" applyAlignment="1">
      <alignment horizontal="left" vertical="center" wrapText="1"/>
    </xf>
    <xf numFmtId="0" fontId="1" fillId="0" borderId="2" xfId="1" applyBorder="1" applyAlignment="1">
      <alignment horizontal="center" vertical="center" wrapText="1"/>
    </xf>
    <xf numFmtId="0" fontId="1" fillId="0" borderId="7" xfId="1" quotePrefix="1" applyBorder="1" applyAlignment="1">
      <alignment horizontal="center" vertical="center" wrapText="1"/>
    </xf>
    <xf numFmtId="0" fontId="1" fillId="0" borderId="13" xfId="1" applyBorder="1" applyAlignment="1">
      <alignment horizontal="center" vertical="center" wrapText="1"/>
    </xf>
    <xf numFmtId="167" fontId="1" fillId="0" borderId="7" xfId="1" quotePrefix="1" applyNumberFormat="1" applyBorder="1" applyAlignment="1">
      <alignment horizontal="center" vertical="center" wrapText="1"/>
    </xf>
    <xf numFmtId="0" fontId="14" fillId="0" borderId="2" xfId="1" applyFont="1" applyBorder="1" applyAlignment="1">
      <alignment horizontal="left" vertical="center" wrapText="1"/>
    </xf>
    <xf numFmtId="0" fontId="15" fillId="0" borderId="2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0" borderId="2" xfId="1" quotePrefix="1" applyBorder="1" applyAlignment="1">
      <alignment horizontal="center" vertical="center" wrapText="1"/>
    </xf>
    <xf numFmtId="0" fontId="1" fillId="0" borderId="2" xfId="1" applyBorder="1" applyAlignment="1">
      <alignment horizontal="center" wrapText="1"/>
    </xf>
    <xf numFmtId="0" fontId="14" fillId="0" borderId="7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2" borderId="0" xfId="1" applyFont="1" applyFill="1" applyAlignment="1">
      <alignment wrapText="1"/>
    </xf>
    <xf numFmtId="0" fontId="14" fillId="0" borderId="0" xfId="1" applyFont="1" applyAlignment="1">
      <alignment wrapText="1"/>
    </xf>
    <xf numFmtId="0" fontId="3" fillId="2" borderId="0" xfId="1" applyFont="1" applyFill="1" applyAlignment="1">
      <alignment wrapText="1"/>
    </xf>
    <xf numFmtId="0" fontId="3" fillId="0" borderId="0" xfId="1" applyFont="1" applyAlignment="1">
      <alignment wrapText="1"/>
    </xf>
    <xf numFmtId="0" fontId="14" fillId="0" borderId="7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167" fontId="4" fillId="0" borderId="2" xfId="1" applyNumberFormat="1" applyFont="1" applyBorder="1" applyAlignment="1">
      <alignment horizontal="center" vertical="center" wrapText="1"/>
    </xf>
    <xf numFmtId="0" fontId="1" fillId="2" borderId="0" xfId="1" applyFill="1" applyAlignment="1">
      <alignment horizontal="left" vertical="center" wrapText="1"/>
    </xf>
    <xf numFmtId="0" fontId="1" fillId="2" borderId="0" xfId="1" applyFill="1" applyAlignment="1">
      <alignment horizontal="center" vertical="center" wrapText="1"/>
    </xf>
    <xf numFmtId="0" fontId="1" fillId="2" borderId="0" xfId="1" applyFill="1" applyAlignment="1">
      <alignment horizontal="center" wrapText="1"/>
    </xf>
    <xf numFmtId="16" fontId="1" fillId="2" borderId="0" xfId="1" quotePrefix="1" applyNumberFormat="1" applyFill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17" fillId="2" borderId="0" xfId="1" applyFont="1" applyFill="1" applyAlignment="1">
      <alignment vertical="center" wrapText="1"/>
    </xf>
    <xf numFmtId="0" fontId="13" fillId="5" borderId="13" xfId="1" applyFont="1" applyFill="1" applyBorder="1" applyAlignment="1">
      <alignment horizontal="center" wrapText="1"/>
    </xf>
    <xf numFmtId="0" fontId="13" fillId="5" borderId="14" xfId="1" applyFont="1" applyFill="1" applyBorder="1" applyAlignment="1">
      <alignment horizontal="center" wrapText="1"/>
    </xf>
    <xf numFmtId="0" fontId="13" fillId="5" borderId="9" xfId="1" applyFont="1" applyFill="1" applyBorder="1" applyAlignment="1">
      <alignment horizontal="center" wrapText="1"/>
    </xf>
    <xf numFmtId="0" fontId="14" fillId="2" borderId="0" xfId="1" applyFont="1" applyFill="1"/>
    <xf numFmtId="0" fontId="1" fillId="0" borderId="0" xfId="1"/>
    <xf numFmtId="0" fontId="2" fillId="5" borderId="2" xfId="1" applyFont="1" applyFill="1" applyBorder="1" applyAlignment="1">
      <alignment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18" fillId="6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vertical="center" wrapText="1"/>
    </xf>
    <xf numFmtId="9" fontId="14" fillId="2" borderId="0" xfId="1" applyNumberFormat="1" applyFont="1" applyFill="1"/>
    <xf numFmtId="166" fontId="14" fillId="2" borderId="0" xfId="1" applyNumberFormat="1" applyFont="1" applyFill="1"/>
    <xf numFmtId="10" fontId="14" fillId="2" borderId="0" xfId="1" applyNumberFormat="1" applyFont="1" applyFill="1"/>
    <xf numFmtId="0" fontId="1" fillId="0" borderId="2" xfId="1" applyBorder="1" applyAlignment="1">
      <alignment vertical="center"/>
    </xf>
    <xf numFmtId="0" fontId="2" fillId="5" borderId="13" xfId="1" applyFont="1" applyFill="1" applyBorder="1"/>
    <xf numFmtId="0" fontId="2" fillId="5" borderId="14" xfId="1" applyFont="1" applyFill="1" applyBorder="1"/>
    <xf numFmtId="0" fontId="2" fillId="5" borderId="9" xfId="1" applyFont="1" applyFill="1" applyBorder="1"/>
    <xf numFmtId="0" fontId="4" fillId="0" borderId="2" xfId="1" applyFont="1" applyBorder="1" applyAlignment="1">
      <alignment horizontal="left" wrapText="1"/>
    </xf>
    <xf numFmtId="0" fontId="4" fillId="0" borderId="2" xfId="1" applyFont="1" applyBorder="1" applyAlignment="1">
      <alignment horizontal="center" vertical="center" wrapText="1"/>
    </xf>
    <xf numFmtId="0" fontId="1" fillId="7" borderId="2" xfId="1" applyFill="1" applyBorder="1" applyAlignment="1">
      <alignment wrapText="1"/>
    </xf>
    <xf numFmtId="0" fontId="1" fillId="2" borderId="0" xfId="1" applyFill="1"/>
    <xf numFmtId="0" fontId="1" fillId="4" borderId="2" xfId="1" applyFill="1" applyBorder="1" applyAlignment="1" applyProtection="1">
      <alignment horizontal="right" vertical="center" wrapText="1"/>
      <protection locked="0"/>
    </xf>
    <xf numFmtId="0" fontId="1" fillId="4" borderId="2" xfId="1" applyFill="1" applyBorder="1" applyAlignment="1" applyProtection="1">
      <alignment horizontal="center" vertical="center" wrapText="1"/>
      <protection locked="0"/>
    </xf>
    <xf numFmtId="0" fontId="2" fillId="5" borderId="14" xfId="1" applyFont="1" applyFill="1" applyBorder="1" applyProtection="1"/>
  </cellXfs>
  <cellStyles count="2">
    <cellStyle name="Normal" xfId="0" builtinId="0"/>
    <cellStyle name="Normal 2" xfId="1" xr:uid="{1A5A8BDE-9310-4F62-AADD-D00AB6D28E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1131094</xdr:colOff>
      <xdr:row>0</xdr:row>
      <xdr:rowOff>59531</xdr:rowOff>
    </xdr:from>
    <xdr:to>
      <xdr:col>1</xdr:col>
      <xdr:colOff>3051500</xdr:colOff>
      <xdr:row>3</xdr:row>
      <xdr:rowOff>92661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DE284A-55B3-4535-81C6-98F275107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9219" y="59531"/>
          <a:ext cx="1920406" cy="899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378619</xdr:colOff>
      <xdr:row>0</xdr:row>
      <xdr:rowOff>135732</xdr:rowOff>
    </xdr:from>
    <xdr:to>
      <xdr:col>1</xdr:col>
      <xdr:colOff>834556</xdr:colOff>
      <xdr:row>3</xdr:row>
      <xdr:rowOff>396240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1CEAC21-3EFF-4398-BC19-E219DA245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8619" y="135732"/>
          <a:ext cx="1922787" cy="8320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583406</xdr:colOff>
      <xdr:row>0</xdr:row>
      <xdr:rowOff>59532</xdr:rowOff>
    </xdr:from>
    <xdr:to>
      <xdr:col>1</xdr:col>
      <xdr:colOff>1428439</xdr:colOff>
      <xdr:row>3</xdr:row>
      <xdr:rowOff>251253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11E606E-89D5-40BF-9ED5-A7A724CD2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406" y="59532"/>
          <a:ext cx="1921358" cy="906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AB58A-C928-46AF-85BA-51B85A4995E9}">
  <dimension ref="A1:P40"/>
  <sheetViews>
    <sheetView zoomScale="80" zoomScaleNormal="80" workbookViewId="0">
      <selection activeCell="C5" sqref="C5"/>
    </sheetView>
  </sheetViews>
  <sheetFormatPr baseColWidth="10" defaultColWidth="9.140625" defaultRowHeight="14.25" x14ac:dyDescent="0.2"/>
  <cols>
    <col min="1" max="1" width="3.5703125" style="6" customWidth="1"/>
    <col min="2" max="2" width="63.42578125" style="6" customWidth="1"/>
    <col min="3" max="3" width="12.42578125" style="6" customWidth="1"/>
    <col min="4" max="4" width="11.85546875" style="6" customWidth="1"/>
    <col min="5" max="5" width="14.140625" style="6" customWidth="1"/>
    <col min="6" max="6" width="16.140625" style="6" customWidth="1"/>
    <col min="7" max="7" width="22.28515625" style="50" customWidth="1"/>
    <col min="8" max="8" width="21.5703125" style="6" customWidth="1"/>
    <col min="9" max="9" width="14.5703125" style="6" customWidth="1"/>
    <col min="10" max="10" width="9.140625" style="6"/>
    <col min="11" max="11" width="13.28515625" style="6" customWidth="1"/>
    <col min="12" max="16384" width="9.140625" style="6"/>
  </cols>
  <sheetData>
    <row r="1" spans="1:16" ht="12.95" customHeight="1" x14ac:dyDescent="0.2">
      <c r="A1" s="1"/>
      <c r="B1" s="2"/>
      <c r="C1" s="3" t="s">
        <v>0</v>
      </c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5"/>
    </row>
    <row r="2" spans="1:16" ht="23.25" customHeight="1" x14ac:dyDescent="0.2">
      <c r="A2" s="7"/>
      <c r="B2" s="2"/>
      <c r="C2" s="3"/>
      <c r="D2" s="3"/>
      <c r="E2" s="3"/>
      <c r="F2" s="3"/>
      <c r="G2" s="3"/>
      <c r="H2" s="3"/>
      <c r="I2" s="8"/>
      <c r="J2" s="8"/>
      <c r="K2" s="8"/>
      <c r="L2" s="8"/>
      <c r="M2" s="8"/>
      <c r="N2" s="8"/>
      <c r="O2" s="8"/>
      <c r="P2" s="9"/>
    </row>
    <row r="3" spans="1:16" ht="32.25" customHeight="1" x14ac:dyDescent="0.2">
      <c r="A3" s="7"/>
      <c r="B3" s="2"/>
      <c r="C3" s="3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9"/>
    </row>
    <row r="4" spans="1:16" x14ac:dyDescent="0.2">
      <c r="A4" s="7"/>
      <c r="B4" s="10"/>
      <c r="C4" s="3"/>
      <c r="D4" s="3"/>
      <c r="E4" s="3"/>
      <c r="F4" s="3"/>
      <c r="G4" s="3"/>
      <c r="H4" s="3"/>
      <c r="I4" s="8"/>
      <c r="J4" s="8"/>
      <c r="K4" s="8"/>
      <c r="L4" s="8"/>
      <c r="M4" s="8"/>
      <c r="N4" s="8"/>
      <c r="O4" s="8"/>
      <c r="P4" s="9"/>
    </row>
    <row r="5" spans="1:16" ht="20.25" x14ac:dyDescent="0.2">
      <c r="A5" s="7"/>
      <c r="B5" s="11" t="s">
        <v>1</v>
      </c>
      <c r="C5" s="12">
        <v>0</v>
      </c>
      <c r="D5" s="13"/>
      <c r="E5" s="13"/>
      <c r="F5" s="13"/>
      <c r="G5" s="13"/>
      <c r="H5" s="13"/>
      <c r="I5" s="8"/>
      <c r="J5" s="8"/>
      <c r="K5" s="8"/>
      <c r="L5" s="8"/>
      <c r="M5" s="8"/>
      <c r="N5" s="8"/>
      <c r="O5" s="8"/>
      <c r="P5" s="9"/>
    </row>
    <row r="6" spans="1:16" s="19" customFormat="1" ht="45.75" customHeight="1" x14ac:dyDescent="0.2">
      <c r="A6" s="14"/>
      <c r="B6" s="15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7"/>
      <c r="J6" s="17"/>
      <c r="K6" s="17"/>
      <c r="L6" s="17"/>
      <c r="M6" s="17"/>
      <c r="N6" s="17"/>
      <c r="O6" s="17"/>
      <c r="P6" s="18"/>
    </row>
    <row r="7" spans="1:16" s="19" customFormat="1" ht="24.95" customHeight="1" x14ac:dyDescent="0.2">
      <c r="A7" s="14"/>
      <c r="B7" s="20" t="s">
        <v>9</v>
      </c>
      <c r="C7" s="21">
        <v>16</v>
      </c>
      <c r="D7" s="22">
        <v>3868.75</v>
      </c>
      <c r="E7" s="23" t="s">
        <v>10</v>
      </c>
      <c r="F7" s="24">
        <f>IF(ISBLANK($C$5)," ",D7*(1-$C$5))</f>
        <v>3868.75</v>
      </c>
      <c r="G7" s="25">
        <f>IFERROR(C7*F7,0)</f>
        <v>61900</v>
      </c>
      <c r="H7" s="26">
        <f>+D7*C7</f>
        <v>61900</v>
      </c>
      <c r="I7" s="17"/>
      <c r="J7" s="17"/>
      <c r="K7" s="17"/>
      <c r="L7" s="17"/>
      <c r="M7" s="17"/>
      <c r="N7" s="17"/>
      <c r="O7" s="17"/>
      <c r="P7" s="18"/>
    </row>
    <row r="8" spans="1:16" s="19" customFormat="1" ht="24.2" customHeight="1" x14ac:dyDescent="0.2">
      <c r="A8" s="14"/>
      <c r="B8" s="27" t="s">
        <v>11</v>
      </c>
      <c r="C8" s="27"/>
      <c r="D8" s="27"/>
      <c r="E8" s="27"/>
      <c r="F8" s="27"/>
      <c r="G8" s="25">
        <f>SUMPRODUCT(C9:C14,F9:F14)</f>
        <v>1238000</v>
      </c>
      <c r="H8" s="26">
        <f>ROUND(SUMPRODUCT(C9:C14,D9:D14),0)</f>
        <v>1238000</v>
      </c>
      <c r="I8" s="17"/>
      <c r="J8" s="17"/>
      <c r="K8" s="17"/>
      <c r="L8" s="17"/>
      <c r="M8" s="17"/>
      <c r="N8" s="17"/>
      <c r="O8" s="17"/>
      <c r="P8" s="18"/>
    </row>
    <row r="9" spans="1:16" s="19" customFormat="1" ht="24.95" customHeight="1" x14ac:dyDescent="0.2">
      <c r="A9" s="14"/>
      <c r="B9" s="28" t="s">
        <v>12</v>
      </c>
      <c r="C9" s="21">
        <v>1568</v>
      </c>
      <c r="D9" s="22">
        <v>88.140902767889401</v>
      </c>
      <c r="E9" s="23" t="s">
        <v>13</v>
      </c>
      <c r="F9" s="24">
        <f>IF(ISBLANK($C$5)," ",D9*(1-$C$5))</f>
        <v>88.140902767889401</v>
      </c>
      <c r="G9" s="29"/>
      <c r="H9" s="30"/>
      <c r="I9" s="17"/>
      <c r="J9" s="17"/>
      <c r="K9" s="17"/>
      <c r="L9" s="17"/>
      <c r="M9" s="17"/>
      <c r="N9" s="17"/>
      <c r="O9" s="17"/>
      <c r="P9" s="18"/>
    </row>
    <row r="10" spans="1:16" s="19" customFormat="1" ht="24.95" customHeight="1" x14ac:dyDescent="0.2">
      <c r="A10" s="14"/>
      <c r="B10" s="28" t="s">
        <v>14</v>
      </c>
      <c r="C10" s="21">
        <v>9348</v>
      </c>
      <c r="D10" s="22">
        <v>71.1907291586799</v>
      </c>
      <c r="E10" s="23" t="s">
        <v>13</v>
      </c>
      <c r="F10" s="24">
        <f t="shared" ref="F10:F14" si="0">IF(ISBLANK($C$5)," ",D10*(1-$C$5))</f>
        <v>71.1907291586799</v>
      </c>
      <c r="G10" s="29"/>
      <c r="H10" s="30"/>
      <c r="I10" s="17"/>
      <c r="J10" s="17"/>
      <c r="K10" s="17"/>
      <c r="L10" s="17"/>
      <c r="M10" s="17"/>
      <c r="N10" s="17"/>
      <c r="O10" s="17"/>
      <c r="P10" s="18"/>
    </row>
    <row r="11" spans="1:16" s="19" customFormat="1" ht="24.95" customHeight="1" x14ac:dyDescent="0.2">
      <c r="A11" s="14"/>
      <c r="B11" s="28" t="s">
        <v>15</v>
      </c>
      <c r="C11" s="21">
        <v>4332</v>
      </c>
      <c r="D11" s="22">
        <v>51.820530762786802</v>
      </c>
      <c r="E11" s="23" t="s">
        <v>13</v>
      </c>
      <c r="F11" s="24">
        <f t="shared" si="0"/>
        <v>51.820530762786802</v>
      </c>
      <c r="G11" s="17"/>
      <c r="H11" s="17"/>
      <c r="I11" s="17"/>
      <c r="J11" s="17"/>
      <c r="K11" s="17"/>
      <c r="L11" s="17"/>
      <c r="M11" s="17"/>
      <c r="N11" s="17"/>
      <c r="O11" s="17"/>
      <c r="P11" s="18"/>
    </row>
    <row r="12" spans="1:16" s="19" customFormat="1" ht="24.95" customHeight="1" x14ac:dyDescent="0.2">
      <c r="A12" s="14"/>
      <c r="B12" s="28" t="s">
        <v>16</v>
      </c>
      <c r="C12" s="21">
        <v>816</v>
      </c>
      <c r="D12" s="22">
        <v>55.710570605844303</v>
      </c>
      <c r="E12" s="23" t="s">
        <v>13</v>
      </c>
      <c r="F12" s="24">
        <f t="shared" si="0"/>
        <v>55.710570605844303</v>
      </c>
      <c r="H12" s="17"/>
      <c r="I12" s="17"/>
      <c r="J12" s="17"/>
      <c r="K12" s="17"/>
      <c r="L12" s="17"/>
      <c r="M12" s="17"/>
      <c r="N12" s="17"/>
      <c r="O12" s="17"/>
      <c r="P12" s="18"/>
    </row>
    <row r="13" spans="1:16" s="19" customFormat="1" ht="24.95" customHeight="1" x14ac:dyDescent="0.2">
      <c r="A13" s="14"/>
      <c r="B13" s="28" t="s">
        <v>17</v>
      </c>
      <c r="C13" s="21">
        <v>1640</v>
      </c>
      <c r="D13" s="22">
        <v>44.970460602132803</v>
      </c>
      <c r="E13" s="23" t="s">
        <v>13</v>
      </c>
      <c r="F13" s="24">
        <f t="shared" si="0"/>
        <v>44.970460602132803</v>
      </c>
      <c r="G13" s="29"/>
      <c r="H13" s="30"/>
      <c r="I13" s="17"/>
      <c r="J13" s="17"/>
      <c r="K13" s="17"/>
      <c r="L13" s="17"/>
      <c r="M13" s="17"/>
      <c r="N13" s="17"/>
      <c r="O13" s="17"/>
      <c r="P13" s="18"/>
    </row>
    <row r="14" spans="1:16" s="19" customFormat="1" ht="24.95" customHeight="1" x14ac:dyDescent="0.2">
      <c r="A14" s="14"/>
      <c r="B14" s="31" t="s">
        <v>18</v>
      </c>
      <c r="C14" s="32">
        <v>2668</v>
      </c>
      <c r="D14" s="33">
        <v>33.960347832964899</v>
      </c>
      <c r="E14" s="34" t="s">
        <v>13</v>
      </c>
      <c r="F14" s="24">
        <f t="shared" si="0"/>
        <v>33.960347832964899</v>
      </c>
      <c r="G14" s="29"/>
      <c r="H14" s="30"/>
      <c r="I14" s="17"/>
      <c r="J14" s="17"/>
      <c r="K14" s="17"/>
      <c r="L14" s="17"/>
      <c r="M14" s="17"/>
      <c r="N14" s="17"/>
      <c r="O14" s="17"/>
      <c r="P14" s="18"/>
    </row>
    <row r="15" spans="1:16" ht="24.95" customHeight="1" x14ac:dyDescent="0.2">
      <c r="A15" s="7"/>
      <c r="B15" s="35" t="s">
        <v>19</v>
      </c>
      <c r="C15" s="36"/>
      <c r="D15" s="36"/>
      <c r="E15" s="36"/>
      <c r="F15" s="37"/>
      <c r="G15" s="38">
        <f>+G8+G7</f>
        <v>1299900</v>
      </c>
      <c r="H15" s="26">
        <f>+H8+H7</f>
        <v>1299900</v>
      </c>
      <c r="I15" s="8"/>
      <c r="J15" s="8"/>
      <c r="K15" s="8"/>
      <c r="L15" s="8"/>
      <c r="M15" s="8"/>
      <c r="N15" s="8"/>
      <c r="O15" s="8"/>
      <c r="P15" s="9"/>
    </row>
    <row r="16" spans="1:16" ht="22.5" customHeight="1" x14ac:dyDescent="0.2">
      <c r="A16" s="7"/>
      <c r="B16" s="39" t="s">
        <v>20</v>
      </c>
      <c r="C16" s="39"/>
      <c r="D16" s="39"/>
      <c r="E16" s="39"/>
      <c r="F16" s="40">
        <v>0.21</v>
      </c>
      <c r="G16" s="25">
        <f>G15*$F$16</f>
        <v>272979</v>
      </c>
      <c r="H16" s="26">
        <f>H15*$F$16</f>
        <v>272979</v>
      </c>
      <c r="I16" s="8"/>
      <c r="J16" s="8"/>
      <c r="K16" s="8"/>
      <c r="L16" s="8"/>
      <c r="M16" s="8"/>
      <c r="N16" s="8"/>
      <c r="O16" s="8"/>
      <c r="P16" s="9"/>
    </row>
    <row r="17" spans="1:16" ht="22.5" customHeight="1" x14ac:dyDescent="0.2">
      <c r="A17" s="7"/>
      <c r="B17" s="41" t="s">
        <v>21</v>
      </c>
      <c r="C17" s="41"/>
      <c r="D17" s="41"/>
      <c r="E17" s="41"/>
      <c r="F17" s="41"/>
      <c r="G17" s="38">
        <f>G15+G16</f>
        <v>1572879</v>
      </c>
      <c r="H17" s="26">
        <f>H15+H16</f>
        <v>1572879</v>
      </c>
      <c r="I17" s="8"/>
      <c r="J17" s="8"/>
      <c r="K17" s="8"/>
      <c r="L17" s="8"/>
      <c r="M17" s="8"/>
      <c r="N17" s="8"/>
      <c r="O17" s="8"/>
      <c r="P17" s="9"/>
    </row>
    <row r="18" spans="1:16" x14ac:dyDescent="0.2">
      <c r="A18" s="7"/>
      <c r="B18" s="8"/>
      <c r="C18" s="8"/>
      <c r="D18" s="8"/>
      <c r="E18" s="8"/>
      <c r="F18" s="8"/>
      <c r="G18" s="42"/>
      <c r="H18" s="8"/>
      <c r="I18" s="8"/>
      <c r="J18" s="8"/>
      <c r="K18" s="8"/>
      <c r="L18" s="8"/>
      <c r="M18" s="8"/>
      <c r="N18" s="8"/>
      <c r="O18" s="8"/>
      <c r="P18" s="9"/>
    </row>
    <row r="19" spans="1:16" x14ac:dyDescent="0.2">
      <c r="A19" s="7"/>
      <c r="B19" s="8"/>
      <c r="C19" s="8"/>
      <c r="D19" s="8"/>
      <c r="E19" s="8"/>
      <c r="F19" s="8"/>
      <c r="G19" s="42"/>
      <c r="H19" s="8"/>
      <c r="I19" s="8"/>
      <c r="J19" s="8"/>
      <c r="K19" s="8"/>
      <c r="L19" s="8"/>
      <c r="M19" s="8"/>
      <c r="N19" s="8"/>
      <c r="O19" s="8"/>
      <c r="P19" s="9"/>
    </row>
    <row r="20" spans="1:16" ht="24.95" customHeight="1" x14ac:dyDescent="0.2">
      <c r="A20" s="7"/>
      <c r="B20" s="43" t="s">
        <v>22</v>
      </c>
      <c r="C20" s="43"/>
      <c r="D20" s="43"/>
      <c r="E20" s="43"/>
      <c r="F20" s="43"/>
      <c r="G20" s="43"/>
      <c r="H20" s="43"/>
      <c r="I20" s="8"/>
      <c r="J20" s="8"/>
      <c r="K20" s="8"/>
      <c r="L20" s="8"/>
      <c r="M20" s="8"/>
      <c r="N20" s="8"/>
      <c r="O20" s="8"/>
      <c r="P20" s="9"/>
    </row>
    <row r="21" spans="1:16" ht="24.95" customHeight="1" x14ac:dyDescent="0.2">
      <c r="A21" s="7"/>
      <c r="B21" s="44" t="s">
        <v>23</v>
      </c>
      <c r="C21" s="44"/>
      <c r="D21" s="44"/>
      <c r="E21" s="44"/>
      <c r="F21" s="44"/>
      <c r="G21" s="44"/>
      <c r="H21" s="44"/>
      <c r="I21" s="8"/>
      <c r="J21" s="8"/>
      <c r="K21" s="8"/>
      <c r="L21" s="8"/>
      <c r="M21" s="8"/>
      <c r="N21" s="8"/>
      <c r="O21" s="8"/>
      <c r="P21" s="9"/>
    </row>
    <row r="22" spans="1:16" x14ac:dyDescent="0.2">
      <c r="A22" s="7"/>
      <c r="B22" s="8"/>
      <c r="C22" s="8"/>
      <c r="D22" s="8"/>
      <c r="E22" s="8"/>
      <c r="F22" s="8"/>
      <c r="G22" s="42"/>
      <c r="H22" s="8"/>
      <c r="I22" s="8"/>
      <c r="J22" s="8"/>
      <c r="K22" s="8"/>
      <c r="L22" s="8"/>
      <c r="M22" s="8"/>
      <c r="N22" s="8"/>
      <c r="O22" s="8"/>
      <c r="P22" s="9"/>
    </row>
    <row r="23" spans="1:16" x14ac:dyDescent="0.2">
      <c r="A23" s="7"/>
      <c r="B23" s="8"/>
      <c r="C23" s="8"/>
      <c r="D23" s="8"/>
      <c r="E23" s="8"/>
      <c r="F23" s="8"/>
      <c r="G23" s="42"/>
      <c r="H23" s="8"/>
      <c r="I23" s="8"/>
      <c r="J23" s="8"/>
      <c r="K23" s="8"/>
      <c r="L23" s="8"/>
      <c r="M23" s="8"/>
      <c r="N23" s="8"/>
      <c r="O23" s="8"/>
      <c r="P23" s="9"/>
    </row>
    <row r="24" spans="1:16" x14ac:dyDescent="0.2">
      <c r="A24" s="7"/>
      <c r="B24" s="8"/>
      <c r="C24" s="8"/>
      <c r="D24" s="8"/>
      <c r="E24" s="8"/>
      <c r="F24" s="8"/>
      <c r="G24" s="42"/>
      <c r="H24" s="8"/>
      <c r="I24" s="8"/>
      <c r="J24" s="8"/>
      <c r="K24" s="8"/>
      <c r="L24" s="8"/>
      <c r="M24" s="8"/>
      <c r="N24" s="8"/>
      <c r="O24" s="8"/>
      <c r="P24" s="9"/>
    </row>
    <row r="25" spans="1:16" x14ac:dyDescent="0.2">
      <c r="A25" s="7"/>
      <c r="B25" s="8"/>
      <c r="C25" s="8"/>
      <c r="D25" s="8"/>
      <c r="E25" s="8"/>
      <c r="F25" s="8"/>
      <c r="G25" s="42"/>
      <c r="H25" s="8"/>
      <c r="I25" s="8"/>
      <c r="J25" s="8"/>
      <c r="K25" s="8"/>
      <c r="L25" s="8"/>
      <c r="M25" s="8"/>
      <c r="N25" s="8"/>
      <c r="O25" s="8"/>
      <c r="P25" s="9"/>
    </row>
    <row r="26" spans="1:16" x14ac:dyDescent="0.2">
      <c r="A26" s="7"/>
      <c r="B26" s="8"/>
      <c r="C26" s="8"/>
      <c r="D26" s="8"/>
      <c r="E26" s="8"/>
      <c r="F26" s="8"/>
      <c r="G26" s="42"/>
      <c r="H26" s="8"/>
      <c r="I26" s="8"/>
      <c r="J26" s="8"/>
      <c r="K26" s="8"/>
      <c r="L26" s="8"/>
      <c r="M26" s="8"/>
      <c r="N26" s="8"/>
      <c r="O26" s="8"/>
      <c r="P26" s="9"/>
    </row>
    <row r="27" spans="1:16" x14ac:dyDescent="0.2">
      <c r="A27" s="7"/>
      <c r="B27" s="8"/>
      <c r="C27" s="8"/>
      <c r="D27" s="8"/>
      <c r="E27" s="8"/>
      <c r="F27" s="8"/>
      <c r="G27" s="42"/>
      <c r="H27" s="8"/>
      <c r="I27" s="8"/>
      <c r="J27" s="8"/>
      <c r="K27" s="8"/>
      <c r="L27" s="8"/>
      <c r="M27" s="8"/>
      <c r="N27" s="8"/>
      <c r="O27" s="8"/>
      <c r="P27" s="9"/>
    </row>
    <row r="28" spans="1:16" x14ac:dyDescent="0.2">
      <c r="A28" s="7"/>
      <c r="B28" s="8"/>
      <c r="C28" s="8"/>
      <c r="D28" s="8"/>
      <c r="E28" s="8"/>
      <c r="F28" s="8"/>
      <c r="G28" s="42"/>
      <c r="H28" s="45"/>
      <c r="I28" s="8"/>
      <c r="J28" s="8"/>
      <c r="K28" s="8"/>
      <c r="L28" s="8"/>
      <c r="M28" s="8"/>
      <c r="N28" s="8"/>
      <c r="O28" s="8"/>
      <c r="P28" s="9"/>
    </row>
    <row r="29" spans="1:16" x14ac:dyDescent="0.2">
      <c r="A29" s="7"/>
      <c r="B29" s="8"/>
      <c r="C29" s="8"/>
      <c r="D29" s="8"/>
      <c r="E29" s="8"/>
      <c r="F29" s="8"/>
      <c r="G29" s="42"/>
      <c r="H29" s="8"/>
      <c r="I29" s="8"/>
      <c r="J29" s="8"/>
      <c r="K29" s="8"/>
      <c r="L29" s="8"/>
      <c r="M29" s="8"/>
      <c r="N29" s="8"/>
      <c r="O29" s="8"/>
      <c r="P29" s="9"/>
    </row>
    <row r="30" spans="1:16" x14ac:dyDescent="0.2">
      <c r="A30" s="7"/>
      <c r="B30" s="8"/>
      <c r="C30" s="8"/>
      <c r="D30" s="8"/>
      <c r="E30" s="8"/>
      <c r="F30" s="8"/>
      <c r="G30" s="42"/>
      <c r="H30" s="8"/>
      <c r="I30" s="8"/>
      <c r="J30" s="8"/>
      <c r="K30" s="8"/>
      <c r="L30" s="8"/>
      <c r="M30" s="8"/>
      <c r="N30" s="8"/>
      <c r="O30" s="8"/>
      <c r="P30" s="9"/>
    </row>
    <row r="31" spans="1:16" x14ac:dyDescent="0.2">
      <c r="A31" s="7"/>
      <c r="B31" s="8"/>
      <c r="C31" s="8"/>
      <c r="D31" s="8"/>
      <c r="E31" s="8"/>
      <c r="F31" s="8"/>
      <c r="G31" s="42"/>
      <c r="H31" s="8"/>
      <c r="I31" s="8"/>
      <c r="J31" s="8"/>
      <c r="K31" s="8"/>
      <c r="L31" s="8"/>
      <c r="M31" s="8"/>
      <c r="N31" s="8"/>
      <c r="O31" s="8"/>
      <c r="P31" s="9"/>
    </row>
    <row r="32" spans="1:16" x14ac:dyDescent="0.2">
      <c r="A32" s="7"/>
      <c r="B32" s="8"/>
      <c r="C32" s="8"/>
      <c r="D32" s="8"/>
      <c r="E32" s="8"/>
      <c r="F32" s="8"/>
      <c r="G32" s="42"/>
      <c r="H32" s="8"/>
      <c r="I32" s="8"/>
      <c r="J32" s="8"/>
      <c r="K32" s="8"/>
      <c r="L32" s="8"/>
      <c r="M32" s="8"/>
      <c r="N32" s="8"/>
      <c r="O32" s="8"/>
      <c r="P32" s="9"/>
    </row>
    <row r="33" spans="1:16" x14ac:dyDescent="0.2">
      <c r="A33" s="7"/>
      <c r="B33" s="8"/>
      <c r="C33" s="8"/>
      <c r="D33" s="8"/>
      <c r="E33" s="8"/>
      <c r="F33" s="8"/>
      <c r="G33" s="42"/>
      <c r="H33" s="8"/>
      <c r="I33" s="8"/>
      <c r="J33" s="8"/>
      <c r="K33" s="8"/>
      <c r="L33" s="8"/>
      <c r="M33" s="8"/>
      <c r="N33" s="8"/>
      <c r="O33" s="8"/>
      <c r="P33" s="9"/>
    </row>
    <row r="34" spans="1:16" x14ac:dyDescent="0.2">
      <c r="A34" s="7"/>
      <c r="B34" s="8"/>
      <c r="C34" s="8"/>
      <c r="D34" s="8"/>
      <c r="E34" s="8"/>
      <c r="F34" s="8"/>
      <c r="G34" s="42"/>
      <c r="H34" s="8"/>
      <c r="I34" s="8"/>
      <c r="J34" s="8"/>
      <c r="K34" s="8"/>
      <c r="L34" s="8"/>
      <c r="M34" s="8"/>
      <c r="N34" s="8"/>
      <c r="O34" s="8"/>
      <c r="P34" s="9"/>
    </row>
    <row r="35" spans="1:16" x14ac:dyDescent="0.2">
      <c r="A35" s="7"/>
      <c r="B35" s="8"/>
      <c r="C35" s="8"/>
      <c r="D35" s="8"/>
      <c r="E35" s="8"/>
      <c r="F35" s="8"/>
      <c r="G35" s="42"/>
      <c r="H35" s="8"/>
      <c r="I35" s="8"/>
      <c r="J35" s="8"/>
      <c r="K35" s="8"/>
      <c r="L35" s="8"/>
      <c r="M35" s="8"/>
      <c r="N35" s="8"/>
      <c r="O35" s="8"/>
      <c r="P35" s="9"/>
    </row>
    <row r="36" spans="1:16" x14ac:dyDescent="0.2">
      <c r="A36" s="7"/>
      <c r="B36" s="8"/>
      <c r="C36" s="8"/>
      <c r="D36" s="8"/>
      <c r="E36" s="8"/>
      <c r="F36" s="8"/>
      <c r="G36" s="42"/>
      <c r="H36" s="8"/>
      <c r="I36" s="8"/>
      <c r="J36" s="8"/>
      <c r="K36" s="8"/>
      <c r="L36" s="8"/>
      <c r="M36" s="8"/>
      <c r="N36" s="8"/>
      <c r="O36" s="8"/>
      <c r="P36" s="9"/>
    </row>
    <row r="37" spans="1:16" x14ac:dyDescent="0.2">
      <c r="A37" s="7"/>
      <c r="B37" s="8"/>
      <c r="C37" s="8"/>
      <c r="D37" s="8"/>
      <c r="E37" s="8"/>
      <c r="F37" s="8"/>
      <c r="G37" s="42"/>
      <c r="H37" s="8"/>
      <c r="I37" s="8"/>
      <c r="J37" s="8"/>
      <c r="K37" s="8"/>
      <c r="L37" s="8"/>
      <c r="M37" s="8"/>
      <c r="N37" s="8"/>
      <c r="O37" s="8"/>
      <c r="P37" s="9"/>
    </row>
    <row r="38" spans="1:16" x14ac:dyDescent="0.2">
      <c r="A38" s="7"/>
      <c r="B38" s="8"/>
      <c r="C38" s="8"/>
      <c r="D38" s="8"/>
      <c r="E38" s="8"/>
      <c r="F38" s="8"/>
      <c r="G38" s="42"/>
      <c r="H38" s="8"/>
      <c r="I38" s="8"/>
      <c r="J38" s="8"/>
      <c r="K38" s="8"/>
      <c r="L38" s="8"/>
      <c r="M38" s="8"/>
      <c r="N38" s="8"/>
      <c r="O38" s="8"/>
      <c r="P38" s="9"/>
    </row>
    <row r="39" spans="1:16" x14ac:dyDescent="0.2">
      <c r="A39" s="7"/>
      <c r="B39" s="8"/>
      <c r="C39" s="8"/>
      <c r="D39" s="8"/>
      <c r="E39" s="8"/>
      <c r="F39" s="8"/>
      <c r="G39" s="42"/>
      <c r="H39" s="8"/>
      <c r="I39" s="8"/>
      <c r="J39" s="8"/>
      <c r="K39" s="8"/>
      <c r="L39" s="8"/>
      <c r="M39" s="8"/>
      <c r="N39" s="8"/>
      <c r="O39" s="8"/>
      <c r="P39" s="9"/>
    </row>
    <row r="40" spans="1:16" x14ac:dyDescent="0.2">
      <c r="A40" s="46"/>
      <c r="B40" s="47"/>
      <c r="C40" s="47"/>
      <c r="D40" s="47"/>
      <c r="E40" s="47"/>
      <c r="F40" s="47"/>
      <c r="G40" s="48"/>
      <c r="H40" s="47"/>
      <c r="I40" s="47"/>
      <c r="J40" s="47"/>
      <c r="K40" s="47"/>
      <c r="L40" s="47"/>
      <c r="M40" s="47"/>
      <c r="N40" s="47"/>
      <c r="O40" s="47"/>
      <c r="P40" s="49"/>
    </row>
  </sheetData>
  <sheetProtection algorithmName="SHA-512" hashValue="OV0ZeZxoSAzsTObA5Ak1pMDFvz3lmmqpEumQDxVTmT5eZXBDZn2o/SzsYLkt83CRYHOQMMvYkV16kt/mw1Qbxg==" saltValue="iaftwU1CW8tSCeuADvEBgQ==" spinCount="100000" sheet="1" selectLockedCells="1"/>
  <mergeCells count="8">
    <mergeCell ref="B20:H20"/>
    <mergeCell ref="B21:H21"/>
    <mergeCell ref="B1:B4"/>
    <mergeCell ref="C1:H4"/>
    <mergeCell ref="B8:F8"/>
    <mergeCell ref="B15:F15"/>
    <mergeCell ref="B16:E16"/>
    <mergeCell ref="B17:F17"/>
  </mergeCells>
  <dataValidations count="1">
    <dataValidation type="decimal" allowBlank="1" showInputMessage="1" showErrorMessage="1" sqref="C5" xr:uid="{19CBFB3C-55A9-429B-8898-41E9CE10661C}">
      <formula1>0</formula1>
      <formula2>0.99</formula2>
    </dataValidation>
  </dataValidations>
  <pageMargins left="0.35433070866141736" right="0.35433070866141736" top="0.78740157480314965" bottom="0.78740157480314965" header="0" footer="0"/>
  <pageSetup paperSize="9" scale="7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5D391-3F7B-45E7-948A-3FDA0570E909}">
  <dimension ref="A1:T134"/>
  <sheetViews>
    <sheetView zoomScale="80" zoomScaleNormal="80" workbookViewId="0">
      <pane ySplit="6" topLeftCell="A7" activePane="bottomLeft" state="frozen"/>
      <selection activeCell="K17" sqref="K17"/>
      <selection pane="bottomLeft" activeCell="H7" sqref="H7"/>
    </sheetView>
  </sheetViews>
  <sheetFormatPr baseColWidth="10" defaultColWidth="11.42578125" defaultRowHeight="15" x14ac:dyDescent="0.25"/>
  <cols>
    <col min="1" max="1" width="22" style="90" bestFit="1" customWidth="1"/>
    <col min="2" max="2" width="18.42578125" style="91" customWidth="1"/>
    <col min="3" max="3" width="36.7109375" style="91" customWidth="1"/>
    <col min="4" max="4" width="50" style="92" customWidth="1"/>
    <col min="5" max="5" width="8.5703125" style="91" customWidth="1"/>
    <col min="6" max="6" width="14.7109375" style="91" customWidth="1"/>
    <col min="7" max="7" width="11.28515625" style="91" customWidth="1"/>
    <col min="8" max="8" width="11.7109375" style="91" customWidth="1"/>
    <col min="9" max="9" width="13" style="91" customWidth="1"/>
    <col min="10" max="10" width="13.28515625" style="91" customWidth="1"/>
    <col min="11" max="16384" width="11.42578125" style="54"/>
  </cols>
  <sheetData>
    <row r="1" spans="1:20" x14ac:dyDescent="0.25">
      <c r="A1" s="51"/>
      <c r="B1" s="51"/>
      <c r="C1" s="52" t="s">
        <v>24</v>
      </c>
      <c r="D1" s="52"/>
      <c r="E1" s="52"/>
      <c r="F1" s="52"/>
      <c r="G1" s="52"/>
      <c r="H1" s="52"/>
      <c r="I1" s="52"/>
      <c r="J1" s="52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x14ac:dyDescent="0.25">
      <c r="A2" s="51"/>
      <c r="B2" s="51"/>
      <c r="C2" s="52"/>
      <c r="D2" s="52"/>
      <c r="E2" s="52"/>
      <c r="F2" s="52"/>
      <c r="G2" s="52"/>
      <c r="H2" s="52"/>
      <c r="I2" s="52"/>
      <c r="J2" s="52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x14ac:dyDescent="0.25">
      <c r="A3" s="51"/>
      <c r="B3" s="51"/>
      <c r="C3" s="52"/>
      <c r="D3" s="52"/>
      <c r="E3" s="52"/>
      <c r="F3" s="52"/>
      <c r="G3" s="52"/>
      <c r="H3" s="52"/>
      <c r="I3" s="52"/>
      <c r="J3" s="52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38.25" customHeight="1" x14ac:dyDescent="0.25">
      <c r="A4" s="51"/>
      <c r="B4" s="51"/>
      <c r="C4" s="52"/>
      <c r="D4" s="52"/>
      <c r="E4" s="52"/>
      <c r="F4" s="52"/>
      <c r="G4" s="52"/>
      <c r="H4" s="52"/>
      <c r="I4" s="52"/>
      <c r="J4" s="52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8.75" x14ac:dyDescent="0.25">
      <c r="A5" s="55" t="s">
        <v>25</v>
      </c>
      <c r="B5" s="56"/>
      <c r="C5" s="56"/>
      <c r="D5" s="56"/>
      <c r="E5" s="56"/>
      <c r="F5" s="56"/>
      <c r="G5" s="56"/>
      <c r="H5" s="56"/>
      <c r="I5" s="56"/>
      <c r="J5" s="57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0" s="64" customFormat="1" ht="120" x14ac:dyDescent="0.25">
      <c r="A6" s="58" t="s">
        <v>26</v>
      </c>
      <c r="B6" s="58" t="s">
        <v>27</v>
      </c>
      <c r="C6" s="58" t="s">
        <v>28</v>
      </c>
      <c r="D6" s="58" t="s">
        <v>29</v>
      </c>
      <c r="E6" s="59" t="s">
        <v>30</v>
      </c>
      <c r="F6" s="60" t="s">
        <v>31</v>
      </c>
      <c r="G6" s="59" t="s">
        <v>32</v>
      </c>
      <c r="H6" s="61" t="s">
        <v>33</v>
      </c>
      <c r="I6" s="61" t="s">
        <v>34</v>
      </c>
      <c r="J6" s="62" t="s">
        <v>35</v>
      </c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0" ht="30" x14ac:dyDescent="0.25">
      <c r="A7" s="65" t="s">
        <v>36</v>
      </c>
      <c r="B7" s="66"/>
      <c r="C7" s="66" t="s">
        <v>37</v>
      </c>
      <c r="D7" s="66" t="s">
        <v>38</v>
      </c>
      <c r="E7" s="66"/>
      <c r="F7" s="67" t="s">
        <v>39</v>
      </c>
      <c r="G7" s="68">
        <v>16</v>
      </c>
      <c r="H7" s="114"/>
      <c r="I7" s="114"/>
      <c r="J7" s="69">
        <f>IF(I7&lt;12,0,LN(H7+1)*IF(I7&gt;120,2,IF(I7=12,1,(1+(I7/120))))*$G7)</f>
        <v>0</v>
      </c>
      <c r="K7" s="53"/>
      <c r="L7" s="53"/>
      <c r="M7" s="53"/>
      <c r="N7" s="53"/>
      <c r="O7" s="53"/>
      <c r="P7" s="53"/>
      <c r="Q7" s="53"/>
      <c r="R7" s="53"/>
      <c r="S7" s="53"/>
      <c r="T7" s="53"/>
    </row>
    <row r="8" spans="1:20" ht="30" x14ac:dyDescent="0.25">
      <c r="A8" s="70" t="s">
        <v>40</v>
      </c>
      <c r="B8" s="71"/>
      <c r="C8" s="66" t="s">
        <v>41</v>
      </c>
      <c r="D8" s="66"/>
      <c r="E8" s="66"/>
      <c r="F8" s="67" t="s">
        <v>39</v>
      </c>
      <c r="G8" s="68">
        <v>16</v>
      </c>
      <c r="H8" s="114"/>
      <c r="I8" s="114"/>
      <c r="J8" s="69">
        <f t="shared" ref="J8:J74" si="0">IF(I8&lt;12,0,LN(H8+1)*IF(I8&gt;120,2,IF(I8=12,1,(1+(I8/120))))*$G8)</f>
        <v>0</v>
      </c>
      <c r="K8" s="53"/>
      <c r="L8" s="53"/>
      <c r="M8" s="53"/>
      <c r="N8" s="53"/>
      <c r="O8" s="53"/>
      <c r="P8" s="53"/>
      <c r="Q8" s="53"/>
      <c r="R8" s="53"/>
      <c r="S8" s="53"/>
      <c r="T8" s="53"/>
    </row>
    <row r="9" spans="1:20" ht="136.15" customHeight="1" x14ac:dyDescent="0.25">
      <c r="A9" s="70" t="s">
        <v>42</v>
      </c>
      <c r="B9" s="71"/>
      <c r="C9" s="66" t="s">
        <v>43</v>
      </c>
      <c r="D9" s="66"/>
      <c r="E9" s="66"/>
      <c r="F9" s="67" t="s">
        <v>39</v>
      </c>
      <c r="G9" s="68">
        <v>4</v>
      </c>
      <c r="H9" s="114"/>
      <c r="I9" s="114"/>
      <c r="J9" s="69">
        <f t="shared" si="0"/>
        <v>0</v>
      </c>
      <c r="K9" s="53"/>
      <c r="L9" s="53"/>
      <c r="M9" s="53"/>
      <c r="N9" s="53"/>
      <c r="O9" s="53"/>
      <c r="P9" s="53"/>
      <c r="Q9" s="53"/>
      <c r="R9" s="53"/>
      <c r="S9" s="53"/>
      <c r="T9" s="53"/>
    </row>
    <row r="10" spans="1:20" ht="205.9" customHeight="1" x14ac:dyDescent="0.25">
      <c r="A10" s="70" t="s">
        <v>44</v>
      </c>
      <c r="B10" s="71"/>
      <c r="C10" s="66" t="s">
        <v>45</v>
      </c>
      <c r="D10" s="66"/>
      <c r="E10" s="66"/>
      <c r="F10" s="67" t="s">
        <v>39</v>
      </c>
      <c r="G10" s="68">
        <v>12</v>
      </c>
      <c r="H10" s="114"/>
      <c r="I10" s="114"/>
      <c r="J10" s="69">
        <f t="shared" si="0"/>
        <v>0</v>
      </c>
      <c r="K10" s="53"/>
      <c r="L10" s="53"/>
      <c r="M10" s="53"/>
      <c r="N10" s="53"/>
      <c r="O10" s="53"/>
      <c r="P10" s="53"/>
      <c r="Q10" s="53"/>
      <c r="R10" s="53"/>
      <c r="S10" s="53"/>
      <c r="T10" s="53"/>
    </row>
    <row r="11" spans="1:20" ht="30" x14ac:dyDescent="0.25">
      <c r="A11" s="70" t="s">
        <v>46</v>
      </c>
      <c r="B11" s="71"/>
      <c r="C11" s="72" t="s">
        <v>47</v>
      </c>
      <c r="D11" s="66"/>
      <c r="E11" s="66" t="s">
        <v>48</v>
      </c>
      <c r="F11" s="67" t="s">
        <v>39</v>
      </c>
      <c r="G11" s="68">
        <v>25</v>
      </c>
      <c r="H11" s="114"/>
      <c r="I11" s="114"/>
      <c r="J11" s="69">
        <f t="shared" si="0"/>
        <v>0</v>
      </c>
      <c r="K11" s="53"/>
      <c r="L11" s="53"/>
      <c r="M11" s="53"/>
      <c r="N11" s="53"/>
      <c r="O11" s="53"/>
      <c r="P11" s="53"/>
      <c r="Q11" s="53"/>
      <c r="R11" s="53"/>
      <c r="S11" s="53"/>
      <c r="T11" s="53"/>
    </row>
    <row r="12" spans="1:20" ht="30" x14ac:dyDescent="0.25">
      <c r="A12" s="70" t="s">
        <v>49</v>
      </c>
      <c r="B12" s="71"/>
      <c r="C12" s="72" t="s">
        <v>50</v>
      </c>
      <c r="D12" s="66"/>
      <c r="E12" s="66"/>
      <c r="F12" s="67" t="s">
        <v>39</v>
      </c>
      <c r="G12" s="68">
        <v>9</v>
      </c>
      <c r="H12" s="114"/>
      <c r="I12" s="114"/>
      <c r="J12" s="69">
        <f t="shared" si="0"/>
        <v>0</v>
      </c>
      <c r="K12" s="53"/>
      <c r="L12" s="53"/>
      <c r="M12" s="53"/>
      <c r="N12" s="53"/>
      <c r="O12" s="53"/>
      <c r="P12" s="53"/>
      <c r="Q12" s="53"/>
      <c r="R12" s="53"/>
      <c r="S12" s="53"/>
      <c r="T12" s="53"/>
    </row>
    <row r="13" spans="1:20" ht="30" x14ac:dyDescent="0.25">
      <c r="A13" s="70" t="s">
        <v>51</v>
      </c>
      <c r="B13" s="71"/>
      <c r="C13" s="72" t="s">
        <v>52</v>
      </c>
      <c r="D13" s="66"/>
      <c r="E13" s="66" t="s">
        <v>48</v>
      </c>
      <c r="F13" s="67" t="s">
        <v>39</v>
      </c>
      <c r="G13" s="68">
        <v>25</v>
      </c>
      <c r="H13" s="114"/>
      <c r="I13" s="114"/>
      <c r="J13" s="69">
        <f t="shared" si="0"/>
        <v>0</v>
      </c>
      <c r="K13" s="53"/>
      <c r="L13" s="53"/>
      <c r="M13" s="53"/>
      <c r="N13" s="53"/>
      <c r="O13" s="53"/>
      <c r="P13" s="53"/>
      <c r="Q13" s="53"/>
      <c r="R13" s="53"/>
      <c r="S13" s="53"/>
      <c r="T13" s="53"/>
    </row>
    <row r="14" spans="1:20" ht="79.150000000000006" customHeight="1" x14ac:dyDescent="0.25">
      <c r="A14" s="70" t="s">
        <v>53</v>
      </c>
      <c r="B14" s="71"/>
      <c r="C14" s="66" t="s">
        <v>54</v>
      </c>
      <c r="D14" s="66"/>
      <c r="E14" s="66"/>
      <c r="F14" s="67" t="s">
        <v>39</v>
      </c>
      <c r="G14" s="68">
        <v>4</v>
      </c>
      <c r="H14" s="114"/>
      <c r="I14" s="114"/>
      <c r="J14" s="69">
        <f t="shared" si="0"/>
        <v>0</v>
      </c>
      <c r="K14" s="53"/>
      <c r="L14" s="53"/>
      <c r="M14" s="53"/>
      <c r="N14" s="53"/>
      <c r="O14" s="53"/>
      <c r="P14" s="53"/>
      <c r="Q14" s="53"/>
      <c r="R14" s="53"/>
      <c r="S14" s="53"/>
      <c r="T14" s="53"/>
    </row>
    <row r="15" spans="1:20" ht="64.900000000000006" customHeight="1" x14ac:dyDescent="0.25">
      <c r="A15" s="70" t="s">
        <v>55</v>
      </c>
      <c r="B15" s="71"/>
      <c r="C15" s="66" t="s">
        <v>56</v>
      </c>
      <c r="D15" s="66"/>
      <c r="E15" s="66"/>
      <c r="F15" s="67" t="s">
        <v>39</v>
      </c>
      <c r="G15" s="68">
        <v>9</v>
      </c>
      <c r="H15" s="114"/>
      <c r="I15" s="114"/>
      <c r="J15" s="69">
        <f t="shared" si="0"/>
        <v>0</v>
      </c>
      <c r="K15" s="53"/>
      <c r="L15" s="53"/>
      <c r="M15" s="53"/>
      <c r="N15" s="53"/>
      <c r="O15" s="53"/>
      <c r="P15" s="53"/>
      <c r="Q15" s="53"/>
      <c r="R15" s="53"/>
      <c r="S15" s="53"/>
      <c r="T15" s="53"/>
    </row>
    <row r="16" spans="1:20" ht="30" x14ac:dyDescent="0.25">
      <c r="A16" s="70" t="s">
        <v>57</v>
      </c>
      <c r="B16" s="71"/>
      <c r="C16" s="72" t="s">
        <v>58</v>
      </c>
      <c r="D16" s="66"/>
      <c r="E16" s="66"/>
      <c r="F16" s="67" t="s">
        <v>39</v>
      </c>
      <c r="G16" s="68">
        <v>4</v>
      </c>
      <c r="H16" s="114"/>
      <c r="I16" s="114"/>
      <c r="J16" s="69">
        <f t="shared" si="0"/>
        <v>0</v>
      </c>
      <c r="K16" s="53"/>
      <c r="L16" s="53"/>
      <c r="M16" s="53"/>
      <c r="N16" s="53"/>
      <c r="O16" s="53"/>
      <c r="P16" s="53"/>
      <c r="Q16" s="53"/>
      <c r="R16" s="53"/>
      <c r="S16" s="53"/>
      <c r="T16" s="53"/>
    </row>
    <row r="17" spans="1:20" ht="45" x14ac:dyDescent="0.25">
      <c r="A17" s="70" t="s">
        <v>59</v>
      </c>
      <c r="B17" s="71"/>
      <c r="C17" s="66" t="s">
        <v>60</v>
      </c>
      <c r="D17" s="66"/>
      <c r="E17" s="66"/>
      <c r="F17" s="67" t="s">
        <v>39</v>
      </c>
      <c r="G17" s="68">
        <v>6</v>
      </c>
      <c r="H17" s="114"/>
      <c r="I17" s="114"/>
      <c r="J17" s="69">
        <f t="shared" si="0"/>
        <v>0</v>
      </c>
      <c r="K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0" ht="96.6" customHeight="1" x14ac:dyDescent="0.25">
      <c r="A18" s="70" t="s">
        <v>61</v>
      </c>
      <c r="B18" s="71"/>
      <c r="C18" s="66" t="s">
        <v>62</v>
      </c>
      <c r="D18" s="66"/>
      <c r="E18" s="66"/>
      <c r="F18" s="67" t="s">
        <v>39</v>
      </c>
      <c r="G18" s="68">
        <v>4</v>
      </c>
      <c r="H18" s="114"/>
      <c r="I18" s="114"/>
      <c r="J18" s="69">
        <f t="shared" si="0"/>
        <v>0</v>
      </c>
      <c r="K18" s="53"/>
      <c r="L18" s="53"/>
      <c r="M18" s="53"/>
      <c r="N18" s="53"/>
      <c r="O18" s="53"/>
      <c r="P18" s="53"/>
      <c r="Q18" s="53"/>
      <c r="R18" s="53"/>
      <c r="S18" s="53"/>
      <c r="T18" s="53"/>
    </row>
    <row r="19" spans="1:20" ht="69.599999999999994" customHeight="1" x14ac:dyDescent="0.25">
      <c r="A19" s="70" t="s">
        <v>63</v>
      </c>
      <c r="B19" s="71"/>
      <c r="C19" s="66" t="s">
        <v>64</v>
      </c>
      <c r="D19" s="66"/>
      <c r="E19" s="66"/>
      <c r="F19" s="67" t="s">
        <v>39</v>
      </c>
      <c r="G19" s="68">
        <v>9</v>
      </c>
      <c r="H19" s="114"/>
      <c r="I19" s="114"/>
      <c r="J19" s="69">
        <f t="shared" si="0"/>
        <v>0</v>
      </c>
      <c r="K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0" ht="79.150000000000006" customHeight="1" x14ac:dyDescent="0.25">
      <c r="A20" s="70" t="s">
        <v>65</v>
      </c>
      <c r="B20" s="71"/>
      <c r="C20" s="66" t="s">
        <v>66</v>
      </c>
      <c r="D20" s="66"/>
      <c r="E20" s="66"/>
      <c r="F20" s="67" t="s">
        <v>39</v>
      </c>
      <c r="G20" s="68">
        <v>9</v>
      </c>
      <c r="H20" s="114"/>
      <c r="I20" s="114"/>
      <c r="J20" s="69">
        <f t="shared" si="0"/>
        <v>0</v>
      </c>
      <c r="K20" s="53"/>
      <c r="L20" s="53"/>
      <c r="M20" s="53"/>
      <c r="N20" s="53"/>
      <c r="O20" s="53"/>
      <c r="P20" s="53"/>
      <c r="Q20" s="53"/>
      <c r="R20" s="53"/>
      <c r="S20" s="53"/>
      <c r="T20" s="53"/>
    </row>
    <row r="21" spans="1:20" ht="45" x14ac:dyDescent="0.25">
      <c r="A21" s="70" t="s">
        <v>67</v>
      </c>
      <c r="B21" s="71"/>
      <c r="C21" s="66" t="s">
        <v>68</v>
      </c>
      <c r="D21" s="66"/>
      <c r="E21" s="66"/>
      <c r="F21" s="67" t="s">
        <v>39</v>
      </c>
      <c r="G21" s="68">
        <v>16</v>
      </c>
      <c r="H21" s="114"/>
      <c r="I21" s="114"/>
      <c r="J21" s="69">
        <f t="shared" si="0"/>
        <v>0</v>
      </c>
      <c r="K21" s="53"/>
      <c r="L21" s="53"/>
      <c r="M21" s="53"/>
      <c r="N21" s="53"/>
      <c r="O21" s="53"/>
      <c r="P21" s="53"/>
      <c r="Q21" s="53"/>
      <c r="R21" s="53"/>
      <c r="S21" s="53"/>
      <c r="T21" s="53"/>
    </row>
    <row r="22" spans="1:20" ht="75" x14ac:dyDescent="0.25">
      <c r="A22" s="70" t="s">
        <v>69</v>
      </c>
      <c r="B22" s="71"/>
      <c r="C22" s="66" t="s">
        <v>70</v>
      </c>
      <c r="D22" s="66"/>
      <c r="E22" s="66"/>
      <c r="F22" s="67" t="s">
        <v>39</v>
      </c>
      <c r="G22" s="68">
        <v>9</v>
      </c>
      <c r="H22" s="114"/>
      <c r="I22" s="114"/>
      <c r="J22" s="69">
        <f t="shared" si="0"/>
        <v>0</v>
      </c>
      <c r="K22" s="53"/>
      <c r="L22" s="53"/>
      <c r="M22" s="53"/>
      <c r="N22" s="53"/>
      <c r="O22" s="53"/>
      <c r="P22" s="53"/>
      <c r="Q22" s="53"/>
      <c r="R22" s="53"/>
      <c r="S22" s="53"/>
      <c r="T22" s="53"/>
    </row>
    <row r="23" spans="1:20" ht="30" x14ac:dyDescent="0.25">
      <c r="A23" s="70" t="s">
        <v>71</v>
      </c>
      <c r="B23" s="71"/>
      <c r="C23" s="66" t="s">
        <v>72</v>
      </c>
      <c r="D23" s="66"/>
      <c r="E23" s="66" t="s">
        <v>48</v>
      </c>
      <c r="F23" s="67" t="s">
        <v>39</v>
      </c>
      <c r="G23" s="68">
        <v>20</v>
      </c>
      <c r="H23" s="114"/>
      <c r="I23" s="114"/>
      <c r="J23" s="69">
        <f t="shared" si="0"/>
        <v>0</v>
      </c>
      <c r="K23" s="53"/>
      <c r="L23" s="53"/>
      <c r="M23" s="53"/>
      <c r="N23" s="53"/>
      <c r="O23" s="53"/>
      <c r="P23" s="53"/>
      <c r="Q23" s="53"/>
      <c r="R23" s="53"/>
      <c r="S23" s="53"/>
      <c r="T23" s="53"/>
    </row>
    <row r="24" spans="1:20" ht="60" x14ac:dyDescent="0.25">
      <c r="A24" s="73" t="s">
        <v>73</v>
      </c>
      <c r="B24" s="71"/>
      <c r="C24" s="66" t="s">
        <v>74</v>
      </c>
      <c r="D24" s="66"/>
      <c r="E24" s="66"/>
      <c r="F24" s="67" t="s">
        <v>39</v>
      </c>
      <c r="G24" s="68">
        <v>1</v>
      </c>
      <c r="H24" s="114"/>
      <c r="I24" s="114"/>
      <c r="J24" s="69">
        <f t="shared" si="0"/>
        <v>0</v>
      </c>
      <c r="K24" s="53"/>
      <c r="L24" s="53"/>
      <c r="M24" s="53"/>
      <c r="N24" s="53"/>
      <c r="O24" s="53"/>
      <c r="P24" s="53"/>
      <c r="Q24" s="53"/>
      <c r="R24" s="53"/>
      <c r="S24" s="53"/>
      <c r="T24" s="53"/>
    </row>
    <row r="25" spans="1:20" ht="251.45" customHeight="1" x14ac:dyDescent="0.25">
      <c r="A25" s="73" t="s">
        <v>75</v>
      </c>
      <c r="B25" s="71"/>
      <c r="C25" s="66" t="s">
        <v>76</v>
      </c>
      <c r="D25" s="66"/>
      <c r="E25" s="66"/>
      <c r="F25" s="67" t="s">
        <v>39</v>
      </c>
      <c r="G25" s="68">
        <v>2</v>
      </c>
      <c r="H25" s="114"/>
      <c r="I25" s="114"/>
      <c r="J25" s="69">
        <f t="shared" si="0"/>
        <v>0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</row>
    <row r="26" spans="1:20" ht="64.900000000000006" customHeight="1" x14ac:dyDescent="0.25">
      <c r="A26" s="73" t="s">
        <v>77</v>
      </c>
      <c r="B26" s="71"/>
      <c r="C26" s="66" t="s">
        <v>56</v>
      </c>
      <c r="D26" s="66"/>
      <c r="E26" s="66"/>
      <c r="F26" s="67" t="s">
        <v>39</v>
      </c>
      <c r="G26" s="68">
        <v>2</v>
      </c>
      <c r="H26" s="114"/>
      <c r="I26" s="114"/>
      <c r="J26" s="69">
        <f t="shared" si="0"/>
        <v>0</v>
      </c>
      <c r="K26" s="53"/>
      <c r="L26" s="53"/>
      <c r="M26" s="53"/>
      <c r="N26" s="53"/>
      <c r="O26" s="53"/>
      <c r="P26" s="53"/>
      <c r="Q26" s="53"/>
      <c r="R26" s="53"/>
      <c r="S26" s="53"/>
      <c r="T26" s="53"/>
    </row>
    <row r="27" spans="1:20" ht="30" x14ac:dyDescent="0.25">
      <c r="A27" s="65" t="s">
        <v>78</v>
      </c>
      <c r="B27" s="71"/>
      <c r="C27" s="66" t="s">
        <v>79</v>
      </c>
      <c r="D27" s="66" t="s">
        <v>80</v>
      </c>
      <c r="E27" s="66"/>
      <c r="F27" s="67" t="s">
        <v>39</v>
      </c>
      <c r="G27" s="68">
        <v>16</v>
      </c>
      <c r="H27" s="114"/>
      <c r="I27" s="114"/>
      <c r="J27" s="69">
        <f t="shared" si="0"/>
        <v>0</v>
      </c>
      <c r="K27" s="53"/>
      <c r="L27" s="53"/>
      <c r="M27" s="53"/>
      <c r="N27" s="53"/>
      <c r="O27" s="53"/>
      <c r="P27" s="53"/>
      <c r="Q27" s="53"/>
      <c r="R27" s="53"/>
      <c r="S27" s="53"/>
      <c r="T27" s="53"/>
    </row>
    <row r="28" spans="1:20" ht="45" x14ac:dyDescent="0.25">
      <c r="A28" s="65" t="s">
        <v>81</v>
      </c>
      <c r="B28" s="71"/>
      <c r="C28" s="66" t="s">
        <v>82</v>
      </c>
      <c r="D28" s="66" t="s">
        <v>83</v>
      </c>
      <c r="E28" s="66"/>
      <c r="F28" s="67" t="s">
        <v>39</v>
      </c>
      <c r="G28" s="68">
        <v>16</v>
      </c>
      <c r="H28" s="114"/>
      <c r="I28" s="114"/>
      <c r="J28" s="69">
        <f t="shared" si="0"/>
        <v>0</v>
      </c>
      <c r="K28" s="53"/>
      <c r="L28" s="53"/>
      <c r="M28" s="53"/>
      <c r="N28" s="53"/>
      <c r="O28" s="53"/>
      <c r="P28" s="53"/>
      <c r="Q28" s="53"/>
      <c r="R28" s="53"/>
      <c r="S28" s="53"/>
      <c r="T28" s="53"/>
    </row>
    <row r="29" spans="1:20" ht="30" x14ac:dyDescent="0.25">
      <c r="A29" s="65" t="s">
        <v>84</v>
      </c>
      <c r="B29" s="71"/>
      <c r="C29" s="74" t="s">
        <v>85</v>
      </c>
      <c r="D29" s="74" t="s">
        <v>86</v>
      </c>
      <c r="E29" s="66"/>
      <c r="F29" s="67" t="s">
        <v>39</v>
      </c>
      <c r="G29" s="68">
        <v>16</v>
      </c>
      <c r="H29" s="114"/>
      <c r="I29" s="114"/>
      <c r="J29" s="69">
        <f t="shared" si="0"/>
        <v>0</v>
      </c>
      <c r="K29" s="53"/>
      <c r="L29" s="53"/>
      <c r="M29" s="53"/>
      <c r="N29" s="53"/>
      <c r="O29" s="53"/>
      <c r="P29" s="53"/>
      <c r="Q29" s="53"/>
      <c r="R29" s="53"/>
      <c r="S29" s="53"/>
      <c r="T29" s="53"/>
    </row>
    <row r="30" spans="1:20" ht="30" x14ac:dyDescent="0.25">
      <c r="A30" s="65" t="s">
        <v>87</v>
      </c>
      <c r="B30" s="71"/>
      <c r="C30" s="66" t="s">
        <v>88</v>
      </c>
      <c r="D30" s="66" t="s">
        <v>89</v>
      </c>
      <c r="E30" s="66"/>
      <c r="F30" s="67" t="s">
        <v>39</v>
      </c>
      <c r="G30" s="68">
        <v>16</v>
      </c>
      <c r="H30" s="114"/>
      <c r="I30" s="114"/>
      <c r="J30" s="69">
        <f t="shared" si="0"/>
        <v>0</v>
      </c>
      <c r="K30" s="53"/>
      <c r="L30" s="53"/>
      <c r="M30" s="53"/>
      <c r="N30" s="53"/>
      <c r="O30" s="53"/>
      <c r="P30" s="53"/>
      <c r="Q30" s="53"/>
      <c r="R30" s="53"/>
      <c r="S30" s="53"/>
      <c r="T30" s="53"/>
    </row>
    <row r="31" spans="1:20" ht="30" x14ac:dyDescent="0.25">
      <c r="A31" s="65" t="s">
        <v>90</v>
      </c>
      <c r="B31" s="71"/>
      <c r="C31" s="66" t="s">
        <v>91</v>
      </c>
      <c r="D31" s="66" t="s">
        <v>92</v>
      </c>
      <c r="E31" s="66"/>
      <c r="F31" s="67" t="s">
        <v>39</v>
      </c>
      <c r="G31" s="68">
        <v>9</v>
      </c>
      <c r="H31" s="114"/>
      <c r="I31" s="114"/>
      <c r="J31" s="69">
        <f t="shared" si="0"/>
        <v>0</v>
      </c>
      <c r="K31" s="53"/>
      <c r="L31" s="53"/>
      <c r="M31" s="53"/>
      <c r="N31" s="53"/>
      <c r="O31" s="53"/>
      <c r="P31" s="53"/>
      <c r="Q31" s="53"/>
      <c r="R31" s="53"/>
      <c r="S31" s="53"/>
      <c r="T31" s="53"/>
    </row>
    <row r="32" spans="1:20" ht="30" x14ac:dyDescent="0.25">
      <c r="A32" s="65" t="s">
        <v>93</v>
      </c>
      <c r="B32" s="71"/>
      <c r="C32" s="66" t="s">
        <v>94</v>
      </c>
      <c r="D32" s="66" t="s">
        <v>95</v>
      </c>
      <c r="E32" s="66"/>
      <c r="F32" s="67" t="s">
        <v>39</v>
      </c>
      <c r="G32" s="68">
        <v>9</v>
      </c>
      <c r="H32" s="114"/>
      <c r="I32" s="114"/>
      <c r="J32" s="69">
        <f t="shared" si="0"/>
        <v>0</v>
      </c>
      <c r="K32" s="53"/>
      <c r="L32" s="53"/>
      <c r="M32" s="53"/>
      <c r="N32" s="53"/>
      <c r="O32" s="53"/>
      <c r="P32" s="53"/>
      <c r="Q32" s="53"/>
      <c r="R32" s="53"/>
      <c r="S32" s="53"/>
      <c r="T32" s="53"/>
    </row>
    <row r="33" spans="1:20" ht="30" x14ac:dyDescent="0.25">
      <c r="A33" s="65" t="s">
        <v>96</v>
      </c>
      <c r="B33" s="71"/>
      <c r="C33" s="66" t="s">
        <v>97</v>
      </c>
      <c r="D33" s="66" t="s">
        <v>98</v>
      </c>
      <c r="E33" s="66"/>
      <c r="F33" s="67" t="s">
        <v>39</v>
      </c>
      <c r="G33" s="68">
        <v>4</v>
      </c>
      <c r="H33" s="114"/>
      <c r="I33" s="114"/>
      <c r="J33" s="69">
        <f t="shared" si="0"/>
        <v>0</v>
      </c>
      <c r="K33" s="53"/>
      <c r="L33" s="53"/>
      <c r="M33" s="53"/>
      <c r="N33" s="53"/>
      <c r="O33" s="53"/>
      <c r="P33" s="53"/>
      <c r="Q33" s="53"/>
      <c r="R33" s="53"/>
      <c r="S33" s="53"/>
      <c r="T33" s="53"/>
    </row>
    <row r="34" spans="1:20" ht="30" x14ac:dyDescent="0.25">
      <c r="A34" s="65" t="s">
        <v>99</v>
      </c>
      <c r="B34" s="66" t="s">
        <v>100</v>
      </c>
      <c r="C34" s="75"/>
      <c r="D34" s="66"/>
      <c r="E34" s="75"/>
      <c r="F34" s="67" t="s">
        <v>101</v>
      </c>
      <c r="G34" s="68">
        <v>9</v>
      </c>
      <c r="H34" s="114"/>
      <c r="I34" s="114"/>
      <c r="J34" s="69">
        <f t="shared" si="0"/>
        <v>0</v>
      </c>
      <c r="K34" s="53"/>
      <c r="L34" s="53"/>
      <c r="M34" s="53"/>
      <c r="N34" s="53"/>
      <c r="O34" s="53"/>
      <c r="P34" s="53"/>
      <c r="Q34" s="53"/>
      <c r="R34" s="53"/>
      <c r="S34" s="53"/>
      <c r="T34" s="53"/>
    </row>
    <row r="35" spans="1:20" ht="45" x14ac:dyDescent="0.25">
      <c r="A35" s="65" t="s">
        <v>102</v>
      </c>
      <c r="B35" s="66"/>
      <c r="C35" s="66" t="s">
        <v>103</v>
      </c>
      <c r="D35" s="66" t="s">
        <v>104</v>
      </c>
      <c r="E35" s="66"/>
      <c r="F35" s="67" t="s">
        <v>39</v>
      </c>
      <c r="G35" s="68">
        <v>16</v>
      </c>
      <c r="H35" s="114"/>
      <c r="I35" s="114"/>
      <c r="J35" s="69">
        <f t="shared" si="0"/>
        <v>0</v>
      </c>
      <c r="K35" s="53"/>
      <c r="L35" s="53"/>
      <c r="M35" s="53"/>
      <c r="N35" s="53"/>
      <c r="O35" s="53"/>
      <c r="P35" s="53"/>
      <c r="Q35" s="53"/>
      <c r="R35" s="53"/>
      <c r="S35" s="53"/>
      <c r="T35" s="53"/>
    </row>
    <row r="36" spans="1:20" ht="45" x14ac:dyDescent="0.25">
      <c r="A36" s="65" t="s">
        <v>105</v>
      </c>
      <c r="B36" s="66"/>
      <c r="C36" s="66" t="s">
        <v>106</v>
      </c>
      <c r="D36" s="66" t="s">
        <v>107</v>
      </c>
      <c r="E36" s="66"/>
      <c r="F36" s="67" t="s">
        <v>39</v>
      </c>
      <c r="G36" s="68">
        <v>16</v>
      </c>
      <c r="H36" s="114"/>
      <c r="I36" s="114"/>
      <c r="J36" s="69">
        <f t="shared" si="0"/>
        <v>0</v>
      </c>
      <c r="K36" s="53"/>
      <c r="L36" s="53"/>
      <c r="M36" s="53"/>
      <c r="N36" s="53"/>
      <c r="O36" s="53"/>
      <c r="P36" s="53"/>
      <c r="Q36" s="53"/>
      <c r="R36" s="53"/>
      <c r="S36" s="53"/>
      <c r="T36" s="53"/>
    </row>
    <row r="37" spans="1:20" ht="45" x14ac:dyDescent="0.25">
      <c r="A37" s="65" t="s">
        <v>108</v>
      </c>
      <c r="B37" s="66" t="s">
        <v>109</v>
      </c>
      <c r="C37" s="66"/>
      <c r="D37" s="66"/>
      <c r="E37" s="66"/>
      <c r="F37" s="67" t="s">
        <v>101</v>
      </c>
      <c r="G37" s="68">
        <v>16</v>
      </c>
      <c r="H37" s="114"/>
      <c r="I37" s="114"/>
      <c r="J37" s="69">
        <f t="shared" si="0"/>
        <v>0</v>
      </c>
      <c r="K37" s="53"/>
      <c r="L37" s="53"/>
      <c r="M37" s="53"/>
      <c r="N37" s="53"/>
      <c r="O37" s="53"/>
      <c r="P37" s="53"/>
      <c r="Q37" s="53"/>
      <c r="R37" s="53"/>
      <c r="S37" s="53"/>
      <c r="T37" s="53"/>
    </row>
    <row r="38" spans="1:20" ht="30" x14ac:dyDescent="0.25">
      <c r="A38" s="65" t="s">
        <v>110</v>
      </c>
      <c r="B38" s="66"/>
      <c r="C38" s="66" t="s">
        <v>111</v>
      </c>
      <c r="D38" s="66" t="s">
        <v>112</v>
      </c>
      <c r="E38" s="72" t="s">
        <v>48</v>
      </c>
      <c r="F38" s="67" t="s">
        <v>101</v>
      </c>
      <c r="G38" s="68">
        <v>25</v>
      </c>
      <c r="H38" s="114"/>
      <c r="I38" s="114"/>
      <c r="J38" s="69">
        <f t="shared" si="0"/>
        <v>0</v>
      </c>
      <c r="K38" s="53"/>
      <c r="L38" s="53"/>
      <c r="M38" s="53"/>
      <c r="N38" s="53"/>
      <c r="O38" s="53"/>
      <c r="P38" s="53"/>
      <c r="Q38" s="53"/>
      <c r="R38" s="53"/>
      <c r="S38" s="53"/>
      <c r="T38" s="53"/>
    </row>
    <row r="39" spans="1:20" ht="45" x14ac:dyDescent="0.25">
      <c r="A39" s="65" t="s">
        <v>113</v>
      </c>
      <c r="B39" s="66"/>
      <c r="C39" s="66" t="s">
        <v>114</v>
      </c>
      <c r="D39" s="76"/>
      <c r="E39" s="66"/>
      <c r="F39" s="67" t="s">
        <v>39</v>
      </c>
      <c r="G39" s="68">
        <v>9</v>
      </c>
      <c r="H39" s="114"/>
      <c r="I39" s="114"/>
      <c r="J39" s="69">
        <f t="shared" si="0"/>
        <v>0</v>
      </c>
      <c r="K39" s="53"/>
      <c r="L39" s="53"/>
      <c r="M39" s="53"/>
      <c r="N39" s="53"/>
      <c r="O39" s="53"/>
      <c r="P39" s="53"/>
      <c r="Q39" s="53"/>
      <c r="R39" s="53"/>
      <c r="S39" s="53"/>
      <c r="T39" s="53"/>
    </row>
    <row r="40" spans="1:20" ht="60" x14ac:dyDescent="0.25">
      <c r="A40" s="65" t="s">
        <v>115</v>
      </c>
      <c r="B40" s="74"/>
      <c r="C40" s="66" t="s">
        <v>116</v>
      </c>
      <c r="D40" s="66" t="s">
        <v>117</v>
      </c>
      <c r="E40" s="66"/>
      <c r="F40" s="67" t="s">
        <v>39</v>
      </c>
      <c r="G40" s="68">
        <v>12</v>
      </c>
      <c r="H40" s="114"/>
      <c r="I40" s="114"/>
      <c r="J40" s="69">
        <f t="shared" si="0"/>
        <v>0</v>
      </c>
      <c r="K40" s="53"/>
      <c r="L40" s="53"/>
      <c r="M40" s="53"/>
      <c r="N40" s="53"/>
      <c r="O40" s="53"/>
      <c r="P40" s="53"/>
      <c r="Q40" s="53"/>
      <c r="R40" s="53"/>
      <c r="S40" s="53"/>
      <c r="T40" s="53"/>
    </row>
    <row r="41" spans="1:20" ht="30" x14ac:dyDescent="0.25">
      <c r="A41" s="65" t="s">
        <v>118</v>
      </c>
      <c r="B41" s="66"/>
      <c r="C41" s="66" t="s">
        <v>119</v>
      </c>
      <c r="D41" s="66" t="s">
        <v>120</v>
      </c>
      <c r="E41" s="66"/>
      <c r="F41" s="67" t="s">
        <v>39</v>
      </c>
      <c r="G41" s="68">
        <v>16</v>
      </c>
      <c r="H41" s="114"/>
      <c r="I41" s="114"/>
      <c r="J41" s="69">
        <f t="shared" si="0"/>
        <v>0</v>
      </c>
      <c r="K41" s="53"/>
      <c r="L41" s="53"/>
      <c r="M41" s="53"/>
      <c r="N41" s="53"/>
      <c r="O41" s="53"/>
      <c r="P41" s="53"/>
      <c r="Q41" s="53"/>
      <c r="R41" s="53"/>
      <c r="S41" s="53"/>
      <c r="T41" s="53"/>
    </row>
    <row r="42" spans="1:20" ht="66" customHeight="1" x14ac:dyDescent="0.25">
      <c r="A42" s="70" t="s">
        <v>121</v>
      </c>
      <c r="B42" s="66"/>
      <c r="C42" s="66" t="s">
        <v>122</v>
      </c>
      <c r="D42" s="72" t="s">
        <v>123</v>
      </c>
      <c r="E42" s="66" t="s">
        <v>124</v>
      </c>
      <c r="F42" s="67" t="s">
        <v>39</v>
      </c>
      <c r="G42" s="68">
        <v>9</v>
      </c>
      <c r="H42" s="114"/>
      <c r="I42" s="114"/>
      <c r="J42" s="69">
        <f t="shared" si="0"/>
        <v>0</v>
      </c>
      <c r="K42" s="53"/>
      <c r="L42" s="53"/>
      <c r="M42" s="53"/>
      <c r="N42" s="53"/>
      <c r="O42" s="53"/>
      <c r="P42" s="53"/>
      <c r="Q42" s="53"/>
      <c r="R42" s="53"/>
      <c r="S42" s="53"/>
      <c r="T42" s="53"/>
    </row>
    <row r="43" spans="1:20" ht="71.45" customHeight="1" x14ac:dyDescent="0.25">
      <c r="A43" s="70" t="s">
        <v>125</v>
      </c>
      <c r="B43" s="66"/>
      <c r="C43" s="66" t="s">
        <v>122</v>
      </c>
      <c r="D43" s="72" t="s">
        <v>126</v>
      </c>
      <c r="E43" s="66"/>
      <c r="F43" s="67" t="s">
        <v>39</v>
      </c>
      <c r="G43" s="68">
        <v>4</v>
      </c>
      <c r="H43" s="114"/>
      <c r="I43" s="114"/>
      <c r="J43" s="69">
        <f t="shared" si="0"/>
        <v>0</v>
      </c>
      <c r="K43" s="53"/>
      <c r="L43" s="53"/>
      <c r="M43" s="53"/>
      <c r="N43" s="53"/>
      <c r="O43" s="53"/>
      <c r="P43" s="53"/>
      <c r="Q43" s="53"/>
      <c r="R43" s="53"/>
      <c r="S43" s="53"/>
      <c r="T43" s="53"/>
    </row>
    <row r="44" spans="1:20" ht="93.6" customHeight="1" x14ac:dyDescent="0.25">
      <c r="A44" s="70" t="s">
        <v>127</v>
      </c>
      <c r="B44" s="66"/>
      <c r="C44" s="66" t="s">
        <v>122</v>
      </c>
      <c r="D44" s="72" t="s">
        <v>128</v>
      </c>
      <c r="E44" s="66"/>
      <c r="F44" s="67" t="s">
        <v>39</v>
      </c>
      <c r="G44" s="68">
        <v>1</v>
      </c>
      <c r="H44" s="114"/>
      <c r="I44" s="114"/>
      <c r="J44" s="69">
        <f t="shared" si="0"/>
        <v>0</v>
      </c>
      <c r="K44" s="53"/>
      <c r="L44" s="53"/>
      <c r="M44" s="53"/>
      <c r="N44" s="53"/>
      <c r="O44" s="53"/>
      <c r="P44" s="53"/>
      <c r="Q44" s="53"/>
      <c r="R44" s="53"/>
      <c r="S44" s="53"/>
      <c r="T44" s="53"/>
    </row>
    <row r="45" spans="1:20" ht="45" x14ac:dyDescent="0.25">
      <c r="A45" s="65" t="s">
        <v>129</v>
      </c>
      <c r="B45" s="66"/>
      <c r="C45" s="66" t="s">
        <v>130</v>
      </c>
      <c r="D45" s="66" t="s">
        <v>131</v>
      </c>
      <c r="E45" s="66" t="s">
        <v>48</v>
      </c>
      <c r="F45" s="67" t="s">
        <v>39</v>
      </c>
      <c r="G45" s="68">
        <v>25</v>
      </c>
      <c r="H45" s="114"/>
      <c r="I45" s="114"/>
      <c r="J45" s="69">
        <f t="shared" si="0"/>
        <v>0</v>
      </c>
      <c r="K45" s="53"/>
      <c r="L45" s="53"/>
      <c r="M45" s="53"/>
      <c r="N45" s="53"/>
      <c r="O45" s="53"/>
      <c r="P45" s="53"/>
      <c r="Q45" s="53"/>
      <c r="R45" s="53"/>
      <c r="S45" s="53"/>
      <c r="T45" s="53"/>
    </row>
    <row r="46" spans="1:20" ht="30" x14ac:dyDescent="0.25">
      <c r="A46" s="65" t="s">
        <v>132</v>
      </c>
      <c r="B46" s="66"/>
      <c r="C46" s="66" t="s">
        <v>133</v>
      </c>
      <c r="D46" s="66" t="s">
        <v>134</v>
      </c>
      <c r="E46" s="66"/>
      <c r="F46" s="67" t="s">
        <v>39</v>
      </c>
      <c r="G46" s="68">
        <v>9</v>
      </c>
      <c r="H46" s="114"/>
      <c r="I46" s="114"/>
      <c r="J46" s="69">
        <f t="shared" si="0"/>
        <v>0</v>
      </c>
      <c r="K46" s="53"/>
      <c r="L46" s="53"/>
      <c r="M46" s="53"/>
      <c r="N46" s="53"/>
      <c r="O46" s="53"/>
      <c r="P46" s="53"/>
      <c r="Q46" s="53"/>
      <c r="R46" s="53"/>
      <c r="S46" s="53"/>
      <c r="T46" s="53"/>
    </row>
    <row r="47" spans="1:20" ht="106.15" customHeight="1" x14ac:dyDescent="0.25">
      <c r="A47" s="77" t="s">
        <v>135</v>
      </c>
      <c r="B47" s="66"/>
      <c r="C47" s="66" t="s">
        <v>136</v>
      </c>
      <c r="D47" s="66" t="s">
        <v>137</v>
      </c>
      <c r="E47" s="66"/>
      <c r="F47" s="67" t="s">
        <v>39</v>
      </c>
      <c r="G47" s="68">
        <v>9</v>
      </c>
      <c r="H47" s="114"/>
      <c r="I47" s="114"/>
      <c r="J47" s="69">
        <f t="shared" si="0"/>
        <v>0</v>
      </c>
      <c r="K47" s="53"/>
      <c r="L47" s="53"/>
      <c r="M47" s="53"/>
      <c r="N47" s="53"/>
      <c r="O47" s="53"/>
      <c r="P47" s="53"/>
      <c r="Q47" s="53"/>
      <c r="R47" s="53"/>
      <c r="S47" s="53"/>
      <c r="T47" s="53"/>
    </row>
    <row r="48" spans="1:20" ht="30" x14ac:dyDescent="0.25">
      <c r="A48" s="77" t="s">
        <v>138</v>
      </c>
      <c r="B48" s="66"/>
      <c r="C48" s="66" t="s">
        <v>139</v>
      </c>
      <c r="D48" s="66"/>
      <c r="E48" s="66"/>
      <c r="F48" s="67" t="s">
        <v>39</v>
      </c>
      <c r="G48" s="68">
        <v>9</v>
      </c>
      <c r="H48" s="114"/>
      <c r="I48" s="114"/>
      <c r="J48" s="69">
        <f t="shared" si="0"/>
        <v>0</v>
      </c>
      <c r="K48" s="53"/>
      <c r="L48" s="53"/>
      <c r="M48" s="53"/>
      <c r="N48" s="53"/>
      <c r="O48" s="53"/>
      <c r="P48" s="53"/>
      <c r="Q48" s="53"/>
      <c r="R48" s="53"/>
      <c r="S48" s="53"/>
      <c r="T48" s="53"/>
    </row>
    <row r="49" spans="1:20" ht="30" x14ac:dyDescent="0.25">
      <c r="A49" s="77" t="s">
        <v>140</v>
      </c>
      <c r="B49" s="66"/>
      <c r="C49" s="66" t="s">
        <v>141</v>
      </c>
      <c r="D49" s="66"/>
      <c r="E49" s="66"/>
      <c r="F49" s="67" t="s">
        <v>39</v>
      </c>
      <c r="G49" s="68">
        <v>2</v>
      </c>
      <c r="H49" s="114"/>
      <c r="I49" s="114"/>
      <c r="J49" s="69">
        <f t="shared" si="0"/>
        <v>0</v>
      </c>
      <c r="K49" s="53"/>
      <c r="L49" s="53"/>
      <c r="M49" s="53"/>
      <c r="N49" s="53"/>
      <c r="O49" s="53"/>
      <c r="P49" s="53"/>
      <c r="Q49" s="53"/>
      <c r="R49" s="53"/>
      <c r="S49" s="53"/>
      <c r="T49" s="53"/>
    </row>
    <row r="50" spans="1:20" ht="127.15" customHeight="1" x14ac:dyDescent="0.25">
      <c r="A50" s="77" t="s">
        <v>142</v>
      </c>
      <c r="B50" s="66"/>
      <c r="C50" s="66" t="s">
        <v>143</v>
      </c>
      <c r="D50" s="66" t="s">
        <v>144</v>
      </c>
      <c r="E50" s="66"/>
      <c r="F50" s="67" t="s">
        <v>39</v>
      </c>
      <c r="G50" s="68">
        <v>4</v>
      </c>
      <c r="H50" s="114"/>
      <c r="I50" s="114"/>
      <c r="J50" s="69">
        <f t="shared" si="0"/>
        <v>0</v>
      </c>
      <c r="K50" s="53"/>
      <c r="L50" s="53"/>
      <c r="M50" s="53"/>
      <c r="N50" s="53"/>
      <c r="O50" s="53"/>
      <c r="P50" s="53"/>
      <c r="Q50" s="53"/>
      <c r="R50" s="53"/>
      <c r="S50" s="53"/>
      <c r="T50" s="53"/>
    </row>
    <row r="51" spans="1:20" ht="30" x14ac:dyDescent="0.25">
      <c r="A51" s="77" t="s">
        <v>145</v>
      </c>
      <c r="B51" s="66"/>
      <c r="C51" s="66" t="s">
        <v>146</v>
      </c>
      <c r="D51" s="66"/>
      <c r="E51" s="66"/>
      <c r="F51" s="67" t="s">
        <v>39</v>
      </c>
      <c r="G51" s="68">
        <v>6</v>
      </c>
      <c r="H51" s="114"/>
      <c r="I51" s="114"/>
      <c r="J51" s="69">
        <f t="shared" si="0"/>
        <v>0</v>
      </c>
      <c r="K51" s="53"/>
      <c r="L51" s="53"/>
      <c r="M51" s="53"/>
      <c r="N51" s="53"/>
      <c r="O51" s="53"/>
      <c r="P51" s="53"/>
      <c r="Q51" s="53"/>
      <c r="R51" s="53"/>
      <c r="S51" s="53"/>
      <c r="T51" s="53"/>
    </row>
    <row r="52" spans="1:20" ht="75" x14ac:dyDescent="0.25">
      <c r="A52" s="77" t="s">
        <v>147</v>
      </c>
      <c r="B52" s="66"/>
      <c r="C52" s="66" t="s">
        <v>143</v>
      </c>
      <c r="D52" s="66" t="s">
        <v>148</v>
      </c>
      <c r="E52" s="66"/>
      <c r="F52" s="67" t="s">
        <v>39</v>
      </c>
      <c r="G52" s="68">
        <v>9</v>
      </c>
      <c r="H52" s="114"/>
      <c r="I52" s="114"/>
      <c r="J52" s="69">
        <f t="shared" si="0"/>
        <v>0</v>
      </c>
      <c r="K52" s="53"/>
      <c r="L52" s="53"/>
      <c r="M52" s="53"/>
      <c r="N52" s="53"/>
      <c r="O52" s="53"/>
      <c r="P52" s="53"/>
      <c r="Q52" s="53"/>
      <c r="R52" s="53"/>
      <c r="S52" s="53"/>
      <c r="T52" s="53"/>
    </row>
    <row r="53" spans="1:20" ht="30" x14ac:dyDescent="0.25">
      <c r="A53" s="77" t="s">
        <v>149</v>
      </c>
      <c r="B53" s="66"/>
      <c r="C53" s="66" t="s">
        <v>150</v>
      </c>
      <c r="D53" s="66"/>
      <c r="E53" s="66" t="s">
        <v>48</v>
      </c>
      <c r="F53" s="67" t="s">
        <v>39</v>
      </c>
      <c r="G53" s="68">
        <v>25</v>
      </c>
      <c r="H53" s="114"/>
      <c r="I53" s="114"/>
      <c r="J53" s="69">
        <f t="shared" si="0"/>
        <v>0</v>
      </c>
      <c r="K53" s="53"/>
      <c r="L53" s="53"/>
      <c r="M53" s="53"/>
      <c r="N53" s="53"/>
      <c r="O53" s="53"/>
      <c r="P53" s="53"/>
      <c r="Q53" s="53"/>
      <c r="R53" s="53"/>
      <c r="S53" s="53"/>
      <c r="T53" s="53"/>
    </row>
    <row r="54" spans="1:20" ht="45" x14ac:dyDescent="0.25">
      <c r="A54" s="65" t="s">
        <v>151</v>
      </c>
      <c r="B54" s="66"/>
      <c r="C54" s="66" t="s">
        <v>152</v>
      </c>
      <c r="D54" s="66" t="s">
        <v>153</v>
      </c>
      <c r="E54" s="66"/>
      <c r="F54" s="67" t="s">
        <v>39</v>
      </c>
      <c r="G54" s="68">
        <v>9</v>
      </c>
      <c r="H54" s="114"/>
      <c r="I54" s="114"/>
      <c r="J54" s="69">
        <f t="shared" si="0"/>
        <v>0</v>
      </c>
      <c r="K54" s="53"/>
      <c r="L54" s="53"/>
      <c r="M54" s="53"/>
      <c r="N54" s="53"/>
      <c r="O54" s="53"/>
      <c r="P54" s="53"/>
      <c r="Q54" s="53"/>
      <c r="R54" s="53"/>
      <c r="S54" s="53"/>
      <c r="T54" s="53"/>
    </row>
    <row r="55" spans="1:20" ht="30" x14ac:dyDescent="0.25">
      <c r="A55" s="65" t="s">
        <v>154</v>
      </c>
      <c r="B55" s="66"/>
      <c r="C55" s="66" t="s">
        <v>155</v>
      </c>
      <c r="D55" s="66" t="s">
        <v>156</v>
      </c>
      <c r="E55" s="66"/>
      <c r="F55" s="67" t="s">
        <v>39</v>
      </c>
      <c r="G55" s="68">
        <v>9</v>
      </c>
      <c r="H55" s="114"/>
      <c r="I55" s="114"/>
      <c r="J55" s="69">
        <f t="shared" si="0"/>
        <v>0</v>
      </c>
      <c r="K55" s="53"/>
      <c r="L55" s="53"/>
      <c r="M55" s="53"/>
      <c r="N55" s="53"/>
      <c r="O55" s="53"/>
      <c r="P55" s="53"/>
      <c r="Q55" s="53"/>
      <c r="R55" s="53"/>
      <c r="S55" s="53"/>
      <c r="T55" s="53"/>
    </row>
    <row r="56" spans="1:20" ht="30" x14ac:dyDescent="0.25">
      <c r="A56" s="65" t="s">
        <v>157</v>
      </c>
      <c r="B56" s="66"/>
      <c r="C56" s="66" t="s">
        <v>158</v>
      </c>
      <c r="D56" s="66" t="s">
        <v>159</v>
      </c>
      <c r="E56" s="66"/>
      <c r="F56" s="67" t="s">
        <v>39</v>
      </c>
      <c r="G56" s="68">
        <v>9</v>
      </c>
      <c r="H56" s="114"/>
      <c r="I56" s="114"/>
      <c r="J56" s="69">
        <f t="shared" si="0"/>
        <v>0</v>
      </c>
      <c r="K56" s="53"/>
      <c r="L56" s="53"/>
      <c r="M56" s="53"/>
      <c r="N56" s="53"/>
      <c r="O56" s="53"/>
      <c r="P56" s="53"/>
      <c r="Q56" s="53"/>
      <c r="R56" s="53"/>
      <c r="S56" s="53"/>
      <c r="T56" s="53"/>
    </row>
    <row r="57" spans="1:20" ht="30" x14ac:dyDescent="0.25">
      <c r="A57" s="65" t="s">
        <v>160</v>
      </c>
      <c r="B57" s="66" t="s">
        <v>161</v>
      </c>
      <c r="C57" s="66"/>
      <c r="D57" s="66"/>
      <c r="E57" s="66"/>
      <c r="F57" s="67" t="s">
        <v>101</v>
      </c>
      <c r="G57" s="68">
        <v>4</v>
      </c>
      <c r="H57" s="114"/>
      <c r="I57" s="114"/>
      <c r="J57" s="69">
        <f t="shared" si="0"/>
        <v>0</v>
      </c>
      <c r="K57" s="53"/>
      <c r="L57" s="53"/>
      <c r="M57" s="53"/>
      <c r="N57" s="53"/>
      <c r="O57" s="53"/>
      <c r="P57" s="53"/>
      <c r="Q57" s="53"/>
      <c r="R57" s="53"/>
      <c r="S57" s="53"/>
      <c r="T57" s="53"/>
    </row>
    <row r="58" spans="1:20" ht="30" x14ac:dyDescent="0.25">
      <c r="A58" s="70" t="s">
        <v>162</v>
      </c>
      <c r="B58" s="66"/>
      <c r="C58" s="66" t="s">
        <v>163</v>
      </c>
      <c r="D58" s="66"/>
      <c r="E58" s="66"/>
      <c r="F58" s="67" t="s">
        <v>39</v>
      </c>
      <c r="G58" s="68">
        <v>9</v>
      </c>
      <c r="H58" s="114"/>
      <c r="I58" s="114"/>
      <c r="J58" s="69">
        <f t="shared" si="0"/>
        <v>0</v>
      </c>
      <c r="K58" s="53"/>
      <c r="L58" s="53"/>
      <c r="M58" s="53"/>
      <c r="N58" s="53"/>
      <c r="O58" s="53"/>
      <c r="P58" s="53"/>
      <c r="Q58" s="53"/>
      <c r="R58" s="53"/>
      <c r="S58" s="53"/>
      <c r="T58" s="53"/>
    </row>
    <row r="59" spans="1:20" ht="30" x14ac:dyDescent="0.25">
      <c r="A59" s="65" t="s">
        <v>164</v>
      </c>
      <c r="B59" s="66" t="s">
        <v>161</v>
      </c>
      <c r="C59" s="66"/>
      <c r="D59" s="66"/>
      <c r="E59" s="66"/>
      <c r="F59" s="67" t="s">
        <v>101</v>
      </c>
      <c r="G59" s="68">
        <v>9</v>
      </c>
      <c r="H59" s="114"/>
      <c r="I59" s="114"/>
      <c r="J59" s="69">
        <f t="shared" si="0"/>
        <v>0</v>
      </c>
      <c r="K59" s="53"/>
      <c r="L59" s="53"/>
      <c r="M59" s="53"/>
      <c r="N59" s="53"/>
      <c r="O59" s="53"/>
      <c r="P59" s="53"/>
      <c r="Q59" s="53"/>
      <c r="R59" s="53"/>
      <c r="S59" s="53"/>
      <c r="T59" s="53"/>
    </row>
    <row r="60" spans="1:20" ht="30" x14ac:dyDescent="0.25">
      <c r="A60" s="65" t="s">
        <v>165</v>
      </c>
      <c r="B60" s="66" t="s">
        <v>161</v>
      </c>
      <c r="C60" s="66"/>
      <c r="D60" s="66"/>
      <c r="E60" s="66"/>
      <c r="F60" s="67" t="s">
        <v>101</v>
      </c>
      <c r="G60" s="68">
        <v>1</v>
      </c>
      <c r="H60" s="114"/>
      <c r="I60" s="114"/>
      <c r="J60" s="69">
        <f t="shared" si="0"/>
        <v>0</v>
      </c>
      <c r="K60" s="53"/>
      <c r="L60" s="53"/>
      <c r="M60" s="53"/>
      <c r="N60" s="53"/>
      <c r="O60" s="53"/>
      <c r="P60" s="53"/>
      <c r="Q60" s="53"/>
      <c r="R60" s="53"/>
      <c r="S60" s="53"/>
      <c r="T60" s="53"/>
    </row>
    <row r="61" spans="1:20" ht="30" x14ac:dyDescent="0.25">
      <c r="A61" s="65" t="s">
        <v>166</v>
      </c>
      <c r="B61" s="66"/>
      <c r="C61" s="66" t="s">
        <v>167</v>
      </c>
      <c r="D61" s="66" t="s">
        <v>168</v>
      </c>
      <c r="E61" s="66"/>
      <c r="F61" s="67" t="s">
        <v>39</v>
      </c>
      <c r="G61" s="68">
        <v>9</v>
      </c>
      <c r="H61" s="114"/>
      <c r="I61" s="114"/>
      <c r="J61" s="69">
        <f t="shared" si="0"/>
        <v>0</v>
      </c>
      <c r="K61" s="53"/>
      <c r="L61" s="53"/>
      <c r="M61" s="53"/>
      <c r="N61" s="53"/>
      <c r="O61" s="53"/>
      <c r="P61" s="53"/>
      <c r="Q61" s="53"/>
      <c r="R61" s="53"/>
      <c r="S61" s="53"/>
      <c r="T61" s="53"/>
    </row>
    <row r="62" spans="1:20" ht="30" x14ac:dyDescent="0.25">
      <c r="A62" s="65" t="s">
        <v>169</v>
      </c>
      <c r="B62" s="66"/>
      <c r="C62" s="66" t="s">
        <v>170</v>
      </c>
      <c r="D62" s="66" t="s">
        <v>171</v>
      </c>
      <c r="E62" s="66"/>
      <c r="F62" s="67" t="s">
        <v>39</v>
      </c>
      <c r="G62" s="68">
        <v>4</v>
      </c>
      <c r="H62" s="114"/>
      <c r="I62" s="114"/>
      <c r="J62" s="69">
        <f t="shared" si="0"/>
        <v>0</v>
      </c>
      <c r="K62" s="53"/>
      <c r="L62" s="53"/>
      <c r="M62" s="53"/>
      <c r="N62" s="53"/>
      <c r="O62" s="53"/>
      <c r="P62" s="53"/>
      <c r="Q62" s="53"/>
      <c r="R62" s="53"/>
      <c r="S62" s="53"/>
      <c r="T62" s="53"/>
    </row>
    <row r="63" spans="1:20" ht="75" x14ac:dyDescent="0.25">
      <c r="A63" s="65" t="s">
        <v>172</v>
      </c>
      <c r="B63" s="78" t="s">
        <v>173</v>
      </c>
      <c r="C63" s="75"/>
      <c r="D63" s="78"/>
      <c r="E63" s="75"/>
      <c r="F63" s="67" t="s">
        <v>101</v>
      </c>
      <c r="G63" s="68">
        <v>16</v>
      </c>
      <c r="H63" s="114"/>
      <c r="I63" s="114"/>
      <c r="J63" s="69">
        <f t="shared" si="0"/>
        <v>0</v>
      </c>
      <c r="K63" s="53"/>
      <c r="L63" s="53"/>
      <c r="M63" s="53"/>
      <c r="N63" s="53"/>
      <c r="O63" s="53"/>
      <c r="P63" s="53"/>
      <c r="Q63" s="53"/>
      <c r="R63" s="53"/>
      <c r="S63" s="53"/>
      <c r="T63" s="53"/>
    </row>
    <row r="64" spans="1:20" ht="45" x14ac:dyDescent="0.25">
      <c r="A64" s="65" t="s">
        <v>174</v>
      </c>
      <c r="B64" s="66"/>
      <c r="C64" s="66" t="s">
        <v>175</v>
      </c>
      <c r="D64" s="66" t="s">
        <v>176</v>
      </c>
      <c r="E64" s="66"/>
      <c r="F64" s="67" t="s">
        <v>39</v>
      </c>
      <c r="G64" s="68">
        <v>9</v>
      </c>
      <c r="H64" s="114"/>
      <c r="I64" s="114"/>
      <c r="J64" s="69">
        <f t="shared" si="0"/>
        <v>0</v>
      </c>
      <c r="K64" s="53"/>
      <c r="L64" s="53"/>
      <c r="M64" s="53"/>
      <c r="N64" s="53"/>
      <c r="O64" s="53"/>
      <c r="P64" s="53"/>
      <c r="Q64" s="53"/>
      <c r="R64" s="53"/>
      <c r="S64" s="53"/>
      <c r="T64" s="53"/>
    </row>
    <row r="65" spans="1:20" ht="176.45" customHeight="1" x14ac:dyDescent="0.25">
      <c r="A65" s="65" t="s">
        <v>177</v>
      </c>
      <c r="B65" s="66" t="s">
        <v>178</v>
      </c>
      <c r="C65" s="75"/>
      <c r="D65" s="66"/>
      <c r="E65" s="75"/>
      <c r="F65" s="67" t="s">
        <v>101</v>
      </c>
      <c r="G65" s="68">
        <v>16</v>
      </c>
      <c r="H65" s="114"/>
      <c r="I65" s="114"/>
      <c r="J65" s="69">
        <f t="shared" si="0"/>
        <v>0</v>
      </c>
      <c r="K65" s="53"/>
      <c r="L65" s="53"/>
      <c r="M65" s="53"/>
      <c r="N65" s="53"/>
      <c r="O65" s="53"/>
      <c r="P65" s="53"/>
      <c r="Q65" s="53"/>
      <c r="R65" s="53"/>
      <c r="S65" s="53"/>
      <c r="T65" s="53"/>
    </row>
    <row r="66" spans="1:20" ht="75" x14ac:dyDescent="0.25">
      <c r="A66" s="65" t="s">
        <v>179</v>
      </c>
      <c r="B66" s="66" t="s">
        <v>180</v>
      </c>
      <c r="C66" s="75"/>
      <c r="D66" s="66"/>
      <c r="E66" s="75"/>
      <c r="F66" s="67" t="s">
        <v>101</v>
      </c>
      <c r="G66" s="68">
        <v>9</v>
      </c>
      <c r="H66" s="114"/>
      <c r="I66" s="114"/>
      <c r="J66" s="69">
        <f t="shared" si="0"/>
        <v>0</v>
      </c>
      <c r="K66" s="53"/>
      <c r="L66" s="53"/>
      <c r="M66" s="53"/>
      <c r="N66" s="53"/>
      <c r="O66" s="53"/>
      <c r="P66" s="53"/>
      <c r="Q66" s="53"/>
      <c r="R66" s="53"/>
      <c r="S66" s="53"/>
      <c r="T66" s="53"/>
    </row>
    <row r="67" spans="1:20" ht="30" x14ac:dyDescent="0.25">
      <c r="A67" s="65" t="s">
        <v>181</v>
      </c>
      <c r="B67" s="75" t="s">
        <v>182</v>
      </c>
      <c r="C67" s="75"/>
      <c r="D67" s="75"/>
      <c r="E67" s="75"/>
      <c r="F67" s="67" t="s">
        <v>101</v>
      </c>
      <c r="G67" s="68">
        <v>3</v>
      </c>
      <c r="H67" s="114"/>
      <c r="I67" s="114"/>
      <c r="J67" s="69">
        <f t="shared" si="0"/>
        <v>0</v>
      </c>
      <c r="K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30" x14ac:dyDescent="0.25">
      <c r="A68" s="65" t="s">
        <v>183</v>
      </c>
      <c r="B68" s="66"/>
      <c r="C68" s="66" t="s">
        <v>184</v>
      </c>
      <c r="D68" s="66"/>
      <c r="E68" s="66"/>
      <c r="F68" s="67" t="s">
        <v>39</v>
      </c>
      <c r="G68" s="68">
        <v>1</v>
      </c>
      <c r="H68" s="114"/>
      <c r="I68" s="114"/>
      <c r="J68" s="69">
        <f t="shared" si="0"/>
        <v>0</v>
      </c>
      <c r="K68" s="53"/>
      <c r="L68" s="53"/>
      <c r="M68" s="53"/>
      <c r="N68" s="53"/>
      <c r="O68" s="53"/>
      <c r="P68" s="53"/>
      <c r="Q68" s="53"/>
      <c r="R68" s="53"/>
      <c r="S68" s="53"/>
      <c r="T68" s="53"/>
    </row>
    <row r="69" spans="1:20" ht="158.44999999999999" customHeight="1" x14ac:dyDescent="0.25">
      <c r="A69" s="65" t="s">
        <v>185</v>
      </c>
      <c r="B69" s="66"/>
      <c r="C69" s="78" t="s">
        <v>186</v>
      </c>
      <c r="D69" s="66" t="s">
        <v>187</v>
      </c>
      <c r="E69" s="78"/>
      <c r="F69" s="67" t="s">
        <v>39</v>
      </c>
      <c r="G69" s="68">
        <v>4</v>
      </c>
      <c r="H69" s="114"/>
      <c r="I69" s="114"/>
      <c r="J69" s="69">
        <f t="shared" si="0"/>
        <v>0</v>
      </c>
      <c r="K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0" x14ac:dyDescent="0.25">
      <c r="A70" s="65" t="s">
        <v>188</v>
      </c>
      <c r="B70" s="66" t="s">
        <v>161</v>
      </c>
      <c r="C70" s="75"/>
      <c r="D70" s="75"/>
      <c r="E70" s="78"/>
      <c r="F70" s="67" t="s">
        <v>101</v>
      </c>
      <c r="G70" s="68">
        <v>1</v>
      </c>
      <c r="H70" s="114"/>
      <c r="I70" s="114"/>
      <c r="J70" s="69">
        <f t="shared" si="0"/>
        <v>0</v>
      </c>
      <c r="K70" s="53"/>
      <c r="L70" s="53"/>
      <c r="M70" s="53"/>
      <c r="N70" s="53"/>
      <c r="O70" s="53"/>
      <c r="P70" s="53"/>
      <c r="Q70" s="53"/>
      <c r="R70" s="53"/>
      <c r="S70" s="53"/>
      <c r="T70" s="53"/>
    </row>
    <row r="71" spans="1:20" ht="30" x14ac:dyDescent="0.25">
      <c r="A71" s="65" t="s">
        <v>189</v>
      </c>
      <c r="B71" s="66" t="s">
        <v>182</v>
      </c>
      <c r="C71" s="78"/>
      <c r="D71" s="66"/>
      <c r="E71" s="78"/>
      <c r="F71" s="67" t="s">
        <v>101</v>
      </c>
      <c r="G71" s="68">
        <v>1</v>
      </c>
      <c r="H71" s="114"/>
      <c r="I71" s="114"/>
      <c r="J71" s="69">
        <f t="shared" si="0"/>
        <v>0</v>
      </c>
      <c r="K71" s="53"/>
      <c r="L71" s="53"/>
      <c r="M71" s="53"/>
      <c r="N71" s="53"/>
      <c r="O71" s="53"/>
      <c r="P71" s="53"/>
      <c r="Q71" s="53"/>
      <c r="R71" s="53"/>
      <c r="S71" s="53"/>
      <c r="T71" s="53"/>
    </row>
    <row r="72" spans="1:20" ht="30" x14ac:dyDescent="0.25">
      <c r="A72" s="65" t="s">
        <v>190</v>
      </c>
      <c r="B72" s="66" t="s">
        <v>161</v>
      </c>
      <c r="C72" s="66"/>
      <c r="D72" s="76"/>
      <c r="E72" s="66"/>
      <c r="F72" s="67" t="s">
        <v>101</v>
      </c>
      <c r="G72" s="68">
        <v>5</v>
      </c>
      <c r="H72" s="114"/>
      <c r="I72" s="114"/>
      <c r="J72" s="69">
        <f t="shared" si="0"/>
        <v>0</v>
      </c>
      <c r="K72" s="53"/>
      <c r="L72" s="53"/>
      <c r="M72" s="53"/>
      <c r="N72" s="53"/>
      <c r="O72" s="53"/>
      <c r="P72" s="53"/>
      <c r="Q72" s="53"/>
      <c r="R72" s="53"/>
      <c r="S72" s="53"/>
      <c r="T72" s="53"/>
    </row>
    <row r="73" spans="1:20" ht="45" x14ac:dyDescent="0.25">
      <c r="A73" s="65" t="s">
        <v>191</v>
      </c>
      <c r="B73" s="66" t="s">
        <v>192</v>
      </c>
      <c r="C73" s="75"/>
      <c r="D73" s="66" t="s">
        <v>193</v>
      </c>
      <c r="E73" s="75"/>
      <c r="F73" s="67" t="s">
        <v>101</v>
      </c>
      <c r="G73" s="68">
        <v>4</v>
      </c>
      <c r="H73" s="114"/>
      <c r="I73" s="114"/>
      <c r="J73" s="69">
        <f t="shared" si="0"/>
        <v>0</v>
      </c>
      <c r="K73" s="53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30" x14ac:dyDescent="0.25">
      <c r="A74" s="65" t="s">
        <v>194</v>
      </c>
      <c r="B74" s="66"/>
      <c r="C74" s="66" t="s">
        <v>195</v>
      </c>
      <c r="D74" s="66"/>
      <c r="E74" s="66"/>
      <c r="F74" s="67" t="s">
        <v>39</v>
      </c>
      <c r="G74" s="68">
        <v>9</v>
      </c>
      <c r="H74" s="114"/>
      <c r="I74" s="114"/>
      <c r="J74" s="69">
        <f t="shared" si="0"/>
        <v>0</v>
      </c>
      <c r="K74" s="53"/>
      <c r="L74" s="53"/>
      <c r="M74" s="53"/>
      <c r="N74" s="53"/>
      <c r="O74" s="53"/>
      <c r="P74" s="53"/>
      <c r="Q74" s="53"/>
      <c r="R74" s="53"/>
      <c r="S74" s="53"/>
      <c r="T74" s="53"/>
    </row>
    <row r="75" spans="1:20" s="80" customFormat="1" ht="30" x14ac:dyDescent="0.25">
      <c r="A75" s="70" t="s">
        <v>196</v>
      </c>
      <c r="B75" s="66" t="s">
        <v>161</v>
      </c>
      <c r="C75" s="75"/>
      <c r="D75" s="75"/>
      <c r="E75" s="75"/>
      <c r="F75" s="67" t="s">
        <v>101</v>
      </c>
      <c r="G75" s="68">
        <v>1</v>
      </c>
      <c r="H75" s="114"/>
      <c r="I75" s="114"/>
      <c r="J75" s="69">
        <f t="shared" ref="J75:J99" si="1">IF(I75&lt;12,0,LN(H75+1)*IF(I75&gt;120,2,IF(I75=12,1,(1+(I75/120))))*$G75)</f>
        <v>0</v>
      </c>
      <c r="K75" s="79"/>
      <c r="L75" s="79"/>
      <c r="M75" s="79"/>
      <c r="N75" s="79"/>
      <c r="O75" s="79"/>
      <c r="P75" s="79"/>
      <c r="Q75" s="79"/>
      <c r="R75" s="79"/>
      <c r="S75" s="79"/>
      <c r="T75" s="79"/>
    </row>
    <row r="76" spans="1:20" ht="30" x14ac:dyDescent="0.25">
      <c r="A76" s="65" t="s">
        <v>197</v>
      </c>
      <c r="B76" s="66"/>
      <c r="C76" s="66" t="s">
        <v>198</v>
      </c>
      <c r="D76" s="66"/>
      <c r="E76" s="66"/>
      <c r="F76" s="67" t="s">
        <v>39</v>
      </c>
      <c r="G76" s="68">
        <v>16</v>
      </c>
      <c r="H76" s="114"/>
      <c r="I76" s="114"/>
      <c r="J76" s="69">
        <f t="shared" si="1"/>
        <v>0</v>
      </c>
      <c r="K76" s="53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30" x14ac:dyDescent="0.25">
      <c r="A77" s="65" t="s">
        <v>199</v>
      </c>
      <c r="B77" s="66" t="s">
        <v>161</v>
      </c>
      <c r="C77" s="66"/>
      <c r="D77" s="76"/>
      <c r="E77" s="66"/>
      <c r="F77" s="67" t="s">
        <v>101</v>
      </c>
      <c r="G77" s="68">
        <v>4</v>
      </c>
      <c r="H77" s="114"/>
      <c r="I77" s="114"/>
      <c r="J77" s="69">
        <f t="shared" si="1"/>
        <v>0</v>
      </c>
      <c r="K77" s="53"/>
      <c r="L77" s="53"/>
      <c r="M77" s="53"/>
      <c r="N77" s="53"/>
      <c r="O77" s="53"/>
      <c r="P77" s="53"/>
      <c r="Q77" s="53"/>
      <c r="R77" s="53"/>
      <c r="S77" s="53"/>
      <c r="T77" s="53"/>
    </row>
    <row r="78" spans="1:20" ht="30" x14ac:dyDescent="0.25">
      <c r="A78" s="65" t="s">
        <v>200</v>
      </c>
      <c r="B78" s="66"/>
      <c r="C78" s="66" t="s">
        <v>201</v>
      </c>
      <c r="D78" s="66"/>
      <c r="E78" s="66"/>
      <c r="F78" s="67" t="s">
        <v>39</v>
      </c>
      <c r="G78" s="68">
        <v>12</v>
      </c>
      <c r="H78" s="114"/>
      <c r="I78" s="114"/>
      <c r="J78" s="69">
        <f t="shared" si="1"/>
        <v>0</v>
      </c>
      <c r="K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ht="30" x14ac:dyDescent="0.25">
      <c r="A79" s="65" t="s">
        <v>202</v>
      </c>
      <c r="B79" s="66"/>
      <c r="C79" s="66" t="s">
        <v>203</v>
      </c>
      <c r="D79" s="66"/>
      <c r="E79" s="66"/>
      <c r="F79" s="67" t="s">
        <v>39</v>
      </c>
      <c r="G79" s="68">
        <v>12</v>
      </c>
      <c r="H79" s="114"/>
      <c r="I79" s="114"/>
      <c r="J79" s="69">
        <f t="shared" si="1"/>
        <v>0</v>
      </c>
      <c r="K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ht="45" x14ac:dyDescent="0.25">
      <c r="A80" s="65" t="s">
        <v>204</v>
      </c>
      <c r="B80" s="66"/>
      <c r="C80" s="66" t="s">
        <v>205</v>
      </c>
      <c r="D80" s="66" t="s">
        <v>206</v>
      </c>
      <c r="E80" s="66"/>
      <c r="F80" s="67" t="s">
        <v>39</v>
      </c>
      <c r="G80" s="68">
        <v>12</v>
      </c>
      <c r="H80" s="114"/>
      <c r="I80" s="114"/>
      <c r="J80" s="69">
        <f t="shared" si="1"/>
        <v>0</v>
      </c>
      <c r="K80" s="53"/>
      <c r="L80" s="53"/>
      <c r="M80" s="53"/>
      <c r="N80" s="53"/>
      <c r="O80" s="53"/>
      <c r="P80" s="53"/>
      <c r="Q80" s="53"/>
      <c r="R80" s="53"/>
      <c r="S80" s="53"/>
      <c r="T80" s="53"/>
    </row>
    <row r="81" spans="1:20" ht="45" x14ac:dyDescent="0.25">
      <c r="A81" s="65" t="s">
        <v>207</v>
      </c>
      <c r="B81" s="66"/>
      <c r="C81" s="66" t="s">
        <v>208</v>
      </c>
      <c r="D81" s="66" t="s">
        <v>209</v>
      </c>
      <c r="E81" s="66"/>
      <c r="F81" s="67" t="s">
        <v>39</v>
      </c>
      <c r="G81" s="68">
        <v>12</v>
      </c>
      <c r="H81" s="114"/>
      <c r="I81" s="114"/>
      <c r="J81" s="69">
        <f t="shared" si="1"/>
        <v>0</v>
      </c>
      <c r="K81" s="53"/>
      <c r="L81" s="53"/>
      <c r="M81" s="53"/>
      <c r="N81" s="53"/>
      <c r="O81" s="53"/>
      <c r="P81" s="53"/>
      <c r="Q81" s="53"/>
      <c r="R81" s="53"/>
      <c r="S81" s="53"/>
      <c r="T81" s="53"/>
    </row>
    <row r="82" spans="1:20" ht="45" x14ac:dyDescent="0.25">
      <c r="A82" s="65" t="s">
        <v>210</v>
      </c>
      <c r="B82" s="66"/>
      <c r="C82" s="66" t="s">
        <v>211</v>
      </c>
      <c r="D82" s="66"/>
      <c r="E82" s="66"/>
      <c r="F82" s="67" t="s">
        <v>39</v>
      </c>
      <c r="G82" s="68">
        <v>16</v>
      </c>
      <c r="H82" s="114"/>
      <c r="I82" s="114"/>
      <c r="J82" s="69">
        <f t="shared" si="1"/>
        <v>0</v>
      </c>
      <c r="K82" s="53"/>
      <c r="L82" s="53"/>
      <c r="M82" s="53"/>
      <c r="N82" s="53"/>
      <c r="O82" s="53"/>
      <c r="P82" s="53"/>
      <c r="Q82" s="53"/>
      <c r="R82" s="53"/>
      <c r="S82" s="53"/>
      <c r="T82" s="53"/>
    </row>
    <row r="83" spans="1:20" ht="45" x14ac:dyDescent="0.25">
      <c r="A83" s="65" t="s">
        <v>212</v>
      </c>
      <c r="B83" s="66" t="s">
        <v>161</v>
      </c>
      <c r="C83" s="66"/>
      <c r="D83" s="66"/>
      <c r="E83" s="66"/>
      <c r="F83" s="67" t="s">
        <v>101</v>
      </c>
      <c r="G83" s="68">
        <v>2</v>
      </c>
      <c r="H83" s="114"/>
      <c r="I83" s="114"/>
      <c r="J83" s="69">
        <f t="shared" si="1"/>
        <v>0</v>
      </c>
      <c r="K83" s="53"/>
      <c r="L83" s="53"/>
      <c r="M83" s="53"/>
      <c r="N83" s="53"/>
      <c r="O83" s="53"/>
      <c r="P83" s="53"/>
      <c r="Q83" s="53"/>
      <c r="R83" s="53"/>
      <c r="S83" s="53"/>
      <c r="T83" s="53"/>
    </row>
    <row r="84" spans="1:20" ht="30" x14ac:dyDescent="0.25">
      <c r="A84" s="65" t="s">
        <v>213</v>
      </c>
      <c r="B84" s="66"/>
      <c r="C84" s="78" t="s">
        <v>214</v>
      </c>
      <c r="D84" s="76"/>
      <c r="E84" s="66"/>
      <c r="F84" s="67" t="s">
        <v>101</v>
      </c>
      <c r="G84" s="68">
        <v>4</v>
      </c>
      <c r="H84" s="114"/>
      <c r="I84" s="114"/>
      <c r="J84" s="69">
        <f t="shared" si="1"/>
        <v>0</v>
      </c>
      <c r="K84" s="53"/>
      <c r="L84" s="53"/>
      <c r="M84" s="53"/>
      <c r="N84" s="53"/>
      <c r="O84" s="53"/>
      <c r="P84" s="53"/>
      <c r="Q84" s="53"/>
      <c r="R84" s="53"/>
      <c r="S84" s="53"/>
      <c r="T84" s="53"/>
    </row>
    <row r="85" spans="1:20" ht="30" x14ac:dyDescent="0.25">
      <c r="A85" s="65" t="s">
        <v>215</v>
      </c>
      <c r="B85" s="66" t="s">
        <v>161</v>
      </c>
      <c r="C85" s="66"/>
      <c r="D85" s="76"/>
      <c r="E85" s="66"/>
      <c r="F85" s="67" t="s">
        <v>101</v>
      </c>
      <c r="G85" s="68">
        <v>4</v>
      </c>
      <c r="H85" s="114"/>
      <c r="I85" s="114"/>
      <c r="J85" s="69">
        <f t="shared" si="1"/>
        <v>0</v>
      </c>
      <c r="K85" s="53"/>
      <c r="L85" s="53"/>
      <c r="M85" s="53"/>
      <c r="N85" s="53"/>
      <c r="O85" s="53"/>
      <c r="P85" s="53"/>
      <c r="Q85" s="53"/>
      <c r="R85" s="53"/>
      <c r="S85" s="53"/>
      <c r="T85" s="53"/>
    </row>
    <row r="86" spans="1:20" ht="30" x14ac:dyDescent="0.25">
      <c r="A86" s="65" t="s">
        <v>216</v>
      </c>
      <c r="B86" s="66" t="s">
        <v>161</v>
      </c>
      <c r="C86" s="66"/>
      <c r="D86" s="76"/>
      <c r="E86" s="66"/>
      <c r="F86" s="75" t="s">
        <v>101</v>
      </c>
      <c r="G86" s="68">
        <v>9</v>
      </c>
      <c r="H86" s="114"/>
      <c r="I86" s="114"/>
      <c r="J86" s="69">
        <f t="shared" si="1"/>
        <v>0</v>
      </c>
      <c r="K86" s="53"/>
      <c r="L86" s="53"/>
      <c r="M86" s="53"/>
      <c r="N86" s="53"/>
      <c r="O86" s="53"/>
      <c r="P86" s="53"/>
      <c r="Q86" s="53"/>
      <c r="R86" s="53"/>
      <c r="S86" s="53"/>
      <c r="T86" s="53"/>
    </row>
    <row r="87" spans="1:20" s="82" customFormat="1" ht="45" x14ac:dyDescent="0.25">
      <c r="A87" s="70" t="s">
        <v>217</v>
      </c>
      <c r="B87" s="78"/>
      <c r="C87" s="78" t="s">
        <v>218</v>
      </c>
      <c r="D87" s="78" t="s">
        <v>219</v>
      </c>
      <c r="E87" s="78" t="s">
        <v>48</v>
      </c>
      <c r="F87" s="75" t="s">
        <v>39</v>
      </c>
      <c r="G87" s="68">
        <v>25</v>
      </c>
      <c r="H87" s="114"/>
      <c r="I87" s="114"/>
      <c r="J87" s="69">
        <f t="shared" si="1"/>
        <v>0</v>
      </c>
      <c r="K87" s="81"/>
      <c r="L87" s="81"/>
      <c r="M87" s="81"/>
      <c r="N87" s="81"/>
      <c r="O87" s="81"/>
      <c r="P87" s="81"/>
      <c r="Q87" s="81"/>
      <c r="R87" s="81"/>
      <c r="S87" s="81"/>
      <c r="T87" s="81"/>
    </row>
    <row r="88" spans="1:20" ht="30" x14ac:dyDescent="0.25">
      <c r="A88" s="70" t="s">
        <v>220</v>
      </c>
      <c r="B88" s="78"/>
      <c r="C88" s="78" t="s">
        <v>221</v>
      </c>
      <c r="D88" s="78" t="s">
        <v>222</v>
      </c>
      <c r="E88" s="78"/>
      <c r="F88" s="67" t="s">
        <v>39</v>
      </c>
      <c r="G88" s="68">
        <v>9</v>
      </c>
      <c r="H88" s="114"/>
      <c r="I88" s="114"/>
      <c r="J88" s="69">
        <f t="shared" si="1"/>
        <v>0</v>
      </c>
      <c r="K88" s="53"/>
      <c r="L88" s="53"/>
      <c r="M88" s="53"/>
      <c r="N88" s="53"/>
      <c r="O88" s="53"/>
      <c r="P88" s="53"/>
      <c r="Q88" s="53"/>
      <c r="R88" s="53"/>
      <c r="S88" s="53"/>
      <c r="T88" s="53"/>
    </row>
    <row r="89" spans="1:20" ht="75" x14ac:dyDescent="0.25">
      <c r="A89" s="70" t="s">
        <v>223</v>
      </c>
      <c r="B89" s="78"/>
      <c r="C89" s="78" t="s">
        <v>224</v>
      </c>
      <c r="D89" s="78" t="s">
        <v>225</v>
      </c>
      <c r="E89" s="78"/>
      <c r="F89" s="67" t="s">
        <v>39</v>
      </c>
      <c r="G89" s="68">
        <v>4</v>
      </c>
      <c r="H89" s="114"/>
      <c r="I89" s="114"/>
      <c r="J89" s="69">
        <f t="shared" si="1"/>
        <v>0</v>
      </c>
      <c r="K89" s="53"/>
      <c r="L89" s="53"/>
      <c r="M89" s="53"/>
      <c r="N89" s="53"/>
      <c r="O89" s="53"/>
      <c r="P89" s="53"/>
      <c r="Q89" s="53"/>
      <c r="R89" s="53"/>
      <c r="S89" s="53"/>
      <c r="T89" s="53"/>
    </row>
    <row r="90" spans="1:20" ht="30" x14ac:dyDescent="0.25">
      <c r="A90" s="70" t="s">
        <v>226</v>
      </c>
      <c r="B90" s="78"/>
      <c r="C90" s="78" t="s">
        <v>227</v>
      </c>
      <c r="D90" s="78" t="s">
        <v>228</v>
      </c>
      <c r="E90" s="78"/>
      <c r="F90" s="67" t="s">
        <v>39</v>
      </c>
      <c r="G90" s="68">
        <v>16</v>
      </c>
      <c r="H90" s="114"/>
      <c r="I90" s="114"/>
      <c r="J90" s="69">
        <f t="shared" si="1"/>
        <v>0</v>
      </c>
      <c r="K90" s="53"/>
      <c r="L90" s="53"/>
      <c r="M90" s="53"/>
      <c r="N90" s="53"/>
      <c r="O90" s="53"/>
      <c r="P90" s="53"/>
      <c r="Q90" s="53"/>
      <c r="R90" s="53"/>
      <c r="S90" s="53"/>
      <c r="T90" s="53"/>
    </row>
    <row r="91" spans="1:20" ht="30" x14ac:dyDescent="0.25">
      <c r="A91" s="70" t="s">
        <v>229</v>
      </c>
      <c r="B91" s="78"/>
      <c r="C91" s="78" t="s">
        <v>230</v>
      </c>
      <c r="D91" s="78" t="s">
        <v>231</v>
      </c>
      <c r="E91" s="78"/>
      <c r="F91" s="67" t="s">
        <v>39</v>
      </c>
      <c r="G91" s="68">
        <v>4</v>
      </c>
      <c r="H91" s="114"/>
      <c r="I91" s="114"/>
      <c r="J91" s="69">
        <f t="shared" si="1"/>
        <v>0</v>
      </c>
      <c r="K91" s="53"/>
      <c r="L91" s="53"/>
      <c r="M91" s="53"/>
      <c r="N91" s="53"/>
      <c r="O91" s="53"/>
      <c r="P91" s="53"/>
      <c r="Q91" s="53"/>
      <c r="R91" s="53"/>
      <c r="S91" s="53"/>
      <c r="T91" s="53"/>
    </row>
    <row r="92" spans="1:20" ht="30" x14ac:dyDescent="0.25">
      <c r="A92" s="70" t="s">
        <v>232</v>
      </c>
      <c r="B92" s="74"/>
      <c r="C92" s="78" t="s">
        <v>233</v>
      </c>
      <c r="D92" s="78" t="s">
        <v>234</v>
      </c>
      <c r="E92" s="78"/>
      <c r="F92" s="75" t="s">
        <v>39</v>
      </c>
      <c r="G92" s="68">
        <v>4</v>
      </c>
      <c r="H92" s="114"/>
      <c r="I92" s="114"/>
      <c r="J92" s="69">
        <f t="shared" si="1"/>
        <v>0</v>
      </c>
      <c r="K92" s="53"/>
      <c r="L92" s="53"/>
      <c r="M92" s="53"/>
      <c r="N92" s="53"/>
      <c r="O92" s="53"/>
      <c r="P92" s="53"/>
      <c r="Q92" s="53"/>
      <c r="R92" s="53"/>
      <c r="S92" s="53"/>
      <c r="T92" s="53"/>
    </row>
    <row r="93" spans="1:20" ht="30" x14ac:dyDescent="0.25">
      <c r="A93" s="70" t="s">
        <v>235</v>
      </c>
      <c r="B93" s="74"/>
      <c r="C93" s="83" t="s">
        <v>236</v>
      </c>
      <c r="D93" s="83"/>
      <c r="E93" s="78"/>
      <c r="F93" s="75" t="s">
        <v>39</v>
      </c>
      <c r="G93" s="68">
        <v>4</v>
      </c>
      <c r="H93" s="114"/>
      <c r="I93" s="114"/>
      <c r="J93" s="69">
        <f t="shared" si="1"/>
        <v>0</v>
      </c>
      <c r="K93" s="53"/>
      <c r="L93" s="53"/>
      <c r="M93" s="53"/>
      <c r="N93" s="53"/>
      <c r="O93" s="53"/>
      <c r="P93" s="53"/>
      <c r="Q93" s="53"/>
      <c r="R93" s="53"/>
      <c r="S93" s="53"/>
      <c r="T93" s="53"/>
    </row>
    <row r="94" spans="1:20" ht="60" x14ac:dyDescent="0.25">
      <c r="A94" s="70" t="s">
        <v>237</v>
      </c>
      <c r="B94" s="74"/>
      <c r="C94" s="83" t="s">
        <v>238</v>
      </c>
      <c r="D94" s="83" t="s">
        <v>239</v>
      </c>
      <c r="E94" s="78"/>
      <c r="F94" s="75" t="s">
        <v>39</v>
      </c>
      <c r="G94" s="68">
        <v>4</v>
      </c>
      <c r="H94" s="114"/>
      <c r="I94" s="114"/>
      <c r="J94" s="69">
        <f t="shared" si="1"/>
        <v>0</v>
      </c>
      <c r="K94" s="53"/>
      <c r="L94" s="53"/>
      <c r="M94" s="53"/>
      <c r="N94" s="53"/>
      <c r="O94" s="53"/>
      <c r="P94" s="53"/>
      <c r="Q94" s="53"/>
      <c r="R94" s="53"/>
      <c r="S94" s="53"/>
      <c r="T94" s="53"/>
    </row>
    <row r="95" spans="1:20" ht="88.5" customHeight="1" x14ac:dyDescent="0.25">
      <c r="A95" s="70" t="s">
        <v>240</v>
      </c>
      <c r="B95" s="74"/>
      <c r="C95" s="78" t="s">
        <v>241</v>
      </c>
      <c r="D95" s="78"/>
      <c r="E95" s="78"/>
      <c r="F95" s="75" t="s">
        <v>39</v>
      </c>
      <c r="G95" s="68">
        <v>1</v>
      </c>
      <c r="H95" s="114"/>
      <c r="I95" s="114"/>
      <c r="J95" s="69">
        <f t="shared" si="1"/>
        <v>0</v>
      </c>
      <c r="K95" s="53"/>
      <c r="L95" s="53"/>
      <c r="M95" s="53"/>
      <c r="N95" s="53"/>
      <c r="O95" s="53"/>
      <c r="P95" s="53"/>
      <c r="Q95" s="53"/>
      <c r="R95" s="53"/>
      <c r="S95" s="53"/>
      <c r="T95" s="53"/>
    </row>
    <row r="96" spans="1:20" ht="52.5" customHeight="1" x14ac:dyDescent="0.25">
      <c r="A96" s="65" t="s">
        <v>242</v>
      </c>
      <c r="B96" s="66"/>
      <c r="C96" s="66" t="s">
        <v>243</v>
      </c>
      <c r="D96" s="66" t="s">
        <v>244</v>
      </c>
      <c r="E96" s="66" t="s">
        <v>48</v>
      </c>
      <c r="F96" s="75" t="s">
        <v>39</v>
      </c>
      <c r="G96" s="68">
        <v>25</v>
      </c>
      <c r="H96" s="114"/>
      <c r="I96" s="114"/>
      <c r="J96" s="69">
        <f t="shared" si="1"/>
        <v>0</v>
      </c>
      <c r="K96" s="53"/>
      <c r="L96" s="53"/>
      <c r="M96" s="53"/>
      <c r="N96" s="53"/>
      <c r="O96" s="53"/>
      <c r="P96" s="53"/>
      <c r="Q96" s="53"/>
      <c r="R96" s="53"/>
      <c r="S96" s="53"/>
      <c r="T96" s="53"/>
    </row>
    <row r="97" spans="1:20" ht="30" x14ac:dyDescent="0.25">
      <c r="A97" s="65" t="s">
        <v>242</v>
      </c>
      <c r="B97" s="66"/>
      <c r="C97" s="66" t="s">
        <v>245</v>
      </c>
      <c r="D97" s="66" t="s">
        <v>246</v>
      </c>
      <c r="E97" s="66"/>
      <c r="F97" s="67" t="s">
        <v>39</v>
      </c>
      <c r="G97" s="68">
        <v>16</v>
      </c>
      <c r="H97" s="114"/>
      <c r="I97" s="114"/>
      <c r="J97" s="69">
        <f t="shared" si="1"/>
        <v>0</v>
      </c>
      <c r="K97" s="53"/>
      <c r="L97" s="53"/>
      <c r="M97" s="53"/>
      <c r="N97" s="53"/>
      <c r="O97" s="53"/>
      <c r="P97" s="53"/>
      <c r="Q97" s="53"/>
      <c r="R97" s="53"/>
      <c r="S97" s="53"/>
      <c r="T97" s="53"/>
    </row>
    <row r="98" spans="1:20" ht="30" x14ac:dyDescent="0.25">
      <c r="A98" s="65" t="s">
        <v>247</v>
      </c>
      <c r="B98" s="66"/>
      <c r="C98" s="66" t="s">
        <v>248</v>
      </c>
      <c r="D98" s="66"/>
      <c r="E98" s="66"/>
      <c r="F98" s="67" t="s">
        <v>39</v>
      </c>
      <c r="G98" s="68">
        <v>9</v>
      </c>
      <c r="H98" s="114"/>
      <c r="I98" s="114"/>
      <c r="J98" s="69">
        <f t="shared" si="1"/>
        <v>0</v>
      </c>
      <c r="K98" s="53"/>
      <c r="L98" s="53"/>
      <c r="M98" s="53"/>
      <c r="N98" s="53"/>
      <c r="O98" s="53"/>
      <c r="P98" s="53"/>
      <c r="Q98" s="53"/>
      <c r="R98" s="53"/>
      <c r="S98" s="53"/>
      <c r="T98" s="53"/>
    </row>
    <row r="99" spans="1:20" ht="45" x14ac:dyDescent="0.25">
      <c r="A99" s="65" t="s">
        <v>249</v>
      </c>
      <c r="B99" s="66"/>
      <c r="C99" s="66" t="s">
        <v>250</v>
      </c>
      <c r="D99" s="66" t="s">
        <v>251</v>
      </c>
      <c r="E99" s="66" t="s">
        <v>48</v>
      </c>
      <c r="F99" s="67" t="s">
        <v>39</v>
      </c>
      <c r="G99" s="68">
        <v>16</v>
      </c>
      <c r="H99" s="114"/>
      <c r="I99" s="114"/>
      <c r="J99" s="69">
        <f t="shared" si="1"/>
        <v>0</v>
      </c>
      <c r="K99" s="53"/>
      <c r="L99" s="53"/>
      <c r="M99" s="53"/>
      <c r="N99" s="53"/>
      <c r="O99" s="53"/>
      <c r="P99" s="53"/>
      <c r="Q99" s="53"/>
      <c r="R99" s="53"/>
      <c r="S99" s="53"/>
      <c r="T99" s="53"/>
    </row>
    <row r="100" spans="1:20" x14ac:dyDescent="0.25">
      <c r="A100" s="84" t="s">
        <v>252</v>
      </c>
      <c r="B100" s="84"/>
      <c r="C100" s="84"/>
      <c r="D100" s="84"/>
      <c r="E100" s="84"/>
      <c r="F100" s="84"/>
      <c r="G100" s="84"/>
      <c r="H100" s="84"/>
      <c r="I100" s="84"/>
      <c r="J100" s="85">
        <f>SUM(J7:J99)</f>
        <v>0</v>
      </c>
      <c r="K100" s="53"/>
      <c r="L100" s="53"/>
      <c r="M100" s="53"/>
      <c r="N100" s="53"/>
      <c r="O100" s="53"/>
      <c r="P100" s="53"/>
      <c r="Q100" s="53"/>
      <c r="R100" s="53"/>
      <c r="S100" s="53"/>
      <c r="T100" s="53"/>
    </row>
    <row r="101" spans="1:20" s="53" customFormat="1" x14ac:dyDescent="0.25">
      <c r="A101" s="86"/>
      <c r="B101" s="87"/>
      <c r="C101" s="87"/>
      <c r="D101" s="88"/>
      <c r="E101" s="87"/>
      <c r="F101" s="87"/>
      <c r="G101" s="87"/>
      <c r="H101" s="87"/>
      <c r="I101" s="87"/>
      <c r="J101" s="87"/>
    </row>
    <row r="102" spans="1:20" s="53" customFormat="1" x14ac:dyDescent="0.25">
      <c r="A102" s="86"/>
      <c r="B102" s="87"/>
      <c r="C102" s="87"/>
      <c r="D102" s="88"/>
      <c r="E102" s="87"/>
      <c r="F102" s="87"/>
      <c r="G102" s="87"/>
      <c r="H102" s="87"/>
      <c r="I102" s="87"/>
      <c r="J102" s="87"/>
    </row>
    <row r="103" spans="1:20" s="53" customFormat="1" x14ac:dyDescent="0.25">
      <c r="A103" s="86"/>
      <c r="B103" s="87"/>
      <c r="C103" s="87"/>
      <c r="D103" s="88"/>
      <c r="E103" s="87"/>
      <c r="F103" s="87"/>
      <c r="G103" s="87"/>
      <c r="H103" s="87"/>
      <c r="I103" s="87"/>
      <c r="J103" s="87"/>
    </row>
    <row r="104" spans="1:20" s="53" customFormat="1" x14ac:dyDescent="0.25">
      <c r="A104" s="86"/>
      <c r="B104" s="87"/>
      <c r="C104" s="87"/>
      <c r="D104" s="88"/>
      <c r="E104" s="87"/>
      <c r="F104" s="87"/>
      <c r="G104" s="87"/>
      <c r="H104" s="87"/>
      <c r="I104" s="87"/>
      <c r="J104" s="87"/>
    </row>
    <row r="105" spans="1:20" s="53" customFormat="1" x14ac:dyDescent="0.25">
      <c r="A105" s="86"/>
      <c r="B105" s="87"/>
      <c r="C105" s="87"/>
      <c r="D105" s="88"/>
      <c r="E105" s="87"/>
      <c r="F105" s="87"/>
      <c r="G105" s="87"/>
      <c r="H105" s="87"/>
      <c r="I105" s="87"/>
      <c r="J105" s="87"/>
    </row>
    <row r="106" spans="1:20" s="53" customFormat="1" x14ac:dyDescent="0.25">
      <c r="A106" s="86"/>
      <c r="B106" s="87"/>
      <c r="C106" s="87"/>
      <c r="D106" s="88"/>
      <c r="E106" s="87"/>
      <c r="F106" s="87"/>
      <c r="G106" s="87"/>
      <c r="H106" s="87"/>
      <c r="I106" s="87"/>
      <c r="J106" s="87"/>
    </row>
    <row r="107" spans="1:20" s="53" customFormat="1" x14ac:dyDescent="0.25">
      <c r="A107" s="86"/>
      <c r="B107" s="87"/>
      <c r="C107" s="87"/>
      <c r="D107" s="88"/>
      <c r="E107" s="87"/>
      <c r="F107" s="87"/>
      <c r="G107" s="87"/>
      <c r="H107" s="87"/>
      <c r="I107" s="87"/>
      <c r="J107" s="87"/>
    </row>
    <row r="108" spans="1:20" s="53" customFormat="1" x14ac:dyDescent="0.25">
      <c r="A108" s="86"/>
      <c r="B108" s="87"/>
      <c r="C108" s="87"/>
      <c r="D108" s="88"/>
      <c r="E108" s="87"/>
      <c r="F108" s="87"/>
      <c r="G108" s="87"/>
      <c r="H108" s="87"/>
      <c r="I108" s="87"/>
      <c r="J108" s="87"/>
    </row>
    <row r="109" spans="1:20" s="53" customFormat="1" x14ac:dyDescent="0.25">
      <c r="A109" s="86"/>
      <c r="B109" s="87"/>
      <c r="C109" s="87"/>
      <c r="D109" s="88"/>
      <c r="E109" s="87"/>
      <c r="F109" s="87"/>
      <c r="G109" s="87"/>
      <c r="H109" s="87"/>
      <c r="I109" s="87"/>
      <c r="J109" s="87"/>
    </row>
    <row r="110" spans="1:20" s="53" customFormat="1" x14ac:dyDescent="0.25">
      <c r="A110" s="86"/>
      <c r="B110" s="87"/>
      <c r="C110" s="87"/>
      <c r="D110" s="88"/>
      <c r="E110" s="87"/>
      <c r="F110" s="87"/>
      <c r="G110" s="87"/>
      <c r="H110" s="87"/>
      <c r="I110" s="87"/>
      <c r="J110" s="87"/>
    </row>
    <row r="111" spans="1:20" s="53" customFormat="1" x14ac:dyDescent="0.25">
      <c r="A111" s="86"/>
      <c r="B111" s="87"/>
      <c r="C111" s="87"/>
      <c r="D111" s="88"/>
      <c r="E111" s="87"/>
      <c r="F111" s="87"/>
      <c r="G111" s="87"/>
      <c r="H111" s="89"/>
      <c r="I111" s="87"/>
      <c r="J111" s="87"/>
    </row>
    <row r="112" spans="1:20" s="53" customFormat="1" x14ac:dyDescent="0.25">
      <c r="A112" s="86"/>
      <c r="B112" s="87"/>
      <c r="C112" s="87"/>
      <c r="D112" s="88"/>
      <c r="E112" s="87"/>
      <c r="F112" s="87"/>
      <c r="G112" s="87"/>
      <c r="H112" s="87"/>
      <c r="I112" s="87"/>
      <c r="J112" s="87"/>
    </row>
    <row r="113" spans="1:10" s="53" customFormat="1" x14ac:dyDescent="0.25">
      <c r="A113" s="86"/>
      <c r="B113" s="87"/>
      <c r="C113" s="87"/>
      <c r="D113" s="88"/>
      <c r="E113" s="87"/>
      <c r="F113" s="87"/>
      <c r="G113" s="87"/>
      <c r="H113" s="87"/>
      <c r="I113" s="87"/>
      <c r="J113" s="87"/>
    </row>
    <row r="114" spans="1:10" s="53" customFormat="1" x14ac:dyDescent="0.25">
      <c r="A114" s="86"/>
      <c r="B114" s="87"/>
      <c r="C114" s="87"/>
      <c r="D114" s="88"/>
      <c r="E114" s="87"/>
      <c r="F114" s="87"/>
      <c r="G114" s="87"/>
      <c r="H114" s="87"/>
      <c r="I114" s="87"/>
      <c r="J114" s="87"/>
    </row>
    <row r="115" spans="1:10" s="53" customFormat="1" x14ac:dyDescent="0.25">
      <c r="A115" s="86"/>
      <c r="B115" s="87"/>
      <c r="C115" s="87"/>
      <c r="D115" s="88"/>
      <c r="E115" s="87"/>
      <c r="F115" s="87"/>
      <c r="G115" s="87"/>
      <c r="H115" s="87"/>
      <c r="I115" s="87"/>
      <c r="J115" s="87"/>
    </row>
    <row r="116" spans="1:10" s="53" customFormat="1" x14ac:dyDescent="0.25">
      <c r="A116" s="86"/>
      <c r="B116" s="87"/>
      <c r="C116" s="87"/>
      <c r="D116" s="88"/>
      <c r="E116" s="87"/>
      <c r="F116" s="87"/>
      <c r="G116" s="87"/>
      <c r="H116" s="87"/>
      <c r="I116" s="87"/>
      <c r="J116" s="87"/>
    </row>
    <row r="117" spans="1:10" s="53" customFormat="1" x14ac:dyDescent="0.25">
      <c r="A117" s="86"/>
      <c r="B117" s="87"/>
      <c r="C117" s="87"/>
      <c r="D117" s="88"/>
      <c r="E117" s="87"/>
      <c r="F117" s="87"/>
      <c r="G117" s="87"/>
      <c r="H117" s="87"/>
      <c r="I117" s="87"/>
      <c r="J117" s="87"/>
    </row>
    <row r="118" spans="1:10" s="53" customFormat="1" x14ac:dyDescent="0.25">
      <c r="A118" s="86"/>
      <c r="B118" s="87"/>
      <c r="C118" s="87"/>
      <c r="D118" s="88"/>
      <c r="E118" s="87"/>
      <c r="F118" s="87"/>
      <c r="G118" s="87"/>
      <c r="H118" s="87"/>
      <c r="I118" s="87"/>
      <c r="J118" s="87"/>
    </row>
    <row r="119" spans="1:10" s="53" customFormat="1" x14ac:dyDescent="0.25">
      <c r="A119" s="86"/>
      <c r="B119" s="87"/>
      <c r="C119" s="87"/>
      <c r="D119" s="88"/>
      <c r="E119" s="87"/>
      <c r="F119" s="87"/>
      <c r="G119" s="87"/>
      <c r="H119" s="87"/>
      <c r="I119" s="87"/>
      <c r="J119" s="87"/>
    </row>
    <row r="120" spans="1:10" s="53" customFormat="1" x14ac:dyDescent="0.25">
      <c r="A120" s="86"/>
      <c r="B120" s="87"/>
      <c r="C120" s="87"/>
      <c r="D120" s="88"/>
      <c r="E120" s="87"/>
      <c r="F120" s="87"/>
      <c r="G120" s="87"/>
      <c r="H120" s="87"/>
      <c r="I120" s="87"/>
      <c r="J120" s="87"/>
    </row>
    <row r="121" spans="1:10" s="53" customFormat="1" x14ac:dyDescent="0.25">
      <c r="A121" s="86"/>
      <c r="B121" s="87"/>
      <c r="C121" s="87"/>
      <c r="D121" s="88"/>
      <c r="E121" s="87"/>
      <c r="F121" s="87"/>
      <c r="G121" s="87"/>
      <c r="H121" s="87"/>
      <c r="I121" s="87"/>
      <c r="J121" s="87"/>
    </row>
    <row r="122" spans="1:10" s="53" customFormat="1" x14ac:dyDescent="0.25">
      <c r="A122" s="86"/>
      <c r="B122" s="87"/>
      <c r="C122" s="87"/>
      <c r="D122" s="88"/>
      <c r="E122" s="87"/>
      <c r="F122" s="87"/>
      <c r="G122" s="87"/>
      <c r="H122" s="87"/>
      <c r="I122" s="87"/>
      <c r="J122" s="87"/>
    </row>
    <row r="123" spans="1:10" s="53" customFormat="1" x14ac:dyDescent="0.25">
      <c r="A123" s="86"/>
      <c r="B123" s="87"/>
      <c r="C123" s="87"/>
      <c r="D123" s="88"/>
      <c r="E123" s="87"/>
      <c r="F123" s="87"/>
      <c r="G123" s="87"/>
      <c r="H123" s="87"/>
      <c r="I123" s="87"/>
      <c r="J123" s="87"/>
    </row>
    <row r="124" spans="1:10" s="53" customFormat="1" x14ac:dyDescent="0.25">
      <c r="A124" s="86"/>
      <c r="B124" s="87"/>
      <c r="C124" s="87"/>
      <c r="D124" s="88"/>
      <c r="E124" s="87"/>
      <c r="F124" s="87"/>
      <c r="G124" s="87"/>
      <c r="H124" s="87"/>
      <c r="I124" s="87"/>
      <c r="J124" s="87"/>
    </row>
    <row r="125" spans="1:10" s="53" customFormat="1" x14ac:dyDescent="0.25">
      <c r="A125" s="86"/>
      <c r="B125" s="87"/>
      <c r="C125" s="87"/>
      <c r="D125" s="88"/>
      <c r="E125" s="87"/>
      <c r="F125" s="87"/>
      <c r="G125" s="87"/>
      <c r="H125" s="87"/>
      <c r="I125" s="87"/>
      <c r="J125" s="87"/>
    </row>
    <row r="126" spans="1:10" s="53" customFormat="1" x14ac:dyDescent="0.25">
      <c r="A126" s="86"/>
      <c r="B126" s="87"/>
      <c r="C126" s="87"/>
      <c r="D126" s="88"/>
      <c r="E126" s="87"/>
      <c r="F126" s="87"/>
      <c r="G126" s="87"/>
      <c r="H126" s="87"/>
      <c r="I126" s="87"/>
      <c r="J126" s="87"/>
    </row>
    <row r="127" spans="1:10" s="53" customFormat="1" x14ac:dyDescent="0.25">
      <c r="A127" s="86"/>
      <c r="B127" s="87"/>
      <c r="C127" s="87"/>
      <c r="D127" s="88"/>
      <c r="E127" s="87"/>
      <c r="F127" s="87"/>
      <c r="G127" s="87"/>
      <c r="H127" s="87"/>
      <c r="I127" s="87"/>
      <c r="J127" s="87"/>
    </row>
    <row r="128" spans="1:10" s="53" customFormat="1" x14ac:dyDescent="0.25">
      <c r="A128" s="86"/>
      <c r="B128" s="87"/>
      <c r="C128" s="87"/>
      <c r="D128" s="88"/>
      <c r="E128" s="87"/>
      <c r="F128" s="87"/>
      <c r="G128" s="87"/>
      <c r="H128" s="87"/>
      <c r="I128" s="87"/>
      <c r="J128" s="87"/>
    </row>
    <row r="129" spans="1:10" s="53" customFormat="1" x14ac:dyDescent="0.25">
      <c r="A129" s="86"/>
      <c r="B129" s="87"/>
      <c r="C129" s="87"/>
      <c r="D129" s="88"/>
      <c r="E129" s="87"/>
      <c r="F129" s="87"/>
      <c r="G129" s="87"/>
      <c r="H129" s="87"/>
      <c r="I129" s="87"/>
      <c r="J129" s="87"/>
    </row>
    <row r="130" spans="1:10" s="53" customFormat="1" x14ac:dyDescent="0.25">
      <c r="A130" s="86"/>
      <c r="B130" s="87"/>
      <c r="C130" s="87"/>
      <c r="D130" s="88"/>
      <c r="E130" s="87"/>
      <c r="F130" s="87"/>
      <c r="G130" s="87"/>
      <c r="H130" s="87"/>
      <c r="I130" s="87"/>
      <c r="J130" s="87"/>
    </row>
    <row r="131" spans="1:10" s="53" customFormat="1" x14ac:dyDescent="0.25">
      <c r="A131" s="86"/>
      <c r="B131" s="87"/>
      <c r="C131" s="87"/>
      <c r="D131" s="88"/>
      <c r="E131" s="87"/>
      <c r="F131" s="87"/>
      <c r="G131" s="87"/>
      <c r="H131" s="87"/>
      <c r="I131" s="87"/>
      <c r="J131" s="87"/>
    </row>
    <row r="132" spans="1:10" s="53" customFormat="1" x14ac:dyDescent="0.25">
      <c r="A132" s="86"/>
      <c r="B132" s="87"/>
      <c r="C132" s="87"/>
      <c r="D132" s="88"/>
      <c r="E132" s="87"/>
      <c r="F132" s="87"/>
      <c r="G132" s="87"/>
      <c r="H132" s="87"/>
      <c r="I132" s="87"/>
      <c r="J132" s="87"/>
    </row>
    <row r="133" spans="1:10" s="53" customFormat="1" x14ac:dyDescent="0.25">
      <c r="A133" s="86"/>
      <c r="B133" s="87"/>
      <c r="C133" s="87"/>
      <c r="D133" s="88"/>
      <c r="E133" s="87"/>
      <c r="F133" s="87"/>
      <c r="G133" s="87"/>
      <c r="H133" s="87"/>
      <c r="I133" s="87"/>
      <c r="J133" s="87"/>
    </row>
    <row r="134" spans="1:10" s="53" customFormat="1" x14ac:dyDescent="0.25">
      <c r="A134" s="86"/>
      <c r="B134" s="87"/>
      <c r="C134" s="87"/>
      <c r="D134" s="88"/>
      <c r="E134" s="87"/>
      <c r="F134" s="87"/>
      <c r="G134" s="87"/>
      <c r="H134" s="87"/>
      <c r="I134" s="87"/>
      <c r="J134" s="87"/>
    </row>
  </sheetData>
  <sheetProtection algorithmName="SHA-512" hashValue="lzLg46PPc1B9uE61hODDZaf4wRZCfbZvdh/CDWcmUWRVI8Z2kX7jNgvGQqrUDbbLXDPsUC1c9Cl//djyECh+wQ==" saltValue="i+7shEFDBNczwC/8AEXqWQ==" spinCount="100000" sheet="1" objects="1" scenarios="1" selectLockedCells="1"/>
  <mergeCells count="4">
    <mergeCell ref="A1:B4"/>
    <mergeCell ref="C1:J4"/>
    <mergeCell ref="A5:J5"/>
    <mergeCell ref="A100:I100"/>
  </mergeCells>
  <dataValidations count="1">
    <dataValidation type="whole" allowBlank="1" showInputMessage="1" showErrorMessage="1" sqref="H7:I99" xr:uid="{8EF53A9C-4F98-4CC1-AB19-FF8893532CBB}">
      <formula1>1</formula1>
      <formula2>99999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6C17B-C4BD-45BC-A81B-8FF7F718A79F}">
  <dimension ref="A1:X59"/>
  <sheetViews>
    <sheetView tabSelected="1" zoomScale="90" zoomScaleNormal="90" workbookViewId="0">
      <selection activeCell="E7" sqref="E7"/>
    </sheetView>
  </sheetViews>
  <sheetFormatPr baseColWidth="10" defaultColWidth="11.5703125" defaultRowHeight="15" x14ac:dyDescent="0.25"/>
  <cols>
    <col min="1" max="1" width="16.140625" style="54" customWidth="1"/>
    <col min="2" max="2" width="31.140625" style="91" customWidth="1"/>
    <col min="3" max="3" width="33.5703125" style="91" customWidth="1"/>
    <col min="4" max="4" width="16" style="91" customWidth="1"/>
    <col min="5" max="6" width="18.140625" style="91" customWidth="1"/>
    <col min="7" max="16384" width="11.5703125" style="98"/>
  </cols>
  <sheetData>
    <row r="1" spans="1:24" s="54" customFormat="1" ht="18.75" x14ac:dyDescent="0.25">
      <c r="A1" s="51"/>
      <c r="B1" s="51"/>
      <c r="C1" s="52" t="s">
        <v>24</v>
      </c>
      <c r="D1" s="52"/>
      <c r="E1" s="52"/>
      <c r="F1" s="52"/>
      <c r="G1" s="93"/>
      <c r="H1" s="93"/>
      <c r="I1" s="93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</row>
    <row r="2" spans="1:24" s="54" customFormat="1" ht="18.75" x14ac:dyDescent="0.25">
      <c r="A2" s="51"/>
      <c r="B2" s="51"/>
      <c r="C2" s="52"/>
      <c r="D2" s="52"/>
      <c r="E2" s="52"/>
      <c r="F2" s="52"/>
      <c r="G2" s="93"/>
      <c r="H2" s="93"/>
      <c r="I2" s="93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</row>
    <row r="3" spans="1:24" s="54" customFormat="1" ht="18.75" x14ac:dyDescent="0.25">
      <c r="A3" s="51"/>
      <c r="B3" s="51"/>
      <c r="C3" s="52"/>
      <c r="D3" s="52"/>
      <c r="E3" s="52"/>
      <c r="F3" s="52"/>
      <c r="G3" s="93"/>
      <c r="H3" s="93"/>
      <c r="I3" s="93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</row>
    <row r="4" spans="1:24" s="54" customFormat="1" ht="26.25" customHeight="1" x14ac:dyDescent="0.25">
      <c r="A4" s="51"/>
      <c r="B4" s="51"/>
      <c r="C4" s="52"/>
      <c r="D4" s="52"/>
      <c r="E4" s="52"/>
      <c r="F4" s="52"/>
      <c r="G4" s="93"/>
      <c r="H4" s="93"/>
      <c r="I4" s="93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</row>
    <row r="5" spans="1:24" ht="15.75" x14ac:dyDescent="0.25">
      <c r="A5" s="94" t="s">
        <v>253</v>
      </c>
      <c r="B5" s="95"/>
      <c r="C5" s="95"/>
      <c r="D5" s="95"/>
      <c r="E5" s="95"/>
      <c r="F5" s="96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</row>
    <row r="6" spans="1:24" ht="30" x14ac:dyDescent="0.25">
      <c r="A6" s="99" t="s">
        <v>254</v>
      </c>
      <c r="B6" s="100" t="s">
        <v>255</v>
      </c>
      <c r="C6" s="100" t="s">
        <v>29</v>
      </c>
      <c r="D6" s="100" t="s">
        <v>256</v>
      </c>
      <c r="E6" s="101" t="s">
        <v>257</v>
      </c>
      <c r="F6" s="100" t="s">
        <v>35</v>
      </c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</row>
    <row r="7" spans="1:24" x14ac:dyDescent="0.25">
      <c r="A7" s="102" t="s">
        <v>258</v>
      </c>
      <c r="B7" s="66" t="s">
        <v>259</v>
      </c>
      <c r="C7" s="102"/>
      <c r="D7" s="66">
        <v>16</v>
      </c>
      <c r="E7" s="115"/>
      <c r="F7" s="66">
        <f>IF(E7="S",D7,0)</f>
        <v>0</v>
      </c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</row>
    <row r="8" spans="1:24" ht="30" x14ac:dyDescent="0.25">
      <c r="A8" s="102" t="s">
        <v>260</v>
      </c>
      <c r="B8" s="66" t="s">
        <v>261</v>
      </c>
      <c r="C8" s="102"/>
      <c r="D8" s="66">
        <v>16</v>
      </c>
      <c r="E8" s="115"/>
      <c r="F8" s="66">
        <f t="shared" ref="F8:F23" si="0">IF(E8="S",D8,0)</f>
        <v>0</v>
      </c>
      <c r="G8" s="97"/>
      <c r="H8" s="97"/>
      <c r="I8" s="97"/>
      <c r="J8" s="97"/>
      <c r="K8" s="97"/>
      <c r="L8" s="97"/>
      <c r="M8" s="103"/>
      <c r="N8" s="97"/>
      <c r="O8" s="104"/>
      <c r="P8" s="105"/>
      <c r="Q8" s="97"/>
      <c r="R8" s="97"/>
      <c r="S8" s="97"/>
      <c r="T8" s="97"/>
      <c r="U8" s="97"/>
      <c r="V8" s="97"/>
      <c r="W8" s="97"/>
      <c r="X8" s="97"/>
    </row>
    <row r="9" spans="1:24" ht="45" x14ac:dyDescent="0.25">
      <c r="A9" s="102" t="s">
        <v>262</v>
      </c>
      <c r="B9" s="66" t="s">
        <v>263</v>
      </c>
      <c r="C9" s="102"/>
      <c r="D9" s="66">
        <v>16</v>
      </c>
      <c r="E9" s="115"/>
      <c r="F9" s="66">
        <f t="shared" si="0"/>
        <v>0</v>
      </c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</row>
    <row r="10" spans="1:24" ht="75" x14ac:dyDescent="0.25">
      <c r="A10" s="102" t="s">
        <v>264</v>
      </c>
      <c r="B10" s="66" t="s">
        <v>265</v>
      </c>
      <c r="C10" s="66" t="s">
        <v>266</v>
      </c>
      <c r="D10" s="66">
        <v>9</v>
      </c>
      <c r="E10" s="115"/>
      <c r="F10" s="66">
        <f t="shared" si="0"/>
        <v>0</v>
      </c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</row>
    <row r="11" spans="1:24" ht="30" x14ac:dyDescent="0.25">
      <c r="A11" s="102" t="s">
        <v>267</v>
      </c>
      <c r="B11" s="66" t="s">
        <v>268</v>
      </c>
      <c r="C11" s="102"/>
      <c r="D11" s="66">
        <v>16</v>
      </c>
      <c r="E11" s="115"/>
      <c r="F11" s="66">
        <f t="shared" si="0"/>
        <v>0</v>
      </c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</row>
    <row r="12" spans="1:24" ht="45" x14ac:dyDescent="0.25">
      <c r="A12" s="102" t="s">
        <v>269</v>
      </c>
      <c r="B12" s="66" t="s">
        <v>270</v>
      </c>
      <c r="C12" s="66"/>
      <c r="D12" s="66">
        <v>16</v>
      </c>
      <c r="E12" s="115"/>
      <c r="F12" s="66">
        <f t="shared" si="0"/>
        <v>0</v>
      </c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</row>
    <row r="13" spans="1:24" ht="30" x14ac:dyDescent="0.25">
      <c r="A13" s="102" t="s">
        <v>271</v>
      </c>
      <c r="B13" s="66" t="s">
        <v>272</v>
      </c>
      <c r="C13" s="102"/>
      <c r="D13" s="66">
        <v>4</v>
      </c>
      <c r="E13" s="115"/>
      <c r="F13" s="66">
        <f t="shared" si="0"/>
        <v>0</v>
      </c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</row>
    <row r="14" spans="1:24" ht="45" x14ac:dyDescent="0.25">
      <c r="A14" s="102" t="s">
        <v>273</v>
      </c>
      <c r="B14" s="66" t="s">
        <v>274</v>
      </c>
      <c r="C14" s="102"/>
      <c r="D14" s="66">
        <v>9</v>
      </c>
      <c r="E14" s="115"/>
      <c r="F14" s="66">
        <f t="shared" si="0"/>
        <v>0</v>
      </c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</row>
    <row r="15" spans="1:24" ht="30" x14ac:dyDescent="0.25">
      <c r="A15" s="102" t="s">
        <v>275</v>
      </c>
      <c r="B15" s="66" t="s">
        <v>276</v>
      </c>
      <c r="C15" s="102"/>
      <c r="D15" s="66">
        <v>9</v>
      </c>
      <c r="E15" s="115"/>
      <c r="F15" s="66">
        <f t="shared" si="0"/>
        <v>0</v>
      </c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</row>
    <row r="16" spans="1:24" ht="30" x14ac:dyDescent="0.25">
      <c r="A16" s="102" t="s">
        <v>277</v>
      </c>
      <c r="B16" s="66" t="s">
        <v>278</v>
      </c>
      <c r="C16" s="102"/>
      <c r="D16" s="66">
        <v>9</v>
      </c>
      <c r="E16" s="115"/>
      <c r="F16" s="66">
        <f t="shared" si="0"/>
        <v>0</v>
      </c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</row>
    <row r="17" spans="1:24" ht="45" x14ac:dyDescent="0.25">
      <c r="A17" s="102" t="s">
        <v>279</v>
      </c>
      <c r="B17" s="66" t="s">
        <v>280</v>
      </c>
      <c r="C17" s="102"/>
      <c r="D17" s="66">
        <v>9</v>
      </c>
      <c r="E17" s="115"/>
      <c r="F17" s="66">
        <f t="shared" si="0"/>
        <v>0</v>
      </c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</row>
    <row r="18" spans="1:24" ht="30" x14ac:dyDescent="0.25">
      <c r="A18" s="102" t="s">
        <v>281</v>
      </c>
      <c r="B18" s="66" t="s">
        <v>282</v>
      </c>
      <c r="C18" s="66"/>
      <c r="D18" s="66">
        <v>1</v>
      </c>
      <c r="E18" s="115"/>
      <c r="F18" s="66">
        <f t="shared" si="0"/>
        <v>0</v>
      </c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</row>
    <row r="19" spans="1:24" ht="30" x14ac:dyDescent="0.25">
      <c r="A19" s="102" t="s">
        <v>283</v>
      </c>
      <c r="B19" s="66" t="s">
        <v>284</v>
      </c>
      <c r="C19" s="66"/>
      <c r="D19" s="66">
        <v>9</v>
      </c>
      <c r="E19" s="115"/>
      <c r="F19" s="66">
        <f t="shared" si="0"/>
        <v>0</v>
      </c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</row>
    <row r="20" spans="1:24" ht="45" x14ac:dyDescent="0.25">
      <c r="A20" s="102" t="s">
        <v>285</v>
      </c>
      <c r="B20" s="66" t="s">
        <v>286</v>
      </c>
      <c r="C20" s="66"/>
      <c r="D20" s="66">
        <v>16</v>
      </c>
      <c r="E20" s="115"/>
      <c r="F20" s="66">
        <f t="shared" si="0"/>
        <v>0</v>
      </c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</row>
    <row r="21" spans="1:24" ht="30" x14ac:dyDescent="0.25">
      <c r="A21" s="106" t="s">
        <v>287</v>
      </c>
      <c r="B21" s="66" t="s">
        <v>288</v>
      </c>
      <c r="C21" s="102"/>
      <c r="D21" s="66">
        <v>16</v>
      </c>
      <c r="E21" s="115"/>
      <c r="F21" s="66">
        <f t="shared" si="0"/>
        <v>0</v>
      </c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</row>
    <row r="22" spans="1:24" ht="30" x14ac:dyDescent="0.25">
      <c r="A22" s="102" t="s">
        <v>289</v>
      </c>
      <c r="B22" s="66" t="s">
        <v>290</v>
      </c>
      <c r="C22" s="102"/>
      <c r="D22" s="66">
        <v>6</v>
      </c>
      <c r="E22" s="115"/>
      <c r="F22" s="66">
        <f t="shared" si="0"/>
        <v>0</v>
      </c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</row>
    <row r="23" spans="1:24" ht="30" x14ac:dyDescent="0.25">
      <c r="A23" s="106" t="s">
        <v>291</v>
      </c>
      <c r="B23" s="66" t="s">
        <v>292</v>
      </c>
      <c r="C23" s="66"/>
      <c r="D23" s="66">
        <v>16</v>
      </c>
      <c r="E23" s="115"/>
      <c r="F23" s="66">
        <f t="shared" si="0"/>
        <v>0</v>
      </c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</row>
    <row r="24" spans="1:24" x14ac:dyDescent="0.25">
      <c r="A24" s="107" t="s">
        <v>293</v>
      </c>
      <c r="B24" s="108"/>
      <c r="C24" s="108"/>
      <c r="D24" s="108"/>
      <c r="E24" s="116"/>
      <c r="F24" s="109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</row>
    <row r="25" spans="1:24" ht="30" x14ac:dyDescent="0.25">
      <c r="A25" s="102" t="s">
        <v>294</v>
      </c>
      <c r="B25" s="66" t="s">
        <v>295</v>
      </c>
      <c r="C25" s="66" t="s">
        <v>296</v>
      </c>
      <c r="D25" s="66">
        <v>16</v>
      </c>
      <c r="E25" s="115"/>
      <c r="F25" s="66">
        <f t="shared" ref="F25" si="1">IF(E25="S",D25,0)</f>
        <v>0</v>
      </c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</row>
    <row r="26" spans="1:24" x14ac:dyDescent="0.25">
      <c r="A26" s="110" t="s">
        <v>297</v>
      </c>
      <c r="B26" s="110"/>
      <c r="C26" s="110"/>
      <c r="D26" s="110"/>
      <c r="E26" s="110"/>
      <c r="F26" s="111">
        <f>SUM(F7:F25)</f>
        <v>0</v>
      </c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</row>
    <row r="27" spans="1:24" x14ac:dyDescent="0.25">
      <c r="A27" s="112" t="s">
        <v>298</v>
      </c>
      <c r="B27" s="87"/>
      <c r="C27" s="87"/>
      <c r="D27" s="87"/>
      <c r="E27" s="87"/>
      <c r="F27" s="87"/>
      <c r="G27" s="113"/>
      <c r="H27" s="113"/>
      <c r="I27" s="113"/>
      <c r="J27" s="113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</row>
    <row r="28" spans="1:24" x14ac:dyDescent="0.25">
      <c r="A28" s="112" t="s">
        <v>299</v>
      </c>
      <c r="B28" s="87"/>
      <c r="C28" s="87"/>
      <c r="D28" s="87"/>
      <c r="E28" s="87"/>
      <c r="F28" s="87"/>
      <c r="G28" s="113"/>
      <c r="H28" s="113"/>
      <c r="I28" s="113"/>
      <c r="J28" s="113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</row>
    <row r="29" spans="1:24" s="113" customFormat="1" x14ac:dyDescent="0.25"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</row>
    <row r="30" spans="1:24" s="113" customFormat="1" x14ac:dyDescent="0.25">
      <c r="A30" s="53"/>
      <c r="B30" s="87"/>
      <c r="C30" s="87"/>
      <c r="D30" s="87"/>
      <c r="E30" s="87"/>
      <c r="F30" s="8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</row>
    <row r="31" spans="1:24" s="113" customFormat="1" x14ac:dyDescent="0.25">
      <c r="A31" s="53"/>
      <c r="B31" s="87"/>
      <c r="C31" s="87"/>
      <c r="D31" s="87"/>
      <c r="E31" s="87"/>
      <c r="F31" s="87"/>
      <c r="G31" s="97"/>
      <c r="H31" s="97"/>
      <c r="I31" s="105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</row>
    <row r="32" spans="1:24" s="113" customFormat="1" x14ac:dyDescent="0.25">
      <c r="A32" s="53"/>
      <c r="B32" s="87"/>
      <c r="C32" s="87"/>
      <c r="D32" s="87"/>
      <c r="E32" s="87"/>
      <c r="F32" s="87"/>
      <c r="G32" s="97"/>
      <c r="H32" s="97"/>
      <c r="I32" s="105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</row>
    <row r="33" spans="1:24" s="113" customFormat="1" x14ac:dyDescent="0.25">
      <c r="A33" s="53"/>
      <c r="B33" s="87"/>
      <c r="C33" s="87"/>
      <c r="D33" s="87"/>
      <c r="E33" s="87"/>
      <c r="F33" s="87"/>
      <c r="G33" s="97"/>
      <c r="H33" s="97"/>
      <c r="I33" s="105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</row>
    <row r="34" spans="1:24" s="113" customFormat="1" x14ac:dyDescent="0.25">
      <c r="A34" s="53"/>
      <c r="B34" s="87"/>
      <c r="C34" s="87"/>
      <c r="D34" s="87"/>
      <c r="E34" s="87"/>
      <c r="F34" s="8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</row>
    <row r="35" spans="1:24" s="113" customFormat="1" x14ac:dyDescent="0.25">
      <c r="A35" s="53"/>
      <c r="B35" s="87"/>
      <c r="C35" s="87"/>
      <c r="D35" s="87"/>
      <c r="E35" s="87"/>
      <c r="F35" s="8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</row>
    <row r="36" spans="1:24" s="113" customFormat="1" x14ac:dyDescent="0.25">
      <c r="A36" s="53"/>
      <c r="B36" s="87"/>
      <c r="C36" s="87"/>
      <c r="D36" s="87"/>
      <c r="E36" s="87"/>
      <c r="F36" s="8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</row>
    <row r="37" spans="1:24" s="113" customFormat="1" x14ac:dyDescent="0.25">
      <c r="A37" s="53"/>
      <c r="B37" s="87"/>
      <c r="C37" s="87"/>
      <c r="D37" s="87"/>
      <c r="E37" s="87"/>
      <c r="F37" s="8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</row>
    <row r="38" spans="1:24" s="113" customFormat="1" x14ac:dyDescent="0.25">
      <c r="A38" s="53"/>
      <c r="B38" s="87"/>
      <c r="C38" s="87"/>
      <c r="D38" s="87"/>
      <c r="E38" s="87"/>
      <c r="F38" s="8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</row>
    <row r="39" spans="1:24" s="113" customFormat="1" x14ac:dyDescent="0.25">
      <c r="A39" s="53"/>
      <c r="B39" s="87"/>
      <c r="C39" s="87"/>
      <c r="D39" s="87"/>
      <c r="E39" s="87"/>
      <c r="F39" s="8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</row>
    <row r="40" spans="1:24" s="113" customFormat="1" x14ac:dyDescent="0.25">
      <c r="A40" s="53"/>
      <c r="B40" s="87"/>
      <c r="C40" s="87"/>
      <c r="D40" s="87"/>
      <c r="E40" s="87"/>
      <c r="F40" s="8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</row>
    <row r="41" spans="1:24" s="113" customFormat="1" x14ac:dyDescent="0.25">
      <c r="A41" s="53"/>
      <c r="B41" s="87"/>
      <c r="C41" s="87"/>
      <c r="D41" s="87"/>
      <c r="E41" s="87"/>
      <c r="F41" s="8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</row>
    <row r="42" spans="1:24" s="113" customFormat="1" x14ac:dyDescent="0.25">
      <c r="A42" s="53"/>
      <c r="B42" s="87"/>
      <c r="C42" s="87"/>
      <c r="D42" s="87"/>
      <c r="E42" s="87"/>
      <c r="F42" s="8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</row>
    <row r="43" spans="1:24" s="113" customFormat="1" x14ac:dyDescent="0.25">
      <c r="A43" s="53"/>
      <c r="B43" s="87"/>
      <c r="C43" s="87"/>
      <c r="D43" s="87"/>
      <c r="E43" s="87"/>
      <c r="F43" s="8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</row>
    <row r="44" spans="1:24" s="113" customFormat="1" x14ac:dyDescent="0.25">
      <c r="A44" s="53"/>
      <c r="B44" s="87"/>
      <c r="C44" s="87"/>
      <c r="D44" s="87"/>
      <c r="E44" s="87"/>
      <c r="F44" s="8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</row>
    <row r="45" spans="1:24" s="113" customFormat="1" x14ac:dyDescent="0.25">
      <c r="A45" s="53"/>
      <c r="B45" s="87"/>
      <c r="C45" s="87"/>
      <c r="D45" s="87"/>
      <c r="E45" s="87"/>
      <c r="F45" s="8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</row>
    <row r="46" spans="1:24" s="113" customFormat="1" x14ac:dyDescent="0.25">
      <c r="A46" s="53"/>
      <c r="B46" s="87"/>
      <c r="C46" s="87"/>
      <c r="D46" s="87"/>
      <c r="E46" s="87"/>
      <c r="F46" s="8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</row>
    <row r="47" spans="1:24" s="113" customFormat="1" x14ac:dyDescent="0.25">
      <c r="A47" s="53"/>
      <c r="B47" s="87"/>
      <c r="C47" s="87"/>
      <c r="D47" s="87"/>
      <c r="E47" s="87"/>
      <c r="F47" s="8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</row>
    <row r="48" spans="1:24" s="113" customFormat="1" x14ac:dyDescent="0.25">
      <c r="A48" s="53"/>
      <c r="B48" s="87"/>
      <c r="C48" s="87"/>
      <c r="D48" s="87"/>
      <c r="E48" s="87"/>
      <c r="F48" s="8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</row>
    <row r="49" spans="1:24" s="113" customFormat="1" x14ac:dyDescent="0.25">
      <c r="A49" s="53"/>
      <c r="B49" s="87"/>
      <c r="C49" s="87"/>
      <c r="D49" s="87"/>
      <c r="E49" s="87"/>
      <c r="F49" s="8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</row>
    <row r="50" spans="1:24" s="113" customFormat="1" x14ac:dyDescent="0.25">
      <c r="A50" s="53"/>
      <c r="B50" s="87"/>
      <c r="C50" s="87"/>
      <c r="D50" s="87"/>
      <c r="E50" s="87"/>
      <c r="F50" s="8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</row>
    <row r="51" spans="1:24" s="113" customFormat="1" x14ac:dyDescent="0.25">
      <c r="A51" s="53"/>
      <c r="B51" s="87"/>
      <c r="C51" s="87"/>
      <c r="D51" s="87"/>
      <c r="E51" s="87"/>
      <c r="F51" s="8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</row>
    <row r="52" spans="1:24" s="113" customFormat="1" x14ac:dyDescent="0.25">
      <c r="A52" s="53"/>
      <c r="B52" s="87"/>
      <c r="C52" s="87"/>
      <c r="D52" s="87"/>
      <c r="E52" s="87"/>
      <c r="F52" s="8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</row>
    <row r="53" spans="1:24" s="113" customFormat="1" x14ac:dyDescent="0.25">
      <c r="A53" s="53"/>
      <c r="B53" s="87"/>
      <c r="C53" s="87"/>
      <c r="D53" s="87"/>
      <c r="E53" s="87"/>
      <c r="F53" s="8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</row>
    <row r="54" spans="1:24" s="113" customFormat="1" x14ac:dyDescent="0.25">
      <c r="A54" s="53"/>
      <c r="B54" s="87"/>
      <c r="C54" s="87"/>
      <c r="D54" s="87"/>
      <c r="E54" s="87"/>
      <c r="F54" s="8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</row>
    <row r="55" spans="1:24" s="113" customFormat="1" x14ac:dyDescent="0.25">
      <c r="A55" s="53"/>
      <c r="B55" s="87"/>
      <c r="C55" s="87"/>
      <c r="D55" s="87"/>
      <c r="E55" s="87"/>
      <c r="F55" s="8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</row>
    <row r="56" spans="1:24" s="113" customFormat="1" x14ac:dyDescent="0.25">
      <c r="A56" s="53"/>
      <c r="B56" s="87"/>
      <c r="C56" s="87"/>
      <c r="D56" s="87"/>
      <c r="E56" s="87"/>
      <c r="F56" s="8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</row>
    <row r="57" spans="1:24" s="113" customFormat="1" x14ac:dyDescent="0.25">
      <c r="A57" s="53"/>
      <c r="B57" s="87"/>
      <c r="C57" s="87"/>
      <c r="D57" s="87"/>
      <c r="E57" s="87"/>
      <c r="F57" s="8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</row>
    <row r="58" spans="1:24" s="113" customFormat="1" x14ac:dyDescent="0.25">
      <c r="A58" s="53"/>
      <c r="B58" s="87"/>
      <c r="C58" s="87"/>
      <c r="D58" s="87"/>
      <c r="E58" s="87"/>
      <c r="F58" s="8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</row>
    <row r="59" spans="1:24" s="113" customFormat="1" x14ac:dyDescent="0.25">
      <c r="A59" s="53"/>
      <c r="B59" s="87"/>
      <c r="C59" s="87"/>
      <c r="D59" s="87"/>
      <c r="E59" s="87"/>
      <c r="F59" s="87"/>
    </row>
  </sheetData>
  <sheetProtection algorithmName="SHA-512" hashValue="xdCDCC17dBlJPCkYYjWjt5ZHazuBJmUlhEyEXGhRRKEU5P9mB/mcXahTBBAOzbIWdFOpOzBTKAd2wQ1Sd/NzMw==" saltValue="3vdLKtIEcIFbYu0c1nj6lA==" spinCount="100000" sheet="1" objects="1" scenarios="1" selectLockedCells="1"/>
  <mergeCells count="4">
    <mergeCell ref="A1:B4"/>
    <mergeCell ref="C1:F4"/>
    <mergeCell ref="A5:F5"/>
    <mergeCell ref="A26:E26"/>
  </mergeCells>
  <dataValidations count="1">
    <dataValidation type="list" allowBlank="1" showInputMessage="1" showErrorMessage="1" errorTitle="Certificación" error="Ha de responder &quot;S&quot; o &quot;N&quot;" sqref="E25 E7:E23" xr:uid="{644BF477-C880-40E7-B8D7-D76CF3FCD24E}">
      <formula1>$A$27:$A$28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3-2022 Propuesta Económica</vt:lpstr>
      <vt:lpstr>CTP para PCAP</vt:lpstr>
      <vt:lpstr>CE para PCAP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Plaza Rubio, Jesús</dc:creator>
  <cp:lastModifiedBy>Plaza Rubio, Jesús</cp:lastModifiedBy>
  <dcterms:created xsi:type="dcterms:W3CDTF">2023-02-13T13:44:21Z</dcterms:created>
  <dcterms:modified xsi:type="dcterms:W3CDTF">2023-02-13T13:53:05Z</dcterms:modified>
</cp:coreProperties>
</file>