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725\Desktop\AO\NUEVOS CONTRATOS Y COSTES TRENES AO\AO TRABAJO GLOBAL FINAL\REVISIÓN ABOGACIA\"/>
    </mc:Choice>
  </mc:AlternateContent>
  <xr:revisionPtr revIDLastSave="0" documentId="13_ncr:1_{FB45BC94-48A8-417D-B90E-56B211D5EAE5}" xr6:coauthVersionLast="47" xr6:coauthVersionMax="47" xr10:uidLastSave="{00000000-0000-0000-0000-000000000000}"/>
  <bookViews>
    <workbookView xWindow="-108" yWindow="-108" windowWidth="23256" windowHeight="12576" tabRatio="820" xr2:uid="{9136439C-DE31-46F9-BD59-C3AC9E78E0E6}"/>
  </bookViews>
  <sheets>
    <sheet name="Importe de Adjudicación" sheetId="13" r:id="rId1"/>
    <sheet name="Bloque B. Precio cuota " sheetId="12" r:id="rId2"/>
    <sheet name="Bloque C.Precio mano de obra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2" l="1"/>
  <c r="D18" i="12"/>
  <c r="H18" i="12" s="1"/>
  <c r="L18" i="12" s="1"/>
  <c r="D15" i="12"/>
  <c r="H15" i="12" s="1"/>
  <c r="D7" i="13"/>
  <c r="E7" i="13" s="1"/>
  <c r="H20" i="12" l="1"/>
  <c r="L15" i="12"/>
  <c r="L20" i="12" s="1"/>
  <c r="H8" i="12"/>
  <c r="D5" i="12"/>
  <c r="H5" i="12" s="1"/>
  <c r="H10" i="12" l="1"/>
  <c r="L5" i="12"/>
  <c r="L8" i="12"/>
  <c r="L10" i="12" l="1"/>
  <c r="L24" i="12" s="1"/>
  <c r="C6" i="13" s="1"/>
  <c r="L26" i="12" l="1"/>
  <c r="L28" i="12" s="1"/>
  <c r="C8" i="13"/>
  <c r="D8" i="13" s="1"/>
  <c r="E8" i="13" s="1"/>
  <c r="D6" i="13" l="1"/>
  <c r="E6" i="13" s="1"/>
</calcChain>
</file>

<file path=xl/sharedStrings.xml><?xml version="1.0" encoding="utf-8"?>
<sst xmlns="http://schemas.openxmlformats.org/spreadsheetml/2006/main" count="51" uniqueCount="40">
  <si>
    <t>Distribución de cuotas</t>
  </si>
  <si>
    <t>Nº años</t>
  </si>
  <si>
    <t>Observaciones</t>
  </si>
  <si>
    <t>Cuota variable en función de los coches en circulación de acuerdo a lo estipulado en el PPT</t>
  </si>
  <si>
    <t>Cuota fija e inalterable durante toda la vigecia del contrato</t>
  </si>
  <si>
    <t>Importe TOTAL (sin IVA)</t>
  </si>
  <si>
    <t>IVA (21 %)</t>
  </si>
  <si>
    <t>Importe TOTAL                            -4 años-</t>
  </si>
  <si>
    <t>Cuota fija (sin IVA)</t>
  </si>
  <si>
    <t>Cuota variable por coche en circulación (sin IVA)</t>
  </si>
  <si>
    <t xml:space="preserve">Importe ANUAL </t>
  </si>
  <si>
    <t xml:space="preserve">Precio mano de obra* </t>
  </si>
  <si>
    <t>Sub bloque vii. Accidentes y Vandalismos.                                                                        Sub bloque xvii. Campañas y trabajos extraordinarios. Asistencias técnicas</t>
  </si>
  <si>
    <t>Los precios tendrán en cuenta todo los estipulado en el apartado "Precios y forma de pago del PPT.</t>
  </si>
  <si>
    <t>Nº trenes</t>
  </si>
  <si>
    <t>Importe TOTAL (con IVA)</t>
  </si>
  <si>
    <t>IMPORTE DE ADJUDICACIÓN</t>
  </si>
  <si>
    <t>*El precio de la mano de obra incluirá pequeños materiales consumibles o fungibles que puedan requerirse</t>
  </si>
  <si>
    <t>Precio por jornada** de servicio (sin IVA)</t>
  </si>
  <si>
    <t>**las jornadas de trabajo equivaldrán a 8 horas y debido a la naturaleza del servicio de podrán facturar jornadas parciales</t>
  </si>
  <si>
    <r>
      <t>Importe anual por t</t>
    </r>
    <r>
      <rPr>
        <b/>
        <sz val="12"/>
        <color rgb="FF002060"/>
        <rFont val="Calibri"/>
        <family val="2"/>
        <scheme val="minor"/>
      </rPr>
      <t>ren o composición</t>
    </r>
  </si>
  <si>
    <t>Cuota anual por tren o composición(sin IVA)</t>
  </si>
  <si>
    <t>Importe TOTAL (sin IVA) trenes 9000</t>
  </si>
  <si>
    <t>Importe TOTAL (sin IVA) trenes 3000 1ª</t>
  </si>
  <si>
    <t>Importe TOTAL (sin IVA) trenes 9000 y 3000 1ª</t>
  </si>
  <si>
    <t>Bloque B. Mantenimiento del sistema embarcado ATC</t>
  </si>
  <si>
    <t>Cuota anual por tren o composición (sin IVA)</t>
  </si>
  <si>
    <t>Bloque B. Mantenimiento del sistema embarcado ATC. Trenes 9000</t>
  </si>
  <si>
    <t>Bloque B. Mantenimiento del sistema embarcado ATC. Trenes 3000 1ª</t>
  </si>
  <si>
    <t>NOTA: la ofertas se cumplimentarán conforme a lo indicado en el apartado 27 del PCP.</t>
  </si>
  <si>
    <t>Los unicos valores a introducir son los importes anuales por tren de las casilla D3 y D13 con un maximo de dos decimales.</t>
  </si>
  <si>
    <t>Gastos generales aplicados en la oferta</t>
  </si>
  <si>
    <t>La correspondiente oferta se ha realizado teniendo en cuenta los siguientes* porcentajes de gastos generales y beneficio industrial:</t>
  </si>
  <si>
    <t>Beneficio industrial aplicado en la oferta</t>
  </si>
  <si>
    <t>* Se completaran los valores de las celdas E13 y E14. Se admitirán valores iguales al 0 %</t>
  </si>
  <si>
    <r>
      <t>Importe anual OFERTADO por t</t>
    </r>
    <r>
      <rPr>
        <b/>
        <sz val="12"/>
        <color rgb="FF002060"/>
        <rFont val="Calibri"/>
        <family val="2"/>
        <scheme val="minor"/>
      </rPr>
      <t>ren o composición</t>
    </r>
  </si>
  <si>
    <t>Importe TOTAL   OFERTADO                         -4 años-</t>
  </si>
  <si>
    <t>Importe TOTAL   MÁXIMO                         -4 años-</t>
  </si>
  <si>
    <t>Bloque C. Fondo de actuaciones</t>
  </si>
  <si>
    <t>Bloque C. Fondo de actuaciones. Mano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</si>
</sst>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rgb="FF0070C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00B0F0"/>
      </left>
      <right style="thick">
        <color rgb="FF00B0F0"/>
      </right>
      <top style="thick">
        <color rgb="FF00B0F0"/>
      </top>
      <bottom style="thick">
        <color rgb="FF00B0F0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medium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/>
      <right style="thick">
        <color rgb="FF00B050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77">
    <xf numFmtId="0" fontId="0" fillId="0" borderId="0" xfId="0"/>
    <xf numFmtId="0" fontId="0" fillId="2" borderId="0" xfId="0" applyFill="1"/>
    <xf numFmtId="0" fontId="3" fillId="2" borderId="0" xfId="0" applyFont="1" applyFill="1"/>
    <xf numFmtId="0" fontId="3" fillId="2" borderId="0" xfId="0" applyFont="1" applyFill="1" applyBorder="1"/>
    <xf numFmtId="0" fontId="4" fillId="4" borderId="2" xfId="0" applyFont="1" applyFill="1" applyBorder="1" applyAlignment="1">
      <alignment vertical="center"/>
    </xf>
    <xf numFmtId="10" fontId="3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0" fontId="3" fillId="2" borderId="0" xfId="0" applyNumberFormat="1" applyFont="1" applyFill="1" applyBorder="1" applyAlignment="1">
      <alignment horizontal="center" vertical="center"/>
    </xf>
    <xf numFmtId="10" fontId="3" fillId="2" borderId="2" xfId="1" applyNumberFormat="1" applyFont="1" applyFill="1" applyBorder="1" applyAlignment="1">
      <alignment horizontal="center" vertical="center"/>
    </xf>
    <xf numFmtId="10" fontId="3" fillId="2" borderId="0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4" fontId="4" fillId="6" borderId="2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4" fontId="2" fillId="2" borderId="0" xfId="0" applyNumberFormat="1" applyFont="1" applyFill="1" applyBorder="1" applyAlignment="1">
      <alignment horizontal="center" vertical="center"/>
    </xf>
    <xf numFmtId="4" fontId="7" fillId="5" borderId="3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3" fillId="2" borderId="0" xfId="0" applyFont="1" applyFill="1" applyAlignment="1">
      <alignment horizontal="right"/>
    </xf>
    <xf numFmtId="0" fontId="8" fillId="11" borderId="0" xfId="0" applyFont="1" applyFill="1" applyAlignment="1">
      <alignment horizontal="center" vertical="center" wrapText="1"/>
    </xf>
    <xf numFmtId="0" fontId="10" fillId="12" borderId="4" xfId="0" applyFont="1" applyFill="1" applyBorder="1" applyAlignment="1">
      <alignment vertical="center"/>
    </xf>
    <xf numFmtId="4" fontId="11" fillId="12" borderId="4" xfId="0" applyNumberFormat="1" applyFont="1" applyFill="1" applyBorder="1" applyAlignment="1">
      <alignment horizontal="center" vertical="center" wrapText="1"/>
    </xf>
    <xf numFmtId="0" fontId="10" fillId="12" borderId="4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right" vertical="center" indent="2"/>
    </xf>
    <xf numFmtId="4" fontId="13" fillId="7" borderId="6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4" fontId="11" fillId="13" borderId="5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/>
    <xf numFmtId="0" fontId="4" fillId="2" borderId="8" xfId="0" applyFont="1" applyFill="1" applyBorder="1" applyAlignment="1">
      <alignment horizontal="center" wrapText="1"/>
    </xf>
    <xf numFmtId="0" fontId="3" fillId="2" borderId="8" xfId="0" applyFont="1" applyFill="1" applyBorder="1"/>
    <xf numFmtId="0" fontId="4" fillId="2" borderId="8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wrapText="1"/>
    </xf>
    <xf numFmtId="0" fontId="3" fillId="2" borderId="10" xfId="0" applyFont="1" applyFill="1" applyBorder="1"/>
    <xf numFmtId="0" fontId="7" fillId="3" borderId="0" xfId="0" applyFont="1" applyFill="1" applyBorder="1" applyAlignment="1">
      <alignment horizontal="left" vertical="center"/>
    </xf>
    <xf numFmtId="0" fontId="0" fillId="2" borderId="0" xfId="0" applyFill="1" applyBorder="1"/>
    <xf numFmtId="0" fontId="0" fillId="2" borderId="0" xfId="0" applyFill="1" applyBorder="1" applyAlignment="1">
      <alignment horizontal="center" vertical="center"/>
    </xf>
    <xf numFmtId="0" fontId="0" fillId="2" borderId="11" xfId="0" applyFill="1" applyBorder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8" borderId="0" xfId="0" applyFont="1" applyFill="1" applyBorder="1" applyAlignment="1">
      <alignment horizontal="center" vertical="center"/>
    </xf>
    <xf numFmtId="4" fontId="3" fillId="9" borderId="0" xfId="0" applyNumberFormat="1" applyFont="1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4" fontId="2" fillId="10" borderId="0" xfId="0" applyNumberFormat="1" applyFont="1" applyFill="1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3" fillId="2" borderId="11" xfId="0" applyFont="1" applyFill="1" applyBorder="1"/>
    <xf numFmtId="0" fontId="0" fillId="2" borderId="11" xfId="0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center"/>
    </xf>
    <xf numFmtId="4" fontId="8" fillId="11" borderId="0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right"/>
    </xf>
    <xf numFmtId="0" fontId="3" fillId="2" borderId="12" xfId="0" applyFont="1" applyFill="1" applyBorder="1"/>
    <xf numFmtId="0" fontId="3" fillId="2" borderId="13" xfId="0" applyFont="1" applyFill="1" applyBorder="1"/>
    <xf numFmtId="0" fontId="3" fillId="2" borderId="1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right"/>
    </xf>
    <xf numFmtId="0" fontId="3" fillId="2" borderId="8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center" vertical="center"/>
    </xf>
    <xf numFmtId="0" fontId="0" fillId="2" borderId="13" xfId="0" applyFill="1" applyBorder="1"/>
    <xf numFmtId="0" fontId="4" fillId="2" borderId="8" xfId="0" applyFont="1" applyFill="1" applyBorder="1" applyAlignment="1">
      <alignment horizontal="left" vertical="center" wrapText="1"/>
    </xf>
    <xf numFmtId="4" fontId="7" fillId="2" borderId="0" xfId="0" applyNumberFormat="1" applyFont="1" applyFill="1" applyBorder="1" applyAlignment="1">
      <alignment horizontal="center" vertical="center"/>
    </xf>
    <xf numFmtId="4" fontId="4" fillId="14" borderId="0" xfId="0" applyNumberFormat="1" applyFont="1" applyFill="1" applyAlignment="1">
      <alignment vertical="center"/>
    </xf>
    <xf numFmtId="10" fontId="4" fillId="2" borderId="1" xfId="0" applyNumberFormat="1" applyFont="1" applyFill="1" applyBorder="1" applyAlignment="1" applyProtection="1">
      <alignment horizontal="center" vertical="center"/>
      <protection locked="0"/>
    </xf>
    <xf numFmtId="4" fontId="5" fillId="2" borderId="1" xfId="0" applyNumberFormat="1" applyFont="1" applyFill="1" applyBorder="1" applyAlignment="1" applyProtection="1">
      <alignment horizontal="center" vertical="center"/>
      <protection locked="0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/>
    <xf numFmtId="0" fontId="8" fillId="11" borderId="0" xfId="0" applyFont="1" applyFill="1" applyAlignment="1">
      <alignment horizontal="center" vertical="center" wrapText="1"/>
    </xf>
    <xf numFmtId="0" fontId="10" fillId="12" borderId="4" xfId="0" applyFont="1" applyFill="1" applyBorder="1" applyAlignment="1">
      <alignment horizontal="center" vertical="center"/>
    </xf>
    <xf numFmtId="0" fontId="10" fillId="12" borderId="15" xfId="0" applyFont="1" applyFill="1" applyBorder="1" applyAlignment="1">
      <alignment horizontal="center" vertical="center"/>
    </xf>
    <xf numFmtId="0" fontId="8" fillId="11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</cellXfs>
  <cellStyles count="3">
    <cellStyle name="Normal" xfId="0" builtinId="0"/>
    <cellStyle name="Normal 5" xfId="2" xr:uid="{17FA2324-E75B-4437-A043-E8B4BFCAB073}"/>
    <cellStyle name="Porcentaje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DD8AF-86D0-4898-A70A-1FCFBA862245}">
  <dimension ref="B5:F16"/>
  <sheetViews>
    <sheetView tabSelected="1" topLeftCell="B1" workbookViewId="0">
      <selection activeCell="C7" sqref="C7"/>
    </sheetView>
  </sheetViews>
  <sheetFormatPr baseColWidth="10" defaultRowHeight="14.4" x14ac:dyDescent="0.3"/>
  <cols>
    <col min="1" max="1" width="11.5546875" style="1"/>
    <col min="2" max="2" width="49.5546875" style="1" customWidth="1"/>
    <col min="3" max="5" width="18.44140625" style="30" customWidth="1"/>
    <col min="6" max="16384" width="11.5546875" style="1"/>
  </cols>
  <sheetData>
    <row r="5" spans="2:6" ht="31.2" x14ac:dyDescent="0.3">
      <c r="C5" s="24" t="s">
        <v>5</v>
      </c>
      <c r="D5" s="24" t="s">
        <v>6</v>
      </c>
      <c r="E5" s="24" t="s">
        <v>15</v>
      </c>
      <c r="F5" s="22"/>
    </row>
    <row r="6" spans="2:6" ht="31.8" customHeight="1" x14ac:dyDescent="0.3">
      <c r="B6" s="25" t="s">
        <v>25</v>
      </c>
      <c r="C6" s="26">
        <f>+'Bloque B. Precio cuota '!L24</f>
        <v>0</v>
      </c>
      <c r="D6" s="26">
        <f>0.21*C6</f>
        <v>0</v>
      </c>
      <c r="E6" s="26">
        <f>+C6+D6</f>
        <v>0</v>
      </c>
      <c r="F6" s="2"/>
    </row>
    <row r="7" spans="2:6" ht="22.2" customHeight="1" thickBot="1" x14ac:dyDescent="0.35">
      <c r="B7" s="27" t="s">
        <v>38</v>
      </c>
      <c r="C7" s="33">
        <v>511872</v>
      </c>
      <c r="D7" s="33">
        <f>0.21*C7</f>
        <v>107493.12</v>
      </c>
      <c r="E7" s="33">
        <f>+C7+D7</f>
        <v>619365.12</v>
      </c>
      <c r="F7" s="22"/>
    </row>
    <row r="8" spans="2:6" ht="18.600000000000001" thickBot="1" x14ac:dyDescent="0.35">
      <c r="B8" s="28" t="s">
        <v>16</v>
      </c>
      <c r="C8" s="29">
        <f>+C6+C7</f>
        <v>511872</v>
      </c>
      <c r="D8" s="29">
        <f t="shared" ref="D8" si="0">0.21*C8</f>
        <v>107493.12</v>
      </c>
      <c r="E8" s="29">
        <f t="shared" ref="E8" si="1">+C8+D8</f>
        <v>619365.12</v>
      </c>
      <c r="F8" s="2"/>
    </row>
    <row r="9" spans="2:6" ht="15.6" x14ac:dyDescent="0.3">
      <c r="D9" s="31"/>
      <c r="E9" s="32"/>
      <c r="F9" s="22"/>
    </row>
    <row r="12" spans="2:6" ht="28.8" customHeight="1" thickBot="1" x14ac:dyDescent="0.35">
      <c r="B12" s="72" t="s">
        <v>32</v>
      </c>
      <c r="C12" s="72"/>
      <c r="D12" s="72"/>
      <c r="E12" s="72"/>
    </row>
    <row r="13" spans="2:6" ht="21" customHeight="1" thickTop="1" thickBot="1" x14ac:dyDescent="0.35">
      <c r="B13" s="73" t="s">
        <v>31</v>
      </c>
      <c r="C13" s="73"/>
      <c r="D13" s="74"/>
      <c r="E13" s="68">
        <v>0</v>
      </c>
    </row>
    <row r="14" spans="2:6" ht="21" customHeight="1" thickTop="1" thickBot="1" x14ac:dyDescent="0.35">
      <c r="B14" s="73" t="s">
        <v>33</v>
      </c>
      <c r="C14" s="73"/>
      <c r="D14" s="74"/>
      <c r="E14" s="68">
        <v>0</v>
      </c>
    </row>
    <row r="15" spans="2:6" ht="15" thickTop="1" x14ac:dyDescent="0.3"/>
    <row r="16" spans="2:6" x14ac:dyDescent="0.3">
      <c r="B16" s="1" t="s">
        <v>34</v>
      </c>
    </row>
  </sheetData>
  <sheetProtection algorithmName="SHA-512" hashValue="2f0L3emnXnHaSFU7YPXDJcJC2OAXV9O1cbUUQECBSeZnwjaZL/4SV8F9D2aRjRpRf4PNVozYYu2Y9bqdFkgjJA==" saltValue="wLewNsZDv8cag0gcCvGw1g==" spinCount="100000" sheet="1" objects="1" scenarios="1"/>
  <mergeCells count="3">
    <mergeCell ref="B12:E12"/>
    <mergeCell ref="B13:D13"/>
    <mergeCell ref="B14:D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4D92A-F923-456C-BE67-50290A114C0B}">
  <dimension ref="B1:S37"/>
  <sheetViews>
    <sheetView zoomScale="55" zoomScaleNormal="55" workbookViewId="0">
      <selection activeCell="H15" sqref="H15 H18"/>
    </sheetView>
  </sheetViews>
  <sheetFormatPr baseColWidth="10" defaultRowHeight="14.4" x14ac:dyDescent="0.3"/>
  <cols>
    <col min="1" max="2" width="11.5546875" style="2"/>
    <col min="3" max="3" width="57.21875" style="2" customWidth="1"/>
    <col min="4" max="4" width="18.5546875" style="2" customWidth="1"/>
    <col min="5" max="5" width="4.5546875" style="2" customWidth="1"/>
    <col min="6" max="6" width="10.33203125" style="2" customWidth="1"/>
    <col min="7" max="7" width="4.33203125" style="2" customWidth="1"/>
    <col min="8" max="8" width="16" style="2" customWidth="1"/>
    <col min="9" max="9" width="2" style="1" customWidth="1"/>
    <col min="10" max="10" width="14.5546875" style="1" customWidth="1"/>
    <col min="11" max="11" width="4.109375" style="1" customWidth="1"/>
    <col min="12" max="12" width="17.109375" style="1" customWidth="1"/>
    <col min="13" max="13" width="6.33203125" style="1" customWidth="1"/>
    <col min="14" max="14" width="16.33203125" style="1" customWidth="1"/>
    <col min="15" max="15" width="6.44140625" style="1" customWidth="1"/>
    <col min="16" max="16" width="64.77734375" style="17" customWidth="1"/>
    <col min="17" max="17" width="11.77734375" style="1" customWidth="1"/>
    <col min="18" max="18" width="11.5546875" style="2"/>
    <col min="19" max="19" width="11.5546875" style="2" hidden="1" customWidth="1"/>
    <col min="20" max="20" width="11.88671875" style="2" customWidth="1"/>
    <col min="21" max="16384" width="11.5546875" style="2"/>
  </cols>
  <sheetData>
    <row r="1" spans="2:19" ht="15" thickBot="1" x14ac:dyDescent="0.35">
      <c r="C1" s="12"/>
    </row>
    <row r="2" spans="2:19" ht="64.2" customHeight="1" thickBot="1" x14ac:dyDescent="0.35">
      <c r="B2" s="34"/>
      <c r="C2" s="65" t="s">
        <v>27</v>
      </c>
      <c r="D2" s="35" t="s">
        <v>35</v>
      </c>
      <c r="E2" s="35"/>
      <c r="F2" s="37" t="s">
        <v>14</v>
      </c>
      <c r="G2" s="37"/>
      <c r="H2" s="35" t="s">
        <v>10</v>
      </c>
      <c r="I2" s="37"/>
      <c r="J2" s="35" t="s">
        <v>1</v>
      </c>
      <c r="K2" s="38"/>
      <c r="L2" s="35" t="s">
        <v>36</v>
      </c>
      <c r="M2" s="35"/>
      <c r="N2" s="35" t="s">
        <v>37</v>
      </c>
      <c r="O2" s="37"/>
      <c r="P2" s="39" t="s">
        <v>2</v>
      </c>
      <c r="Q2" s="2"/>
      <c r="S2" s="10" t="s">
        <v>0</v>
      </c>
    </row>
    <row r="3" spans="2:19" ht="32.4" customHeight="1" thickTop="1" thickBot="1" x14ac:dyDescent="0.35">
      <c r="B3" s="40"/>
      <c r="C3" s="41" t="s">
        <v>26</v>
      </c>
      <c r="D3" s="69"/>
      <c r="E3" s="16"/>
      <c r="F3" s="3"/>
      <c r="G3" s="16"/>
      <c r="H3" s="16"/>
      <c r="I3" s="42"/>
      <c r="J3" s="43"/>
      <c r="K3" s="43"/>
      <c r="L3" s="43"/>
      <c r="M3" s="43"/>
      <c r="N3" s="43"/>
      <c r="O3" s="42"/>
      <c r="P3" s="44"/>
      <c r="Q3" s="2"/>
    </row>
    <row r="4" spans="2:19" ht="20.399999999999999" customHeight="1" thickTop="1" x14ac:dyDescent="0.3">
      <c r="B4" s="40"/>
      <c r="C4" s="45"/>
      <c r="D4" s="3"/>
      <c r="E4" s="3"/>
      <c r="F4" s="46"/>
      <c r="G4" s="3"/>
      <c r="H4" s="3"/>
      <c r="I4" s="42"/>
      <c r="J4" s="43"/>
      <c r="K4" s="43"/>
      <c r="L4" s="43"/>
      <c r="M4" s="43"/>
      <c r="N4" s="43"/>
      <c r="O4" s="42"/>
      <c r="P4" s="44"/>
      <c r="Q4" s="2"/>
    </row>
    <row r="5" spans="2:19" ht="25.2" customHeight="1" x14ac:dyDescent="0.3">
      <c r="B5" s="40"/>
      <c r="C5" s="4" t="s">
        <v>8</v>
      </c>
      <c r="D5" s="15">
        <f>+ROUND($D$3*S5,2)</f>
        <v>0</v>
      </c>
      <c r="E5" s="13"/>
      <c r="F5" s="47">
        <v>52</v>
      </c>
      <c r="G5" s="3"/>
      <c r="H5" s="48">
        <f>+ROUND(F5*D5,2)</f>
        <v>0</v>
      </c>
      <c r="I5" s="42"/>
      <c r="J5" s="49">
        <v>4</v>
      </c>
      <c r="K5" s="43"/>
      <c r="L5" s="50">
        <f>+H5*J5</f>
        <v>0</v>
      </c>
      <c r="M5" s="20"/>
      <c r="N5" s="43"/>
      <c r="O5" s="42"/>
      <c r="P5" s="51" t="s">
        <v>4</v>
      </c>
      <c r="Q5" s="2"/>
      <c r="S5" s="5">
        <v>0.9</v>
      </c>
    </row>
    <row r="6" spans="2:19" s="3" customFormat="1" ht="18" customHeight="1" x14ac:dyDescent="0.3">
      <c r="B6" s="40"/>
      <c r="C6" s="6"/>
      <c r="D6" s="13"/>
      <c r="E6" s="13"/>
      <c r="J6" s="18"/>
      <c r="K6" s="18"/>
      <c r="L6" s="20"/>
      <c r="M6" s="20"/>
      <c r="N6" s="43"/>
      <c r="P6" s="52"/>
      <c r="S6" s="7"/>
    </row>
    <row r="7" spans="2:19" s="3" customFormat="1" ht="18.600000000000001" customHeight="1" x14ac:dyDescent="0.3">
      <c r="B7" s="40"/>
      <c r="C7" s="6"/>
      <c r="D7" s="13"/>
      <c r="E7" s="13"/>
      <c r="J7" s="18"/>
      <c r="K7" s="18"/>
      <c r="L7" s="20"/>
      <c r="M7" s="20"/>
      <c r="N7" s="43"/>
      <c r="P7" s="52"/>
      <c r="S7" s="9"/>
    </row>
    <row r="8" spans="2:19" ht="31.8" customHeight="1" x14ac:dyDescent="0.3">
      <c r="B8" s="40"/>
      <c r="C8" s="4" t="s">
        <v>9</v>
      </c>
      <c r="D8" s="15">
        <f>+ROUND(D3*S8,2)</f>
        <v>0</v>
      </c>
      <c r="E8" s="13"/>
      <c r="F8" s="47">
        <v>52</v>
      </c>
      <c r="G8" s="3"/>
      <c r="H8" s="48">
        <f>+ROUND(F8*D8,2)</f>
        <v>0</v>
      </c>
      <c r="I8" s="42"/>
      <c r="J8" s="49">
        <v>4</v>
      </c>
      <c r="K8" s="43"/>
      <c r="L8" s="50">
        <f>+H8*J8</f>
        <v>0</v>
      </c>
      <c r="M8" s="20"/>
      <c r="N8" s="43"/>
      <c r="O8" s="42"/>
      <c r="P8" s="53" t="s">
        <v>3</v>
      </c>
      <c r="Q8" s="2"/>
      <c r="S8" s="8">
        <v>0.1</v>
      </c>
    </row>
    <row r="9" spans="2:19" ht="25.2" customHeight="1" thickBot="1" x14ac:dyDescent="0.35">
      <c r="B9" s="40"/>
      <c r="C9" s="3"/>
      <c r="D9" s="3"/>
      <c r="E9" s="3"/>
      <c r="F9" s="3"/>
      <c r="G9" s="3"/>
      <c r="H9" s="3"/>
      <c r="I9" s="42"/>
      <c r="J9" s="42"/>
      <c r="K9" s="42"/>
      <c r="L9" s="42"/>
      <c r="M9" s="42"/>
      <c r="N9" s="43"/>
      <c r="O9" s="42"/>
      <c r="P9" s="44"/>
      <c r="Q9" s="2"/>
    </row>
    <row r="10" spans="2:19" ht="39.6" customHeight="1" thickTop="1" thickBot="1" x14ac:dyDescent="0.35">
      <c r="B10" s="40"/>
      <c r="C10" s="75" t="s">
        <v>22</v>
      </c>
      <c r="D10" s="75"/>
      <c r="E10" s="75"/>
      <c r="F10" s="75"/>
      <c r="G10" s="54"/>
      <c r="H10" s="55">
        <f>+H5+H8</f>
        <v>0</v>
      </c>
      <c r="I10" s="54"/>
      <c r="J10" s="54"/>
      <c r="K10" s="3"/>
      <c r="L10" s="21">
        <f>+SUM(L5:L8)</f>
        <v>0</v>
      </c>
      <c r="M10" s="66"/>
      <c r="N10" s="43"/>
      <c r="O10" s="3"/>
      <c r="P10" s="56"/>
      <c r="Q10" s="2"/>
    </row>
    <row r="11" spans="2:19" ht="15.6" thickTop="1" thickBot="1" x14ac:dyDescent="0.35">
      <c r="B11" s="40"/>
      <c r="C11" s="57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56"/>
      <c r="Q11" s="2"/>
    </row>
    <row r="12" spans="2:19" ht="46.2" customHeight="1" thickBot="1" x14ac:dyDescent="0.35">
      <c r="B12" s="34"/>
      <c r="C12" s="65" t="s">
        <v>28</v>
      </c>
      <c r="D12" s="35" t="s">
        <v>20</v>
      </c>
      <c r="E12" s="35"/>
      <c r="F12" s="37" t="s">
        <v>14</v>
      </c>
      <c r="G12" s="37"/>
      <c r="H12" s="35" t="s">
        <v>10</v>
      </c>
      <c r="I12" s="37"/>
      <c r="J12" s="35" t="s">
        <v>1</v>
      </c>
      <c r="K12" s="38"/>
      <c r="L12" s="35" t="s">
        <v>7</v>
      </c>
      <c r="M12" s="35"/>
      <c r="N12" s="35"/>
      <c r="O12" s="37"/>
      <c r="P12" s="39" t="s">
        <v>2</v>
      </c>
      <c r="Q12" s="2"/>
      <c r="S12" s="10" t="s">
        <v>0</v>
      </c>
    </row>
    <row r="13" spans="2:19" ht="33.6" customHeight="1" thickTop="1" thickBot="1" x14ac:dyDescent="0.35">
      <c r="B13" s="40"/>
      <c r="C13" s="41" t="s">
        <v>21</v>
      </c>
      <c r="D13" s="69"/>
      <c r="E13" s="16"/>
      <c r="F13" s="3"/>
      <c r="G13" s="16"/>
      <c r="H13" s="16"/>
      <c r="I13" s="42"/>
      <c r="J13" s="43"/>
      <c r="K13" s="43"/>
      <c r="L13" s="43"/>
      <c r="M13" s="43"/>
      <c r="N13" s="43"/>
      <c r="O13" s="42"/>
      <c r="P13" s="44"/>
      <c r="Q13" s="2"/>
    </row>
    <row r="14" spans="2:19" ht="15" thickTop="1" x14ac:dyDescent="0.3">
      <c r="B14" s="40"/>
      <c r="C14" s="45"/>
      <c r="D14" s="3"/>
      <c r="E14" s="3"/>
      <c r="F14" s="46"/>
      <c r="G14" s="3"/>
      <c r="H14" s="3"/>
      <c r="I14" s="42"/>
      <c r="J14" s="43"/>
      <c r="K14" s="43"/>
      <c r="L14" s="43"/>
      <c r="M14" s="43"/>
      <c r="N14" s="43"/>
      <c r="O14" s="42"/>
      <c r="P14" s="44"/>
      <c r="Q14" s="2"/>
    </row>
    <row r="15" spans="2:19" ht="24.6" customHeight="1" x14ac:dyDescent="0.3">
      <c r="B15" s="40"/>
      <c r="C15" s="4" t="s">
        <v>8</v>
      </c>
      <c r="D15" s="15">
        <f>+ROUND($D$13*S15,2)</f>
        <v>0</v>
      </c>
      <c r="E15" s="13"/>
      <c r="F15" s="47">
        <v>90</v>
      </c>
      <c r="G15" s="3"/>
      <c r="H15" s="48">
        <f>+ROUND(F15*D15,2)</f>
        <v>0</v>
      </c>
      <c r="I15" s="42"/>
      <c r="J15" s="49">
        <v>4</v>
      </c>
      <c r="K15" s="43"/>
      <c r="L15" s="50">
        <f>+H15*J15</f>
        <v>0</v>
      </c>
      <c r="M15" s="20"/>
      <c r="N15" s="43"/>
      <c r="O15" s="42"/>
      <c r="P15" s="51" t="s">
        <v>4</v>
      </c>
      <c r="Q15" s="2"/>
      <c r="S15" s="5">
        <v>0.9</v>
      </c>
    </row>
    <row r="16" spans="2:19" x14ac:dyDescent="0.3">
      <c r="B16" s="40"/>
      <c r="C16" s="6"/>
      <c r="D16" s="13"/>
      <c r="E16" s="13"/>
      <c r="F16" s="3"/>
      <c r="G16" s="3"/>
      <c r="H16" s="3"/>
      <c r="I16" s="3"/>
      <c r="J16" s="18"/>
      <c r="K16" s="18"/>
      <c r="L16" s="20"/>
      <c r="M16" s="20"/>
      <c r="N16" s="43"/>
      <c r="O16" s="3"/>
      <c r="P16" s="52"/>
      <c r="Q16" s="3"/>
      <c r="R16" s="3"/>
      <c r="S16" s="7"/>
    </row>
    <row r="17" spans="2:19" x14ac:dyDescent="0.3">
      <c r="B17" s="40"/>
      <c r="C17" s="6"/>
      <c r="D17" s="13"/>
      <c r="E17" s="13"/>
      <c r="F17" s="3"/>
      <c r="G17" s="3"/>
      <c r="H17" s="3"/>
      <c r="I17" s="3"/>
      <c r="J17" s="18"/>
      <c r="K17" s="18"/>
      <c r="L17" s="20"/>
      <c r="M17" s="20"/>
      <c r="N17" s="43"/>
      <c r="O17" s="3"/>
      <c r="P17" s="52"/>
      <c r="Q17" s="3"/>
      <c r="R17" s="3"/>
      <c r="S17" s="9"/>
    </row>
    <row r="18" spans="2:19" ht="28.8" x14ac:dyDescent="0.3">
      <c r="B18" s="40"/>
      <c r="C18" s="4" t="s">
        <v>9</v>
      </c>
      <c r="D18" s="15">
        <f>+ROUND(D13*S18,2)</f>
        <v>0</v>
      </c>
      <c r="E18" s="13"/>
      <c r="F18" s="47">
        <v>90</v>
      </c>
      <c r="G18" s="3"/>
      <c r="H18" s="48">
        <f>+ROUND(F18*D18,2)</f>
        <v>0</v>
      </c>
      <c r="I18" s="42"/>
      <c r="J18" s="49">
        <v>4</v>
      </c>
      <c r="K18" s="43"/>
      <c r="L18" s="50">
        <f>+H18*J18</f>
        <v>0</v>
      </c>
      <c r="M18" s="20"/>
      <c r="N18" s="43"/>
      <c r="O18" s="42"/>
      <c r="P18" s="53" t="s">
        <v>3</v>
      </c>
      <c r="Q18" s="2"/>
      <c r="S18" s="8">
        <v>0.1</v>
      </c>
    </row>
    <row r="19" spans="2:19" ht="15" thickBot="1" x14ac:dyDescent="0.35">
      <c r="B19" s="40"/>
      <c r="C19" s="3"/>
      <c r="D19" s="3"/>
      <c r="E19" s="3"/>
      <c r="F19" s="3"/>
      <c r="G19" s="3"/>
      <c r="H19" s="3"/>
      <c r="I19" s="42"/>
      <c r="J19" s="42"/>
      <c r="K19" s="42"/>
      <c r="L19" s="42"/>
      <c r="M19" s="42"/>
      <c r="N19" s="43"/>
      <c r="O19" s="42"/>
      <c r="P19" s="44"/>
      <c r="Q19" s="2"/>
    </row>
    <row r="20" spans="2:19" ht="38.4" customHeight="1" thickTop="1" thickBot="1" x14ac:dyDescent="0.35">
      <c r="B20" s="40"/>
      <c r="C20" s="75" t="s">
        <v>23</v>
      </c>
      <c r="D20" s="75"/>
      <c r="E20" s="75"/>
      <c r="F20" s="75"/>
      <c r="G20" s="54"/>
      <c r="H20" s="55">
        <f>+H15+H18</f>
        <v>0</v>
      </c>
      <c r="I20" s="54"/>
      <c r="J20" s="54"/>
      <c r="K20" s="3"/>
      <c r="L20" s="21">
        <f>+SUM(L15:L18)</f>
        <v>0</v>
      </c>
      <c r="M20" s="66"/>
      <c r="N20" s="43"/>
      <c r="O20" s="3"/>
      <c r="P20" s="56"/>
      <c r="Q20" s="2"/>
    </row>
    <row r="21" spans="2:19" ht="15.6" thickTop="1" thickBot="1" x14ac:dyDescent="0.35">
      <c r="B21" s="58"/>
      <c r="C21" s="61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60"/>
      <c r="Q21" s="2"/>
    </row>
    <row r="22" spans="2:19" ht="24" customHeight="1" thickBot="1" x14ac:dyDescent="0.35">
      <c r="C22" s="23"/>
      <c r="I22" s="2"/>
      <c r="J22" s="2"/>
      <c r="K22" s="2"/>
      <c r="L22" s="2"/>
      <c r="M22" s="2"/>
      <c r="N22" s="2"/>
      <c r="O22" s="2"/>
      <c r="Q22" s="2"/>
    </row>
    <row r="23" spans="2:19" ht="24" customHeight="1" thickBot="1" x14ac:dyDescent="0.35">
      <c r="B23" s="34"/>
      <c r="C23" s="62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63"/>
      <c r="Q23" s="2"/>
    </row>
    <row r="24" spans="2:19" ht="27" customHeight="1" thickTop="1" thickBot="1" x14ac:dyDescent="0.35">
      <c r="B24" s="40"/>
      <c r="C24" s="75" t="s">
        <v>24</v>
      </c>
      <c r="D24" s="75"/>
      <c r="E24" s="75"/>
      <c r="F24" s="75"/>
      <c r="G24" s="3"/>
      <c r="H24" s="3"/>
      <c r="I24" s="3"/>
      <c r="J24" s="3"/>
      <c r="K24" s="3"/>
      <c r="L24" s="21">
        <f>+L20+L10</f>
        <v>0</v>
      </c>
      <c r="M24" s="66"/>
      <c r="N24" s="67">
        <v>6824956.5600000005</v>
      </c>
      <c r="O24" s="3"/>
      <c r="P24" s="56"/>
      <c r="Q24" s="2"/>
    </row>
    <row r="25" spans="2:19" ht="15.6" thickTop="1" thickBot="1" x14ac:dyDescent="0.35">
      <c r="B25" s="40"/>
      <c r="C25" s="57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56"/>
      <c r="Q25" s="2"/>
    </row>
    <row r="26" spans="2:19" ht="25.8" customHeight="1" thickTop="1" thickBot="1" x14ac:dyDescent="0.35">
      <c r="B26" s="40"/>
      <c r="C26" s="75" t="s">
        <v>6</v>
      </c>
      <c r="D26" s="75"/>
      <c r="E26" s="75"/>
      <c r="F26" s="75"/>
      <c r="G26" s="3"/>
      <c r="H26" s="3"/>
      <c r="I26" s="3"/>
      <c r="J26" s="3"/>
      <c r="K26" s="3"/>
      <c r="L26" s="21">
        <f>+ROUND(L24*0.21,2)</f>
        <v>0</v>
      </c>
      <c r="M26" s="66"/>
      <c r="N26" s="67">
        <v>1433240.88</v>
      </c>
      <c r="O26" s="3"/>
      <c r="P26" s="56"/>
      <c r="Q26" s="2"/>
    </row>
    <row r="27" spans="2:19" ht="15.6" thickTop="1" thickBot="1" x14ac:dyDescent="0.35">
      <c r="B27" s="40"/>
      <c r="C27" s="3"/>
      <c r="D27" s="3"/>
      <c r="E27" s="3"/>
      <c r="F27" s="3"/>
      <c r="G27" s="3"/>
      <c r="H27" s="3"/>
      <c r="I27" s="42"/>
      <c r="J27" s="42"/>
      <c r="K27" s="42"/>
      <c r="L27" s="42"/>
      <c r="M27" s="42"/>
      <c r="N27" s="42"/>
      <c r="O27" s="42"/>
      <c r="P27" s="56"/>
    </row>
    <row r="28" spans="2:19" ht="25.2" customHeight="1" thickTop="1" thickBot="1" x14ac:dyDescent="0.35">
      <c r="B28" s="40"/>
      <c r="C28" s="75" t="s">
        <v>5</v>
      </c>
      <c r="D28" s="75"/>
      <c r="E28" s="75"/>
      <c r="F28" s="75"/>
      <c r="G28" s="3"/>
      <c r="H28" s="3"/>
      <c r="I28" s="3"/>
      <c r="J28" s="3"/>
      <c r="K28" s="3"/>
      <c r="L28" s="21">
        <f>+L24+L26</f>
        <v>0</v>
      </c>
      <c r="M28" s="66"/>
      <c r="N28" s="67">
        <v>8258197.4400000004</v>
      </c>
      <c r="O28" s="3"/>
      <c r="P28" s="56"/>
      <c r="Q28" s="2"/>
    </row>
    <row r="29" spans="2:19" ht="15.6" thickTop="1" thickBot="1" x14ac:dyDescent="0.35">
      <c r="B29" s="58"/>
      <c r="C29" s="59"/>
      <c r="D29" s="59"/>
      <c r="E29" s="59"/>
      <c r="F29" s="59"/>
      <c r="G29" s="59"/>
      <c r="H29" s="59"/>
      <c r="I29" s="64"/>
      <c r="J29" s="64"/>
      <c r="K29" s="64"/>
      <c r="L29" s="64"/>
      <c r="M29" s="64"/>
      <c r="N29" s="64"/>
      <c r="O29" s="64"/>
      <c r="P29" s="60"/>
    </row>
    <row r="33" spans="3:3" x14ac:dyDescent="0.3">
      <c r="C33" s="2" t="s">
        <v>30</v>
      </c>
    </row>
    <row r="35" spans="3:3" x14ac:dyDescent="0.3">
      <c r="C35" s="2" t="s">
        <v>29</v>
      </c>
    </row>
    <row r="37" spans="3:3" x14ac:dyDescent="0.3">
      <c r="C37" s="2" t="s">
        <v>13</v>
      </c>
    </row>
  </sheetData>
  <sheetProtection algorithmName="SHA-512" hashValue="OsRTu3LQxJRjcEZaFJPerXllonCq9mjgM8tpZw7kNornqjwPWhCO8+SXbpqABnSGXgkZzFtP8qo3b4KR4yG5bQ==" saltValue="9CaKNtow15AC4Ijj1R4cxA==" spinCount="100000" sheet="1" objects="1" scenarios="1"/>
  <mergeCells count="5">
    <mergeCell ref="C28:F28"/>
    <mergeCell ref="C24:F24"/>
    <mergeCell ref="C10:F10"/>
    <mergeCell ref="C20:F20"/>
    <mergeCell ref="C26:F26"/>
  </mergeCells>
  <conditionalFormatting sqref="L24">
    <cfRule type="cellIs" dxfId="0" priority="1" operator="greaterThan">
      <formula>$N$24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6F097-0665-4545-972E-12FFFD657623}">
  <dimension ref="A1:C11"/>
  <sheetViews>
    <sheetView workbookViewId="0">
      <selection activeCell="D9" sqref="D9"/>
    </sheetView>
  </sheetViews>
  <sheetFormatPr baseColWidth="10" defaultRowHeight="14.4" x14ac:dyDescent="0.3"/>
  <cols>
    <col min="1" max="1" width="20.21875" style="1" customWidth="1"/>
    <col min="2" max="2" width="14.33203125" style="1" customWidth="1"/>
    <col min="3" max="3" width="46.21875" style="1" customWidth="1"/>
    <col min="4" max="5" width="10.5546875" style="1" customWidth="1"/>
    <col min="6" max="16384" width="11.5546875" style="1"/>
  </cols>
  <sheetData>
    <row r="1" spans="1:3" x14ac:dyDescent="0.3">
      <c r="A1" s="71" t="s">
        <v>39</v>
      </c>
    </row>
    <row r="2" spans="1:3" ht="58.2" thickBot="1" x14ac:dyDescent="0.35">
      <c r="B2" s="12" t="s">
        <v>18</v>
      </c>
    </row>
    <row r="3" spans="1:3" ht="39.6" customHeight="1" thickTop="1" thickBot="1" x14ac:dyDescent="0.35">
      <c r="A3" s="14" t="s">
        <v>11</v>
      </c>
      <c r="B3" s="70"/>
      <c r="C3" s="19" t="s">
        <v>12</v>
      </c>
    </row>
    <row r="4" spans="1:3" ht="15" thickTop="1" x14ac:dyDescent="0.3">
      <c r="A4" s="76" t="s">
        <v>17</v>
      </c>
      <c r="B4" s="76"/>
    </row>
    <row r="5" spans="1:3" x14ac:dyDescent="0.3">
      <c r="A5" s="76"/>
      <c r="B5" s="76"/>
    </row>
    <row r="6" spans="1:3" ht="13.8" customHeight="1" x14ac:dyDescent="0.3">
      <c r="A6" s="76"/>
      <c r="B6" s="76"/>
      <c r="C6" s="11"/>
    </row>
    <row r="7" spans="1:3" ht="33.6" customHeight="1" x14ac:dyDescent="0.3">
      <c r="A7" s="76" t="s">
        <v>19</v>
      </c>
      <c r="B7" s="76"/>
      <c r="C7" s="11"/>
    </row>
    <row r="9" spans="1:3" ht="15" customHeight="1" x14ac:dyDescent="0.3"/>
    <row r="10" spans="1:3" ht="15" customHeight="1" x14ac:dyDescent="0.3"/>
    <row r="11" spans="1:3" ht="15" customHeight="1" x14ac:dyDescent="0.3"/>
  </sheetData>
  <sheetProtection algorithmName="SHA-512" hashValue="PACaEUFg0wX3Hx8nFjGPW88FuEkAGENpua6WwdFErBi0sgev5Cuy40mtloaP+vrBAI41M9yhOZJuAdaCcG3B4w==" saltValue="JCpr7HAwbLdY4OZcRcYRpQ==" spinCount="100000" sheet="1" objects="1" scenarios="1"/>
  <mergeCells count="2">
    <mergeCell ref="A4:B6"/>
    <mergeCell ref="A7: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Importe de Adjudicación</vt:lpstr>
      <vt:lpstr>Bloque B. Precio cuota </vt:lpstr>
      <vt:lpstr>Bloque C.Precio mano de obra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Blázquez Díaz, David</dc:creator>
  <cp:lastModifiedBy>Blázquez Díaz, David</cp:lastModifiedBy>
  <dcterms:created xsi:type="dcterms:W3CDTF">2021-12-28T07:09:40Z</dcterms:created>
  <dcterms:modified xsi:type="dcterms:W3CDTF">2023-03-13T06:30:50Z</dcterms:modified>
</cp:coreProperties>
</file>