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16116\Desktop\LMCP SPECIALITIES\CONC.MAYORES HOJADEOFERTAS\EVA\"/>
    </mc:Choice>
  </mc:AlternateContent>
  <xr:revisionPtr revIDLastSave="0" documentId="13_ncr:1_{43772EDA-D942-44F2-AB10-70E07AB0C7EF}" xr6:coauthVersionLast="47" xr6:coauthVersionMax="47" xr10:uidLastSave="{00000000-0000-0000-0000-000000000000}"/>
  <bookViews>
    <workbookView xWindow="15630" yWindow="690" windowWidth="14250" windowHeight="15090" xr2:uid="{77CB7498-26D7-478D-9352-65F5D3406AE5}"/>
  </bookViews>
  <sheets>
    <sheet name="Hoja1" sheetId="1" r:id="rId1"/>
  </sheets>
  <definedNames>
    <definedName name="_xlnm._FilterDatabase" localSheetId="0" hidden="1">Hoja1!$B$1:$B$567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58" i="1" l="1"/>
  <c r="J557" i="1"/>
  <c r="J556" i="1"/>
  <c r="J555" i="1"/>
  <c r="J554" i="1"/>
  <c r="J553" i="1"/>
  <c r="J552" i="1"/>
  <c r="J551" i="1"/>
  <c r="J550" i="1"/>
  <c r="J549" i="1"/>
  <c r="J548" i="1"/>
  <c r="J547" i="1"/>
  <c r="J546" i="1"/>
  <c r="H545" i="1"/>
  <c r="J542" i="1"/>
  <c r="I543" i="1" s="1"/>
  <c r="H541" i="1"/>
  <c r="J538" i="1"/>
  <c r="J537" i="1"/>
  <c r="J536" i="1"/>
  <c r="J535" i="1"/>
  <c r="J534" i="1"/>
  <c r="J533" i="1"/>
  <c r="J532" i="1"/>
  <c r="J531" i="1"/>
  <c r="J530" i="1"/>
  <c r="H529" i="1"/>
  <c r="J526" i="1"/>
  <c r="J525" i="1"/>
  <c r="J520" i="1"/>
  <c r="J519" i="1"/>
  <c r="J518" i="1"/>
  <c r="J517" i="1"/>
  <c r="H516" i="1"/>
  <c r="J513" i="1"/>
  <c r="J512" i="1"/>
  <c r="J511" i="1"/>
  <c r="J510" i="1"/>
  <c r="J509" i="1"/>
  <c r="J508" i="1"/>
  <c r="H507" i="1"/>
  <c r="H506" i="1"/>
  <c r="J501" i="1"/>
  <c r="I502" i="1" s="1"/>
  <c r="H500" i="1"/>
  <c r="J497" i="1"/>
  <c r="J496" i="1"/>
  <c r="H495" i="1"/>
  <c r="H494" i="1"/>
  <c r="H493" i="1"/>
  <c r="J486" i="1"/>
  <c r="J485" i="1"/>
  <c r="J484" i="1"/>
  <c r="J483" i="1"/>
  <c r="J482" i="1"/>
  <c r="J481" i="1"/>
  <c r="J480" i="1"/>
  <c r="J479" i="1"/>
  <c r="H478" i="1"/>
  <c r="J475" i="1"/>
  <c r="J474" i="1"/>
  <c r="J473" i="1"/>
  <c r="J472" i="1"/>
  <c r="J471" i="1"/>
  <c r="J470" i="1"/>
  <c r="H469" i="1"/>
  <c r="H468" i="1"/>
  <c r="J463" i="1"/>
  <c r="J462" i="1"/>
  <c r="J461" i="1"/>
  <c r="H460" i="1"/>
  <c r="J455" i="1"/>
  <c r="J454" i="1"/>
  <c r="H453" i="1"/>
  <c r="J450" i="1"/>
  <c r="J449" i="1"/>
  <c r="J448" i="1"/>
  <c r="J447" i="1"/>
  <c r="J446" i="1"/>
  <c r="J445" i="1"/>
  <c r="H444" i="1"/>
  <c r="J441" i="1"/>
  <c r="J440" i="1"/>
  <c r="J439" i="1"/>
  <c r="J438" i="1"/>
  <c r="H437" i="1"/>
  <c r="J434" i="1"/>
  <c r="J433" i="1"/>
  <c r="H432" i="1"/>
  <c r="J429" i="1"/>
  <c r="J428" i="1"/>
  <c r="J427" i="1"/>
  <c r="J426" i="1"/>
  <c r="H425" i="1"/>
  <c r="J422" i="1"/>
  <c r="J421" i="1"/>
  <c r="J420" i="1"/>
  <c r="J419" i="1"/>
  <c r="J418" i="1"/>
  <c r="H417" i="1"/>
  <c r="J414" i="1"/>
  <c r="I415" i="1" s="1"/>
  <c r="J415" i="1" s="1"/>
  <c r="J413" i="1" s="1"/>
  <c r="H413" i="1"/>
  <c r="J410" i="1"/>
  <c r="J409" i="1"/>
  <c r="J408" i="1"/>
  <c r="H407" i="1"/>
  <c r="J404" i="1"/>
  <c r="J403" i="1"/>
  <c r="J402" i="1"/>
  <c r="J401" i="1"/>
  <c r="J400" i="1"/>
  <c r="H399" i="1"/>
  <c r="H398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H378" i="1"/>
  <c r="H377" i="1"/>
  <c r="J372" i="1"/>
  <c r="J371" i="1"/>
  <c r="J370" i="1"/>
  <c r="J369" i="1"/>
  <c r="H368" i="1"/>
  <c r="J365" i="1"/>
  <c r="J364" i="1"/>
  <c r="I366" i="1" s="1"/>
  <c r="H363" i="1"/>
  <c r="J360" i="1"/>
  <c r="J359" i="1"/>
  <c r="J358" i="1"/>
  <c r="J357" i="1"/>
  <c r="H356" i="1"/>
  <c r="J353" i="1"/>
  <c r="J352" i="1"/>
  <c r="J351" i="1"/>
  <c r="J350" i="1"/>
  <c r="J349" i="1"/>
  <c r="H348" i="1"/>
  <c r="J345" i="1"/>
  <c r="J344" i="1"/>
  <c r="J343" i="1"/>
  <c r="J342" i="1"/>
  <c r="J341" i="1"/>
  <c r="J340" i="1"/>
  <c r="J339" i="1"/>
  <c r="H338" i="1"/>
  <c r="J335" i="1"/>
  <c r="I336" i="1" s="1"/>
  <c r="H334" i="1"/>
  <c r="J331" i="1"/>
  <c r="J330" i="1"/>
  <c r="J329" i="1"/>
  <c r="J328" i="1"/>
  <c r="H327" i="1"/>
  <c r="J324" i="1"/>
  <c r="J323" i="1"/>
  <c r="J322" i="1"/>
  <c r="J321" i="1"/>
  <c r="H320" i="1"/>
  <c r="J317" i="1"/>
  <c r="J316" i="1"/>
  <c r="J315" i="1"/>
  <c r="H314" i="1"/>
  <c r="H313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H298" i="1"/>
  <c r="J293" i="1"/>
  <c r="I294" i="1" s="1"/>
  <c r="H292" i="1"/>
  <c r="J289" i="1"/>
  <c r="I290" i="1" s="1"/>
  <c r="H288" i="1"/>
  <c r="J285" i="1"/>
  <c r="J284" i="1"/>
  <c r="J283" i="1"/>
  <c r="J282" i="1"/>
  <c r="J281" i="1"/>
  <c r="J280" i="1"/>
  <c r="J279" i="1"/>
  <c r="H278" i="1"/>
  <c r="H277" i="1"/>
  <c r="J272" i="1"/>
  <c r="J271" i="1"/>
  <c r="H270" i="1"/>
  <c r="J267" i="1"/>
  <c r="J266" i="1"/>
  <c r="J265" i="1"/>
  <c r="J264" i="1"/>
  <c r="J263" i="1"/>
  <c r="J262" i="1"/>
  <c r="J261" i="1"/>
  <c r="J260" i="1"/>
  <c r="J259" i="1"/>
  <c r="J258" i="1"/>
  <c r="H257" i="1"/>
  <c r="J254" i="1"/>
  <c r="J253" i="1"/>
  <c r="J252" i="1"/>
  <c r="J251" i="1"/>
  <c r="J250" i="1"/>
  <c r="H249" i="1"/>
  <c r="H248" i="1"/>
  <c r="H247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H225" i="1"/>
  <c r="J222" i="1"/>
  <c r="J221" i="1"/>
  <c r="J220" i="1"/>
  <c r="J219" i="1"/>
  <c r="J218" i="1"/>
  <c r="J217" i="1"/>
  <c r="J216" i="1"/>
  <c r="H215" i="1"/>
  <c r="J212" i="1"/>
  <c r="J211" i="1"/>
  <c r="J210" i="1"/>
  <c r="J209" i="1"/>
  <c r="J208" i="1"/>
  <c r="J207" i="1"/>
  <c r="J206" i="1"/>
  <c r="J205" i="1"/>
  <c r="H204" i="1"/>
  <c r="J201" i="1"/>
  <c r="I202" i="1" s="1"/>
  <c r="H200" i="1"/>
  <c r="J197" i="1"/>
  <c r="J196" i="1"/>
  <c r="J195" i="1"/>
  <c r="J194" i="1"/>
  <c r="J193" i="1"/>
  <c r="J192" i="1"/>
  <c r="J191" i="1"/>
  <c r="H190" i="1"/>
  <c r="J187" i="1"/>
  <c r="I188" i="1" s="1"/>
  <c r="H186" i="1"/>
  <c r="J183" i="1"/>
  <c r="J182" i="1"/>
  <c r="J181" i="1"/>
  <c r="J180" i="1"/>
  <c r="J179" i="1"/>
  <c r="J178" i="1"/>
  <c r="J177" i="1"/>
  <c r="J176" i="1"/>
  <c r="H175" i="1"/>
  <c r="J172" i="1"/>
  <c r="J171" i="1"/>
  <c r="J170" i="1"/>
  <c r="J169" i="1"/>
  <c r="H168" i="1"/>
  <c r="H167" i="1"/>
  <c r="J164" i="1"/>
  <c r="J163" i="1"/>
  <c r="J162" i="1"/>
  <c r="J161" i="1"/>
  <c r="J160" i="1"/>
  <c r="J159" i="1"/>
  <c r="H158" i="1"/>
  <c r="J155" i="1"/>
  <c r="I156" i="1" s="1"/>
  <c r="H154" i="1"/>
  <c r="J149" i="1"/>
  <c r="J148" i="1"/>
  <c r="J147" i="1"/>
  <c r="H146" i="1"/>
  <c r="J143" i="1"/>
  <c r="J142" i="1"/>
  <c r="J141" i="1"/>
  <c r="J140" i="1"/>
  <c r="J139" i="1"/>
  <c r="J138" i="1"/>
  <c r="H137" i="1"/>
  <c r="J134" i="1"/>
  <c r="I135" i="1" s="1"/>
  <c r="J135" i="1" s="1"/>
  <c r="J133" i="1" s="1"/>
  <c r="H133" i="1"/>
  <c r="H132" i="1"/>
  <c r="J129" i="1"/>
  <c r="J128" i="1"/>
  <c r="J127" i="1"/>
  <c r="J126" i="1"/>
  <c r="J125" i="1"/>
  <c r="J124" i="1"/>
  <c r="J123" i="1"/>
  <c r="J122" i="1"/>
  <c r="H121" i="1"/>
  <c r="J118" i="1"/>
  <c r="I119" i="1" s="1"/>
  <c r="I115" i="1" s="1"/>
  <c r="J117" i="1"/>
  <c r="J116" i="1"/>
  <c r="H115" i="1"/>
  <c r="J110" i="1"/>
  <c r="I111" i="1" s="1"/>
  <c r="J111" i="1" s="1"/>
  <c r="J109" i="1" s="1"/>
  <c r="H109" i="1"/>
  <c r="J106" i="1"/>
  <c r="I107" i="1" s="1"/>
  <c r="I105" i="1" s="1"/>
  <c r="H105" i="1"/>
  <c r="J102" i="1"/>
  <c r="J101" i="1"/>
  <c r="J100" i="1"/>
  <c r="J99" i="1"/>
  <c r="H98" i="1"/>
  <c r="H97" i="1"/>
  <c r="J94" i="1"/>
  <c r="J93" i="1"/>
  <c r="J92" i="1"/>
  <c r="J91" i="1"/>
  <c r="J90" i="1"/>
  <c r="H89" i="1"/>
  <c r="J86" i="1"/>
  <c r="J85" i="1"/>
  <c r="J84" i="1"/>
  <c r="J83" i="1"/>
  <c r="H82" i="1"/>
  <c r="J77" i="1"/>
  <c r="I78" i="1" s="1"/>
  <c r="H76" i="1"/>
  <c r="J73" i="1"/>
  <c r="J72" i="1"/>
  <c r="H71" i="1"/>
  <c r="J68" i="1"/>
  <c r="J67" i="1"/>
  <c r="J66" i="1"/>
  <c r="J65" i="1"/>
  <c r="J64" i="1"/>
  <c r="J63" i="1"/>
  <c r="H62" i="1"/>
  <c r="J59" i="1"/>
  <c r="J58" i="1"/>
  <c r="H57" i="1"/>
  <c r="J54" i="1"/>
  <c r="J53" i="1"/>
  <c r="H52" i="1"/>
  <c r="H51" i="1"/>
  <c r="J48" i="1"/>
  <c r="J47" i="1"/>
  <c r="J46" i="1"/>
  <c r="J45" i="1"/>
  <c r="J44" i="1"/>
  <c r="J43" i="1"/>
  <c r="J42" i="1"/>
  <c r="J41" i="1"/>
  <c r="J40" i="1"/>
  <c r="J39" i="1"/>
  <c r="H38" i="1"/>
  <c r="J33" i="1"/>
  <c r="J32" i="1"/>
  <c r="J31" i="1"/>
  <c r="J30" i="1"/>
  <c r="J29" i="1"/>
  <c r="J28" i="1"/>
  <c r="H27" i="1"/>
  <c r="J24" i="1"/>
  <c r="J23" i="1"/>
  <c r="J22" i="1"/>
  <c r="J21" i="1"/>
  <c r="H20" i="1"/>
  <c r="J17" i="1"/>
  <c r="J16" i="1"/>
  <c r="H15" i="1"/>
  <c r="J12" i="1"/>
  <c r="J11" i="1"/>
  <c r="J10" i="1"/>
  <c r="J9" i="1"/>
  <c r="J8" i="1"/>
  <c r="J7" i="1"/>
  <c r="H6" i="1"/>
  <c r="H5" i="1"/>
  <c r="H4" i="1"/>
  <c r="E545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E541" i="1"/>
  <c r="G542" i="1"/>
  <c r="F543" i="1" s="1"/>
  <c r="E529" i="1"/>
  <c r="G538" i="1"/>
  <c r="G537" i="1"/>
  <c r="G536" i="1"/>
  <c r="G535" i="1"/>
  <c r="G534" i="1"/>
  <c r="G533" i="1"/>
  <c r="G532" i="1"/>
  <c r="G531" i="1"/>
  <c r="G530" i="1"/>
  <c r="E493" i="1"/>
  <c r="G526" i="1"/>
  <c r="G525" i="1"/>
  <c r="E506" i="1"/>
  <c r="E516" i="1"/>
  <c r="G520" i="1"/>
  <c r="G519" i="1"/>
  <c r="G518" i="1"/>
  <c r="G517" i="1"/>
  <c r="E507" i="1"/>
  <c r="G513" i="1"/>
  <c r="G512" i="1"/>
  <c r="G511" i="1"/>
  <c r="G510" i="1"/>
  <c r="G509" i="1"/>
  <c r="G508" i="1"/>
  <c r="E494" i="1"/>
  <c r="E500" i="1"/>
  <c r="G501" i="1"/>
  <c r="F502" i="1" s="1"/>
  <c r="E495" i="1"/>
  <c r="G497" i="1"/>
  <c r="G496" i="1"/>
  <c r="F498" i="1" s="1"/>
  <c r="E247" i="1"/>
  <c r="E468" i="1"/>
  <c r="E478" i="1"/>
  <c r="G486" i="1"/>
  <c r="G485" i="1"/>
  <c r="G484" i="1"/>
  <c r="G483" i="1"/>
  <c r="G482" i="1"/>
  <c r="G481" i="1"/>
  <c r="G480" i="1"/>
  <c r="G479" i="1"/>
  <c r="E469" i="1"/>
  <c r="G475" i="1"/>
  <c r="G474" i="1"/>
  <c r="G473" i="1"/>
  <c r="G472" i="1"/>
  <c r="G471" i="1"/>
  <c r="G470" i="1"/>
  <c r="E377" i="1"/>
  <c r="E460" i="1"/>
  <c r="G463" i="1"/>
  <c r="G462" i="1"/>
  <c r="G461" i="1"/>
  <c r="E398" i="1"/>
  <c r="E453" i="1"/>
  <c r="G455" i="1"/>
  <c r="G454" i="1"/>
  <c r="E444" i="1"/>
  <c r="G450" i="1"/>
  <c r="G449" i="1"/>
  <c r="G448" i="1"/>
  <c r="G447" i="1"/>
  <c r="G446" i="1"/>
  <c r="G445" i="1"/>
  <c r="E437" i="1"/>
  <c r="G441" i="1"/>
  <c r="G440" i="1"/>
  <c r="G439" i="1"/>
  <c r="G438" i="1"/>
  <c r="E432" i="1"/>
  <c r="G434" i="1"/>
  <c r="G433" i="1"/>
  <c r="E425" i="1"/>
  <c r="G429" i="1"/>
  <c r="G428" i="1"/>
  <c r="G427" i="1"/>
  <c r="G426" i="1"/>
  <c r="E417" i="1"/>
  <c r="G422" i="1"/>
  <c r="G421" i="1"/>
  <c r="G420" i="1"/>
  <c r="G419" i="1"/>
  <c r="G418" i="1"/>
  <c r="E413" i="1"/>
  <c r="G414" i="1"/>
  <c r="F415" i="1" s="1"/>
  <c r="E407" i="1"/>
  <c r="G410" i="1"/>
  <c r="G409" i="1"/>
  <c r="G408" i="1"/>
  <c r="E399" i="1"/>
  <c r="G404" i="1"/>
  <c r="G403" i="1"/>
  <c r="G402" i="1"/>
  <c r="G401" i="1"/>
  <c r="G400" i="1"/>
  <c r="E378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E313" i="1"/>
  <c r="E368" i="1"/>
  <c r="G372" i="1"/>
  <c r="G371" i="1"/>
  <c r="G370" i="1"/>
  <c r="G369" i="1"/>
  <c r="E363" i="1"/>
  <c r="G365" i="1"/>
  <c r="G364" i="1"/>
  <c r="E356" i="1"/>
  <c r="G360" i="1"/>
  <c r="G359" i="1"/>
  <c r="G358" i="1"/>
  <c r="G357" i="1"/>
  <c r="E348" i="1"/>
  <c r="G353" i="1"/>
  <c r="G352" i="1"/>
  <c r="G351" i="1"/>
  <c r="G350" i="1"/>
  <c r="G349" i="1"/>
  <c r="E338" i="1"/>
  <c r="G345" i="1"/>
  <c r="G344" i="1"/>
  <c r="G343" i="1"/>
  <c r="G342" i="1"/>
  <c r="G341" i="1"/>
  <c r="G340" i="1"/>
  <c r="G339" i="1"/>
  <c r="E334" i="1"/>
  <c r="G335" i="1"/>
  <c r="F336" i="1" s="1"/>
  <c r="E327" i="1"/>
  <c r="G331" i="1"/>
  <c r="G330" i="1"/>
  <c r="G329" i="1"/>
  <c r="G328" i="1"/>
  <c r="E320" i="1"/>
  <c r="G324" i="1"/>
  <c r="G323" i="1"/>
  <c r="G322" i="1"/>
  <c r="G321" i="1"/>
  <c r="E314" i="1"/>
  <c r="G317" i="1"/>
  <c r="G316" i="1"/>
  <c r="G315" i="1"/>
  <c r="E298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E277" i="1"/>
  <c r="E292" i="1"/>
  <c r="F294" i="1"/>
  <c r="F292" i="1" s="1"/>
  <c r="G293" i="1"/>
  <c r="E288" i="1"/>
  <c r="G289" i="1"/>
  <c r="F290" i="1" s="1"/>
  <c r="E278" i="1"/>
  <c r="G285" i="1"/>
  <c r="G284" i="1"/>
  <c r="G283" i="1"/>
  <c r="G282" i="1"/>
  <c r="G281" i="1"/>
  <c r="G280" i="1"/>
  <c r="G279" i="1"/>
  <c r="E248" i="1"/>
  <c r="E270" i="1"/>
  <c r="G272" i="1"/>
  <c r="G271" i="1"/>
  <c r="E257" i="1"/>
  <c r="G267" i="1"/>
  <c r="G266" i="1"/>
  <c r="G265" i="1"/>
  <c r="G264" i="1"/>
  <c r="G263" i="1"/>
  <c r="G262" i="1"/>
  <c r="G261" i="1"/>
  <c r="G260" i="1"/>
  <c r="G259" i="1"/>
  <c r="G258" i="1"/>
  <c r="E249" i="1"/>
  <c r="G254" i="1"/>
  <c r="G253" i="1"/>
  <c r="G252" i="1"/>
  <c r="G251" i="1"/>
  <c r="G250" i="1"/>
  <c r="E4" i="1"/>
  <c r="E167" i="1"/>
  <c r="E225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E215" i="1"/>
  <c r="G222" i="1"/>
  <c r="G221" i="1"/>
  <c r="G220" i="1"/>
  <c r="G219" i="1"/>
  <c r="G218" i="1"/>
  <c r="G217" i="1"/>
  <c r="G216" i="1"/>
  <c r="E204" i="1"/>
  <c r="G212" i="1"/>
  <c r="G211" i="1"/>
  <c r="G210" i="1"/>
  <c r="G209" i="1"/>
  <c r="G208" i="1"/>
  <c r="G207" i="1"/>
  <c r="G206" i="1"/>
  <c r="G205" i="1"/>
  <c r="E200" i="1"/>
  <c r="G201" i="1"/>
  <c r="F202" i="1" s="1"/>
  <c r="E190" i="1"/>
  <c r="G197" i="1"/>
  <c r="G196" i="1"/>
  <c r="G195" i="1"/>
  <c r="G194" i="1"/>
  <c r="G193" i="1"/>
  <c r="G192" i="1"/>
  <c r="G191" i="1"/>
  <c r="E186" i="1"/>
  <c r="G187" i="1"/>
  <c r="F188" i="1" s="1"/>
  <c r="E175" i="1"/>
  <c r="G183" i="1"/>
  <c r="G182" i="1"/>
  <c r="G181" i="1"/>
  <c r="G180" i="1"/>
  <c r="G179" i="1"/>
  <c r="G178" i="1"/>
  <c r="G177" i="1"/>
  <c r="G176" i="1"/>
  <c r="E168" i="1"/>
  <c r="G172" i="1"/>
  <c r="G171" i="1"/>
  <c r="G170" i="1"/>
  <c r="G169" i="1"/>
  <c r="E158" i="1"/>
  <c r="G164" i="1"/>
  <c r="G163" i="1"/>
  <c r="G162" i="1"/>
  <c r="G161" i="1"/>
  <c r="G160" i="1"/>
  <c r="G159" i="1"/>
  <c r="E154" i="1"/>
  <c r="G155" i="1"/>
  <c r="F156" i="1" s="1"/>
  <c r="F154" i="1" s="1"/>
  <c r="E132" i="1"/>
  <c r="E146" i="1"/>
  <c r="G149" i="1"/>
  <c r="G148" i="1"/>
  <c r="G147" i="1"/>
  <c r="E137" i="1"/>
  <c r="G143" i="1"/>
  <c r="G142" i="1"/>
  <c r="G141" i="1"/>
  <c r="G140" i="1"/>
  <c r="G139" i="1"/>
  <c r="G138" i="1"/>
  <c r="E133" i="1"/>
  <c r="G134" i="1"/>
  <c r="F135" i="1" s="1"/>
  <c r="E121" i="1"/>
  <c r="G129" i="1"/>
  <c r="G128" i="1"/>
  <c r="G127" i="1"/>
  <c r="G126" i="1"/>
  <c r="G125" i="1"/>
  <c r="G124" i="1"/>
  <c r="G123" i="1"/>
  <c r="G122" i="1"/>
  <c r="E115" i="1"/>
  <c r="G118" i="1"/>
  <c r="G117" i="1"/>
  <c r="G116" i="1"/>
  <c r="E97" i="1"/>
  <c r="E109" i="1"/>
  <c r="G110" i="1"/>
  <c r="F111" i="1" s="1"/>
  <c r="E105" i="1"/>
  <c r="G106" i="1"/>
  <c r="F107" i="1" s="1"/>
  <c r="E98" i="1"/>
  <c r="G102" i="1"/>
  <c r="G101" i="1"/>
  <c r="G100" i="1"/>
  <c r="G99" i="1"/>
  <c r="E89" i="1"/>
  <c r="G94" i="1"/>
  <c r="G93" i="1"/>
  <c r="G92" i="1"/>
  <c r="G91" i="1"/>
  <c r="G90" i="1"/>
  <c r="E82" i="1"/>
  <c r="G86" i="1"/>
  <c r="G85" i="1"/>
  <c r="G84" i="1"/>
  <c r="G83" i="1"/>
  <c r="E51" i="1"/>
  <c r="E76" i="1"/>
  <c r="G77" i="1"/>
  <c r="F78" i="1" s="1"/>
  <c r="F76" i="1" s="1"/>
  <c r="E71" i="1"/>
  <c r="G73" i="1"/>
  <c r="G72" i="1"/>
  <c r="E62" i="1"/>
  <c r="G68" i="1"/>
  <c r="G67" i="1"/>
  <c r="G66" i="1"/>
  <c r="G65" i="1"/>
  <c r="G64" i="1"/>
  <c r="G63" i="1"/>
  <c r="E57" i="1"/>
  <c r="G59" i="1"/>
  <c r="G58" i="1"/>
  <c r="E52" i="1"/>
  <c r="G54" i="1"/>
  <c r="G53" i="1"/>
  <c r="E38" i="1"/>
  <c r="G48" i="1"/>
  <c r="G47" i="1"/>
  <c r="G46" i="1"/>
  <c r="G45" i="1"/>
  <c r="G44" i="1"/>
  <c r="G43" i="1"/>
  <c r="G42" i="1"/>
  <c r="G41" i="1"/>
  <c r="G40" i="1"/>
  <c r="G39" i="1"/>
  <c r="E5" i="1"/>
  <c r="E27" i="1"/>
  <c r="G33" i="1"/>
  <c r="G32" i="1"/>
  <c r="G31" i="1"/>
  <c r="G30" i="1"/>
  <c r="G29" i="1"/>
  <c r="G28" i="1"/>
  <c r="E20" i="1"/>
  <c r="G24" i="1"/>
  <c r="G23" i="1"/>
  <c r="G22" i="1"/>
  <c r="G21" i="1"/>
  <c r="E15" i="1"/>
  <c r="G17" i="1"/>
  <c r="G16" i="1"/>
  <c r="E6" i="1"/>
  <c r="G12" i="1"/>
  <c r="G11" i="1"/>
  <c r="G10" i="1"/>
  <c r="G9" i="1"/>
  <c r="G8" i="1"/>
  <c r="G7" i="1"/>
  <c r="G294" i="1" l="1"/>
  <c r="G292" i="1" s="1"/>
  <c r="I60" i="1"/>
  <c r="I57" i="1" s="1"/>
  <c r="F18" i="1"/>
  <c r="F15" i="1" s="1"/>
  <c r="F74" i="1"/>
  <c r="F103" i="1"/>
  <c r="F98" i="1" s="1"/>
  <c r="F150" i="1"/>
  <c r="G150" i="1" s="1"/>
  <c r="G146" i="1" s="1"/>
  <c r="F456" i="1"/>
  <c r="G456" i="1" s="1"/>
  <c r="G453" i="1" s="1"/>
  <c r="I55" i="1"/>
  <c r="I346" i="1"/>
  <c r="J346" i="1" s="1"/>
  <c r="J338" i="1" s="1"/>
  <c r="I354" i="1"/>
  <c r="J354" i="1" s="1"/>
  <c r="J348" i="1" s="1"/>
  <c r="I464" i="1"/>
  <c r="I460" i="1" s="1"/>
  <c r="I255" i="1"/>
  <c r="F55" i="1"/>
  <c r="F52" i="1" s="1"/>
  <c r="F273" i="1"/>
  <c r="I325" i="1"/>
  <c r="I320" i="1" s="1"/>
  <c r="I559" i="1"/>
  <c r="J559" i="1" s="1"/>
  <c r="J545" i="1" s="1"/>
  <c r="I539" i="1"/>
  <c r="J539" i="1" s="1"/>
  <c r="J529" i="1" s="1"/>
  <c r="I521" i="1"/>
  <c r="I516" i="1" s="1"/>
  <c r="I514" i="1"/>
  <c r="I507" i="1" s="1"/>
  <c r="I498" i="1"/>
  <c r="I495" i="1" s="1"/>
  <c r="I487" i="1"/>
  <c r="J487" i="1" s="1"/>
  <c r="J478" i="1" s="1"/>
  <c r="I476" i="1"/>
  <c r="J476" i="1" s="1"/>
  <c r="J469" i="1" s="1"/>
  <c r="I456" i="1"/>
  <c r="I453" i="1" s="1"/>
  <c r="I451" i="1"/>
  <c r="J451" i="1" s="1"/>
  <c r="J444" i="1" s="1"/>
  <c r="I442" i="1"/>
  <c r="J442" i="1" s="1"/>
  <c r="J437" i="1" s="1"/>
  <c r="I435" i="1"/>
  <c r="I432" i="1" s="1"/>
  <c r="I430" i="1"/>
  <c r="I425" i="1" s="1"/>
  <c r="I423" i="1"/>
  <c r="J423" i="1" s="1"/>
  <c r="J417" i="1" s="1"/>
  <c r="I411" i="1"/>
  <c r="J411" i="1" s="1"/>
  <c r="J407" i="1" s="1"/>
  <c r="I405" i="1"/>
  <c r="J405" i="1" s="1"/>
  <c r="J399" i="1" s="1"/>
  <c r="I396" i="1"/>
  <c r="J396" i="1" s="1"/>
  <c r="J378" i="1" s="1"/>
  <c r="I373" i="1"/>
  <c r="I368" i="1" s="1"/>
  <c r="I361" i="1"/>
  <c r="I356" i="1" s="1"/>
  <c r="I332" i="1"/>
  <c r="I327" i="1" s="1"/>
  <c r="I318" i="1"/>
  <c r="J318" i="1" s="1"/>
  <c r="J314" i="1" s="1"/>
  <c r="I311" i="1"/>
  <c r="J311" i="1" s="1"/>
  <c r="J298" i="1" s="1"/>
  <c r="J290" i="1"/>
  <c r="J288" i="1" s="1"/>
  <c r="I288" i="1"/>
  <c r="I286" i="1"/>
  <c r="I278" i="1" s="1"/>
  <c r="I273" i="1"/>
  <c r="I270" i="1" s="1"/>
  <c r="J273" i="1"/>
  <c r="J270" i="1" s="1"/>
  <c r="I268" i="1"/>
  <c r="J268" i="1" s="1"/>
  <c r="J257" i="1" s="1"/>
  <c r="I241" i="1"/>
  <c r="J241" i="1" s="1"/>
  <c r="J225" i="1" s="1"/>
  <c r="I223" i="1"/>
  <c r="I215" i="1" s="1"/>
  <c r="I213" i="1"/>
  <c r="J213" i="1" s="1"/>
  <c r="J204" i="1" s="1"/>
  <c r="I198" i="1"/>
  <c r="I190" i="1" s="1"/>
  <c r="J188" i="1"/>
  <c r="J186" i="1" s="1"/>
  <c r="I186" i="1"/>
  <c r="I184" i="1"/>
  <c r="I175" i="1" s="1"/>
  <c r="I173" i="1"/>
  <c r="I168" i="1" s="1"/>
  <c r="I165" i="1"/>
  <c r="I158" i="1" s="1"/>
  <c r="I150" i="1"/>
  <c r="J150" i="1" s="1"/>
  <c r="J146" i="1" s="1"/>
  <c r="I144" i="1"/>
  <c r="I137" i="1" s="1"/>
  <c r="I130" i="1"/>
  <c r="J130" i="1" s="1"/>
  <c r="J121" i="1" s="1"/>
  <c r="I103" i="1"/>
  <c r="I98" i="1" s="1"/>
  <c r="I95" i="1"/>
  <c r="I89" i="1" s="1"/>
  <c r="I87" i="1"/>
  <c r="I82" i="1" s="1"/>
  <c r="I74" i="1"/>
  <c r="J74" i="1" s="1"/>
  <c r="J71" i="1" s="1"/>
  <c r="I69" i="1"/>
  <c r="J69" i="1" s="1"/>
  <c r="J62" i="1" s="1"/>
  <c r="I49" i="1"/>
  <c r="I38" i="1" s="1"/>
  <c r="I34" i="1"/>
  <c r="I27" i="1" s="1"/>
  <c r="I25" i="1"/>
  <c r="I20" i="1" s="1"/>
  <c r="I18" i="1"/>
  <c r="I15" i="1" s="1"/>
  <c r="I13" i="1"/>
  <c r="J13" i="1" s="1"/>
  <c r="J6" i="1" s="1"/>
  <c r="J60" i="1"/>
  <c r="J57" i="1" s="1"/>
  <c r="J202" i="1"/>
  <c r="J200" i="1" s="1"/>
  <c r="I200" i="1"/>
  <c r="J336" i="1"/>
  <c r="J334" i="1" s="1"/>
  <c r="I334" i="1"/>
  <c r="I71" i="1"/>
  <c r="I292" i="1"/>
  <c r="J294" i="1"/>
  <c r="J292" i="1" s="1"/>
  <c r="I541" i="1"/>
  <c r="J543" i="1"/>
  <c r="J541" i="1" s="1"/>
  <c r="I298" i="1"/>
  <c r="J464" i="1"/>
  <c r="J460" i="1" s="1"/>
  <c r="I338" i="1"/>
  <c r="I52" i="1"/>
  <c r="J55" i="1"/>
  <c r="J52" i="1" s="1"/>
  <c r="I76" i="1"/>
  <c r="J78" i="1"/>
  <c r="J76" i="1" s="1"/>
  <c r="I154" i="1"/>
  <c r="J156" i="1"/>
  <c r="J154" i="1" s="1"/>
  <c r="J255" i="1"/>
  <c r="J249" i="1" s="1"/>
  <c r="I249" i="1"/>
  <c r="J366" i="1"/>
  <c r="J363" i="1" s="1"/>
  <c r="I363" i="1"/>
  <c r="J430" i="1"/>
  <c r="J425" i="1" s="1"/>
  <c r="I500" i="1"/>
  <c r="J502" i="1"/>
  <c r="J500" i="1" s="1"/>
  <c r="I417" i="1"/>
  <c r="J107" i="1"/>
  <c r="J105" i="1" s="1"/>
  <c r="J119" i="1"/>
  <c r="J115" i="1" s="1"/>
  <c r="I413" i="1"/>
  <c r="I109" i="1"/>
  <c r="I133" i="1"/>
  <c r="F464" i="1"/>
  <c r="G464" i="1" s="1"/>
  <c r="G460" i="1" s="1"/>
  <c r="F173" i="1"/>
  <c r="F168" i="1" s="1"/>
  <c r="F198" i="1"/>
  <c r="F332" i="1"/>
  <c r="F327" i="1" s="1"/>
  <c r="F354" i="1"/>
  <c r="F348" i="1" s="1"/>
  <c r="F366" i="1"/>
  <c r="F363" i="1" s="1"/>
  <c r="F521" i="1"/>
  <c r="F60" i="1"/>
  <c r="G60" i="1" s="1"/>
  <c r="G57" i="1" s="1"/>
  <c r="F119" i="1"/>
  <c r="F115" i="1" s="1"/>
  <c r="F87" i="1"/>
  <c r="G87" i="1" s="1"/>
  <c r="G82" i="1" s="1"/>
  <c r="F413" i="1"/>
  <c r="G415" i="1"/>
  <c r="G413" i="1" s="1"/>
  <c r="F495" i="1"/>
  <c r="G498" i="1"/>
  <c r="G495" i="1" s="1"/>
  <c r="F539" i="1"/>
  <c r="F529" i="1" s="1"/>
  <c r="F559" i="1"/>
  <c r="F130" i="1"/>
  <c r="F121" i="1" s="1"/>
  <c r="F325" i="1"/>
  <c r="F320" i="1" s="1"/>
  <c r="F430" i="1"/>
  <c r="F425" i="1" s="1"/>
  <c r="F442" i="1"/>
  <c r="F437" i="1" s="1"/>
  <c r="F223" i="1"/>
  <c r="G223" i="1" s="1"/>
  <c r="G215" i="1" s="1"/>
  <c r="F411" i="1"/>
  <c r="F407" i="1" s="1"/>
  <c r="F184" i="1"/>
  <c r="G184" i="1" s="1"/>
  <c r="G175" i="1" s="1"/>
  <c r="F255" i="1"/>
  <c r="F268" i="1"/>
  <c r="F257" i="1" s="1"/>
  <c r="F361" i="1"/>
  <c r="G361" i="1" s="1"/>
  <c r="G356" i="1" s="1"/>
  <c r="F396" i="1"/>
  <c r="F378" i="1" s="1"/>
  <c r="F25" i="1"/>
  <c r="F20" i="1" s="1"/>
  <c r="F241" i="1"/>
  <c r="F225" i="1" s="1"/>
  <c r="F311" i="1"/>
  <c r="G311" i="1" s="1"/>
  <c r="G298" i="1" s="1"/>
  <c r="F49" i="1"/>
  <c r="G49" i="1" s="1"/>
  <c r="G38" i="1" s="1"/>
  <c r="F69" i="1"/>
  <c r="F62" i="1" s="1"/>
  <c r="F95" i="1"/>
  <c r="F286" i="1"/>
  <c r="F278" i="1" s="1"/>
  <c r="F373" i="1"/>
  <c r="G373" i="1" s="1"/>
  <c r="G368" i="1" s="1"/>
  <c r="F405" i="1"/>
  <c r="G405" i="1" s="1"/>
  <c r="G399" i="1" s="1"/>
  <c r="F487" i="1"/>
  <c r="F478" i="1" s="1"/>
  <c r="F13" i="1"/>
  <c r="G13" i="1" s="1"/>
  <c r="G6" i="1" s="1"/>
  <c r="F213" i="1"/>
  <c r="F204" i="1" s="1"/>
  <c r="F34" i="1"/>
  <c r="G78" i="1"/>
  <c r="G76" i="1" s="1"/>
  <c r="F144" i="1"/>
  <c r="F137" i="1" s="1"/>
  <c r="G156" i="1"/>
  <c r="G154" i="1" s="1"/>
  <c r="F318" i="1"/>
  <c r="F314" i="1" s="1"/>
  <c r="F346" i="1"/>
  <c r="G346" i="1" s="1"/>
  <c r="G338" i="1" s="1"/>
  <c r="F423" i="1"/>
  <c r="F417" i="1" s="1"/>
  <c r="F435" i="1"/>
  <c r="F432" i="1" s="1"/>
  <c r="F451" i="1"/>
  <c r="F476" i="1"/>
  <c r="F165" i="1"/>
  <c r="G165" i="1" s="1"/>
  <c r="G158" i="1" s="1"/>
  <c r="F514" i="1"/>
  <c r="F507" i="1" s="1"/>
  <c r="G130" i="1"/>
  <c r="G121" i="1" s="1"/>
  <c r="F541" i="1"/>
  <c r="G543" i="1"/>
  <c r="G541" i="1" s="1"/>
  <c r="G34" i="1"/>
  <c r="G27" i="1" s="1"/>
  <c r="F27" i="1"/>
  <c r="G69" i="1"/>
  <c r="G62" i="1" s="1"/>
  <c r="G255" i="1"/>
  <c r="G249" i="1" s="1"/>
  <c r="F249" i="1"/>
  <c r="G336" i="1"/>
  <c r="G334" i="1" s="1"/>
  <c r="F334" i="1"/>
  <c r="F215" i="1"/>
  <c r="F186" i="1"/>
  <c r="G188" i="1"/>
  <c r="G186" i="1" s="1"/>
  <c r="F453" i="1"/>
  <c r="G502" i="1"/>
  <c r="G500" i="1" s="1"/>
  <c r="F500" i="1"/>
  <c r="G451" i="1"/>
  <c r="G444" i="1" s="1"/>
  <c r="F444" i="1"/>
  <c r="F469" i="1"/>
  <c r="G476" i="1"/>
  <c r="G469" i="1" s="1"/>
  <c r="G111" i="1"/>
  <c r="G109" i="1" s="1"/>
  <c r="F109" i="1"/>
  <c r="F71" i="1"/>
  <c r="G74" i="1"/>
  <c r="G71" i="1" s="1"/>
  <c r="G198" i="1"/>
  <c r="G190" i="1" s="1"/>
  <c r="F190" i="1"/>
  <c r="F200" i="1"/>
  <c r="G202" i="1"/>
  <c r="G200" i="1" s="1"/>
  <c r="G332" i="1"/>
  <c r="G327" i="1" s="1"/>
  <c r="G354" i="1"/>
  <c r="G348" i="1" s="1"/>
  <c r="F516" i="1"/>
  <c r="G521" i="1"/>
  <c r="G516" i="1" s="1"/>
  <c r="G135" i="1"/>
  <c r="G133" i="1" s="1"/>
  <c r="F133" i="1"/>
  <c r="F270" i="1"/>
  <c r="G273" i="1"/>
  <c r="G270" i="1" s="1"/>
  <c r="F89" i="1"/>
  <c r="G95" i="1"/>
  <c r="G89" i="1" s="1"/>
  <c r="F105" i="1"/>
  <c r="G107" i="1"/>
  <c r="G105" i="1" s="1"/>
  <c r="G213" i="1"/>
  <c r="G204" i="1" s="1"/>
  <c r="F288" i="1"/>
  <c r="G290" i="1"/>
  <c r="G288" i="1" s="1"/>
  <c r="F545" i="1"/>
  <c r="G559" i="1"/>
  <c r="G545" i="1" s="1"/>
  <c r="G55" i="1"/>
  <c r="G52" i="1" s="1"/>
  <c r="G103" i="1"/>
  <c r="G98" i="1" s="1"/>
  <c r="F460" i="1" l="1"/>
  <c r="F38" i="1"/>
  <c r="J103" i="1"/>
  <c r="J98" i="1" s="1"/>
  <c r="G539" i="1"/>
  <c r="G529" i="1" s="1"/>
  <c r="F175" i="1"/>
  <c r="G119" i="1"/>
  <c r="G115" i="1" s="1"/>
  <c r="F146" i="1"/>
  <c r="J521" i="1"/>
  <c r="J516" i="1" s="1"/>
  <c r="G435" i="1"/>
  <c r="G432" i="1" s="1"/>
  <c r="J435" i="1"/>
  <c r="J432" i="1" s="1"/>
  <c r="J325" i="1"/>
  <c r="J320" i="1" s="1"/>
  <c r="G18" i="1"/>
  <c r="G15" i="1" s="1"/>
  <c r="G514" i="1"/>
  <c r="G507" i="1" s="1"/>
  <c r="F523" i="1" s="1"/>
  <c r="G144" i="1"/>
  <c r="G137" i="1" s="1"/>
  <c r="F152" i="1" s="1"/>
  <c r="G318" i="1"/>
  <c r="G314" i="1" s="1"/>
  <c r="G396" i="1"/>
  <c r="G378" i="1" s="1"/>
  <c r="G25" i="1"/>
  <c r="G20" i="1" s="1"/>
  <c r="G430" i="1"/>
  <c r="G425" i="1" s="1"/>
  <c r="J95" i="1"/>
  <c r="J89" i="1" s="1"/>
  <c r="I348" i="1"/>
  <c r="G366" i="1"/>
  <c r="G363" i="1" s="1"/>
  <c r="I545" i="1"/>
  <c r="I529" i="1"/>
  <c r="J514" i="1"/>
  <c r="J507" i="1" s="1"/>
  <c r="I523" i="1" s="1"/>
  <c r="J498" i="1"/>
  <c r="J495" i="1" s="1"/>
  <c r="I504" i="1" s="1"/>
  <c r="I478" i="1"/>
  <c r="I469" i="1"/>
  <c r="J456" i="1"/>
  <c r="J453" i="1" s="1"/>
  <c r="I444" i="1"/>
  <c r="I437" i="1"/>
  <c r="I407" i="1"/>
  <c r="I399" i="1"/>
  <c r="I378" i="1"/>
  <c r="J373" i="1"/>
  <c r="J368" i="1" s="1"/>
  <c r="J361" i="1"/>
  <c r="J356" i="1" s="1"/>
  <c r="J332" i="1"/>
  <c r="J327" i="1" s="1"/>
  <c r="I314" i="1"/>
  <c r="J286" i="1"/>
  <c r="J278" i="1" s="1"/>
  <c r="I296" i="1" s="1"/>
  <c r="I257" i="1"/>
  <c r="I275" i="1"/>
  <c r="J275" i="1" s="1"/>
  <c r="J248" i="1" s="1"/>
  <c r="I225" i="1"/>
  <c r="J223" i="1"/>
  <c r="J215" i="1" s="1"/>
  <c r="I204" i="1"/>
  <c r="J198" i="1"/>
  <c r="J190" i="1" s="1"/>
  <c r="J184" i="1"/>
  <c r="J175" i="1" s="1"/>
  <c r="J173" i="1"/>
  <c r="J168" i="1" s="1"/>
  <c r="J165" i="1"/>
  <c r="J158" i="1" s="1"/>
  <c r="I146" i="1"/>
  <c r="J144" i="1"/>
  <c r="J137" i="1" s="1"/>
  <c r="I152" i="1" s="1"/>
  <c r="I132" i="1" s="1"/>
  <c r="I121" i="1"/>
  <c r="J87" i="1"/>
  <c r="J82" i="1" s="1"/>
  <c r="I62" i="1"/>
  <c r="J49" i="1"/>
  <c r="J38" i="1" s="1"/>
  <c r="J34" i="1"/>
  <c r="J27" i="1" s="1"/>
  <c r="J25" i="1"/>
  <c r="J20" i="1" s="1"/>
  <c r="J18" i="1"/>
  <c r="J15" i="1" s="1"/>
  <c r="I6" i="1"/>
  <c r="I113" i="1"/>
  <c r="I80" i="1"/>
  <c r="I489" i="1"/>
  <c r="F57" i="1"/>
  <c r="F158" i="1"/>
  <c r="G173" i="1"/>
  <c r="G168" i="1" s="1"/>
  <c r="F338" i="1"/>
  <c r="F399" i="1"/>
  <c r="G268" i="1"/>
  <c r="G257" i="1" s="1"/>
  <c r="F275" i="1" s="1"/>
  <c r="G442" i="1"/>
  <c r="G437" i="1" s="1"/>
  <c r="F82" i="1"/>
  <c r="F368" i="1"/>
  <c r="F298" i="1"/>
  <c r="G411" i="1"/>
  <c r="G407" i="1" s="1"/>
  <c r="F80" i="1"/>
  <c r="G80" i="1" s="1"/>
  <c r="G51" i="1" s="1"/>
  <c r="G325" i="1"/>
  <c r="G320" i="1" s="1"/>
  <c r="G241" i="1"/>
  <c r="G225" i="1" s="1"/>
  <c r="F6" i="1"/>
  <c r="G423" i="1"/>
  <c r="G417" i="1" s="1"/>
  <c r="G487" i="1"/>
  <c r="G478" i="1" s="1"/>
  <c r="F489" i="1" s="1"/>
  <c r="G286" i="1"/>
  <c r="G278" i="1" s="1"/>
  <c r="F296" i="1" s="1"/>
  <c r="F356" i="1"/>
  <c r="F504" i="1"/>
  <c r="F494" i="1" s="1"/>
  <c r="F36" i="1"/>
  <c r="F113" i="1"/>
  <c r="I458" i="1" l="1"/>
  <c r="J458" i="1" s="1"/>
  <c r="J398" i="1" s="1"/>
  <c r="I466" i="1" s="1"/>
  <c r="F51" i="1"/>
  <c r="G504" i="1"/>
  <c r="G494" i="1" s="1"/>
  <c r="F375" i="1"/>
  <c r="F313" i="1" s="1"/>
  <c r="F243" i="1"/>
  <c r="G243" i="1" s="1"/>
  <c r="G167" i="1" s="1"/>
  <c r="I375" i="1"/>
  <c r="J375" i="1" s="1"/>
  <c r="J313" i="1" s="1"/>
  <c r="I248" i="1"/>
  <c r="I243" i="1"/>
  <c r="J243" i="1" s="1"/>
  <c r="J167" i="1" s="1"/>
  <c r="J152" i="1"/>
  <c r="J132" i="1" s="1"/>
  <c r="I36" i="1"/>
  <c r="I5" i="1" s="1"/>
  <c r="J296" i="1"/>
  <c r="J277" i="1" s="1"/>
  <c r="I277" i="1"/>
  <c r="J504" i="1"/>
  <c r="J494" i="1" s="1"/>
  <c r="I494" i="1"/>
  <c r="I506" i="1"/>
  <c r="J523" i="1"/>
  <c r="J506" i="1" s="1"/>
  <c r="I97" i="1"/>
  <c r="J113" i="1"/>
  <c r="J97" i="1" s="1"/>
  <c r="J80" i="1"/>
  <c r="J51" i="1" s="1"/>
  <c r="I51" i="1"/>
  <c r="I468" i="1"/>
  <c r="J489" i="1"/>
  <c r="J468" i="1" s="1"/>
  <c r="F458" i="1"/>
  <c r="F398" i="1" s="1"/>
  <c r="G489" i="1"/>
  <c r="G468" i="1" s="1"/>
  <c r="F468" i="1"/>
  <c r="G296" i="1"/>
  <c r="G277" i="1" s="1"/>
  <c r="F277" i="1"/>
  <c r="F248" i="1"/>
  <c r="G275" i="1"/>
  <c r="G248" i="1" s="1"/>
  <c r="G152" i="1"/>
  <c r="G132" i="1" s="1"/>
  <c r="F132" i="1"/>
  <c r="F5" i="1"/>
  <c r="G36" i="1"/>
  <c r="G5" i="1" s="1"/>
  <c r="F97" i="1"/>
  <c r="G113" i="1"/>
  <c r="G97" i="1" s="1"/>
  <c r="F506" i="1"/>
  <c r="G523" i="1"/>
  <c r="G506" i="1" s="1"/>
  <c r="F527" i="1" s="1"/>
  <c r="G458" i="1" l="1"/>
  <c r="G398" i="1" s="1"/>
  <c r="F466" i="1" s="1"/>
  <c r="F377" i="1" s="1"/>
  <c r="I398" i="1"/>
  <c r="F167" i="1"/>
  <c r="G375" i="1"/>
  <c r="G313" i="1" s="1"/>
  <c r="I527" i="1"/>
  <c r="J527" i="1" s="1"/>
  <c r="J493" i="1" s="1"/>
  <c r="I313" i="1"/>
  <c r="I167" i="1"/>
  <c r="J36" i="1"/>
  <c r="J5" i="1" s="1"/>
  <c r="I245" i="1" s="1"/>
  <c r="J466" i="1"/>
  <c r="J377" i="1" s="1"/>
  <c r="I491" i="1" s="1"/>
  <c r="I377" i="1"/>
  <c r="F245" i="1"/>
  <c r="F4" i="1" s="1"/>
  <c r="F493" i="1"/>
  <c r="G527" i="1"/>
  <c r="G493" i="1" s="1"/>
  <c r="G466" i="1" l="1"/>
  <c r="G377" i="1" s="1"/>
  <c r="F491" i="1"/>
  <c r="F247" i="1" s="1"/>
  <c r="I493" i="1"/>
  <c r="J491" i="1"/>
  <c r="J247" i="1" s="1"/>
  <c r="I247" i="1"/>
  <c r="J245" i="1"/>
  <c r="J4" i="1" s="1"/>
  <c r="I4" i="1"/>
  <c r="G245" i="1"/>
  <c r="G4" i="1" s="1"/>
  <c r="G491" i="1" l="1"/>
  <c r="G247" i="1" s="1"/>
  <c r="F561" i="1" s="1"/>
  <c r="G561" i="1" s="1"/>
  <c r="G563" i="1" s="1"/>
  <c r="I561" i="1"/>
  <c r="J561" i="1" s="1"/>
  <c r="J563" i="1" s="1"/>
  <c r="G564" i="1" l="1"/>
  <c r="G565" i="1" s="1"/>
  <c r="G566" i="1" s="1"/>
  <c r="G567" i="1" s="1"/>
  <c r="J564" i="1"/>
  <c r="J565" i="1" s="1"/>
  <c r="J566" i="1" s="1"/>
  <c r="J56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Cárdaba Prada, Luis María</author>
  </authors>
  <commentList>
    <comment ref="A3" authorId="0" shapeId="0" xr:uid="{71BB5D20-11E3-4066-9106-AEC010F3EE5D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D37EEEE9-BE27-4EBC-9E7A-E6C5D79004AD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CCFDD120-37A1-48F8-AFED-70CD999E1025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898697BB-E9CE-4738-BDAF-447183FB924B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4EC284F9-83D0-424B-8FB2-D687ABA05BD3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79C23E6F-6136-4F79-9CA0-8C441CC6D7E1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3A6D936E-BD34-45E9-BCF7-30CCBA4D0E53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9B6665B5-AC59-46F0-ADA9-120AD1CC78EA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CEF5A005-8DD0-4E20-8940-7CE5753E2D3F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08785BCC-A2F8-4878-8D99-869646AFD415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565" authorId="0" shapeId="0" xr:uid="{3D4D8893-3152-4A21-8D56-16CFE8986844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567" authorId="0" shapeId="0" xr:uid="{DAE30927-37F0-4B8D-A756-ACA6FA921E43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<sst xmlns="http://schemas.openxmlformats.org/spreadsheetml/2006/main" count="1675" uniqueCount="888">
  <si>
    <t>OB.23.001 DESAMIANTADO Y RENOVACIÓN DE LA IMPERMEABILIZACIÓN DE LA BÓVEDA DE ANDENES DE LÍNEA 9: ESTACIÓN DE CONCHA ESPINA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</si>
  <si>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</si>
  <si>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</si>
  <si>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</si>
  <si>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</si>
  <si>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</si>
  <si>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</si>
  <si>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</si>
  <si>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</si>
  <si>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</t>
  </si>
  <si>
    <t>Capítulo</t>
  </si>
  <si>
    <t/>
  </si>
  <si>
    <t>MODERNIZACIÓN_OBRA CIVIL</t>
  </si>
  <si>
    <t>01.1</t>
  </si>
  <si>
    <t>DESMONTAJES</t>
  </si>
  <si>
    <t>01.1.1</t>
  </si>
  <si>
    <t>ELEMENTOS PARA POSTERIOR MONTAJE O.CIVIL</t>
  </si>
  <si>
    <t>ED0330</t>
  </si>
  <si>
    <t>Partida</t>
  </si>
  <si>
    <t>u</t>
  </si>
  <si>
    <t>DESMONTAJE DE ESPEJO DE PIÑÓN. (NOCTURNO)</t>
  </si>
  <si>
    <t>ED0910</t>
  </si>
  <si>
    <t>DESMONTAJE DE ROMBO METÁLICO DE PIÑÓN DE ESTACIÓN. (NOCTURNO)</t>
  </si>
  <si>
    <t>ED0220</t>
  </si>
  <si>
    <t>DESMONTAJE DE CARTEL DE PUBLICIDAD INSTITUCIONAL (PI) DE 100X70 CM.</t>
  </si>
  <si>
    <t>ED0660</t>
  </si>
  <si>
    <t>DESMONTAJE DE PANEL INFORMATIVO I2+I3 INCLUSO MONTAJE PROVISIONAL. (NOCTURNO)</t>
  </si>
  <si>
    <t>ED0230</t>
  </si>
  <si>
    <t>DESMONTAJE DE CARTEL DE SEÑALIZACIÓN AL USUARIO (NOCTURNO)</t>
  </si>
  <si>
    <t>ED0350</t>
  </si>
  <si>
    <t>Ud.</t>
  </si>
  <si>
    <t>Desmontaje de extintor y armario . (nocturno)</t>
  </si>
  <si>
    <t>Total 01.1.1</t>
  </si>
  <si>
    <t>01.1.2</t>
  </si>
  <si>
    <t>ELEMENTOS PARA POSTERIOR MONTAJE INSTALACIONES</t>
  </si>
  <si>
    <t>ED0260</t>
  </si>
  <si>
    <t>Desmontaje de cartel de señalización fotoluminiscente. (nocturno)</t>
  </si>
  <si>
    <t>ED0290N</t>
  </si>
  <si>
    <t>Desmontaje de cartel luminoso de acceso cerrado. (nocturno)</t>
  </si>
  <si>
    <t>Total 01.1.2</t>
  </si>
  <si>
    <t>01.1.3</t>
  </si>
  <si>
    <t>ELEMENTOS PARA VERTEDERO O ALMACÉN METRO</t>
  </si>
  <si>
    <t>ED0600</t>
  </si>
  <si>
    <t>DESMONTAJE DE MUEBLE DE PUBLICIDAD 4,00X3,00 M, DISEÑO ACTUAL (NOCTURNO)</t>
  </si>
  <si>
    <t>EA01B030</t>
  </si>
  <si>
    <t>DESMONTAJE SOPORTE TELEINDICADOR (NOCTURNO)</t>
  </si>
  <si>
    <t>EA01B030NP</t>
  </si>
  <si>
    <t>DESMONTAJE SOPORTE ESPEJO (NOCTURNO)</t>
  </si>
  <si>
    <t>ED0310</t>
  </si>
  <si>
    <t>DESMONTAJE DE CUBO INFORMATIVO. (NOCTURNO)</t>
  </si>
  <si>
    <t>Total 01.1.3</t>
  </si>
  <si>
    <t>01.1.4</t>
  </si>
  <si>
    <t>REVESTIMIENTOS PARA VERTEDERO O ALMACÉN METRO</t>
  </si>
  <si>
    <t>ED0390</t>
  </si>
  <si>
    <t>m2</t>
  </si>
  <si>
    <t>DESMONTAJE DE FALSO TECHO DE LAMAS METÁLICAS. (NOCTURNO)</t>
  </si>
  <si>
    <t>ED0390D</t>
  </si>
  <si>
    <t>DESMONTAJE DE FALSO TECHO DE LAMAS METÁLICAS.</t>
  </si>
  <si>
    <t>E01H260</t>
  </si>
  <si>
    <t>m</t>
  </si>
  <si>
    <t>DESMONTAJE DE CANALETA PORTACABLES E INSTALACIÓN ELÉCTRICA. (NOCTURNO)</t>
  </si>
  <si>
    <t>E01H260D</t>
  </si>
  <si>
    <t>DESMONTAJE DE CANALETA PORTACABLES E INSTALACIÓN ELÉCTRICA.</t>
  </si>
  <si>
    <t>NED11101</t>
  </si>
  <si>
    <t>DESMONTAJE Y RETIRADA DE REMATE PIÑON DE ACERO INOXIDABLE. JORNADA 2:30 - 5:00 A.M.</t>
  </si>
  <si>
    <t>EZ0200MT</t>
  </si>
  <si>
    <t>kg</t>
  </si>
  <si>
    <t>DESMONTAJE DE PERFILES METÁLICOS</t>
  </si>
  <si>
    <t>Total 01.1.4</t>
  </si>
  <si>
    <t>Total 01.1</t>
  </si>
  <si>
    <t>01.2</t>
  </si>
  <si>
    <t>DEMOLICIONES</t>
  </si>
  <si>
    <t>EL0225NP</t>
  </si>
  <si>
    <t>DEMOLICIÓN CON RECUPERACIÓN DE APLACADOS A MANO. (NOCTURNO)</t>
  </si>
  <si>
    <t>EL0220R</t>
  </si>
  <si>
    <t>DEMOLICIÓN CON RECUPERACIÓN DE APLACADOS A MANO</t>
  </si>
  <si>
    <t>EL0130NP</t>
  </si>
  <si>
    <t>CORTE CON RADIAL (NOCTURNO)</t>
  </si>
  <si>
    <t>EL0540</t>
  </si>
  <si>
    <t>DEMOLICIÓN FÁB.LADRILLO HUECO D. 1/2 PIE A MANO</t>
  </si>
  <si>
    <t>EL0230</t>
  </si>
  <si>
    <t>DEMOLICIÓN DE AZULEJO CON MATERIAL DE AGARRE (NOCTURNO)</t>
  </si>
  <si>
    <t>EL0130</t>
  </si>
  <si>
    <t>Ml.</t>
  </si>
  <si>
    <t>Corte de pavimento de terrazo o baldosa con radial. (nocturno)</t>
  </si>
  <si>
    <t>EL0440</t>
  </si>
  <si>
    <t>DEMOLICIÓN DE SOLADO DE TERRAZO O CERÁMICO</t>
  </si>
  <si>
    <t>EL0530</t>
  </si>
  <si>
    <t>DEMOLICIÓN DE ZANQUIN O RODAPIÉ DE TERRAZO (NOCTURNO)</t>
  </si>
  <si>
    <t>EL0471N</t>
  </si>
  <si>
    <t>M2.</t>
  </si>
  <si>
    <t>Demolición de solera de hormigón en masa de hasta 80 cm. (nocturno)</t>
  </si>
  <si>
    <t>EZ0320N</t>
  </si>
  <si>
    <t>LIMPIEZA Y PREPARACIÓN DE TODOS LOS ELEMENTOS METÁLICOS (NOCTURNO)</t>
  </si>
  <si>
    <t>Total 01.2</t>
  </si>
  <si>
    <t>01.3</t>
  </si>
  <si>
    <t>DESMONTAJE MCA</t>
  </si>
  <si>
    <t>01.3.1</t>
  </si>
  <si>
    <t>PROTECCIÓN PREVIA DE MCA</t>
  </si>
  <si>
    <t>ENC MCA 01</t>
  </si>
  <si>
    <t>m²</t>
  </si>
  <si>
    <t>ENC MCA 01 N</t>
  </si>
  <si>
    <t>PROTECCIÓN PREVIA DE MCA. NOCTURNO.</t>
  </si>
  <si>
    <t>Total 01.3.1</t>
  </si>
  <si>
    <t>01.3.2</t>
  </si>
  <si>
    <t>ANÁLISIS Y CARACTERIZACIÓN DE MATERIALES</t>
  </si>
  <si>
    <t>ENY MAT MCA 01</t>
  </si>
  <si>
    <t>ud</t>
  </si>
  <si>
    <t>TOMA DE MUESTRA Y ENSAYO CARACTERIZACIÓN MATERIAL MCA</t>
  </si>
  <si>
    <t>ENY MAT MCA 01 URG</t>
  </si>
  <si>
    <t>TOMA DE MUESTRA Y ENSAYO CARACTERIZACIÓN MATERIAL MCA. URGENTE.</t>
  </si>
  <si>
    <t>Total 01.3.2</t>
  </si>
  <si>
    <t>01.3.3</t>
  </si>
  <si>
    <t>RETIRADA DE ELEMENTOS MCA</t>
  </si>
  <si>
    <t>RETMCA001</t>
  </si>
  <si>
    <t>PREPARACIÓN Y SELLADO DE ZONA DE DESAMIANTADO-en Seguridad y Salud</t>
  </si>
  <si>
    <t>RETMCA001N</t>
  </si>
  <si>
    <t>PREPARACIÓN Y SELLADO DE ZONA DE DESAMIANTADO.NOCTURNO-en Seguridad y Salud</t>
  </si>
  <si>
    <t>RETMCA030</t>
  </si>
  <si>
    <t>RETIRADA DE TUBERÍA O CANALÓN MCA.</t>
  </si>
  <si>
    <t>RETMCA030N</t>
  </si>
  <si>
    <t>RETIRADA DE TUBERÍA O CANALÓN MCA.NOCTURNO</t>
  </si>
  <si>
    <t>ED0782_</t>
  </si>
  <si>
    <t>DESMONTAJE DE PLACAS DE FIBROCEMENTO EN ESTACIONES.</t>
  </si>
  <si>
    <t>ED0785_</t>
  </si>
  <si>
    <t>DESMONTAJE DE PLACAS DE FIBROCEMENTO EN ESTACIONES. (NOCTURNO)</t>
  </si>
  <si>
    <t>Total 01.3.3</t>
  </si>
  <si>
    <t>01.3.4</t>
  </si>
  <si>
    <t>MEDICIONES AMBIENTALES MCA- en Seguridad y Salud</t>
  </si>
  <si>
    <t>ENY AMB MCA 01</t>
  </si>
  <si>
    <t>ENSAYOS DE IDENTIFICACIÓN DE FIBRAS DE AMIANTO EN MUESTRA AMBIENTAL</t>
  </si>
  <si>
    <t>ENY AMB MCA 01 URG</t>
  </si>
  <si>
    <t>ENSAYOS DE IDENTIFICACIÓN DE FIBRAS DE AMIANTO EN MUESTRA AMBIENTAL. URGENTE.</t>
  </si>
  <si>
    <t>Total 01.3.4</t>
  </si>
  <si>
    <t>01.3.5</t>
  </si>
  <si>
    <t>INFORMES TÉCNICOS MCA</t>
  </si>
  <si>
    <t>INF MCA 01</t>
  </si>
  <si>
    <t>INFORME ESPECÍFICO MCA</t>
  </si>
  <si>
    <t>Total 01.3.5</t>
  </si>
  <si>
    <t>Total 01.3</t>
  </si>
  <si>
    <t>01.4</t>
  </si>
  <si>
    <t>RED DE DRENAJE Y SANEAMIENTO</t>
  </si>
  <si>
    <t>EJ0190</t>
  </si>
  <si>
    <t>CANALÓN PVC CIRCULAR DESARROLLO 185 mm</t>
  </si>
  <si>
    <t>ES20WBJ10</t>
  </si>
  <si>
    <t>BAJANTE PVC SERIE B JUNTA PEGADA D=75 mm.</t>
  </si>
  <si>
    <t>ER0470</t>
  </si>
  <si>
    <t>TUBO PVC LISO MULTICAPA ENCOLADO 110MM</t>
  </si>
  <si>
    <t>NER0021N</t>
  </si>
  <si>
    <t>Limpieza de la red de saneamiento actual. (nocturno)</t>
  </si>
  <si>
    <t>Total 01.4</t>
  </si>
  <si>
    <t>01.5</t>
  </si>
  <si>
    <t>IMPERMEABILIZACIÓN Y AISLAMIENTOS</t>
  </si>
  <si>
    <t>EI0040</t>
  </si>
  <si>
    <t>IMPERMEABILIZACIÓN CON LAMA FV Y RESINAS DE POLIESTER EN ESTACIONES.(NOCTURNO)</t>
  </si>
  <si>
    <t>EI0040D</t>
  </si>
  <si>
    <t>IMPERMEABILIZACIÓN CON LAMA FV Y RESINAS DE POLIESTER EN ESTACIONES.</t>
  </si>
  <si>
    <t>NEI001</t>
  </si>
  <si>
    <t>ÁNGULO 25X25X2,5 MM. DE RESINAS DE POLIÉSTER Y FV. (NOCTURNO)</t>
  </si>
  <si>
    <t>EI0187</t>
  </si>
  <si>
    <t>LÁMINA DE POLIETILENO EXPANDIDO, CLASIFICADO A FUEGO B-S1-D0 (NOCTURNO)</t>
  </si>
  <si>
    <t>0201</t>
  </si>
  <si>
    <t>TAPONAMIENTO DE VIAS DE AGUA (NOCTURNO)</t>
  </si>
  <si>
    <t>Total 01.5</t>
  </si>
  <si>
    <t>01.6</t>
  </si>
  <si>
    <t>ALBAÑILERÍA</t>
  </si>
  <si>
    <t>01.6.1</t>
  </si>
  <si>
    <t>TABIQUERÍA</t>
  </si>
  <si>
    <t>EAF0020N</t>
  </si>
  <si>
    <t>FÁB.LADRILLO PERFORADO 7CM 1/2P.INTERIOR MORTERO M-5.(NOCTURNO)</t>
  </si>
  <si>
    <t>EVG0050N</t>
  </si>
  <si>
    <t>ENFOSCADO MAESTREADO HIDRÓFUGO M-10 VERTICAL (NOCTURNO)</t>
  </si>
  <si>
    <t>234234</t>
  </si>
  <si>
    <t>REGULARIZACIÓN DE FÁBRICA DE LADRILLO (NOCTURNO)</t>
  </si>
  <si>
    <t>NEA001N</t>
  </si>
  <si>
    <t>AYUDA DE ALBAÑILERÍA A LA INSTALACIÓN ELÉCTRICA.(NOCTURNO)</t>
  </si>
  <si>
    <t>Total 01.6.1</t>
  </si>
  <si>
    <t>01.6.2</t>
  </si>
  <si>
    <t>APLACADOS</t>
  </si>
  <si>
    <t>EVA0090NNP</t>
  </si>
  <si>
    <t>COLOCACIÓN DE MARMOLINA 60X40 CM. (NOCTURNO)</t>
  </si>
  <si>
    <t>Total 01.6.2</t>
  </si>
  <si>
    <t>01.6.3</t>
  </si>
  <si>
    <t>ALICATADOS</t>
  </si>
  <si>
    <t>CM1E12AP410</t>
  </si>
  <si>
    <t>ALICATADO PORCELÁNICO GRAN FORMATO 60x40 cm CON ADHESIVO CEMENTOSO C2E S2 GRIS (NOCTURNO)</t>
  </si>
  <si>
    <t>Total 01.6.3</t>
  </si>
  <si>
    <t>Total 01.6</t>
  </si>
  <si>
    <t>01.7</t>
  </si>
  <si>
    <t>SOLADOS</t>
  </si>
  <si>
    <t>EVP0370</t>
  </si>
  <si>
    <t>SOLADO DE TERRAZO U/INTENSO MICROGRANO 40X40 (NOCTURNO)</t>
  </si>
  <si>
    <t>EVP0120</t>
  </si>
  <si>
    <t>PLASTÓN DE REGULARIZACIÓN ESP &lt; 10CM</t>
  </si>
  <si>
    <t>ER0470N</t>
  </si>
  <si>
    <t>TUBO PVC LISO MULTICAPA ENCOLADO 110MM. (nocturno)</t>
  </si>
  <si>
    <t>Total 01.7</t>
  </si>
  <si>
    <t>01.8</t>
  </si>
  <si>
    <t>CERRAJERÍA</t>
  </si>
  <si>
    <t>E09H990L9</t>
  </si>
  <si>
    <t>ESTRUCTURA DE ACERO GALVANIZADO PARA SOPORTE CANALETA CABLES. HASTA 30 CM DE BASE (NOCTURNO)</t>
  </si>
  <si>
    <t>NEC001N</t>
  </si>
  <si>
    <t>SUMINISTRO Y COLOCACIÓN DE BANDEJA REJIBAND DE 300 MM. (NOCTURNO)</t>
  </si>
  <si>
    <t>NEVB0230N</t>
  </si>
  <si>
    <t>TAPA CANALETA VITRIFICADA DE 2M X 390 MM. (NOCTURNO)</t>
  </si>
  <si>
    <t>EHI0230</t>
  </si>
  <si>
    <t>REMATE PIÑON DE ACERO INOXIDABLE. JORNADA 2:30 - 5:00 A.M.</t>
  </si>
  <si>
    <t>EHI0230D</t>
  </si>
  <si>
    <t>REMATE PIÑON DE ACERO INOXIDABLE</t>
  </si>
  <si>
    <t>EHI0020</t>
  </si>
  <si>
    <t>BANDEJA DE REMATE EN FORMA DE U EN ACERO INOXIDABLE. (NOCTURNO)</t>
  </si>
  <si>
    <t>NEVB0230NMB</t>
  </si>
  <si>
    <t>PERFIL EN L PARA TAPA DE CANALETA (NOCTURNO)</t>
  </si>
  <si>
    <t>EHI0100</t>
  </si>
  <si>
    <t>CHAPA DE ACERO INOXIDABLE EN REMATES. (NOCTURNO)</t>
  </si>
  <si>
    <t>Total 01.8</t>
  </si>
  <si>
    <t>01.9</t>
  </si>
  <si>
    <t>MOBILIARIO Y MONTAJES</t>
  </si>
  <si>
    <t>01.9.1</t>
  </si>
  <si>
    <t>MOBILIARIO NUEVO O.CIVIL</t>
  </si>
  <si>
    <t>CART4</t>
  </si>
  <si>
    <t>CARTEL DE PUBLICIDAD EXTERIOR 4X3 ARTICULADO (NOCTURNO)</t>
  </si>
  <si>
    <t>Total 01.9.1</t>
  </si>
  <si>
    <t>01.9.2</t>
  </si>
  <si>
    <t>MOBILIARIO ACOPIADO O.CIVIL</t>
  </si>
  <si>
    <t>EK0150</t>
  </si>
  <si>
    <t>MONTAJE DE ESPEJO DE PIÑÓN, NOCTURNO</t>
  </si>
  <si>
    <t>EK0074</t>
  </si>
  <si>
    <t>Montaje de rombo metálico de piñón de estación. (nocturno)</t>
  </si>
  <si>
    <t>EK0110MT</t>
  </si>
  <si>
    <t>MONTAJE DE CARTEL DE PUBLICIDAD INSTITUCIONAL DE 100X70 CM, NOCTURNO</t>
  </si>
  <si>
    <t>EK0220</t>
  </si>
  <si>
    <t>MONTAJE DE PLAFÓN INFORMATIVO I2+I3, NOCTURNO</t>
  </si>
  <si>
    <t>EK0120</t>
  </si>
  <si>
    <t>MONTAJE DE CARTEL DE SEÑALIZACIÓN AL USUARIO, NOCTURNO</t>
  </si>
  <si>
    <t>EK0902N</t>
  </si>
  <si>
    <t>Montaje de extintor. (nocturno)</t>
  </si>
  <si>
    <t>Total 01.9.2</t>
  </si>
  <si>
    <t>01.9.3</t>
  </si>
  <si>
    <t>MOBILIARIO NUEVO Y ACOPIADO INSTALACIONES</t>
  </si>
  <si>
    <t>D05HTL01NP</t>
  </si>
  <si>
    <t>MONTAJE Y SUMINISTRO DE SOPORTE PARA TELEINDICADOR (NOCTURNO)</t>
  </si>
  <si>
    <t>MON290N</t>
  </si>
  <si>
    <t>Montaje de cartel luminoso de acceso cerrado. (nocturno)</t>
  </si>
  <si>
    <t>EK0030</t>
  </si>
  <si>
    <t>Montaje cartel de señalización fotoluminiscente, nocturno</t>
  </si>
  <si>
    <t>Total 01.9.3</t>
  </si>
  <si>
    <t>Total 01.9</t>
  </si>
  <si>
    <t>01.10</t>
  </si>
  <si>
    <t>PINTURAS</t>
  </si>
  <si>
    <t>EB0130MT</t>
  </si>
  <si>
    <t>PINTURA AL SILICATO EN INTERIORES</t>
  </si>
  <si>
    <t>Total 01.10</t>
  </si>
  <si>
    <t>01.11</t>
  </si>
  <si>
    <t>VARIOS MODERNIZACIÓN</t>
  </si>
  <si>
    <t>NEC0040N</t>
  </si>
  <si>
    <t>Conjunto seis tubos flexibles d=50 paso de bóvedas.(nocturno)</t>
  </si>
  <si>
    <t>E07SCN</t>
  </si>
  <si>
    <t>Soporte provisional para cables (nocturno)</t>
  </si>
  <si>
    <t>ANDL578</t>
  </si>
  <si>
    <t>d</t>
  </si>
  <si>
    <t>SUMINISTRO Y COLOCACIÓN ESTRUCTURA ANDAMIADA</t>
  </si>
  <si>
    <t>BE0020AC_D</t>
  </si>
  <si>
    <t>AGENTE DE CORTE DE TRACCIÓN EN ESTACIÓN O TÚNEL (NOCTURNO)</t>
  </si>
  <si>
    <t>QV0190NT</t>
  </si>
  <si>
    <t>h</t>
  </si>
  <si>
    <t>DRESINA CON GRÚA Y VAGÓN JORNADA 2:30 - 5:00 A.M.</t>
  </si>
  <si>
    <t>5646</t>
  </si>
  <si>
    <t>PROTECCIÓN DE ELEMENTOS NO DESMONTADOS (NOCTURNO)</t>
  </si>
  <si>
    <t>Total 01.11</t>
  </si>
  <si>
    <t>01.12</t>
  </si>
  <si>
    <t>POZO DE VENTILACIÓN</t>
  </si>
  <si>
    <t>01.12.01</t>
  </si>
  <si>
    <t>DESMONTAJES Y DEMOLICIONES</t>
  </si>
  <si>
    <t>DITEPW122</t>
  </si>
  <si>
    <t>Unidad de preparación en interior de pozos.(Nocturno)</t>
  </si>
  <si>
    <t>EL0540N</t>
  </si>
  <si>
    <t>DEMOLICIÓN FÁB.LADRILLO HUECO D. 1/2 PIE A MANO (NOCTURNO)</t>
  </si>
  <si>
    <t>EL0541Nerh</t>
  </si>
  <si>
    <t>DEMOLICIÓN FAB.LADRILLO HUECO. 1 PIE A MANO (NOCTURNO)</t>
  </si>
  <si>
    <t>Total 01.12.01</t>
  </si>
  <si>
    <t>01-12.02</t>
  </si>
  <si>
    <t>ER0240N</t>
  </si>
  <si>
    <t>Canal de drenaje lateral  cuna de 10 a 30cm. (nocturno)</t>
  </si>
  <si>
    <t>DEISSA045Nerh</t>
  </si>
  <si>
    <t>Arqueta de decantación de 60x60 cm y 60 cm de profundidad. (nocturno)</t>
  </si>
  <si>
    <t>EJE0010N</t>
  </si>
  <si>
    <t>Arqueta sifonica registrable de 38x38x80 cm. De medidas interior.(nocturno)</t>
  </si>
  <si>
    <t>ER0340N</t>
  </si>
  <si>
    <t>IMBORNAL LONGITUDINAL SIFÓNICO PREFABRICADO C/ REJILLA DE FUNDICIÓN. Nocturno</t>
  </si>
  <si>
    <t>ER0400N</t>
  </si>
  <si>
    <t>Tapa para arqueta registrable de 40x40cm.(nocturno)</t>
  </si>
  <si>
    <t>ER0500N</t>
  </si>
  <si>
    <t>TUBO PVC P.COMPACTA JUNTA ELÁSTICA SN2 C.TEJA  200MM.(nocturno)</t>
  </si>
  <si>
    <t>ER0490N</t>
  </si>
  <si>
    <t>TUBO PVC P.COMPACTA JUNTA ELÁSTICA SN2 C.TEJA  160MM. (Nocturno)</t>
  </si>
  <si>
    <t>DEIPPW010Nerh</t>
  </si>
  <si>
    <t>Formación de arqueta para toma de tierra en solera.</t>
  </si>
  <si>
    <t>Total 01-12.02</t>
  </si>
  <si>
    <t>01.12.03</t>
  </si>
  <si>
    <t>IMPERMEABILIZACIÓN</t>
  </si>
  <si>
    <t>invt 9</t>
  </si>
  <si>
    <t>Tratamiento de impermeabilización interior para estanqueidad de paramentos verticales /horizontales en galerías, pozos y fosos</t>
  </si>
  <si>
    <t>Total 01.12.03</t>
  </si>
  <si>
    <t>01.12.04</t>
  </si>
  <si>
    <t>EP0160N</t>
  </si>
  <si>
    <t>RECRECIDO FORMACIÓN PENDIENTES MORTERO CEMENTO e=10 cm</t>
  </si>
  <si>
    <t>E07LP013N</t>
  </si>
  <si>
    <t>Fábrica ladrillo perforado 7 cm 1/2p interior mortero m-5</t>
  </si>
  <si>
    <t>EAF0030N</t>
  </si>
  <si>
    <t>Fáb.Ladrillo perforado 7cm 1p. Interior mortero m-5</t>
  </si>
  <si>
    <t>DEEHFA051Nerh</t>
  </si>
  <si>
    <t>Forjado formado por viguetas de acero laminado "T" de 60x6 mm.(Nocturno)</t>
  </si>
  <si>
    <t>D01IA210Nerh</t>
  </si>
  <si>
    <t>Limpieza paramentos a revestir.(Nocturno)</t>
  </si>
  <si>
    <t>E08PNE160N</t>
  </si>
  <si>
    <t>Enfoscado maestreado-fratasado csiv-w1 vertical. (Nocturno)</t>
  </si>
  <si>
    <t>EE0450N</t>
  </si>
  <si>
    <t>m3</t>
  </si>
  <si>
    <t>HORMIGÓN EN MASA HM-20/20/B IIA, DE CENTRAL CON BOMBEO (NOCTURNO)</t>
  </si>
  <si>
    <t>Total 01.12.04</t>
  </si>
  <si>
    <t>01.12.05</t>
  </si>
  <si>
    <t>EP0360-RoN</t>
  </si>
  <si>
    <t>Solado de terrazo u/intenso micrograno 40x40 (nocturno)</t>
  </si>
  <si>
    <t>Total 01.12.05</t>
  </si>
  <si>
    <t>01.12.06</t>
  </si>
  <si>
    <t>CARPINTERÍA Y CERRAJERÍA</t>
  </si>
  <si>
    <t>EHAP0010N</t>
  </si>
  <si>
    <t>PUERTA ACÚSTICA METÁLICA. (NOCTURNO)</t>
  </si>
  <si>
    <t>NEHAP0170N</t>
  </si>
  <si>
    <t>PUERTA METÁLICA DE ENTRAMADO TIPO TRAMEX. (NOCTURNO)</t>
  </si>
  <si>
    <t>EHAD0040N</t>
  </si>
  <si>
    <t>CELOSÍA METÁLICA GALVANIZADA. (NOCTURNO)</t>
  </si>
  <si>
    <t>DEEAVE011Nerh</t>
  </si>
  <si>
    <t>Acero A-42b en perfiles laminados, pintado.(Nocturno)</t>
  </si>
  <si>
    <t>DITEPA260Nerh</t>
  </si>
  <si>
    <t>Suministro e instalación de viga carrilera de hasta 12 m de longuitud, con carro porta aparejos.</t>
  </si>
  <si>
    <t>DITEPA020Nerh</t>
  </si>
  <si>
    <t>Carro monorrail porta-aparejos para 2000 kg (Nocturno)</t>
  </si>
  <si>
    <t>EZ0250N</t>
  </si>
  <si>
    <t>ESCALA FIJA DE BAJADA AL VASO EN POLIESTER REFORZADO (NOCTURNO)</t>
  </si>
  <si>
    <t>DIVVOC500erh</t>
  </si>
  <si>
    <t>Suministro e Instalación de rejilla de ventilación.</t>
  </si>
  <si>
    <t>Total 01.12.06</t>
  </si>
  <si>
    <t>01.12.07</t>
  </si>
  <si>
    <t>VARIOS POZO</t>
  </si>
  <si>
    <t>DISIAE310erh</t>
  </si>
  <si>
    <t>Extintor de nieve carbónica CO2 con eficacia 34B de 5 kg de agente extintor.</t>
  </si>
  <si>
    <t>DISFCX005erh</t>
  </si>
  <si>
    <t>Conjunto de carteles de señalización fotoluminiscente de 210x297 mm.</t>
  </si>
  <si>
    <t>DITEPW300erh</t>
  </si>
  <si>
    <t>Conjunto de carteles informativos y de seguridad en sala o pozo de Ventilación.</t>
  </si>
  <si>
    <t>DITEPW040</t>
  </si>
  <si>
    <t>Acometida provisional de energía.</t>
  </si>
  <si>
    <t>DITEPW200</t>
  </si>
  <si>
    <t>Certificado de EICI del sistema de manutención en sala o pozo de Ventilación.</t>
  </si>
  <si>
    <t>DIVVOC700</t>
  </si>
  <si>
    <t>Unidad de cerramiento y preparación de pozos en superficie</t>
  </si>
  <si>
    <t>DIVVOC710</t>
  </si>
  <si>
    <t>Unidad para realización de desvíos de tráfico</t>
  </si>
  <si>
    <t>Total 01.12.07</t>
  </si>
  <si>
    <t>01.12.08</t>
  </si>
  <si>
    <t>COLUMNA SECA</t>
  </si>
  <si>
    <t>01.07</t>
  </si>
  <si>
    <t>ML</t>
  </si>
  <si>
    <t>SUMINISTRO Y COLOCACIÓN DE TUBERÍA DE ACERO GALVANIZADO DE 3" PROTEGIDA HORARIO NOCTURNO</t>
  </si>
  <si>
    <t>01.08</t>
  </si>
  <si>
    <t>TUBERÍA DE ACERO GALVANIZADO DE 3" DESPROTEGIDA.</t>
  </si>
  <si>
    <t>01.09</t>
  </si>
  <si>
    <t>TUBERÍA DE ACERO GALVANIZADO DE 3" DESPROTEGIDA. NOCTURNO</t>
  </si>
  <si>
    <t>01.25</t>
  </si>
  <si>
    <t>VÁLVULA DE VACIADO DE 1" DE  Ø CON CONDUCCIÓN A DESAGÜE. NOCTURNO</t>
  </si>
  <si>
    <t>01.27</t>
  </si>
  <si>
    <t>VÁLVULA DE SECCIONAMIENTO DE 3" Ø. NOCTURNO</t>
  </si>
  <si>
    <t>01.39</t>
  </si>
  <si>
    <t>EQUIPO DE REPARACIÓN DIURNO</t>
  </si>
  <si>
    <t>01.40</t>
  </si>
  <si>
    <t>EQUIPO DE REPARACIÓN NOCTURNO</t>
  </si>
  <si>
    <t>01.47</t>
  </si>
  <si>
    <t>PRUEBA DE PRESIÓN SIN DRESINA Y CON CORTE DE TRACCIÓN.</t>
  </si>
  <si>
    <t>01.48</t>
  </si>
  <si>
    <t>PRUEBA DE PRESIÓN SIN DRESINA Y SIN CORTE DE TRACCIÓN.</t>
  </si>
  <si>
    <t>01.53</t>
  </si>
  <si>
    <t>SEÑALIZACION DE SISTEMA DE COLUMNA SECA Y EXTINTORES.</t>
  </si>
  <si>
    <t>01.70</t>
  </si>
  <si>
    <t>SEÑALIZACIÓN PANORÁMICA DE SISTEMA DE COLUMNA SECA Y EXTINTORES.</t>
  </si>
  <si>
    <t>01.55</t>
  </si>
  <si>
    <t>SUMINISTRO Y COLOCACIÓN DE VALVULA ANTIRRETORNO.</t>
  </si>
  <si>
    <t>01.60</t>
  </si>
  <si>
    <t>REPARACIÓN DE TOMA EXTERIOR DE ALIMENTACIÓN DE COLUMNA SECA DE 70mm DE Ø HORARIO DIURNO</t>
  </si>
  <si>
    <t>01.61</t>
  </si>
  <si>
    <t>MONTAJE Y DESMONTAJE DE ANDAMIO H HASTA 12M</t>
  </si>
  <si>
    <t>01.18</t>
  </si>
  <si>
    <t>SUMINISTRO Y COLOCACIÓN DE BOCA DE COLUMNA SECA EN ARMARIO DE 2 1/2" Ø HORARIO DIURNO</t>
  </si>
  <si>
    <t>Total 01.12.08</t>
  </si>
  <si>
    <t>Total 01.12</t>
  </si>
  <si>
    <t>Total 01</t>
  </si>
  <si>
    <t>02</t>
  </si>
  <si>
    <t>MODERNIZACIÓN_INSTALACIONES</t>
  </si>
  <si>
    <t>M CESP.PCI</t>
  </si>
  <si>
    <t>INSTALACIONES DE PROTECCIÓN CONTRA INCENDIOS</t>
  </si>
  <si>
    <t>M CESP.PCI.1</t>
  </si>
  <si>
    <t>DETECCIÓN DE INCENDIOS</t>
  </si>
  <si>
    <t>I05VARIOS 01</t>
  </si>
  <si>
    <t>Descuelgue y reinstalación de cableados</t>
  </si>
  <si>
    <t>I05DA030</t>
  </si>
  <si>
    <t>Lazo-Bus Detección Analógica entubado (AS+) 2x1,5mm²</t>
  </si>
  <si>
    <t>I05DS070</t>
  </si>
  <si>
    <t>Bucle de comunicación Vesdanet</t>
  </si>
  <si>
    <t>I05DS080</t>
  </si>
  <si>
    <t>Línea de alimentación a 24 Vcc desde SAI o F.A.</t>
  </si>
  <si>
    <t>I05DS190</t>
  </si>
  <si>
    <t>Ampliación de la instalación de detección</t>
  </si>
  <si>
    <t>Total M CESP.PCI.1</t>
  </si>
  <si>
    <t>M CESP.PCI.2</t>
  </si>
  <si>
    <t>EXTINCIÓN DE INCENDIOS</t>
  </si>
  <si>
    <t>I05XN360</t>
  </si>
  <si>
    <t>Línea de control de electroválvulas 8 x 4 mm²</t>
  </si>
  <si>
    <t>I05XN380</t>
  </si>
  <si>
    <t>Línea comunicaciones entre paneles / tarjetas tcl.</t>
  </si>
  <si>
    <t>I05XN390</t>
  </si>
  <si>
    <t>Tubo anillado de poliamida (pa 6/6,6)</t>
  </si>
  <si>
    <t>I05XN410</t>
  </si>
  <si>
    <t>Vaciado de la instalación y limpieza de depósitos</t>
  </si>
  <si>
    <t>I05XNDES00</t>
  </si>
  <si>
    <t>Desmontaje de instalación Agua Nebulizada</t>
  </si>
  <si>
    <t>I05XN180</t>
  </si>
  <si>
    <t>Tubería de acero inoxidable Ø 16 y 12  mm.</t>
  </si>
  <si>
    <t>I05XN190</t>
  </si>
  <si>
    <t>Tubería de acero inoxidable Ø 38 y 30 mm.</t>
  </si>
  <si>
    <t>I05XN430</t>
  </si>
  <si>
    <t>Puesta en marcha del sistema de extinción de la estación</t>
  </si>
  <si>
    <t>I05XN440</t>
  </si>
  <si>
    <t>Ampliación de la instalación de extinción</t>
  </si>
  <si>
    <t>Total M CESP.PCI.2</t>
  </si>
  <si>
    <t>M CESP.PCI.3</t>
  </si>
  <si>
    <t>SEÑALIZACIÓN FOTOLUMINISCENTE</t>
  </si>
  <si>
    <t>I05S106</t>
  </si>
  <si>
    <t>Cartel de señalización fotoluminiscente de 210x297 mm c/marco</t>
  </si>
  <si>
    <t>I05S020</t>
  </si>
  <si>
    <t>Placa de balizamiento fotoluminiscente 6 cm sobre perfil</t>
  </si>
  <si>
    <t>Total M CESP.PCI.3</t>
  </si>
  <si>
    <t>Total M CESP.PCI</t>
  </si>
  <si>
    <t>M CESP.CLI</t>
  </si>
  <si>
    <t>CLIMATIZACIÓN</t>
  </si>
  <si>
    <t>M CESP.CLI.1</t>
  </si>
  <si>
    <t>REFRIGERACION DE CUARTOS TÉCNICOS (CC1 y CE1)</t>
  </si>
  <si>
    <t>I02MPV010</t>
  </si>
  <si>
    <t>Desmontaje, traslado a nueva ubicación y posterior montaje de equipo de precisión existente</t>
  </si>
  <si>
    <t>I02MPV012</t>
  </si>
  <si>
    <t>Desmontaje y retirada de equipo de confort existente</t>
  </si>
  <si>
    <t>I02MPV003</t>
  </si>
  <si>
    <t>Desmontaje y retirada de instalación de ventilación mecánica existente</t>
  </si>
  <si>
    <t>I02TEMP01</t>
  </si>
  <si>
    <t>Desmontaje y posterior reinstalación sonda Tª ambiente existente</t>
  </si>
  <si>
    <t>I02MTF21</t>
  </si>
  <si>
    <t>Filtro de partículas de aire, de eficiencia mínima G4, de 235x595 mm. (Horario nocturno restringido)</t>
  </si>
  <si>
    <t>I02MTF22</t>
  </si>
  <si>
    <t>Revisión y limpieza de filtros de aire existentes. (Horario nocturno restringido)</t>
  </si>
  <si>
    <t>I02MTF23</t>
  </si>
  <si>
    <t>Revisión y limpieza de baterías de intercambio térmico. (Horario nocturno restringido)</t>
  </si>
  <si>
    <t>Total M CESP.CLI.1</t>
  </si>
  <si>
    <t>M CESP CLI.2</t>
  </si>
  <si>
    <t>EQUIPOS CONTROL DE TEMPERATURA</t>
  </si>
  <si>
    <t>I04 TEMP01</t>
  </si>
  <si>
    <t>Desmontaje y reinstalación Eq Control Temperatura</t>
  </si>
  <si>
    <t>Total M CESP CLI.2</t>
  </si>
  <si>
    <t>M CESP.CLI.3</t>
  </si>
  <si>
    <t>OBRA CIVIL AUXILIAR</t>
  </si>
  <si>
    <t>I02AUX001</t>
  </si>
  <si>
    <t>Trabajos de Obra Civil auxiliar y ayudas de albañilería</t>
  </si>
  <si>
    <t>Total M CESP.CLI.3</t>
  </si>
  <si>
    <t>Total M CESP.CLI</t>
  </si>
  <si>
    <t>M CESP.VE</t>
  </si>
  <si>
    <t>VENTILACIÓN ESTACIÓN</t>
  </si>
  <si>
    <t>05.02.02.01</t>
  </si>
  <si>
    <t>Revisión completa del estado actual de las instalaciones del pozo de ventilación</t>
  </si>
  <si>
    <t>05.02.02.03</t>
  </si>
  <si>
    <t>Elementos de señalización y protección para c.G.M.P. De ventiladores y otros componentes</t>
  </si>
  <si>
    <t>05.02.02.05</t>
  </si>
  <si>
    <t>Desmontaje de ventilador y elementos asociados existentes, con posterior montaje</t>
  </si>
  <si>
    <t>05.02.02.06</t>
  </si>
  <si>
    <t>Desmontaje y retirada de silenciador acústico existente</t>
  </si>
  <si>
    <t>05.02.02.09</t>
  </si>
  <si>
    <t>Desmontaje y retirada de puerta acústica existente</t>
  </si>
  <si>
    <t>05.02.02.10</t>
  </si>
  <si>
    <t>Desmontaje de instalación de alumbrado existente, con posterior montaje y reposición</t>
  </si>
  <si>
    <t>05.02.02.11</t>
  </si>
  <si>
    <t>Desmontaje y posterior reposición de canalización y cableado (as+) para alimentacion de ventilador e inclinador/compuerta</t>
  </si>
  <si>
    <t>05.02.02.12</t>
  </si>
  <si>
    <t>Desmontaje y posterior reposición de sondas y canalización y cableado eléctrico de control (as)</t>
  </si>
  <si>
    <t>05.02.02.21</t>
  </si>
  <si>
    <t>Reposición de silenciador rectangular disipativo para un caudal de 90.000 m3/h</t>
  </si>
  <si>
    <t>05.02.02.23</t>
  </si>
  <si>
    <t>Reposición de puerta acústica</t>
  </si>
  <si>
    <t>05.02.02.24</t>
  </si>
  <si>
    <t>Revisión, limpieza, engrase y puesta a punto de equipos de ventilación y elementos auxiliares</t>
  </si>
  <si>
    <t>05.02.02.25</t>
  </si>
  <si>
    <t>Revisión completa del estado final de las instalaciones del pozo de ventilación, realización de pruebas y puesta en servicio</t>
  </si>
  <si>
    <t>Total M CESP.VE</t>
  </si>
  <si>
    <t>M CESP.COM</t>
  </si>
  <si>
    <t>COMUNICACIONES Y CONTROL</t>
  </si>
  <si>
    <t>COM.1</t>
  </si>
  <si>
    <t>SISTEMA DE CCTV</t>
  </si>
  <si>
    <t>CCTV001</t>
  </si>
  <si>
    <t>Desmontaje y reinstalación de cámara del Sistema de CCTV.</t>
  </si>
  <si>
    <t>DIKCBX001E</t>
  </si>
  <si>
    <t>Cable coaxial RG-59, nocturno.</t>
  </si>
  <si>
    <t>DIKVAX901</t>
  </si>
  <si>
    <t>Ingeniería, pruebas y p.p. CCTV, en estaciones sin correspondencia.</t>
  </si>
  <si>
    <t>Total COM.1</t>
  </si>
  <si>
    <t>COM.2</t>
  </si>
  <si>
    <t>SISTEMA DE MEGAFONÍA</t>
  </si>
  <si>
    <t>I04COM105</t>
  </si>
  <si>
    <t>Desmontaje y reinstalación de altavoces, en nocturno.</t>
  </si>
  <si>
    <t>DIDCBB001NE</t>
  </si>
  <si>
    <t>Cable de Cu. de 2 x 1,5 mm2. 0.6/1 KV., en nocturno.</t>
  </si>
  <si>
    <t>DIKIBX020</t>
  </si>
  <si>
    <t>Altavoz bidireccional de 6 W.</t>
  </si>
  <si>
    <t>DIKIBX900</t>
  </si>
  <si>
    <t>Ingeniería, pruebas y p.p. Sistema de Megafonía.</t>
  </si>
  <si>
    <t>Total COM.2</t>
  </si>
  <si>
    <t>COM.3</t>
  </si>
  <si>
    <t>SISTEMA DE INTERFONÍA</t>
  </si>
  <si>
    <t>INT001</t>
  </si>
  <si>
    <t>Desmontaje y reinstalación de interfonos.</t>
  </si>
  <si>
    <t>I04COM013</t>
  </si>
  <si>
    <t>Cable telefónico de 3x2x0.64, nocturno.</t>
  </si>
  <si>
    <t>DIKICX900</t>
  </si>
  <si>
    <t>Ingeniería, pruebas y p.p. Sistema de Interfonía.</t>
  </si>
  <si>
    <t>I04LAZ001</t>
  </si>
  <si>
    <t>Lazo inductivo.</t>
  </si>
  <si>
    <t>Total COM.3</t>
  </si>
  <si>
    <t>COM.5</t>
  </si>
  <si>
    <t>SISTEMAS DE CONTROL DE INSTALACIONES</t>
  </si>
  <si>
    <t>NUEVA0015</t>
  </si>
  <si>
    <t>Situación provisional y reinstalación de Bus de Unitelway.</t>
  </si>
  <si>
    <t>Total COM.5</t>
  </si>
  <si>
    <t>COM.6</t>
  </si>
  <si>
    <t>SISTEMA DE INFORMACIÓN AL VIAJERO</t>
  </si>
  <si>
    <t>DIKSIV001</t>
  </si>
  <si>
    <t>Desmontaje de carteles teleindicadores.</t>
  </si>
  <si>
    <t>DIKIAX021 B</t>
  </si>
  <si>
    <t>P.I.V. en zona de andenes y vestíbulos (49") con interfaz IP.</t>
  </si>
  <si>
    <t>DIKIAX060</t>
  </si>
  <si>
    <t>Soportes "Tipo banderín"</t>
  </si>
  <si>
    <t>DIKIAX100</t>
  </si>
  <si>
    <t>Cable para alimentación de 3x2,5</t>
  </si>
  <si>
    <t>I04COM6A23</t>
  </si>
  <si>
    <t>Cable UTP Cat 6A 23 AWG.</t>
  </si>
  <si>
    <t>I23AAA015</t>
  </si>
  <si>
    <t>Pruebas y puesta en servicio del S. Información al Viajero.</t>
  </si>
  <si>
    <t>I23AAA014</t>
  </si>
  <si>
    <t>Documentación técnica del Sistema de Teleindicadores.</t>
  </si>
  <si>
    <t>Total COM.6</t>
  </si>
  <si>
    <t>COM.7</t>
  </si>
  <si>
    <t>SUBSISTEMA RADIANTE DE ESTACIÓN</t>
  </si>
  <si>
    <t>I04RAD001 0'DON</t>
  </si>
  <si>
    <t>Adecuación Sistema de Radiotelefonía.</t>
  </si>
  <si>
    <t>DIKRAX200</t>
  </si>
  <si>
    <t>Cable coaxial de 1/2"</t>
  </si>
  <si>
    <t>FSHJDFHSKD</t>
  </si>
  <si>
    <t>Subsistema remoto GPS.</t>
  </si>
  <si>
    <t>DIKRAX900 O'DON</t>
  </si>
  <si>
    <t>Pruebas Subsistema Radio Estación.</t>
  </si>
  <si>
    <t>DIKRAX950</t>
  </si>
  <si>
    <t>Documentación Sistema de Radio de Estaciones.</t>
  </si>
  <si>
    <t>Total COM.7</t>
  </si>
  <si>
    <t>COM.8</t>
  </si>
  <si>
    <t>RED INALÁMBRICA WIFI</t>
  </si>
  <si>
    <t>WIFI001</t>
  </si>
  <si>
    <t>Desmontaje, inst. provisional y posterior reinstalación de equipamiento WiFi .</t>
  </si>
  <si>
    <t>WIFI002</t>
  </si>
  <si>
    <t>Cableado de conexión del Sistema WIFI.</t>
  </si>
  <si>
    <t>WIFI003 O'DON</t>
  </si>
  <si>
    <t>Pruebas y puesta en marcha Sistema WIFI.</t>
  </si>
  <si>
    <t>WIFI004</t>
  </si>
  <si>
    <t>Documentación del Sistema de WIFI.</t>
  </si>
  <si>
    <t>Total COM.8</t>
  </si>
  <si>
    <t>COM.9</t>
  </si>
  <si>
    <t>SISTEMA DE TELEFONÍA MOVIL (METROCALL)</t>
  </si>
  <si>
    <t>MTCALL01</t>
  </si>
  <si>
    <t>Desmontaje, inst. provisional y reinstalación del Sistema MetroCall</t>
  </si>
  <si>
    <t>DMTCLL02NE</t>
  </si>
  <si>
    <t>Cableado de comunicaciones (coaxial) y alimentación, nocturna estación.</t>
  </si>
  <si>
    <t>Total COM.9</t>
  </si>
  <si>
    <t>COM.10</t>
  </si>
  <si>
    <t>VARIOS</t>
  </si>
  <si>
    <t>I04COM100</t>
  </si>
  <si>
    <t>Protocolo de pruebas previo de los sistemas de control y comunicaciones.</t>
  </si>
  <si>
    <t>I04COM200</t>
  </si>
  <si>
    <t>Protocolo de pruebas final de los sistemas de control y comunicaciones.</t>
  </si>
  <si>
    <t>DESMTELEF</t>
  </si>
  <si>
    <t>Desmontaje Teléfono piñón.</t>
  </si>
  <si>
    <t>DIKTBA053</t>
  </si>
  <si>
    <t>Teléfono piñón.</t>
  </si>
  <si>
    <t>Total COM.10</t>
  </si>
  <si>
    <t>Total M CESP.COM</t>
  </si>
  <si>
    <t>M O'DON.DE</t>
  </si>
  <si>
    <t>INSTALACIONES ELÉCTRICAS, DE ALUMBRADO Y FUERZA</t>
  </si>
  <si>
    <t>MOD.DE.1</t>
  </si>
  <si>
    <t>INSTALACIÓN TEMPORAL DE OBRA</t>
  </si>
  <si>
    <t>I31BDA098XEA</t>
  </si>
  <si>
    <t>Modificación CGBT para Instalación Temporal</t>
  </si>
  <si>
    <t>I31BDA099X2E</t>
  </si>
  <si>
    <t>Modificación Cuadro de Socorro para Instalación Temporal</t>
  </si>
  <si>
    <t>I31BDA098X2E</t>
  </si>
  <si>
    <t>Cuadro Secundario de Obra Alumbrado</t>
  </si>
  <si>
    <t>I31BDA099X3E</t>
  </si>
  <si>
    <t>Cuadro Secundario de Obra Alumbrado de Socorro</t>
  </si>
  <si>
    <t>I31BDA098XX1E</t>
  </si>
  <si>
    <t>Cuadro Secundario de Obra Fuerza</t>
  </si>
  <si>
    <t>I31BDA098X1E</t>
  </si>
  <si>
    <t>Cuadro Tomas de Corriente</t>
  </si>
  <si>
    <t>I31CBG002</t>
  </si>
  <si>
    <t>Cable Cu. de 3 G 2,5 mm². RZ1-K (AS)-0.6/1 KV.</t>
  </si>
  <si>
    <t>I31CBG003</t>
  </si>
  <si>
    <t>Cable Cu. de 3 G 4 mm². RZ1-K (AS)-0.6/1 KV.</t>
  </si>
  <si>
    <t>I31CBG004</t>
  </si>
  <si>
    <t>Cable Cu. de 3 G 6 mm². RZ1-K (AS)-0.6/1 KV.</t>
  </si>
  <si>
    <t>I31CBF004</t>
  </si>
  <si>
    <t>Cable Cu. de 5 G 6 mm². RZ1-K (AS)-0.6/1 KV.</t>
  </si>
  <si>
    <t>I31CBF005</t>
  </si>
  <si>
    <t>Cable Cu. de 5 G 10 mm². RZ1-K (AS)-0.6/1 KV.</t>
  </si>
  <si>
    <t>I31CBA007</t>
  </si>
  <si>
    <t>Cable de Cu. de 1 x 25 mm². RZ1 (AS)-0.6/1KV.</t>
  </si>
  <si>
    <t>I31BJC003X</t>
  </si>
  <si>
    <t>Caja de derivación (200x200x75).</t>
  </si>
  <si>
    <t>I31BJC002</t>
  </si>
  <si>
    <t>Caja de derivación PVC estanca 105x105mm.</t>
  </si>
  <si>
    <t>I31LEA100</t>
  </si>
  <si>
    <t>Regleta estanca 2x58W. HF</t>
  </si>
  <si>
    <t>131ILE010</t>
  </si>
  <si>
    <t>Luminaria de emergencia LED 500 lm, 1h, NP, estanca, autotest</t>
  </si>
  <si>
    <t>ESBPSC01</t>
  </si>
  <si>
    <t>Soporte metálico para sujeción temporal de cables</t>
  </si>
  <si>
    <t>Total MOD.DE.1</t>
  </si>
  <si>
    <t>MOD.DE.2</t>
  </si>
  <si>
    <t>INSTALACIÓN ELÉCTRICA</t>
  </si>
  <si>
    <t>MOD.DE.2.1</t>
  </si>
  <si>
    <t>I31BDA098X0</t>
  </si>
  <si>
    <t>Desconexión de circuitos/líneas en CGBT</t>
  </si>
  <si>
    <t>I31VDA060E</t>
  </si>
  <si>
    <t>Desmontaje/reubicación de elementos de estación. (Horario nocturno en estación).</t>
  </si>
  <si>
    <t>I31FBV106X1</t>
  </si>
  <si>
    <t>Desmontaje de circuitos</t>
  </si>
  <si>
    <t>I31OBV004</t>
  </si>
  <si>
    <t>Retranqueo de Cableado a las nuevas canalizaciones</t>
  </si>
  <si>
    <t>I31OBV003XOD</t>
  </si>
  <si>
    <t>Desmontaje y montaje de nuevas cajas de tomas USB</t>
  </si>
  <si>
    <t>Total MOD.DE.2.1</t>
  </si>
  <si>
    <t>MOD.DE.2.2</t>
  </si>
  <si>
    <t>CUARTO DE BAJA TENSIÓN</t>
  </si>
  <si>
    <t>I31BBB00400L6XOD</t>
  </si>
  <si>
    <t>Panel de alumbrado nocturno nuevo CGBT</t>
  </si>
  <si>
    <t>I31BBB00400L6XOD.1</t>
  </si>
  <si>
    <t>Modificaciones CGBT existente</t>
  </si>
  <si>
    <t>I31AWR002</t>
  </si>
  <si>
    <t>Rotulos serigrafiados y esquema sinóptico en BT</t>
  </si>
  <si>
    <t>Total MOD.DE.2.2</t>
  </si>
  <si>
    <t>MOD.DE.2.3</t>
  </si>
  <si>
    <t>ACOMETIDA DE SOCORRO</t>
  </si>
  <si>
    <t>I31FSX060X21XOD</t>
  </si>
  <si>
    <t>Modificaciones Cuadro de socorro en estación</t>
  </si>
  <si>
    <t>Total MOD.DE.2.3</t>
  </si>
  <si>
    <t>MOD.DE.2.4</t>
  </si>
  <si>
    <t>CABLEADO</t>
  </si>
  <si>
    <t>I31CBG005</t>
  </si>
  <si>
    <t>Cable Cu. de 3 G 10 mm². RZ1-K (AS)-0.6/1 KV.</t>
  </si>
  <si>
    <t>PNCBA006XOD</t>
  </si>
  <si>
    <t>Cable de puesta a tierra de canaletas perimetrales</t>
  </si>
  <si>
    <t>Total MOD.DE.2.4</t>
  </si>
  <si>
    <t>MOD.DE.2.5</t>
  </si>
  <si>
    <t>CANALIZACIONES</t>
  </si>
  <si>
    <t>I31ZKA005</t>
  </si>
  <si>
    <t>Bandeja perforada aislante libre de halógenos 600x100 mm con tapa y p.p. soportes</t>
  </si>
  <si>
    <t>I31KBC117</t>
  </si>
  <si>
    <t>Bandeja de rejilla 100x400 GC C7</t>
  </si>
  <si>
    <t>DIDKTA004X0</t>
  </si>
  <si>
    <t>Tubo rígido M20 libre de halogenos</t>
  </si>
  <si>
    <t>I310766</t>
  </si>
  <si>
    <t>Tubo corrugado doble capa M63 libre de halogenos</t>
  </si>
  <si>
    <t>Total MOD.DE.2.5</t>
  </si>
  <si>
    <t>MOD.DE.2.6</t>
  </si>
  <si>
    <t>INSTALACIÓN DE FUERZA</t>
  </si>
  <si>
    <t>I31BJD010X</t>
  </si>
  <si>
    <t>Caja con dos bases de enchufe industrial, 16A/230 V y 16A/400V</t>
  </si>
  <si>
    <t>I31NWS080</t>
  </si>
  <si>
    <t>Base de enchufe schuko instalación superificial</t>
  </si>
  <si>
    <t>Total MOD.DE.2.6</t>
  </si>
  <si>
    <t>MOD.DE.2.7</t>
  </si>
  <si>
    <t>INSTALACIÓN DE ALUMBRADO</t>
  </si>
  <si>
    <t>I31SOP01</t>
  </si>
  <si>
    <t>Estructura portante modular homologada MdM tipo suspendida</t>
  </si>
  <si>
    <t>I31LUM01</t>
  </si>
  <si>
    <t>Luminaria LED homologada MdM tipo suspendida/adosada</t>
  </si>
  <si>
    <t>I31CON10NE</t>
  </si>
  <si>
    <t>Conector rápido macho-hembra (1 hembra/3 machos) estanco, homologado MdM</t>
  </si>
  <si>
    <t>Total MOD.DE.2.7</t>
  </si>
  <si>
    <t>MOD.DE.2.8</t>
  </si>
  <si>
    <t>CONTROL DE ILUMINACIÓN</t>
  </si>
  <si>
    <t>I31ILU304</t>
  </si>
  <si>
    <t>Cable de par trenzado apantallado de 2 x 1,5 mm² AS para bus DALI</t>
  </si>
  <si>
    <t>I31ILU378</t>
  </si>
  <si>
    <t>Potenciómetro deslizante modo ON/OFF y control deslizante configurable</t>
  </si>
  <si>
    <t>I31ILU377</t>
  </si>
  <si>
    <t>Multisensor de presencia y luminoso DALI</t>
  </si>
  <si>
    <t>I31ILU309</t>
  </si>
  <si>
    <t>Conector rápido estanco 2 polos</t>
  </si>
  <si>
    <t>I31ILU357</t>
  </si>
  <si>
    <t>Sistema DALI WebServer 192 direcciones</t>
  </si>
  <si>
    <t>I31ILU358</t>
  </si>
  <si>
    <t>Identificación de elementos, agrupación, programación y puesta en marcha del sistema DALI 192 direcciones</t>
  </si>
  <si>
    <t>Total MOD.DE.2.8</t>
  </si>
  <si>
    <t>MOD.DE.2.9</t>
  </si>
  <si>
    <t>I31EVX015T</t>
  </si>
  <si>
    <t>Realización de paso de bóveda para la instalación de cables eléctricos.</t>
  </si>
  <si>
    <t>I31BJW020</t>
  </si>
  <si>
    <t>Toma de datos y estudios de instalación eléctrica e iluminación</t>
  </si>
  <si>
    <t>Total MOD.DE.2.9</t>
  </si>
  <si>
    <t>Total MOD.DE.2</t>
  </si>
  <si>
    <t>MOD.DE.3</t>
  </si>
  <si>
    <t>DOCUMENTACIÓN Y LEGALIZACIONES</t>
  </si>
  <si>
    <t>I31VMX005X</t>
  </si>
  <si>
    <t>Legalización de instalación de Baja Tensión temporal en estación</t>
  </si>
  <si>
    <t>I31VMX003</t>
  </si>
  <si>
    <t>Legalización de la totalidad de las instalaciones B.T.</t>
  </si>
  <si>
    <t>I31DOC01</t>
  </si>
  <si>
    <t>Documentación fin de obra</t>
  </si>
  <si>
    <t>Total MOD.DE.3</t>
  </si>
  <si>
    <t>Total M O'DON.DE</t>
  </si>
  <si>
    <t>M CESP.ELECT</t>
  </si>
  <si>
    <t>INSTALACIÓN DE ELECTRIFICACIÓN</t>
  </si>
  <si>
    <t>M CESP.ELECT.1</t>
  </si>
  <si>
    <t>1ª FASE. TRABAJOS EN ELECTRIFICACIÓN PARA DESAMIANTADO BÓVEDA DE ESTACIÓN. CON CIERRE DE SERVICIO</t>
  </si>
  <si>
    <t>I40BBZ200T</t>
  </si>
  <si>
    <t>Suministro e instalación de aislamiento intermedio dos hilos de contacto. En horario nocturno túnel</t>
  </si>
  <si>
    <t>I40BBZ300T</t>
  </si>
  <si>
    <t>Suministro e instalación de aislamiento intermedio para sustentador. En horario nocturno túnel.</t>
  </si>
  <si>
    <t>I40BBZ400T</t>
  </si>
  <si>
    <t>Suministro e instalación de aislamiento intermedio para cable de feeder. En horario nocturno túnel.</t>
  </si>
  <si>
    <t>I40BBZ100T</t>
  </si>
  <si>
    <t>Suministro e instalación de puesta a negativo permanente de la catenaria convencional. En horario nocturno túnel</t>
  </si>
  <si>
    <t>I41SAMX211T</t>
  </si>
  <si>
    <t>Desmontaje del cable de referencia de negativo de seccionador de línea aérea. En horario nocturno túnel</t>
  </si>
  <si>
    <t>I41WCX30T</t>
  </si>
  <si>
    <t>Señalización de "Tensión en línea aérea" y "Riesgo eléctrico". En horario nocturno túnel.</t>
  </si>
  <si>
    <t>Total M CESP.ELECT.1</t>
  </si>
  <si>
    <t>M CESP.ELECT.2</t>
  </si>
  <si>
    <t>2º FASE. TRABAJOS EN ELECTRIFICACIÓN PARA NORMALIZACIÓN, REPOSICIÓN DE TENSIÓN Y PUESTA EN SERVICIO</t>
  </si>
  <si>
    <t>I40BBZ310T</t>
  </si>
  <si>
    <t>Suministro e instalación de clave de sustentador de 153 mm2. En horario nocturno túnel.</t>
  </si>
  <si>
    <t>I40BBZ210T</t>
  </si>
  <si>
    <t>Suministro e instalación de dos claves de hilo de contacto 107 mm2. En horario nocturno túnel.</t>
  </si>
  <si>
    <t>I40BBZ410T</t>
  </si>
  <si>
    <t>Suministro e instalación de manguito de empalme para cable de feeeder de 645 mm2 Al. En horario nocturno túnel.</t>
  </si>
  <si>
    <t>I41SAMX311T</t>
  </si>
  <si>
    <t>Instalación del cable de referencia de negativo de seccionador. En horario nocturno túnel</t>
  </si>
  <si>
    <t>I40BBC500T</t>
  </si>
  <si>
    <t>km</t>
  </si>
  <si>
    <t>Revisión y modificación de la geometria del sistema de electrificación catenaria. En horario nocturno de túnel.</t>
  </si>
  <si>
    <t>I40AUX003T</t>
  </si>
  <si>
    <t>Revisión con dresina de Metro de Madrid y conductor autorizado. En horario nocturno túnel.</t>
  </si>
  <si>
    <t>I41XWF010T</t>
  </si>
  <si>
    <t>Pruebas finales de las diferentes instalaciones, tanto eléctricas como mecánicas. En horario nocturno túnel.</t>
  </si>
  <si>
    <t>I40BBZ110T</t>
  </si>
  <si>
    <t>Desmontaje de puesta a negativo permanente de la catenaria convencional. En horario nocturno túnel</t>
  </si>
  <si>
    <t>Total M CESP.ELECT.2</t>
  </si>
  <si>
    <t>Total M CESP.ELECT</t>
  </si>
  <si>
    <t>Total 02</t>
  </si>
  <si>
    <t>03</t>
  </si>
  <si>
    <t>SEÑALETICA</t>
  </si>
  <si>
    <t>SÑ-INT</t>
  </si>
  <si>
    <t>SEÑALÉTICA INTERIOR</t>
  </si>
  <si>
    <t>SÑ-INT.01</t>
  </si>
  <si>
    <t>NOMBRES DE ESTACIÓN</t>
  </si>
  <si>
    <t>SÑ-INT.01.02</t>
  </si>
  <si>
    <t>SUMINISTRO DE TAPAS DE CANALETA CON NOMBRE DE ESTACIÓN 2000 mm x 390 mm</t>
  </si>
  <si>
    <t>SÑ-INT.01.06</t>
  </si>
  <si>
    <t>MONTAJE DE TAPAS DE CANALETA</t>
  </si>
  <si>
    <t>Total SÑ-INT.01</t>
  </si>
  <si>
    <t>SÑ-INT.02</t>
  </si>
  <si>
    <t>DIRECTORIOS Y CARTELES INFORMATIVOS</t>
  </si>
  <si>
    <t>SÑ-INT.02.12</t>
  </si>
  <si>
    <t>DESMONTAJE/CUSTODIA/MONTAJE DE CARTEL SIMPLE</t>
  </si>
  <si>
    <t>Total SÑ-INT.02</t>
  </si>
  <si>
    <t>Total SÑ-INT</t>
  </si>
  <si>
    <t>SÑ-OBR</t>
  </si>
  <si>
    <t>SEÑALÉTICA DURANTE LAS OBRAS</t>
  </si>
  <si>
    <t>SÑ-OBR.01</t>
  </si>
  <si>
    <t>INFORMACIÓN DE LA OBRA</t>
  </si>
  <si>
    <t>SÑ-OBR.01.03</t>
  </si>
  <si>
    <t>SUMINISTRO DE CARTEL INFORMATIVO DE LA OBRA 700 mm x 1000 mm EN CHAPA DE ALUMINIO</t>
  </si>
  <si>
    <t>SÑ-OBR.01.05</t>
  </si>
  <si>
    <t>SUMINISTRO DE CARTEL INFORMATIVO DE LA OBRA 1000 mm x 625 mm EN PVC ESPUMADO</t>
  </si>
  <si>
    <t>SÑ-OBR.01.06</t>
  </si>
  <si>
    <t>SUMINISTRO DE CARTEL INFORMATIVO DE LA OBRA 4000 mm x 2500 mm EN CHAPA METÁLICA</t>
  </si>
  <si>
    <t>SÑ-OBR.01.07</t>
  </si>
  <si>
    <t>SUMINISTRO DE PANEL PARA PRESENTACIÓN EN ACTO OFICIAL 1200 mm x 1000 mm EN CARTÓN PLUMA</t>
  </si>
  <si>
    <t>SÑ-OBR.01.08</t>
  </si>
  <si>
    <t>MONTAJE DE CARTEL INFORMATIVO DE OBRA EN PARAMENTO VERTICAL (700 mm x 1000 mm / 1000 mm x 625 mm)</t>
  </si>
  <si>
    <t>SÑ-OBR.01.09</t>
  </si>
  <si>
    <t>MONTAJE DE CARTEL INFORMATIVO DE OBRA EXENTO (4000 mm x 2500 mm)</t>
  </si>
  <si>
    <t>Total SÑ-OBR.01</t>
  </si>
  <si>
    <t>SÑ-OBR.02</t>
  </si>
  <si>
    <t>SEÑALÉTICA AUXILIAR</t>
  </si>
  <si>
    <t>SÑ-OBR.02.06</t>
  </si>
  <si>
    <t>SUMINISTRO DE SEÑALÉTICA AUXILIAR EN PVC ESPUMADO 940 mm DE ANCHO Y HASTA 500 mm DE ALTO</t>
  </si>
  <si>
    <t>SÑ-OBR.02.07</t>
  </si>
  <si>
    <t>SUMINISTRO DE SEÑALÉTICA AUXILIAR EN PVC ESPUMADO 940 mm DE ANCHO Y MAYOR DE 500 mm DE ALTO</t>
  </si>
  <si>
    <t>SÑ-OBR.02.09</t>
  </si>
  <si>
    <t>SUMINISTRO DE SEÑALÉTICA AUXILIAR EN PVC ESPUMADO 1880 mm DE ANCHO Y MAYOR DE 500 mm DE ALTO</t>
  </si>
  <si>
    <t>SÑ-OBR.02.11</t>
  </si>
  <si>
    <t>MONTAJE DE SEÑALÉTICA AUXILIAR</t>
  </si>
  <si>
    <t>Total SÑ-OBR.02</t>
  </si>
  <si>
    <t>Total SÑ-OBR</t>
  </si>
  <si>
    <t>SÑ-MAT</t>
  </si>
  <si>
    <t>MATERIALES BASE</t>
  </si>
  <si>
    <t>BG</t>
  </si>
  <si>
    <t>MANO DE OBRA</t>
  </si>
  <si>
    <t>Total 03</t>
  </si>
  <si>
    <t>04</t>
  </si>
  <si>
    <t>GESTIÓN MEDIOAMBIENTAL</t>
  </si>
  <si>
    <t>U20CO030</t>
  </si>
  <si>
    <t>mes</t>
  </si>
  <si>
    <t>ALQUILER CONTENEDOR RCD 16m3</t>
  </si>
  <si>
    <t>U20CVC040</t>
  </si>
  <si>
    <t>ALQUILER CONTENEDOR PLÁSTICOS 16m3.</t>
  </si>
  <si>
    <t>U20CVC010</t>
  </si>
  <si>
    <t>ALQUILER CONTENEDOR CHATARRA 16m3.</t>
  </si>
  <si>
    <t>MEDAMVAL01</t>
  </si>
  <si>
    <t>t</t>
  </si>
  <si>
    <t>GESTIÓN DE CHATARRA FÉRRICA</t>
  </si>
  <si>
    <t>0000420</t>
  </si>
  <si>
    <t>TRATAMIENTO DE RESIDUOS PELIGROSOS DE ENVASES</t>
  </si>
  <si>
    <t>U20TCAPL9S</t>
  </si>
  <si>
    <t>CARGA/TRAN.PLANTA RCD&lt;50km.MAQ/CAM.ESC.SUCIO</t>
  </si>
  <si>
    <t>U20TCAPL9L</t>
  </si>
  <si>
    <t>CARGA/TRAN.PLANTA RCD&lt;50km.MAQ/CAM.ESC.LIMPIO</t>
  </si>
  <si>
    <t>U20CT245_2</t>
  </si>
  <si>
    <t>CARGA/TRAN.PLANTA RCD&lt;50km.MAQ/CAM.FIBROCEMENTO</t>
  </si>
  <si>
    <t>0000421</t>
  </si>
  <si>
    <t>CÁNON DE VERTIDO DE ELEMENTOS CON FIBROCEMENTO</t>
  </si>
  <si>
    <t>Total 04</t>
  </si>
  <si>
    <t>05</t>
  </si>
  <si>
    <t>SEGURIDAD Y SALUD</t>
  </si>
  <si>
    <t>ESS CAN 01</t>
  </si>
  <si>
    <t>PA</t>
  </si>
  <si>
    <t>Estudio de Seguridad y Salud</t>
  </si>
  <si>
    <t>Total 05</t>
  </si>
  <si>
    <t>06</t>
  </si>
  <si>
    <t>VAR003</t>
  </si>
  <si>
    <t>Levantamiento topográfico, reposición clavos e integración en gis</t>
  </si>
  <si>
    <t>01.05.01</t>
  </si>
  <si>
    <t>Cabina de rotacion conductores</t>
  </si>
  <si>
    <t>01.05.02</t>
  </si>
  <si>
    <t>Telefono de cabina de conductores</t>
  </si>
  <si>
    <t>01.05.03</t>
  </si>
  <si>
    <t>Mobiliario cabina de conductores</t>
  </si>
  <si>
    <t>01.05.04</t>
  </si>
  <si>
    <t>Suministro y colocación de Espejo conductores</t>
  </si>
  <si>
    <t>01.05.05</t>
  </si>
  <si>
    <t>Suministro y colocación de carteles</t>
  </si>
  <si>
    <t>T0031</t>
  </si>
  <si>
    <t>CERRAMIENTO DE TÚNEL CON TAPE DE LONA O EQUIVALENTE. JORNADA 2:30 - 5:00 A.M.</t>
  </si>
  <si>
    <t>T0071</t>
  </si>
  <si>
    <t>PUERTA 1 HOJA CHAPA GALVANIZADA CON CERRADURA NORMALIZADA DE METRO DE MADRID. JORNADA 2:30 - 5:00 A.M.</t>
  </si>
  <si>
    <t>T0100</t>
  </si>
  <si>
    <t>CERRAMIENTO EXTERIOR DE ESTACIÓN CON CHAPA PEGASO O EQUIVALENTE. JORNADA 2:30 - 5:00 A.M.</t>
  </si>
  <si>
    <t>T0061</t>
  </si>
  <si>
    <t>CERRAMIENTO PROVISIONAL DE OBRA PARA INTERIOR DE PLACAS DE CARTÓN-YESO PINTADO EN AZUL (NOCTURNO)</t>
  </si>
  <si>
    <t>E07X0001</t>
  </si>
  <si>
    <t>ML VALLA TRASLADABLE/VALLA DE OCULTACIÓN</t>
  </si>
  <si>
    <t>VAR001</t>
  </si>
  <si>
    <t>Día</t>
  </si>
  <si>
    <t>Limpieza diaria de la zona de obra</t>
  </si>
  <si>
    <t>D15WEL151N</t>
  </si>
  <si>
    <t>LIMPIEZA GENERAL FINAL DE OBRA. (Nocturno)</t>
  </si>
  <si>
    <t>Total 06</t>
  </si>
  <si>
    <t>Total 0</t>
  </si>
  <si>
    <t>PROYECTO</t>
  </si>
  <si>
    <t>OFERTA</t>
  </si>
  <si>
    <t>TOTAL PRESUP. EJECUCIÓN MATERIAL</t>
  </si>
  <si>
    <t>GASTOS GENERALES Y BENEFICIO INDUSTRIAL</t>
  </si>
  <si>
    <t>TOTA OFERTA SIN IVA</t>
  </si>
  <si>
    <t>IMPORTE IVA</t>
  </si>
  <si>
    <t>TOTAL OFERTA IVA INCLUIDO</t>
  </si>
  <si>
    <t>NOTA: Las partidas reflejadas a continuación, tienen su descripción completa en el DOCUMENTO nº4 del Proyecto. Dato necesario para poder realizar la oferta económica con pleno conocimiento de lo que se solicita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</si>
</sst>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8"/>
      <color rgb="FFFF00FF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5" fillId="4" borderId="0" xfId="0" applyNumberFormat="1" applyFont="1" applyFill="1" applyAlignment="1">
      <alignment vertical="top"/>
    </xf>
    <xf numFmtId="4" fontId="6" fillId="4" borderId="0" xfId="0" applyNumberFormat="1" applyFont="1" applyFill="1" applyAlignment="1">
      <alignment vertical="top"/>
    </xf>
    <xf numFmtId="49" fontId="7" fillId="5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6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49" fontId="9" fillId="3" borderId="0" xfId="0" applyNumberFormat="1" applyFont="1" applyFill="1" applyAlignment="1">
      <alignment vertical="top"/>
    </xf>
    <xf numFmtId="49" fontId="5" fillId="7" borderId="0" xfId="0" applyNumberFormat="1" applyFont="1" applyFill="1" applyAlignment="1">
      <alignment vertical="top"/>
    </xf>
    <xf numFmtId="4" fontId="6" fillId="7" borderId="0" xfId="0" applyNumberFormat="1" applyFont="1" applyFill="1" applyAlignment="1">
      <alignment vertical="top"/>
    </xf>
    <xf numFmtId="4" fontId="5" fillId="3" borderId="0" xfId="0" applyNumberFormat="1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5" fillId="4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6" borderId="0" xfId="0" applyFont="1" applyFill="1" applyAlignment="1">
      <alignment vertical="top" wrapText="1"/>
    </xf>
    <xf numFmtId="49" fontId="5" fillId="7" borderId="0" xfId="0" applyNumberFormat="1" applyFont="1" applyFill="1" applyAlignment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top" wrapText="1"/>
    </xf>
    <xf numFmtId="0" fontId="0" fillId="2" borderId="1" xfId="0" applyFill="1" applyBorder="1"/>
    <xf numFmtId="0" fontId="0" fillId="2" borderId="2" xfId="0" applyFill="1" applyBorder="1"/>
    <xf numFmtId="4" fontId="12" fillId="2" borderId="3" xfId="0" applyNumberFormat="1" applyFont="1" applyFill="1" applyBorder="1" applyAlignment="1">
      <alignment vertical="top"/>
    </xf>
    <xf numFmtId="49" fontId="5" fillId="2" borderId="4" xfId="0" applyNumberFormat="1" applyFont="1" applyFill="1" applyBorder="1" applyAlignment="1">
      <alignment vertical="top" wrapText="1"/>
    </xf>
    <xf numFmtId="9" fontId="7" fillId="2" borderId="4" xfId="0" applyNumberFormat="1" applyFont="1" applyFill="1" applyBorder="1" applyAlignment="1">
      <alignment vertical="top"/>
    </xf>
    <xf numFmtId="0" fontId="0" fillId="2" borderId="0" xfId="0" applyFill="1"/>
    <xf numFmtId="4" fontId="12" fillId="2" borderId="5" xfId="0" applyNumberFormat="1" applyFont="1" applyFill="1" applyBorder="1" applyAlignment="1">
      <alignment vertical="top"/>
    </xf>
    <xf numFmtId="0" fontId="0" fillId="2" borderId="4" xfId="0" applyFill="1" applyBorder="1"/>
    <xf numFmtId="49" fontId="5" fillId="2" borderId="6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0" fontId="0" fillId="2" borderId="6" xfId="0" applyFill="1" applyBorder="1"/>
    <xf numFmtId="0" fontId="0" fillId="2" borderId="7" xfId="0" applyFill="1" applyBorder="1"/>
    <xf numFmtId="4" fontId="12" fillId="2" borderId="8" xfId="0" applyNumberFormat="1" applyFont="1" applyFill="1" applyBorder="1" applyAlignment="1">
      <alignment vertical="top"/>
    </xf>
    <xf numFmtId="9" fontId="7" fillId="9" borderId="4" xfId="0" applyNumberFormat="1" applyFont="1" applyFill="1" applyBorder="1" applyAlignment="1" applyProtection="1">
      <alignment vertical="top"/>
      <protection locked="0"/>
    </xf>
    <xf numFmtId="4" fontId="7" fillId="8" borderId="0" xfId="0" applyNumberFormat="1" applyFont="1" applyFill="1" applyAlignment="1" applyProtection="1">
      <alignment vertical="top"/>
      <protection locked="0"/>
    </xf>
    <xf numFmtId="0" fontId="10" fillId="0" borderId="0" xfId="0" applyFont="1" applyAlignment="1">
      <alignment horizontal="center"/>
    </xf>
    <xf numFmtId="0" fontId="13" fillId="10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171451</xdr:colOff>
      <xdr:row>568</xdr:row>
      <xdr:rowOff>57150</xdr:rowOff>
    </xdr:from>
    <xdr:to>
      <xdr:col>9</xdr:col>
      <xdr:colOff>466726</xdr:colOff>
      <xdr:row>576</xdr:row>
      <xdr:rowOff>38100</xdr:rowOff>
    </xdr:to>
    <xdr:sp macro="" textlink="" fLocksText="0">
      <xdr:nvSpPr>
        <xdr:cNvPr id="2" name="CuadroTexto 1">
          <a:extLst>
            <a:ext uri="{FF2B5EF4-FFF2-40B4-BE49-F238E27FC236}">
              <a16:creationId xmlns:a16="http://schemas.microsoft.com/office/drawing/2014/main" id="{772CA2C2-F59C-49F6-8153-9B976C44BA65}"/>
            </a:ext>
          </a:extLst>
        </xdr:cNvPr>
        <xdr:cNvSpPr txBox="1"/>
      </xdr:nvSpPr>
      <xdr:spPr>
        <a:xfrm>
          <a:off x="171451" y="2533650"/>
          <a:ext cx="6438900" cy="15049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800" b="1"/>
            <a:t>OBSERVACIONES</a:t>
          </a:r>
        </a:p>
        <a:p>
          <a:r>
            <a:rPr lang="es-ES" sz="1050"/>
            <a:t>La</a:t>
          </a:r>
          <a:r>
            <a:rPr lang="es-ES" sz="1050" baseline="0"/>
            <a:t> oferta sin IVA no podrá superar la base imponible</a:t>
          </a:r>
        </a:p>
        <a:p>
          <a:r>
            <a:rPr lang="es-ES" sz="1050" baseline="0"/>
            <a:t>La oferta con IVA no podrá superar el presupuesto base de licitación.</a:t>
          </a:r>
        </a:p>
        <a:p>
          <a:r>
            <a:rPr lang="es-ES" sz="1050" baseline="0"/>
            <a:t>Los precios por partida no podrán ser superiores a los presupuestados.</a:t>
          </a:r>
        </a:p>
        <a:p>
          <a:r>
            <a:rPr lang="es-ES" sz="1050" baseline="0"/>
            <a:t>Los precios unitarios de las partidas alzadas no se podrán modificar.</a:t>
          </a:r>
        </a:p>
        <a:p>
          <a:r>
            <a:rPr lang="es-E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deberán tener en cuenta las Notas del apartado “27. Evaluación de las ofertas” del cuadro resumen del Pliego de Condiciones Particulares.</a:t>
          </a:r>
          <a:endParaRPr lang="es-ES" sz="105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19B0C-6E50-4FE1-B742-248F99693565}">
  <sheetPr codeName="Hoja1"/>
  <dimension ref="A1:L567"/>
  <sheetViews>
    <sheetView tabSelected="1" workbookViewId="0">
      <pane xSplit="4" ySplit="3" topLeftCell="I4" activePane="bottomRight" state="frozen"/>
      <selection pane="topRight" activeCell="E1" sqref="E1"/>
      <selection pane="bottomLeft" activeCell="A4" sqref="A4"/>
      <selection pane="bottomRight" activeCell="I536" sqref="I536"/>
    </sheetView>
  </sheetViews>
  <sheetFormatPr baseColWidth="10" defaultRowHeight="15" x14ac:dyDescent="0.25"/>
  <cols>
    <col min="1" max="1" width="15.7109375" bestFit="1" customWidth="1"/>
    <col min="2" max="2" width="6.5703125" bestFit="1" customWidth="1"/>
    <col min="3" max="3" width="3.85546875" bestFit="1" customWidth="1"/>
    <col min="4" max="4" width="32.85546875" customWidth="1"/>
    <col min="5" max="5" width="7.85546875" bestFit="1" customWidth="1"/>
    <col min="6" max="7" width="10" bestFit="1" customWidth="1"/>
    <col min="8" max="8" width="7.85546875" bestFit="1" customWidth="1"/>
    <col min="9" max="10" width="10" bestFit="1" customWidth="1"/>
    <col min="12" max="12" width="60.28515625" customWidth="1"/>
  </cols>
  <sheetData>
    <row r="1" spans="1:12" x14ac:dyDescent="0.25">
      <c r="A1" s="1" t="s">
        <v>0</v>
      </c>
      <c r="B1" s="2"/>
      <c r="C1" s="2"/>
      <c r="D1" s="2"/>
      <c r="E1" s="49" t="s">
        <v>880</v>
      </c>
      <c r="F1" s="49"/>
      <c r="G1" s="49"/>
      <c r="H1" s="49" t="s">
        <v>881</v>
      </c>
      <c r="I1" s="49"/>
      <c r="J1" s="49"/>
    </row>
    <row r="2" spans="1:12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2" x14ac:dyDescent="0.25">
      <c r="A3" s="4" t="s">
        <v>2</v>
      </c>
      <c r="B3" s="4" t="s">
        <v>3</v>
      </c>
      <c r="C3" s="4" t="s">
        <v>4</v>
      </c>
      <c r="D3" s="24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2" ht="60" x14ac:dyDescent="0.25">
      <c r="A4" s="5" t="s">
        <v>9</v>
      </c>
      <c r="B4" s="5" t="s">
        <v>10</v>
      </c>
      <c r="C4" s="5" t="s">
        <v>11</v>
      </c>
      <c r="D4" s="25" t="s">
        <v>12</v>
      </c>
      <c r="E4" s="6">
        <f t="shared" ref="E4:J4" si="0">E245</f>
        <v>1</v>
      </c>
      <c r="F4" s="7">
        <f t="shared" si="0"/>
        <v>1227273.45</v>
      </c>
      <c r="G4" s="7">
        <f t="shared" si="0"/>
        <v>1227273.45</v>
      </c>
      <c r="H4" s="6">
        <f t="shared" si="0"/>
        <v>1</v>
      </c>
      <c r="I4" s="7">
        <f t="shared" si="0"/>
        <v>0</v>
      </c>
      <c r="J4" s="7">
        <f t="shared" si="0"/>
        <v>0</v>
      </c>
      <c r="L4" s="50" t="s">
        <v>887</v>
      </c>
    </row>
    <row r="5" spans="1:12" x14ac:dyDescent="0.25">
      <c r="A5" s="8" t="s">
        <v>13</v>
      </c>
      <c r="B5" s="8" t="s">
        <v>10</v>
      </c>
      <c r="C5" s="8" t="s">
        <v>11</v>
      </c>
      <c r="D5" s="26" t="s">
        <v>14</v>
      </c>
      <c r="E5" s="9">
        <f t="shared" ref="E5:J5" si="1">E36</f>
        <v>1</v>
      </c>
      <c r="F5" s="9">
        <f t="shared" si="1"/>
        <v>52880.41</v>
      </c>
      <c r="G5" s="9">
        <f t="shared" si="1"/>
        <v>52880.41</v>
      </c>
      <c r="H5" s="9">
        <f t="shared" si="1"/>
        <v>1</v>
      </c>
      <c r="I5" s="9">
        <f t="shared" si="1"/>
        <v>0</v>
      </c>
      <c r="J5" s="9">
        <f t="shared" si="1"/>
        <v>0</v>
      </c>
    </row>
    <row r="6" spans="1:12" x14ac:dyDescent="0.25">
      <c r="A6" s="10" t="s">
        <v>15</v>
      </c>
      <c r="B6" s="10" t="s">
        <v>10</v>
      </c>
      <c r="C6" s="10" t="s">
        <v>11</v>
      </c>
      <c r="D6" s="27" t="s">
        <v>16</v>
      </c>
      <c r="E6" s="11">
        <f t="shared" ref="E6:J6" si="2">E13</f>
        <v>1</v>
      </c>
      <c r="F6" s="11">
        <f t="shared" si="2"/>
        <v>1086.58</v>
      </c>
      <c r="G6" s="11">
        <f t="shared" si="2"/>
        <v>1086.58</v>
      </c>
      <c r="H6" s="11">
        <f t="shared" si="2"/>
        <v>1</v>
      </c>
      <c r="I6" s="11">
        <f t="shared" si="2"/>
        <v>0</v>
      </c>
      <c r="J6" s="11">
        <f t="shared" si="2"/>
        <v>0</v>
      </c>
    </row>
    <row r="7" spans="1:12" x14ac:dyDescent="0.25">
      <c r="A7" s="12" t="s">
        <v>17</v>
      </c>
      <c r="B7" s="13" t="s">
        <v>18</v>
      </c>
      <c r="C7" s="13" t="s">
        <v>19</v>
      </c>
      <c r="D7" s="28" t="s">
        <v>20</v>
      </c>
      <c r="E7" s="14">
        <v>3</v>
      </c>
      <c r="F7" s="14">
        <v>50</v>
      </c>
      <c r="G7" s="15">
        <f t="shared" ref="G7:G13" si="3">ROUND(E7*F7,2)</f>
        <v>150</v>
      </c>
      <c r="H7" s="14">
        <v>3</v>
      </c>
      <c r="I7" s="48">
        <v>0</v>
      </c>
      <c r="J7" s="15">
        <f t="shared" ref="J7:J13" si="4">ROUND(H7*I7,2)</f>
        <v>0</v>
      </c>
    </row>
    <row r="8" spans="1:12" ht="22.5" x14ac:dyDescent="0.25">
      <c r="A8" s="12" t="s">
        <v>21</v>
      </c>
      <c r="B8" s="13" t="s">
        <v>18</v>
      </c>
      <c r="C8" s="13" t="s">
        <v>19</v>
      </c>
      <c r="D8" s="28" t="s">
        <v>22</v>
      </c>
      <c r="E8" s="14">
        <v>4</v>
      </c>
      <c r="F8" s="14">
        <v>40.61</v>
      </c>
      <c r="G8" s="15">
        <f t="shared" si="3"/>
        <v>162.44</v>
      </c>
      <c r="H8" s="14">
        <v>4</v>
      </c>
      <c r="I8" s="48">
        <v>0</v>
      </c>
      <c r="J8" s="15">
        <f t="shared" si="4"/>
        <v>0</v>
      </c>
    </row>
    <row r="9" spans="1:12" ht="22.5" x14ac:dyDescent="0.25">
      <c r="A9" s="12" t="s">
        <v>23</v>
      </c>
      <c r="B9" s="13" t="s">
        <v>18</v>
      </c>
      <c r="C9" s="13" t="s">
        <v>19</v>
      </c>
      <c r="D9" s="28" t="s">
        <v>24</v>
      </c>
      <c r="E9" s="14">
        <v>2</v>
      </c>
      <c r="F9" s="14">
        <v>15.88</v>
      </c>
      <c r="G9" s="15">
        <f t="shared" si="3"/>
        <v>31.76</v>
      </c>
      <c r="H9" s="14">
        <v>2</v>
      </c>
      <c r="I9" s="48">
        <v>0</v>
      </c>
      <c r="J9" s="15">
        <f t="shared" si="4"/>
        <v>0</v>
      </c>
    </row>
    <row r="10" spans="1:12" ht="22.5" x14ac:dyDescent="0.25">
      <c r="A10" s="12" t="s">
        <v>25</v>
      </c>
      <c r="B10" s="13" t="s">
        <v>18</v>
      </c>
      <c r="C10" s="13" t="s">
        <v>19</v>
      </c>
      <c r="D10" s="28" t="s">
        <v>26</v>
      </c>
      <c r="E10" s="14">
        <v>2</v>
      </c>
      <c r="F10" s="14">
        <v>159.69</v>
      </c>
      <c r="G10" s="15">
        <f t="shared" si="3"/>
        <v>319.38</v>
      </c>
      <c r="H10" s="14">
        <v>2</v>
      </c>
      <c r="I10" s="48">
        <v>0</v>
      </c>
      <c r="J10" s="15">
        <f t="shared" si="4"/>
        <v>0</v>
      </c>
    </row>
    <row r="11" spans="1:12" ht="22.5" x14ac:dyDescent="0.25">
      <c r="A11" s="12" t="s">
        <v>27</v>
      </c>
      <c r="B11" s="13" t="s">
        <v>18</v>
      </c>
      <c r="C11" s="13" t="s">
        <v>19</v>
      </c>
      <c r="D11" s="28" t="s">
        <v>28</v>
      </c>
      <c r="E11" s="14">
        <v>36</v>
      </c>
      <c r="F11" s="14">
        <v>7.5</v>
      </c>
      <c r="G11" s="15">
        <f t="shared" si="3"/>
        <v>270</v>
      </c>
      <c r="H11" s="14">
        <v>36</v>
      </c>
      <c r="I11" s="48">
        <v>0</v>
      </c>
      <c r="J11" s="15">
        <f t="shared" si="4"/>
        <v>0</v>
      </c>
    </row>
    <row r="12" spans="1:12" x14ac:dyDescent="0.25">
      <c r="A12" s="12" t="s">
        <v>29</v>
      </c>
      <c r="B12" s="13" t="s">
        <v>18</v>
      </c>
      <c r="C12" s="13" t="s">
        <v>30</v>
      </c>
      <c r="D12" s="28" t="s">
        <v>31</v>
      </c>
      <c r="E12" s="14">
        <v>4</v>
      </c>
      <c r="F12" s="14">
        <v>38.25</v>
      </c>
      <c r="G12" s="15">
        <f t="shared" si="3"/>
        <v>153</v>
      </c>
      <c r="H12" s="14">
        <v>4</v>
      </c>
      <c r="I12" s="48">
        <v>0</v>
      </c>
      <c r="J12" s="15">
        <f t="shared" si="4"/>
        <v>0</v>
      </c>
    </row>
    <row r="13" spans="1:12" x14ac:dyDescent="0.25">
      <c r="A13" s="16"/>
      <c r="B13" s="16"/>
      <c r="C13" s="16"/>
      <c r="D13" s="29" t="s">
        <v>32</v>
      </c>
      <c r="E13" s="14">
        <v>1</v>
      </c>
      <c r="F13" s="17">
        <f>SUM(G7:G12)</f>
        <v>1086.58</v>
      </c>
      <c r="G13" s="17">
        <f t="shared" si="3"/>
        <v>1086.58</v>
      </c>
      <c r="H13" s="14">
        <v>1</v>
      </c>
      <c r="I13" s="17">
        <f>SUM(J7:J12)</f>
        <v>0</v>
      </c>
      <c r="J13" s="17">
        <f t="shared" si="4"/>
        <v>0</v>
      </c>
    </row>
    <row r="14" spans="1:12" ht="0.95" customHeight="1" x14ac:dyDescent="0.25">
      <c r="A14" s="18"/>
      <c r="B14" s="18"/>
      <c r="C14" s="18"/>
      <c r="D14" s="30"/>
      <c r="E14" s="18"/>
      <c r="F14" s="18"/>
      <c r="G14" s="18"/>
      <c r="H14" s="18"/>
      <c r="I14" s="18"/>
      <c r="J14" s="18"/>
    </row>
    <row r="15" spans="1:12" ht="22.5" x14ac:dyDescent="0.25">
      <c r="A15" s="10" t="s">
        <v>33</v>
      </c>
      <c r="B15" s="10" t="s">
        <v>10</v>
      </c>
      <c r="C15" s="10" t="s">
        <v>11</v>
      </c>
      <c r="D15" s="27" t="s">
        <v>34</v>
      </c>
      <c r="E15" s="11">
        <f t="shared" ref="E15:J15" si="5">E18</f>
        <v>1</v>
      </c>
      <c r="F15" s="11">
        <f t="shared" si="5"/>
        <v>149.58000000000001</v>
      </c>
      <c r="G15" s="11">
        <f t="shared" si="5"/>
        <v>149.58000000000001</v>
      </c>
      <c r="H15" s="11">
        <f t="shared" si="5"/>
        <v>1</v>
      </c>
      <c r="I15" s="11">
        <f t="shared" si="5"/>
        <v>0</v>
      </c>
      <c r="J15" s="11">
        <f t="shared" si="5"/>
        <v>0</v>
      </c>
    </row>
    <row r="16" spans="1:12" ht="22.5" x14ac:dyDescent="0.25">
      <c r="A16" s="12" t="s">
        <v>35</v>
      </c>
      <c r="B16" s="13" t="s">
        <v>18</v>
      </c>
      <c r="C16" s="13" t="s">
        <v>30</v>
      </c>
      <c r="D16" s="28" t="s">
        <v>36</v>
      </c>
      <c r="E16" s="14">
        <v>28</v>
      </c>
      <c r="F16" s="14">
        <v>2.82</v>
      </c>
      <c r="G16" s="15">
        <f>ROUND(E16*F16,2)</f>
        <v>78.959999999999994</v>
      </c>
      <c r="H16" s="14">
        <v>28</v>
      </c>
      <c r="I16" s="48">
        <v>0</v>
      </c>
      <c r="J16" s="15">
        <f>ROUND(H16*I16,2)</f>
        <v>0</v>
      </c>
    </row>
    <row r="17" spans="1:10" ht="22.5" x14ac:dyDescent="0.25">
      <c r="A17" s="12" t="s">
        <v>37</v>
      </c>
      <c r="B17" s="13" t="s">
        <v>18</v>
      </c>
      <c r="C17" s="13" t="s">
        <v>30</v>
      </c>
      <c r="D17" s="28" t="s">
        <v>38</v>
      </c>
      <c r="E17" s="14">
        <v>2</v>
      </c>
      <c r="F17" s="14">
        <v>35.31</v>
      </c>
      <c r="G17" s="15">
        <f>ROUND(E17*F17,2)</f>
        <v>70.62</v>
      </c>
      <c r="H17" s="14">
        <v>2</v>
      </c>
      <c r="I17" s="48">
        <v>0</v>
      </c>
      <c r="J17" s="15">
        <f>ROUND(H17*I17,2)</f>
        <v>0</v>
      </c>
    </row>
    <row r="18" spans="1:10" x14ac:dyDescent="0.25">
      <c r="A18" s="16"/>
      <c r="B18" s="16"/>
      <c r="C18" s="16"/>
      <c r="D18" s="29" t="s">
        <v>39</v>
      </c>
      <c r="E18" s="14">
        <v>1</v>
      </c>
      <c r="F18" s="17">
        <f>SUM(G16:G17)</f>
        <v>149.58000000000001</v>
      </c>
      <c r="G18" s="17">
        <f>ROUND(E18*F18,2)</f>
        <v>149.58000000000001</v>
      </c>
      <c r="H18" s="14">
        <v>1</v>
      </c>
      <c r="I18" s="17">
        <f>SUM(J16:J17)</f>
        <v>0</v>
      </c>
      <c r="J18" s="17">
        <f>ROUND(H18*I18,2)</f>
        <v>0</v>
      </c>
    </row>
    <row r="19" spans="1:10" ht="0.95" customHeight="1" x14ac:dyDescent="0.25">
      <c r="A19" s="18"/>
      <c r="B19" s="18"/>
      <c r="C19" s="18"/>
      <c r="D19" s="30"/>
      <c r="E19" s="18"/>
      <c r="F19" s="18"/>
      <c r="G19" s="18"/>
      <c r="H19" s="18"/>
      <c r="I19" s="18"/>
      <c r="J19" s="18"/>
    </row>
    <row r="20" spans="1:10" ht="22.5" x14ac:dyDescent="0.25">
      <c r="A20" s="10" t="s">
        <v>40</v>
      </c>
      <c r="B20" s="10" t="s">
        <v>10</v>
      </c>
      <c r="C20" s="10" t="s">
        <v>11</v>
      </c>
      <c r="D20" s="27" t="s">
        <v>41</v>
      </c>
      <c r="E20" s="11">
        <f t="shared" ref="E20:J20" si="6">E25</f>
        <v>1</v>
      </c>
      <c r="F20" s="11">
        <f t="shared" si="6"/>
        <v>4218.7</v>
      </c>
      <c r="G20" s="11">
        <f t="shared" si="6"/>
        <v>4218.7</v>
      </c>
      <c r="H20" s="11">
        <f t="shared" si="6"/>
        <v>1</v>
      </c>
      <c r="I20" s="11">
        <f t="shared" si="6"/>
        <v>0</v>
      </c>
      <c r="J20" s="11">
        <f t="shared" si="6"/>
        <v>0</v>
      </c>
    </row>
    <row r="21" spans="1:10" ht="22.5" x14ac:dyDescent="0.25">
      <c r="A21" s="12" t="s">
        <v>42</v>
      </c>
      <c r="B21" s="13" t="s">
        <v>18</v>
      </c>
      <c r="C21" s="13" t="s">
        <v>19</v>
      </c>
      <c r="D21" s="28" t="s">
        <v>43</v>
      </c>
      <c r="E21" s="14">
        <v>8</v>
      </c>
      <c r="F21" s="14">
        <v>468.77</v>
      </c>
      <c r="G21" s="15">
        <f>ROUND(E21*F21,2)</f>
        <v>3750.16</v>
      </c>
      <c r="H21" s="14">
        <v>8</v>
      </c>
      <c r="I21" s="48">
        <v>0</v>
      </c>
      <c r="J21" s="15">
        <f>ROUND(H21*I21,2)</f>
        <v>0</v>
      </c>
    </row>
    <row r="22" spans="1:10" ht="22.5" x14ac:dyDescent="0.25">
      <c r="A22" s="12" t="s">
        <v>44</v>
      </c>
      <c r="B22" s="13" t="s">
        <v>18</v>
      </c>
      <c r="C22" s="13" t="s">
        <v>19</v>
      </c>
      <c r="D22" s="28" t="s">
        <v>45</v>
      </c>
      <c r="E22" s="14">
        <v>4</v>
      </c>
      <c r="F22" s="14">
        <v>88.5</v>
      </c>
      <c r="G22" s="15">
        <f>ROUND(E22*F22,2)</f>
        <v>354</v>
      </c>
      <c r="H22" s="14">
        <v>4</v>
      </c>
      <c r="I22" s="48">
        <v>0</v>
      </c>
      <c r="J22" s="15">
        <f>ROUND(H22*I22,2)</f>
        <v>0</v>
      </c>
    </row>
    <row r="23" spans="1:10" x14ac:dyDescent="0.25">
      <c r="A23" s="12" t="s">
        <v>46</v>
      </c>
      <c r="B23" s="13" t="s">
        <v>18</v>
      </c>
      <c r="C23" s="13" t="s">
        <v>19</v>
      </c>
      <c r="D23" s="28" t="s">
        <v>47</v>
      </c>
      <c r="E23" s="14">
        <v>1</v>
      </c>
      <c r="F23" s="14">
        <v>88.5</v>
      </c>
      <c r="G23" s="15">
        <f>ROUND(E23*F23,2)</f>
        <v>88.5</v>
      </c>
      <c r="H23" s="14">
        <v>1</v>
      </c>
      <c r="I23" s="48">
        <v>0</v>
      </c>
      <c r="J23" s="15">
        <f>ROUND(H23*I23,2)</f>
        <v>0</v>
      </c>
    </row>
    <row r="24" spans="1:10" ht="22.5" x14ac:dyDescent="0.25">
      <c r="A24" s="12" t="s">
        <v>48</v>
      </c>
      <c r="B24" s="13" t="s">
        <v>18</v>
      </c>
      <c r="C24" s="13" t="s">
        <v>19</v>
      </c>
      <c r="D24" s="28" t="s">
        <v>49</v>
      </c>
      <c r="E24" s="14">
        <v>2</v>
      </c>
      <c r="F24" s="14">
        <v>13.02</v>
      </c>
      <c r="G24" s="15">
        <f>ROUND(E24*F24,2)</f>
        <v>26.04</v>
      </c>
      <c r="H24" s="14">
        <v>2</v>
      </c>
      <c r="I24" s="48">
        <v>0</v>
      </c>
      <c r="J24" s="15">
        <f>ROUND(H24*I24,2)</f>
        <v>0</v>
      </c>
    </row>
    <row r="25" spans="1:10" x14ac:dyDescent="0.25">
      <c r="A25" s="16"/>
      <c r="B25" s="16"/>
      <c r="C25" s="16"/>
      <c r="D25" s="29" t="s">
        <v>50</v>
      </c>
      <c r="E25" s="14">
        <v>1</v>
      </c>
      <c r="F25" s="17">
        <f>SUM(G21:G24)</f>
        <v>4218.7</v>
      </c>
      <c r="G25" s="17">
        <f>ROUND(E25*F25,2)</f>
        <v>4218.7</v>
      </c>
      <c r="H25" s="14">
        <v>1</v>
      </c>
      <c r="I25" s="17">
        <f>SUM(J21:J24)</f>
        <v>0</v>
      </c>
      <c r="J25" s="17">
        <f>ROUND(H25*I25,2)</f>
        <v>0</v>
      </c>
    </row>
    <row r="26" spans="1:10" ht="0.95" customHeight="1" x14ac:dyDescent="0.25">
      <c r="A26" s="18"/>
      <c r="B26" s="18"/>
      <c r="C26" s="18"/>
      <c r="D26" s="30"/>
      <c r="E26" s="18"/>
      <c r="F26" s="18"/>
      <c r="G26" s="18"/>
      <c r="H26" s="18"/>
      <c r="I26" s="18"/>
      <c r="J26" s="18"/>
    </row>
    <row r="27" spans="1:10" ht="22.5" x14ac:dyDescent="0.25">
      <c r="A27" s="10" t="s">
        <v>51</v>
      </c>
      <c r="B27" s="10" t="s">
        <v>10</v>
      </c>
      <c r="C27" s="10" t="s">
        <v>11</v>
      </c>
      <c r="D27" s="27" t="s">
        <v>52</v>
      </c>
      <c r="E27" s="11">
        <f t="shared" ref="E27:J27" si="7">E34</f>
        <v>1</v>
      </c>
      <c r="F27" s="11">
        <f t="shared" si="7"/>
        <v>47425.55</v>
      </c>
      <c r="G27" s="11">
        <f t="shared" si="7"/>
        <v>47425.55</v>
      </c>
      <c r="H27" s="11">
        <f t="shared" si="7"/>
        <v>1</v>
      </c>
      <c r="I27" s="11">
        <f t="shared" si="7"/>
        <v>0</v>
      </c>
      <c r="J27" s="11">
        <f t="shared" si="7"/>
        <v>0</v>
      </c>
    </row>
    <row r="28" spans="1:10" ht="22.5" x14ac:dyDescent="0.25">
      <c r="A28" s="12" t="s">
        <v>53</v>
      </c>
      <c r="B28" s="13" t="s">
        <v>18</v>
      </c>
      <c r="C28" s="13" t="s">
        <v>54</v>
      </c>
      <c r="D28" s="28" t="s">
        <v>55</v>
      </c>
      <c r="E28" s="14">
        <v>733</v>
      </c>
      <c r="F28" s="14">
        <v>24.4</v>
      </c>
      <c r="G28" s="15">
        <f t="shared" ref="G28:G34" si="8">ROUND(E28*F28,2)</f>
        <v>17885.2</v>
      </c>
      <c r="H28" s="14">
        <v>733</v>
      </c>
      <c r="I28" s="48">
        <v>0</v>
      </c>
      <c r="J28" s="15">
        <f t="shared" ref="J28:J34" si="9">ROUND(H28*I28,2)</f>
        <v>0</v>
      </c>
    </row>
    <row r="29" spans="1:10" ht="22.5" x14ac:dyDescent="0.25">
      <c r="A29" s="12" t="s">
        <v>56</v>
      </c>
      <c r="B29" s="13" t="s">
        <v>18</v>
      </c>
      <c r="C29" s="13" t="s">
        <v>54</v>
      </c>
      <c r="D29" s="28" t="s">
        <v>57</v>
      </c>
      <c r="E29" s="14">
        <v>733</v>
      </c>
      <c r="F29" s="14">
        <v>20.23</v>
      </c>
      <c r="G29" s="15">
        <f t="shared" si="8"/>
        <v>14828.59</v>
      </c>
      <c r="H29" s="14">
        <v>733</v>
      </c>
      <c r="I29" s="48">
        <v>0</v>
      </c>
      <c r="J29" s="15">
        <f t="shared" si="9"/>
        <v>0</v>
      </c>
    </row>
    <row r="30" spans="1:10" ht="22.5" x14ac:dyDescent="0.25">
      <c r="A30" s="12" t="s">
        <v>58</v>
      </c>
      <c r="B30" s="13" t="s">
        <v>18</v>
      </c>
      <c r="C30" s="13" t="s">
        <v>59</v>
      </c>
      <c r="D30" s="28" t="s">
        <v>60</v>
      </c>
      <c r="E30" s="14">
        <v>136</v>
      </c>
      <c r="F30" s="14">
        <v>26.55</v>
      </c>
      <c r="G30" s="15">
        <f t="shared" si="8"/>
        <v>3610.8</v>
      </c>
      <c r="H30" s="14">
        <v>136</v>
      </c>
      <c r="I30" s="48">
        <v>0</v>
      </c>
      <c r="J30" s="15">
        <f t="shared" si="9"/>
        <v>0</v>
      </c>
    </row>
    <row r="31" spans="1:10" ht="22.5" x14ac:dyDescent="0.25">
      <c r="A31" s="12" t="s">
        <v>61</v>
      </c>
      <c r="B31" s="13" t="s">
        <v>18</v>
      </c>
      <c r="C31" s="13" t="s">
        <v>59</v>
      </c>
      <c r="D31" s="28" t="s">
        <v>62</v>
      </c>
      <c r="E31" s="14">
        <v>136</v>
      </c>
      <c r="F31" s="14">
        <v>21.24</v>
      </c>
      <c r="G31" s="15">
        <f t="shared" si="8"/>
        <v>2888.64</v>
      </c>
      <c r="H31" s="14">
        <v>136</v>
      </c>
      <c r="I31" s="48">
        <v>0</v>
      </c>
      <c r="J31" s="15">
        <f t="shared" si="9"/>
        <v>0</v>
      </c>
    </row>
    <row r="32" spans="1:10" ht="22.5" x14ac:dyDescent="0.25">
      <c r="A32" s="12" t="s">
        <v>63</v>
      </c>
      <c r="B32" s="13" t="s">
        <v>18</v>
      </c>
      <c r="C32" s="13" t="s">
        <v>59</v>
      </c>
      <c r="D32" s="28" t="s">
        <v>64</v>
      </c>
      <c r="E32" s="14">
        <v>32</v>
      </c>
      <c r="F32" s="14">
        <v>196.76</v>
      </c>
      <c r="G32" s="15">
        <f t="shared" si="8"/>
        <v>6296.32</v>
      </c>
      <c r="H32" s="14">
        <v>32</v>
      </c>
      <c r="I32" s="48">
        <v>0</v>
      </c>
      <c r="J32" s="15">
        <f t="shared" si="9"/>
        <v>0</v>
      </c>
    </row>
    <row r="33" spans="1:10" x14ac:dyDescent="0.25">
      <c r="A33" s="12" t="s">
        <v>65</v>
      </c>
      <c r="B33" s="13" t="s">
        <v>18</v>
      </c>
      <c r="C33" s="13" t="s">
        <v>66</v>
      </c>
      <c r="D33" s="28" t="s">
        <v>67</v>
      </c>
      <c r="E33" s="14">
        <v>100</v>
      </c>
      <c r="F33" s="14">
        <v>19.16</v>
      </c>
      <c r="G33" s="15">
        <f t="shared" si="8"/>
        <v>1916</v>
      </c>
      <c r="H33" s="14">
        <v>100</v>
      </c>
      <c r="I33" s="48">
        <v>0</v>
      </c>
      <c r="J33" s="15">
        <f t="shared" si="9"/>
        <v>0</v>
      </c>
    </row>
    <row r="34" spans="1:10" x14ac:dyDescent="0.25">
      <c r="A34" s="16"/>
      <c r="B34" s="16"/>
      <c r="C34" s="16"/>
      <c r="D34" s="29" t="s">
        <v>68</v>
      </c>
      <c r="E34" s="14">
        <v>1</v>
      </c>
      <c r="F34" s="17">
        <f>SUM(G28:G33)</f>
        <v>47425.55</v>
      </c>
      <c r="G34" s="17">
        <f t="shared" si="8"/>
        <v>47425.55</v>
      </c>
      <c r="H34" s="14">
        <v>1</v>
      </c>
      <c r="I34" s="17">
        <f>SUM(J28:J33)</f>
        <v>0</v>
      </c>
      <c r="J34" s="17">
        <f t="shared" si="9"/>
        <v>0</v>
      </c>
    </row>
    <row r="35" spans="1:10" ht="0.95" customHeight="1" x14ac:dyDescent="0.25">
      <c r="A35" s="18"/>
      <c r="B35" s="18"/>
      <c r="C35" s="18"/>
      <c r="D35" s="30"/>
      <c r="E35" s="18"/>
      <c r="F35" s="18"/>
      <c r="G35" s="18"/>
      <c r="H35" s="18"/>
      <c r="I35" s="18"/>
      <c r="J35" s="18"/>
    </row>
    <row r="36" spans="1:10" x14ac:dyDescent="0.25">
      <c r="A36" s="16"/>
      <c r="B36" s="16"/>
      <c r="C36" s="16"/>
      <c r="D36" s="29" t="s">
        <v>69</v>
      </c>
      <c r="E36" s="14">
        <v>1</v>
      </c>
      <c r="F36" s="17">
        <f>G6+G15+G20+G27</f>
        <v>52880.41</v>
      </c>
      <c r="G36" s="17">
        <f>ROUND(E36*F36,2)</f>
        <v>52880.41</v>
      </c>
      <c r="H36" s="14">
        <v>1</v>
      </c>
      <c r="I36" s="17">
        <f>J6+J15+J20+J27</f>
        <v>0</v>
      </c>
      <c r="J36" s="17">
        <f>ROUND(H36*I36,2)</f>
        <v>0</v>
      </c>
    </row>
    <row r="37" spans="1:10" ht="0.95" customHeight="1" x14ac:dyDescent="0.25">
      <c r="A37" s="18"/>
      <c r="B37" s="18"/>
      <c r="C37" s="18"/>
      <c r="D37" s="30"/>
      <c r="E37" s="18"/>
      <c r="F37" s="18"/>
      <c r="G37" s="18"/>
      <c r="H37" s="18"/>
      <c r="I37" s="18"/>
      <c r="J37" s="18"/>
    </row>
    <row r="38" spans="1:10" x14ac:dyDescent="0.25">
      <c r="A38" s="8" t="s">
        <v>70</v>
      </c>
      <c r="B38" s="8" t="s">
        <v>10</v>
      </c>
      <c r="C38" s="8" t="s">
        <v>11</v>
      </c>
      <c r="D38" s="26" t="s">
        <v>71</v>
      </c>
      <c r="E38" s="9">
        <f t="shared" ref="E38:J38" si="10">E49</f>
        <v>1</v>
      </c>
      <c r="F38" s="9">
        <f t="shared" si="10"/>
        <v>28536.22</v>
      </c>
      <c r="G38" s="9">
        <f t="shared" si="10"/>
        <v>28536.22</v>
      </c>
      <c r="H38" s="9">
        <f t="shared" si="10"/>
        <v>1</v>
      </c>
      <c r="I38" s="9">
        <f t="shared" si="10"/>
        <v>0</v>
      </c>
      <c r="J38" s="9">
        <f t="shared" si="10"/>
        <v>0</v>
      </c>
    </row>
    <row r="39" spans="1:10" ht="22.5" x14ac:dyDescent="0.25">
      <c r="A39" s="12" t="s">
        <v>72</v>
      </c>
      <c r="B39" s="13" t="s">
        <v>18</v>
      </c>
      <c r="C39" s="13" t="s">
        <v>54</v>
      </c>
      <c r="D39" s="28" t="s">
        <v>73</v>
      </c>
      <c r="E39" s="14">
        <v>147</v>
      </c>
      <c r="F39" s="14">
        <v>26.61</v>
      </c>
      <c r="G39" s="15">
        <f t="shared" ref="G39:G49" si="11">ROUND(E39*F39,2)</f>
        <v>3911.67</v>
      </c>
      <c r="H39" s="14">
        <v>147</v>
      </c>
      <c r="I39" s="48">
        <v>0</v>
      </c>
      <c r="J39" s="15">
        <f t="shared" ref="J39:J49" si="12">ROUND(H39*I39,2)</f>
        <v>0</v>
      </c>
    </row>
    <row r="40" spans="1:10" ht="22.5" x14ac:dyDescent="0.25">
      <c r="A40" s="12" t="s">
        <v>74</v>
      </c>
      <c r="B40" s="13" t="s">
        <v>18</v>
      </c>
      <c r="C40" s="13" t="s">
        <v>54</v>
      </c>
      <c r="D40" s="28" t="s">
        <v>75</v>
      </c>
      <c r="E40" s="14">
        <v>147</v>
      </c>
      <c r="F40" s="14">
        <v>21.96</v>
      </c>
      <c r="G40" s="15">
        <f t="shared" si="11"/>
        <v>3228.12</v>
      </c>
      <c r="H40" s="14">
        <v>147</v>
      </c>
      <c r="I40" s="48">
        <v>0</v>
      </c>
      <c r="J40" s="15">
        <f t="shared" si="12"/>
        <v>0</v>
      </c>
    </row>
    <row r="41" spans="1:10" x14ac:dyDescent="0.25">
      <c r="A41" s="12" t="s">
        <v>76</v>
      </c>
      <c r="B41" s="13" t="s">
        <v>18</v>
      </c>
      <c r="C41" s="13" t="s">
        <v>59</v>
      </c>
      <c r="D41" s="28" t="s">
        <v>77</v>
      </c>
      <c r="E41" s="14">
        <v>250</v>
      </c>
      <c r="F41" s="14">
        <v>11.18</v>
      </c>
      <c r="G41" s="15">
        <f t="shared" si="11"/>
        <v>2795</v>
      </c>
      <c r="H41" s="14">
        <v>250</v>
      </c>
      <c r="I41" s="48">
        <v>0</v>
      </c>
      <c r="J41" s="15">
        <f t="shared" si="12"/>
        <v>0</v>
      </c>
    </row>
    <row r="42" spans="1:10" ht="22.5" x14ac:dyDescent="0.25">
      <c r="A42" s="12" t="s">
        <v>78</v>
      </c>
      <c r="B42" s="13" t="s">
        <v>18</v>
      </c>
      <c r="C42" s="13" t="s">
        <v>54</v>
      </c>
      <c r="D42" s="28" t="s">
        <v>79</v>
      </c>
      <c r="E42" s="14">
        <v>262</v>
      </c>
      <c r="F42" s="14">
        <v>36.32</v>
      </c>
      <c r="G42" s="15">
        <f t="shared" si="11"/>
        <v>9515.84</v>
      </c>
      <c r="H42" s="14">
        <v>262</v>
      </c>
      <c r="I42" s="48">
        <v>0</v>
      </c>
      <c r="J42" s="15">
        <f t="shared" si="12"/>
        <v>0</v>
      </c>
    </row>
    <row r="43" spans="1:10" ht="22.5" x14ac:dyDescent="0.25">
      <c r="A43" s="12" t="s">
        <v>80</v>
      </c>
      <c r="B43" s="13" t="s">
        <v>18</v>
      </c>
      <c r="C43" s="13" t="s">
        <v>54</v>
      </c>
      <c r="D43" s="28" t="s">
        <v>81</v>
      </c>
      <c r="E43" s="14">
        <v>5</v>
      </c>
      <c r="F43" s="14">
        <v>16.25</v>
      </c>
      <c r="G43" s="15">
        <f t="shared" si="11"/>
        <v>81.25</v>
      </c>
      <c r="H43" s="14">
        <v>5</v>
      </c>
      <c r="I43" s="48">
        <v>0</v>
      </c>
      <c r="J43" s="15">
        <f t="shared" si="12"/>
        <v>0</v>
      </c>
    </row>
    <row r="44" spans="1:10" ht="22.5" x14ac:dyDescent="0.25">
      <c r="A44" s="12" t="s">
        <v>82</v>
      </c>
      <c r="B44" s="13" t="s">
        <v>18</v>
      </c>
      <c r="C44" s="13" t="s">
        <v>83</v>
      </c>
      <c r="D44" s="28" t="s">
        <v>84</v>
      </c>
      <c r="E44" s="14">
        <v>96</v>
      </c>
      <c r="F44" s="14">
        <v>10.48</v>
      </c>
      <c r="G44" s="15">
        <f t="shared" si="11"/>
        <v>1006.08</v>
      </c>
      <c r="H44" s="14">
        <v>96</v>
      </c>
      <c r="I44" s="48">
        <v>0</v>
      </c>
      <c r="J44" s="15">
        <f t="shared" si="12"/>
        <v>0</v>
      </c>
    </row>
    <row r="45" spans="1:10" ht="22.5" x14ac:dyDescent="0.25">
      <c r="A45" s="12" t="s">
        <v>85</v>
      </c>
      <c r="B45" s="13" t="s">
        <v>18</v>
      </c>
      <c r="C45" s="13" t="s">
        <v>54</v>
      </c>
      <c r="D45" s="28" t="s">
        <v>86</v>
      </c>
      <c r="E45" s="14">
        <v>70.400000000000006</v>
      </c>
      <c r="F45" s="14">
        <v>13.62</v>
      </c>
      <c r="G45" s="15">
        <f t="shared" si="11"/>
        <v>958.85</v>
      </c>
      <c r="H45" s="14">
        <v>70.400000000000006</v>
      </c>
      <c r="I45" s="48">
        <v>0</v>
      </c>
      <c r="J45" s="15">
        <f t="shared" si="12"/>
        <v>0</v>
      </c>
    </row>
    <row r="46" spans="1:10" ht="22.5" x14ac:dyDescent="0.25">
      <c r="A46" s="12" t="s">
        <v>87</v>
      </c>
      <c r="B46" s="13" t="s">
        <v>18</v>
      </c>
      <c r="C46" s="13" t="s">
        <v>59</v>
      </c>
      <c r="D46" s="28" t="s">
        <v>88</v>
      </c>
      <c r="E46" s="14">
        <v>11</v>
      </c>
      <c r="F46" s="14">
        <v>5.87</v>
      </c>
      <c r="G46" s="15">
        <f t="shared" si="11"/>
        <v>64.569999999999993</v>
      </c>
      <c r="H46" s="14">
        <v>11</v>
      </c>
      <c r="I46" s="48">
        <v>0</v>
      </c>
      <c r="J46" s="15">
        <f t="shared" si="12"/>
        <v>0</v>
      </c>
    </row>
    <row r="47" spans="1:10" ht="22.5" x14ac:dyDescent="0.25">
      <c r="A47" s="12" t="s">
        <v>89</v>
      </c>
      <c r="B47" s="13" t="s">
        <v>18</v>
      </c>
      <c r="C47" s="13" t="s">
        <v>90</v>
      </c>
      <c r="D47" s="28" t="s">
        <v>91</v>
      </c>
      <c r="E47" s="14">
        <v>70.400000000000006</v>
      </c>
      <c r="F47" s="14">
        <v>88.77</v>
      </c>
      <c r="G47" s="15">
        <f t="shared" si="11"/>
        <v>6249.41</v>
      </c>
      <c r="H47" s="14">
        <v>70.400000000000006</v>
      </c>
      <c r="I47" s="48">
        <v>0</v>
      </c>
      <c r="J47" s="15">
        <f t="shared" si="12"/>
        <v>0</v>
      </c>
    </row>
    <row r="48" spans="1:10" ht="22.5" x14ac:dyDescent="0.25">
      <c r="A48" s="12" t="s">
        <v>92</v>
      </c>
      <c r="B48" s="13" t="s">
        <v>18</v>
      </c>
      <c r="C48" s="13" t="s">
        <v>54</v>
      </c>
      <c r="D48" s="28" t="s">
        <v>93</v>
      </c>
      <c r="E48" s="14">
        <v>33.17</v>
      </c>
      <c r="F48" s="14">
        <v>21.87</v>
      </c>
      <c r="G48" s="15">
        <f t="shared" si="11"/>
        <v>725.43</v>
      </c>
      <c r="H48" s="14">
        <v>33.17</v>
      </c>
      <c r="I48" s="48">
        <v>0</v>
      </c>
      <c r="J48" s="15">
        <f t="shared" si="12"/>
        <v>0</v>
      </c>
    </row>
    <row r="49" spans="1:10" x14ac:dyDescent="0.25">
      <c r="A49" s="16"/>
      <c r="B49" s="16"/>
      <c r="C49" s="16"/>
      <c r="D49" s="29" t="s">
        <v>94</v>
      </c>
      <c r="E49" s="14">
        <v>1</v>
      </c>
      <c r="F49" s="17">
        <f>SUM(G39:G48)</f>
        <v>28536.22</v>
      </c>
      <c r="G49" s="17">
        <f t="shared" si="11"/>
        <v>28536.22</v>
      </c>
      <c r="H49" s="14">
        <v>1</v>
      </c>
      <c r="I49" s="17">
        <f>SUM(J39:J48)</f>
        <v>0</v>
      </c>
      <c r="J49" s="17">
        <f t="shared" si="12"/>
        <v>0</v>
      </c>
    </row>
    <row r="50" spans="1:10" ht="0.95" customHeight="1" x14ac:dyDescent="0.25">
      <c r="A50" s="18"/>
      <c r="B50" s="18"/>
      <c r="C50" s="18"/>
      <c r="D50" s="30"/>
      <c r="E50" s="18"/>
      <c r="F50" s="18"/>
      <c r="G50" s="18"/>
      <c r="H50" s="18"/>
      <c r="I50" s="18"/>
      <c r="J50" s="18"/>
    </row>
    <row r="51" spans="1:10" x14ac:dyDescent="0.25">
      <c r="A51" s="8" t="s">
        <v>95</v>
      </c>
      <c r="B51" s="8" t="s">
        <v>10</v>
      </c>
      <c r="C51" s="8" t="s">
        <v>11</v>
      </c>
      <c r="D51" s="26" t="s">
        <v>96</v>
      </c>
      <c r="E51" s="9">
        <f t="shared" ref="E51:J51" si="13">E80</f>
        <v>1</v>
      </c>
      <c r="F51" s="9">
        <f t="shared" si="13"/>
        <v>127374.99</v>
      </c>
      <c r="G51" s="9">
        <f t="shared" si="13"/>
        <v>127374.99</v>
      </c>
      <c r="H51" s="9">
        <f t="shared" si="13"/>
        <v>1</v>
      </c>
      <c r="I51" s="9">
        <f t="shared" si="13"/>
        <v>0</v>
      </c>
      <c r="J51" s="9">
        <f t="shared" si="13"/>
        <v>0</v>
      </c>
    </row>
    <row r="52" spans="1:10" x14ac:dyDescent="0.25">
      <c r="A52" s="10" t="s">
        <v>97</v>
      </c>
      <c r="B52" s="10" t="s">
        <v>10</v>
      </c>
      <c r="C52" s="10" t="s">
        <v>11</v>
      </c>
      <c r="D52" s="27" t="s">
        <v>98</v>
      </c>
      <c r="E52" s="11">
        <f t="shared" ref="E52:J52" si="14">E55</f>
        <v>1</v>
      </c>
      <c r="F52" s="11">
        <f t="shared" si="14"/>
        <v>3432.37</v>
      </c>
      <c r="G52" s="11">
        <f t="shared" si="14"/>
        <v>3432.37</v>
      </c>
      <c r="H52" s="11">
        <f t="shared" si="14"/>
        <v>1</v>
      </c>
      <c r="I52" s="11">
        <f t="shared" si="14"/>
        <v>0</v>
      </c>
      <c r="J52" s="11">
        <f t="shared" si="14"/>
        <v>0</v>
      </c>
    </row>
    <row r="53" spans="1:10" x14ac:dyDescent="0.25">
      <c r="A53" s="12" t="s">
        <v>99</v>
      </c>
      <c r="B53" s="13" t="s">
        <v>18</v>
      </c>
      <c r="C53" s="13" t="s">
        <v>100</v>
      </c>
      <c r="D53" s="28" t="s">
        <v>98</v>
      </c>
      <c r="E53" s="14">
        <v>37.450000000000003</v>
      </c>
      <c r="F53" s="14">
        <v>54.41</v>
      </c>
      <c r="G53" s="15">
        <f>ROUND(E53*F53,2)</f>
        <v>2037.65</v>
      </c>
      <c r="H53" s="14">
        <v>37.450000000000003</v>
      </c>
      <c r="I53" s="48">
        <v>0</v>
      </c>
      <c r="J53" s="15">
        <f>ROUND(H53*I53,2)</f>
        <v>0</v>
      </c>
    </row>
    <row r="54" spans="1:10" x14ac:dyDescent="0.25">
      <c r="A54" s="12" t="s">
        <v>101</v>
      </c>
      <c r="B54" s="13" t="s">
        <v>18</v>
      </c>
      <c r="C54" s="13" t="s">
        <v>100</v>
      </c>
      <c r="D54" s="28" t="s">
        <v>102</v>
      </c>
      <c r="E54" s="14">
        <v>14.2</v>
      </c>
      <c r="F54" s="14">
        <v>98.22</v>
      </c>
      <c r="G54" s="15">
        <f>ROUND(E54*F54,2)</f>
        <v>1394.72</v>
      </c>
      <c r="H54" s="14">
        <v>14.2</v>
      </c>
      <c r="I54" s="48">
        <v>0</v>
      </c>
      <c r="J54" s="15">
        <f>ROUND(H54*I54,2)</f>
        <v>0</v>
      </c>
    </row>
    <row r="55" spans="1:10" x14ac:dyDescent="0.25">
      <c r="A55" s="16"/>
      <c r="B55" s="16"/>
      <c r="C55" s="16"/>
      <c r="D55" s="29" t="s">
        <v>103</v>
      </c>
      <c r="E55" s="14">
        <v>1</v>
      </c>
      <c r="F55" s="17">
        <f>SUM(G53:G54)</f>
        <v>3432.37</v>
      </c>
      <c r="G55" s="17">
        <f>ROUND(E55*F55,2)</f>
        <v>3432.37</v>
      </c>
      <c r="H55" s="14">
        <v>1</v>
      </c>
      <c r="I55" s="17">
        <f>SUM(J53:J54)</f>
        <v>0</v>
      </c>
      <c r="J55" s="17">
        <f>ROUND(H55*I55,2)</f>
        <v>0</v>
      </c>
    </row>
    <row r="56" spans="1:10" ht="0.95" customHeight="1" x14ac:dyDescent="0.25">
      <c r="A56" s="18"/>
      <c r="B56" s="18"/>
      <c r="C56" s="18"/>
      <c r="D56" s="30"/>
      <c r="E56" s="18"/>
      <c r="F56" s="18"/>
      <c r="G56" s="18"/>
      <c r="H56" s="18"/>
      <c r="I56" s="18"/>
      <c r="J56" s="18"/>
    </row>
    <row r="57" spans="1:10" x14ac:dyDescent="0.25">
      <c r="A57" s="10" t="s">
        <v>104</v>
      </c>
      <c r="B57" s="10" t="s">
        <v>10</v>
      </c>
      <c r="C57" s="10" t="s">
        <v>11</v>
      </c>
      <c r="D57" s="27" t="s">
        <v>105</v>
      </c>
      <c r="E57" s="11">
        <f t="shared" ref="E57:J57" si="15">E60</f>
        <v>1</v>
      </c>
      <c r="F57" s="11">
        <f t="shared" si="15"/>
        <v>842.41</v>
      </c>
      <c r="G57" s="11">
        <f t="shared" si="15"/>
        <v>842.41</v>
      </c>
      <c r="H57" s="11">
        <f t="shared" si="15"/>
        <v>1</v>
      </c>
      <c r="I57" s="11">
        <f t="shared" si="15"/>
        <v>0</v>
      </c>
      <c r="J57" s="11">
        <f t="shared" si="15"/>
        <v>0</v>
      </c>
    </row>
    <row r="58" spans="1:10" ht="22.5" x14ac:dyDescent="0.25">
      <c r="A58" s="12" t="s">
        <v>106</v>
      </c>
      <c r="B58" s="13" t="s">
        <v>18</v>
      </c>
      <c r="C58" s="13" t="s">
        <v>107</v>
      </c>
      <c r="D58" s="28" t="s">
        <v>108</v>
      </c>
      <c r="E58" s="14">
        <v>1</v>
      </c>
      <c r="F58" s="14">
        <v>333.84</v>
      </c>
      <c r="G58" s="15">
        <f>ROUND(E58*F58,2)</f>
        <v>333.84</v>
      </c>
      <c r="H58" s="14">
        <v>1</v>
      </c>
      <c r="I58" s="48">
        <v>0</v>
      </c>
      <c r="J58" s="15">
        <f>ROUND(H58*I58,2)</f>
        <v>0</v>
      </c>
    </row>
    <row r="59" spans="1:10" ht="22.5" x14ac:dyDescent="0.25">
      <c r="A59" s="12" t="s">
        <v>109</v>
      </c>
      <c r="B59" s="13" t="s">
        <v>18</v>
      </c>
      <c r="C59" s="13" t="s">
        <v>107</v>
      </c>
      <c r="D59" s="28" t="s">
        <v>110</v>
      </c>
      <c r="E59" s="14">
        <v>1</v>
      </c>
      <c r="F59" s="14">
        <v>508.57</v>
      </c>
      <c r="G59" s="15">
        <f>ROUND(E59*F59,2)</f>
        <v>508.57</v>
      </c>
      <c r="H59" s="14">
        <v>1</v>
      </c>
      <c r="I59" s="48">
        <v>0</v>
      </c>
      <c r="J59" s="15">
        <f>ROUND(H59*I59,2)</f>
        <v>0</v>
      </c>
    </row>
    <row r="60" spans="1:10" x14ac:dyDescent="0.25">
      <c r="A60" s="16"/>
      <c r="B60" s="16"/>
      <c r="C60" s="16"/>
      <c r="D60" s="29" t="s">
        <v>111</v>
      </c>
      <c r="E60" s="14">
        <v>1</v>
      </c>
      <c r="F60" s="17">
        <f>SUM(G58:G59)</f>
        <v>842.41</v>
      </c>
      <c r="G60" s="17">
        <f>ROUND(E60*F60,2)</f>
        <v>842.41</v>
      </c>
      <c r="H60" s="14">
        <v>1</v>
      </c>
      <c r="I60" s="17">
        <f>SUM(J58:J59)</f>
        <v>0</v>
      </c>
      <c r="J60" s="17">
        <f>ROUND(H60*I60,2)</f>
        <v>0</v>
      </c>
    </row>
    <row r="61" spans="1:10" ht="0.95" customHeight="1" x14ac:dyDescent="0.25">
      <c r="A61" s="18"/>
      <c r="B61" s="18"/>
      <c r="C61" s="18"/>
      <c r="D61" s="30"/>
      <c r="E61" s="18"/>
      <c r="F61" s="18"/>
      <c r="G61" s="18"/>
      <c r="H61" s="18"/>
      <c r="I61" s="18"/>
      <c r="J61" s="18"/>
    </row>
    <row r="62" spans="1:10" x14ac:dyDescent="0.25">
      <c r="A62" s="10" t="s">
        <v>112</v>
      </c>
      <c r="B62" s="10" t="s">
        <v>10</v>
      </c>
      <c r="C62" s="10" t="s">
        <v>11</v>
      </c>
      <c r="D62" s="27" t="s">
        <v>113</v>
      </c>
      <c r="E62" s="11">
        <f t="shared" ref="E62:J62" si="16">E69</f>
        <v>1</v>
      </c>
      <c r="F62" s="11">
        <f t="shared" si="16"/>
        <v>121456.95</v>
      </c>
      <c r="G62" s="11">
        <f t="shared" si="16"/>
        <v>121456.95</v>
      </c>
      <c r="H62" s="11">
        <f t="shared" si="16"/>
        <v>1</v>
      </c>
      <c r="I62" s="11">
        <f t="shared" si="16"/>
        <v>0</v>
      </c>
      <c r="J62" s="11">
        <f t="shared" si="16"/>
        <v>0</v>
      </c>
    </row>
    <row r="63" spans="1:10" ht="22.5" x14ac:dyDescent="0.25">
      <c r="A63" s="12" t="s">
        <v>114</v>
      </c>
      <c r="B63" s="13" t="s">
        <v>18</v>
      </c>
      <c r="C63" s="13" t="s">
        <v>30</v>
      </c>
      <c r="D63" s="28" t="s">
        <v>115</v>
      </c>
      <c r="E63" s="14">
        <v>2</v>
      </c>
      <c r="F63" s="14">
        <v>5960</v>
      </c>
      <c r="G63" s="15">
        <f t="shared" ref="G63:G69" si="17">ROUND(E63*F63,2)</f>
        <v>11920</v>
      </c>
      <c r="H63" s="14">
        <v>2</v>
      </c>
      <c r="I63" s="48">
        <v>0</v>
      </c>
      <c r="J63" s="15">
        <f t="shared" ref="J63:J69" si="18">ROUND(H63*I63,2)</f>
        <v>0</v>
      </c>
    </row>
    <row r="64" spans="1:10" ht="33.75" x14ac:dyDescent="0.25">
      <c r="A64" s="12" t="s">
        <v>116</v>
      </c>
      <c r="B64" s="13" t="s">
        <v>18</v>
      </c>
      <c r="C64" s="13" t="s">
        <v>30</v>
      </c>
      <c r="D64" s="28" t="s">
        <v>117</v>
      </c>
      <c r="E64" s="14">
        <v>1</v>
      </c>
      <c r="F64" s="14">
        <v>6125.31</v>
      </c>
      <c r="G64" s="15">
        <f t="shared" si="17"/>
        <v>6125.31</v>
      </c>
      <c r="H64" s="14">
        <v>1</v>
      </c>
      <c r="I64" s="48">
        <v>0</v>
      </c>
      <c r="J64" s="15">
        <f t="shared" si="18"/>
        <v>0</v>
      </c>
    </row>
    <row r="65" spans="1:10" x14ac:dyDescent="0.25">
      <c r="A65" s="12" t="s">
        <v>118</v>
      </c>
      <c r="B65" s="13" t="s">
        <v>18</v>
      </c>
      <c r="C65" s="13" t="s">
        <v>83</v>
      </c>
      <c r="D65" s="28" t="s">
        <v>119</v>
      </c>
      <c r="E65" s="14">
        <v>65</v>
      </c>
      <c r="F65" s="14">
        <v>22.28</v>
      </c>
      <c r="G65" s="15">
        <f t="shared" si="17"/>
        <v>1448.2</v>
      </c>
      <c r="H65" s="14">
        <v>65</v>
      </c>
      <c r="I65" s="48">
        <v>0</v>
      </c>
      <c r="J65" s="15">
        <f t="shared" si="18"/>
        <v>0</v>
      </c>
    </row>
    <row r="66" spans="1:10" ht="22.5" x14ac:dyDescent="0.25">
      <c r="A66" s="12" t="s">
        <v>120</v>
      </c>
      <c r="B66" s="13" t="s">
        <v>18</v>
      </c>
      <c r="C66" s="13" t="s">
        <v>83</v>
      </c>
      <c r="D66" s="28" t="s">
        <v>121</v>
      </c>
      <c r="E66" s="14">
        <v>63.5</v>
      </c>
      <c r="F66" s="14">
        <v>24.44</v>
      </c>
      <c r="G66" s="15">
        <f t="shared" si="17"/>
        <v>1551.94</v>
      </c>
      <c r="H66" s="14">
        <v>63.5</v>
      </c>
      <c r="I66" s="48">
        <v>0</v>
      </c>
      <c r="J66" s="15">
        <f t="shared" si="18"/>
        <v>0</v>
      </c>
    </row>
    <row r="67" spans="1:10" ht="22.5" x14ac:dyDescent="0.25">
      <c r="A67" s="12" t="s">
        <v>122</v>
      </c>
      <c r="B67" s="13" t="s">
        <v>18</v>
      </c>
      <c r="C67" s="13" t="s">
        <v>54</v>
      </c>
      <c r="D67" s="28" t="s">
        <v>123</v>
      </c>
      <c r="E67" s="14">
        <v>1310</v>
      </c>
      <c r="F67" s="14">
        <v>34.42</v>
      </c>
      <c r="G67" s="15">
        <f t="shared" si="17"/>
        <v>45090.2</v>
      </c>
      <c r="H67" s="14">
        <v>1310</v>
      </c>
      <c r="I67" s="48">
        <v>0</v>
      </c>
      <c r="J67" s="15">
        <f t="shared" si="18"/>
        <v>0</v>
      </c>
    </row>
    <row r="68" spans="1:10" ht="22.5" x14ac:dyDescent="0.25">
      <c r="A68" s="12" t="s">
        <v>124</v>
      </c>
      <c r="B68" s="13" t="s">
        <v>18</v>
      </c>
      <c r="C68" s="13" t="s">
        <v>54</v>
      </c>
      <c r="D68" s="28" t="s">
        <v>125</v>
      </c>
      <c r="E68" s="14">
        <v>1310</v>
      </c>
      <c r="F68" s="14">
        <v>42.23</v>
      </c>
      <c r="G68" s="15">
        <f t="shared" si="17"/>
        <v>55321.3</v>
      </c>
      <c r="H68" s="14">
        <v>1310</v>
      </c>
      <c r="I68" s="48">
        <v>0</v>
      </c>
      <c r="J68" s="15">
        <f t="shared" si="18"/>
        <v>0</v>
      </c>
    </row>
    <row r="69" spans="1:10" x14ac:dyDescent="0.25">
      <c r="A69" s="16"/>
      <c r="B69" s="16"/>
      <c r="C69" s="16"/>
      <c r="D69" s="29" t="s">
        <v>126</v>
      </c>
      <c r="E69" s="14">
        <v>1</v>
      </c>
      <c r="F69" s="17">
        <f>SUM(G63:G68)</f>
        <v>121456.95</v>
      </c>
      <c r="G69" s="17">
        <f t="shared" si="17"/>
        <v>121456.95</v>
      </c>
      <c r="H69" s="14">
        <v>1</v>
      </c>
      <c r="I69" s="17">
        <f>SUM(J63:J68)</f>
        <v>0</v>
      </c>
      <c r="J69" s="17">
        <f t="shared" si="18"/>
        <v>0</v>
      </c>
    </row>
    <row r="70" spans="1:10" ht="0.95" customHeight="1" x14ac:dyDescent="0.25">
      <c r="A70" s="18"/>
      <c r="B70" s="18"/>
      <c r="C70" s="18"/>
      <c r="D70" s="30"/>
      <c r="E70" s="18"/>
      <c r="F70" s="18"/>
      <c r="G70" s="18"/>
      <c r="H70" s="18"/>
      <c r="I70" s="18"/>
      <c r="J70" s="18"/>
    </row>
    <row r="71" spans="1:10" ht="22.5" x14ac:dyDescent="0.25">
      <c r="A71" s="10" t="s">
        <v>127</v>
      </c>
      <c r="B71" s="10" t="s">
        <v>10</v>
      </c>
      <c r="C71" s="10" t="s">
        <v>11</v>
      </c>
      <c r="D71" s="27" t="s">
        <v>128</v>
      </c>
      <c r="E71" s="11">
        <f t="shared" ref="E71:J71" si="19">E74</f>
        <v>1</v>
      </c>
      <c r="F71" s="11">
        <f t="shared" si="19"/>
        <v>1047.0999999999999</v>
      </c>
      <c r="G71" s="11">
        <f t="shared" si="19"/>
        <v>1047.0999999999999</v>
      </c>
      <c r="H71" s="11">
        <f t="shared" si="19"/>
        <v>1</v>
      </c>
      <c r="I71" s="11">
        <f t="shared" si="19"/>
        <v>0</v>
      </c>
      <c r="J71" s="11">
        <f t="shared" si="19"/>
        <v>0</v>
      </c>
    </row>
    <row r="72" spans="1:10" ht="22.5" x14ac:dyDescent="0.25">
      <c r="A72" s="12" t="s">
        <v>129</v>
      </c>
      <c r="B72" s="13" t="s">
        <v>18</v>
      </c>
      <c r="C72" s="13" t="s">
        <v>107</v>
      </c>
      <c r="D72" s="28" t="s">
        <v>130</v>
      </c>
      <c r="E72" s="14">
        <v>1</v>
      </c>
      <c r="F72" s="14">
        <v>416.45</v>
      </c>
      <c r="G72" s="15">
        <f>ROUND(E72*F72,2)</f>
        <v>416.45</v>
      </c>
      <c r="H72" s="14">
        <v>1</v>
      </c>
      <c r="I72" s="48">
        <v>0</v>
      </c>
      <c r="J72" s="15">
        <f>ROUND(H72*I72,2)</f>
        <v>0</v>
      </c>
    </row>
    <row r="73" spans="1:10" ht="22.5" x14ac:dyDescent="0.25">
      <c r="A73" s="12" t="s">
        <v>131</v>
      </c>
      <c r="B73" s="13" t="s">
        <v>18</v>
      </c>
      <c r="C73" s="13" t="s">
        <v>107</v>
      </c>
      <c r="D73" s="28" t="s">
        <v>132</v>
      </c>
      <c r="E73" s="14">
        <v>1</v>
      </c>
      <c r="F73" s="14">
        <v>630.65</v>
      </c>
      <c r="G73" s="15">
        <f>ROUND(E73*F73,2)</f>
        <v>630.65</v>
      </c>
      <c r="H73" s="14">
        <v>1</v>
      </c>
      <c r="I73" s="48">
        <v>0</v>
      </c>
      <c r="J73" s="15">
        <f>ROUND(H73*I73,2)</f>
        <v>0</v>
      </c>
    </row>
    <row r="74" spans="1:10" x14ac:dyDescent="0.25">
      <c r="A74" s="16"/>
      <c r="B74" s="16"/>
      <c r="C74" s="16"/>
      <c r="D74" s="29" t="s">
        <v>133</v>
      </c>
      <c r="E74" s="14">
        <v>1</v>
      </c>
      <c r="F74" s="17">
        <f>SUM(G72:G73)</f>
        <v>1047.0999999999999</v>
      </c>
      <c r="G74" s="17">
        <f>ROUND(E74*F74,2)</f>
        <v>1047.0999999999999</v>
      </c>
      <c r="H74" s="14">
        <v>1</v>
      </c>
      <c r="I74" s="17">
        <f>SUM(J72:J73)</f>
        <v>0</v>
      </c>
      <c r="J74" s="17">
        <f>ROUND(H74*I74,2)</f>
        <v>0</v>
      </c>
    </row>
    <row r="75" spans="1:10" ht="0.95" customHeight="1" x14ac:dyDescent="0.25">
      <c r="A75" s="18"/>
      <c r="B75" s="18"/>
      <c r="C75" s="18"/>
      <c r="D75" s="30"/>
      <c r="E75" s="18"/>
      <c r="F75" s="18"/>
      <c r="G75" s="18"/>
      <c r="H75" s="18"/>
      <c r="I75" s="18"/>
      <c r="J75" s="18"/>
    </row>
    <row r="76" spans="1:10" x14ac:dyDescent="0.25">
      <c r="A76" s="10" t="s">
        <v>134</v>
      </c>
      <c r="B76" s="10" t="s">
        <v>10</v>
      </c>
      <c r="C76" s="10" t="s">
        <v>11</v>
      </c>
      <c r="D76" s="27" t="s">
        <v>135</v>
      </c>
      <c r="E76" s="11">
        <f t="shared" ref="E76:J76" si="20">E78</f>
        <v>1</v>
      </c>
      <c r="F76" s="11">
        <f t="shared" si="20"/>
        <v>596.16</v>
      </c>
      <c r="G76" s="11">
        <f t="shared" si="20"/>
        <v>596.16</v>
      </c>
      <c r="H76" s="11">
        <f t="shared" si="20"/>
        <v>1</v>
      </c>
      <c r="I76" s="11">
        <f t="shared" si="20"/>
        <v>0</v>
      </c>
      <c r="J76" s="11">
        <f t="shared" si="20"/>
        <v>0</v>
      </c>
    </row>
    <row r="77" spans="1:10" x14ac:dyDescent="0.25">
      <c r="A77" s="12" t="s">
        <v>136</v>
      </c>
      <c r="B77" s="13" t="s">
        <v>18</v>
      </c>
      <c r="C77" s="13" t="s">
        <v>19</v>
      </c>
      <c r="D77" s="28" t="s">
        <v>137</v>
      </c>
      <c r="E77" s="14">
        <v>1</v>
      </c>
      <c r="F77" s="14">
        <v>596.16</v>
      </c>
      <c r="G77" s="15">
        <f>ROUND(E77*F77,2)</f>
        <v>596.16</v>
      </c>
      <c r="H77" s="14">
        <v>1</v>
      </c>
      <c r="I77" s="48">
        <v>0</v>
      </c>
      <c r="J77" s="15">
        <f>ROUND(H77*I77,2)</f>
        <v>0</v>
      </c>
    </row>
    <row r="78" spans="1:10" x14ac:dyDescent="0.25">
      <c r="A78" s="16"/>
      <c r="B78" s="16"/>
      <c r="C78" s="16"/>
      <c r="D78" s="29" t="s">
        <v>138</v>
      </c>
      <c r="E78" s="14">
        <v>1</v>
      </c>
      <c r="F78" s="17">
        <f>G77</f>
        <v>596.16</v>
      </c>
      <c r="G78" s="17">
        <f>ROUND(E78*F78,2)</f>
        <v>596.16</v>
      </c>
      <c r="H78" s="14">
        <v>1</v>
      </c>
      <c r="I78" s="17">
        <f>J77</f>
        <v>0</v>
      </c>
      <c r="J78" s="17">
        <f>ROUND(H78*I78,2)</f>
        <v>0</v>
      </c>
    </row>
    <row r="79" spans="1:10" ht="0.95" customHeight="1" x14ac:dyDescent="0.25">
      <c r="A79" s="18"/>
      <c r="B79" s="18"/>
      <c r="C79" s="18"/>
      <c r="D79" s="30"/>
      <c r="E79" s="18"/>
      <c r="F79" s="18"/>
      <c r="G79" s="18"/>
      <c r="H79" s="18"/>
      <c r="I79" s="18"/>
      <c r="J79" s="18"/>
    </row>
    <row r="80" spans="1:10" x14ac:dyDescent="0.25">
      <c r="A80" s="16"/>
      <c r="B80" s="16"/>
      <c r="C80" s="16"/>
      <c r="D80" s="29" t="s">
        <v>139</v>
      </c>
      <c r="E80" s="14">
        <v>1</v>
      </c>
      <c r="F80" s="17">
        <f>G52+G57+G62+G71+G76</f>
        <v>127374.99</v>
      </c>
      <c r="G80" s="17">
        <f>ROUND(E80*F80,2)</f>
        <v>127374.99</v>
      </c>
      <c r="H80" s="14">
        <v>1</v>
      </c>
      <c r="I80" s="17">
        <f>J52+J57+J62+J71+J76</f>
        <v>0</v>
      </c>
      <c r="J80" s="17">
        <f>ROUND(H80*I80,2)</f>
        <v>0</v>
      </c>
    </row>
    <row r="81" spans="1:10" ht="0.95" customHeight="1" x14ac:dyDescent="0.25">
      <c r="A81" s="18"/>
      <c r="B81" s="18"/>
      <c r="C81" s="18"/>
      <c r="D81" s="30"/>
      <c r="E81" s="18"/>
      <c r="F81" s="18"/>
      <c r="G81" s="18"/>
      <c r="H81" s="18"/>
      <c r="I81" s="18"/>
      <c r="J81" s="18"/>
    </row>
    <row r="82" spans="1:10" x14ac:dyDescent="0.25">
      <c r="A82" s="8" t="s">
        <v>140</v>
      </c>
      <c r="B82" s="8" t="s">
        <v>10</v>
      </c>
      <c r="C82" s="8" t="s">
        <v>11</v>
      </c>
      <c r="D82" s="26" t="s">
        <v>141</v>
      </c>
      <c r="E82" s="9">
        <f t="shared" ref="E82:J82" si="21">E87</f>
        <v>1</v>
      </c>
      <c r="F82" s="9">
        <f t="shared" si="21"/>
        <v>3654.77</v>
      </c>
      <c r="G82" s="9">
        <f t="shared" si="21"/>
        <v>3654.77</v>
      </c>
      <c r="H82" s="9">
        <f t="shared" si="21"/>
        <v>1</v>
      </c>
      <c r="I82" s="9">
        <f t="shared" si="21"/>
        <v>0</v>
      </c>
      <c r="J82" s="9">
        <f t="shared" si="21"/>
        <v>0</v>
      </c>
    </row>
    <row r="83" spans="1:10" x14ac:dyDescent="0.25">
      <c r="A83" s="12" t="s">
        <v>142</v>
      </c>
      <c r="B83" s="13" t="s">
        <v>18</v>
      </c>
      <c r="C83" s="13" t="s">
        <v>59</v>
      </c>
      <c r="D83" s="28" t="s">
        <v>143</v>
      </c>
      <c r="E83" s="14">
        <v>43</v>
      </c>
      <c r="F83" s="14">
        <v>20.71</v>
      </c>
      <c r="G83" s="15">
        <f>ROUND(E83*F83,2)</f>
        <v>890.53</v>
      </c>
      <c r="H83" s="14">
        <v>43</v>
      </c>
      <c r="I83" s="48">
        <v>0</v>
      </c>
      <c r="J83" s="15">
        <f>ROUND(H83*I83,2)</f>
        <v>0</v>
      </c>
    </row>
    <row r="84" spans="1:10" x14ac:dyDescent="0.25">
      <c r="A84" s="12" t="s">
        <v>144</v>
      </c>
      <c r="B84" s="13" t="s">
        <v>18</v>
      </c>
      <c r="C84" s="13" t="s">
        <v>83</v>
      </c>
      <c r="D84" s="28" t="s">
        <v>145</v>
      </c>
      <c r="E84" s="14">
        <v>33</v>
      </c>
      <c r="F84" s="14">
        <v>11.39</v>
      </c>
      <c r="G84" s="15">
        <f>ROUND(E84*F84,2)</f>
        <v>375.87</v>
      </c>
      <c r="H84" s="14">
        <v>33</v>
      </c>
      <c r="I84" s="48">
        <v>0</v>
      </c>
      <c r="J84" s="15">
        <f>ROUND(H84*I84,2)</f>
        <v>0</v>
      </c>
    </row>
    <row r="85" spans="1:10" x14ac:dyDescent="0.25">
      <c r="A85" s="12" t="s">
        <v>146</v>
      </c>
      <c r="B85" s="13" t="s">
        <v>18</v>
      </c>
      <c r="C85" s="13" t="s">
        <v>83</v>
      </c>
      <c r="D85" s="28" t="s">
        <v>147</v>
      </c>
      <c r="E85" s="14">
        <v>30</v>
      </c>
      <c r="F85" s="14">
        <v>14.21</v>
      </c>
      <c r="G85" s="15">
        <f>ROUND(E85*F85,2)</f>
        <v>426.3</v>
      </c>
      <c r="H85" s="14">
        <v>30</v>
      </c>
      <c r="I85" s="48">
        <v>0</v>
      </c>
      <c r="J85" s="15">
        <f>ROUND(H85*I85,2)</f>
        <v>0</v>
      </c>
    </row>
    <row r="86" spans="1:10" ht="22.5" x14ac:dyDescent="0.25">
      <c r="A86" s="12" t="s">
        <v>148</v>
      </c>
      <c r="B86" s="13" t="s">
        <v>18</v>
      </c>
      <c r="C86" s="13" t="s">
        <v>30</v>
      </c>
      <c r="D86" s="28" t="s">
        <v>149</v>
      </c>
      <c r="E86" s="14">
        <v>1</v>
      </c>
      <c r="F86" s="14">
        <v>1962.07</v>
      </c>
      <c r="G86" s="15">
        <f>ROUND(E86*F86,2)</f>
        <v>1962.07</v>
      </c>
      <c r="H86" s="14">
        <v>1</v>
      </c>
      <c r="I86" s="48">
        <v>0</v>
      </c>
      <c r="J86" s="15">
        <f>ROUND(H86*I86,2)</f>
        <v>0</v>
      </c>
    </row>
    <row r="87" spans="1:10" x14ac:dyDescent="0.25">
      <c r="A87" s="16"/>
      <c r="B87" s="16"/>
      <c r="C87" s="16"/>
      <c r="D87" s="29" t="s">
        <v>150</v>
      </c>
      <c r="E87" s="14">
        <v>1</v>
      </c>
      <c r="F87" s="17">
        <f>SUM(G83:G86)</f>
        <v>3654.77</v>
      </c>
      <c r="G87" s="17">
        <f>ROUND(E87*F87,2)</f>
        <v>3654.77</v>
      </c>
      <c r="H87" s="14">
        <v>1</v>
      </c>
      <c r="I87" s="17">
        <f>SUM(J83:J86)</f>
        <v>0</v>
      </c>
      <c r="J87" s="17">
        <f>ROUND(H87*I87,2)</f>
        <v>0</v>
      </c>
    </row>
    <row r="88" spans="1:10" ht="0.95" customHeight="1" x14ac:dyDescent="0.25">
      <c r="A88" s="18"/>
      <c r="B88" s="18"/>
      <c r="C88" s="18"/>
      <c r="D88" s="30"/>
      <c r="E88" s="18"/>
      <c r="F88" s="18"/>
      <c r="G88" s="18"/>
      <c r="H88" s="18"/>
      <c r="I88" s="18"/>
      <c r="J88" s="18"/>
    </row>
    <row r="89" spans="1:10" x14ac:dyDescent="0.25">
      <c r="A89" s="8" t="s">
        <v>151</v>
      </c>
      <c r="B89" s="8" t="s">
        <v>10</v>
      </c>
      <c r="C89" s="8" t="s">
        <v>11</v>
      </c>
      <c r="D89" s="26" t="s">
        <v>152</v>
      </c>
      <c r="E89" s="9">
        <f t="shared" ref="E89:J89" si="22">E95</f>
        <v>1</v>
      </c>
      <c r="F89" s="9">
        <f t="shared" si="22"/>
        <v>371957.49</v>
      </c>
      <c r="G89" s="9">
        <f t="shared" si="22"/>
        <v>371957.49</v>
      </c>
      <c r="H89" s="9">
        <f t="shared" si="22"/>
        <v>1</v>
      </c>
      <c r="I89" s="9">
        <f t="shared" si="22"/>
        <v>0</v>
      </c>
      <c r="J89" s="9">
        <f t="shared" si="22"/>
        <v>0</v>
      </c>
    </row>
    <row r="90" spans="1:10" ht="22.5" x14ac:dyDescent="0.25">
      <c r="A90" s="12" t="s">
        <v>153</v>
      </c>
      <c r="B90" s="13" t="s">
        <v>18</v>
      </c>
      <c r="C90" s="13" t="s">
        <v>54</v>
      </c>
      <c r="D90" s="28" t="s">
        <v>154</v>
      </c>
      <c r="E90" s="14">
        <v>1481.38</v>
      </c>
      <c r="F90" s="14">
        <v>125.31</v>
      </c>
      <c r="G90" s="15">
        <f t="shared" ref="G90:G95" si="23">ROUND(E90*F90,2)</f>
        <v>185631.73</v>
      </c>
      <c r="H90" s="14">
        <v>1481.38</v>
      </c>
      <c r="I90" s="48">
        <v>0</v>
      </c>
      <c r="J90" s="15">
        <f t="shared" ref="J90:J95" si="24">ROUND(H90*I90,2)</f>
        <v>0</v>
      </c>
    </row>
    <row r="91" spans="1:10" ht="22.5" x14ac:dyDescent="0.25">
      <c r="A91" s="12" t="s">
        <v>155</v>
      </c>
      <c r="B91" s="13" t="s">
        <v>18</v>
      </c>
      <c r="C91" s="13" t="s">
        <v>54</v>
      </c>
      <c r="D91" s="28" t="s">
        <v>156</v>
      </c>
      <c r="E91" s="14">
        <v>1481.38</v>
      </c>
      <c r="F91" s="14">
        <v>113.85</v>
      </c>
      <c r="G91" s="15">
        <f t="shared" si="23"/>
        <v>168655.11</v>
      </c>
      <c r="H91" s="14">
        <v>1481.38</v>
      </c>
      <c r="I91" s="48">
        <v>0</v>
      </c>
      <c r="J91" s="15">
        <f t="shared" si="24"/>
        <v>0</v>
      </c>
    </row>
    <row r="92" spans="1:10" ht="22.5" x14ac:dyDescent="0.25">
      <c r="A92" s="12" t="s">
        <v>157</v>
      </c>
      <c r="B92" s="13" t="s">
        <v>18</v>
      </c>
      <c r="C92" s="13" t="s">
        <v>59</v>
      </c>
      <c r="D92" s="28" t="s">
        <v>158</v>
      </c>
      <c r="E92" s="14">
        <v>115</v>
      </c>
      <c r="F92" s="14">
        <v>18.47</v>
      </c>
      <c r="G92" s="15">
        <f t="shared" si="23"/>
        <v>2124.0500000000002</v>
      </c>
      <c r="H92" s="14">
        <v>115</v>
      </c>
      <c r="I92" s="48">
        <v>0</v>
      </c>
      <c r="J92" s="15">
        <f t="shared" si="24"/>
        <v>0</v>
      </c>
    </row>
    <row r="93" spans="1:10" ht="22.5" x14ac:dyDescent="0.25">
      <c r="A93" s="12" t="s">
        <v>159</v>
      </c>
      <c r="B93" s="13" t="s">
        <v>18</v>
      </c>
      <c r="C93" s="13" t="s">
        <v>54</v>
      </c>
      <c r="D93" s="28" t="s">
        <v>160</v>
      </c>
      <c r="E93" s="14">
        <v>480</v>
      </c>
      <c r="F93" s="14">
        <v>26.92</v>
      </c>
      <c r="G93" s="15">
        <f t="shared" si="23"/>
        <v>12921.6</v>
      </c>
      <c r="H93" s="14">
        <v>480</v>
      </c>
      <c r="I93" s="48">
        <v>0</v>
      </c>
      <c r="J93" s="15">
        <f t="shared" si="24"/>
        <v>0</v>
      </c>
    </row>
    <row r="94" spans="1:10" x14ac:dyDescent="0.25">
      <c r="A94" s="12" t="s">
        <v>161</v>
      </c>
      <c r="B94" s="13" t="s">
        <v>18</v>
      </c>
      <c r="C94" s="13" t="s">
        <v>107</v>
      </c>
      <c r="D94" s="28" t="s">
        <v>162</v>
      </c>
      <c r="E94" s="14">
        <v>10</v>
      </c>
      <c r="F94" s="14">
        <v>262.5</v>
      </c>
      <c r="G94" s="15">
        <f t="shared" si="23"/>
        <v>2625</v>
      </c>
      <c r="H94" s="14">
        <v>10</v>
      </c>
      <c r="I94" s="48">
        <v>0</v>
      </c>
      <c r="J94" s="15">
        <f t="shared" si="24"/>
        <v>0</v>
      </c>
    </row>
    <row r="95" spans="1:10" x14ac:dyDescent="0.25">
      <c r="A95" s="16"/>
      <c r="B95" s="16"/>
      <c r="C95" s="16"/>
      <c r="D95" s="29" t="s">
        <v>163</v>
      </c>
      <c r="E95" s="14">
        <v>1</v>
      </c>
      <c r="F95" s="17">
        <f>SUM(G90:G94)</f>
        <v>371957.49</v>
      </c>
      <c r="G95" s="17">
        <f t="shared" si="23"/>
        <v>371957.49</v>
      </c>
      <c r="H95" s="14">
        <v>1</v>
      </c>
      <c r="I95" s="17">
        <f>SUM(J90:J94)</f>
        <v>0</v>
      </c>
      <c r="J95" s="17">
        <f t="shared" si="24"/>
        <v>0</v>
      </c>
    </row>
    <row r="96" spans="1:10" ht="0.95" customHeight="1" x14ac:dyDescent="0.25">
      <c r="A96" s="18"/>
      <c r="B96" s="18"/>
      <c r="C96" s="18"/>
      <c r="D96" s="30"/>
      <c r="E96" s="18"/>
      <c r="F96" s="18"/>
      <c r="G96" s="18"/>
      <c r="H96" s="18"/>
      <c r="I96" s="18"/>
      <c r="J96" s="18"/>
    </row>
    <row r="97" spans="1:10" x14ac:dyDescent="0.25">
      <c r="A97" s="8" t="s">
        <v>164</v>
      </c>
      <c r="B97" s="8" t="s">
        <v>10</v>
      </c>
      <c r="C97" s="8" t="s">
        <v>11</v>
      </c>
      <c r="D97" s="26" t="s">
        <v>165</v>
      </c>
      <c r="E97" s="9">
        <f t="shared" ref="E97:J97" si="25">E113</f>
        <v>1</v>
      </c>
      <c r="F97" s="9">
        <f t="shared" si="25"/>
        <v>19737.55</v>
      </c>
      <c r="G97" s="9">
        <f t="shared" si="25"/>
        <v>19737.55</v>
      </c>
      <c r="H97" s="9">
        <f t="shared" si="25"/>
        <v>1</v>
      </c>
      <c r="I97" s="9">
        <f t="shared" si="25"/>
        <v>0</v>
      </c>
      <c r="J97" s="9">
        <f t="shared" si="25"/>
        <v>0</v>
      </c>
    </row>
    <row r="98" spans="1:10" x14ac:dyDescent="0.25">
      <c r="A98" s="10" t="s">
        <v>166</v>
      </c>
      <c r="B98" s="10" t="s">
        <v>10</v>
      </c>
      <c r="C98" s="10" t="s">
        <v>11</v>
      </c>
      <c r="D98" s="27" t="s">
        <v>167</v>
      </c>
      <c r="E98" s="11">
        <f t="shared" ref="E98:J98" si="26">E103</f>
        <v>1</v>
      </c>
      <c r="F98" s="11">
        <f t="shared" si="26"/>
        <v>13460.39</v>
      </c>
      <c r="G98" s="11">
        <f t="shared" si="26"/>
        <v>13460.39</v>
      </c>
      <c r="H98" s="11">
        <f t="shared" si="26"/>
        <v>1</v>
      </c>
      <c r="I98" s="11">
        <f t="shared" si="26"/>
        <v>0</v>
      </c>
      <c r="J98" s="11">
        <f t="shared" si="26"/>
        <v>0</v>
      </c>
    </row>
    <row r="99" spans="1:10" ht="22.5" x14ac:dyDescent="0.25">
      <c r="A99" s="12" t="s">
        <v>168</v>
      </c>
      <c r="B99" s="13" t="s">
        <v>18</v>
      </c>
      <c r="C99" s="13" t="s">
        <v>54</v>
      </c>
      <c r="D99" s="28" t="s">
        <v>169</v>
      </c>
      <c r="E99" s="14">
        <v>73.599999999999994</v>
      </c>
      <c r="F99" s="14">
        <v>25.53</v>
      </c>
      <c r="G99" s="15">
        <f>ROUND(E99*F99,2)</f>
        <v>1879.01</v>
      </c>
      <c r="H99" s="14">
        <v>73.599999999999994</v>
      </c>
      <c r="I99" s="48">
        <v>0</v>
      </c>
      <c r="J99" s="15">
        <f>ROUND(H99*I99,2)</f>
        <v>0</v>
      </c>
    </row>
    <row r="100" spans="1:10" ht="22.5" x14ac:dyDescent="0.25">
      <c r="A100" s="12" t="s">
        <v>170</v>
      </c>
      <c r="B100" s="13" t="s">
        <v>18</v>
      </c>
      <c r="C100" s="13" t="s">
        <v>54</v>
      </c>
      <c r="D100" s="28" t="s">
        <v>171</v>
      </c>
      <c r="E100" s="14">
        <v>123.2</v>
      </c>
      <c r="F100" s="14">
        <v>21.45</v>
      </c>
      <c r="G100" s="15">
        <f>ROUND(E100*F100,2)</f>
        <v>2642.64</v>
      </c>
      <c r="H100" s="14">
        <v>123.2</v>
      </c>
      <c r="I100" s="48">
        <v>0</v>
      </c>
      <c r="J100" s="15">
        <f>ROUND(H100*I100,2)</f>
        <v>0</v>
      </c>
    </row>
    <row r="101" spans="1:10" ht="22.5" x14ac:dyDescent="0.25">
      <c r="A101" s="12" t="s">
        <v>172</v>
      </c>
      <c r="B101" s="13" t="s">
        <v>18</v>
      </c>
      <c r="C101" s="13" t="s">
        <v>59</v>
      </c>
      <c r="D101" s="28" t="s">
        <v>173</v>
      </c>
      <c r="E101" s="14">
        <v>250</v>
      </c>
      <c r="F101" s="14">
        <v>17.7</v>
      </c>
      <c r="G101" s="15">
        <f>ROUND(E101*F101,2)</f>
        <v>4425</v>
      </c>
      <c r="H101" s="14">
        <v>250</v>
      </c>
      <c r="I101" s="48">
        <v>0</v>
      </c>
      <c r="J101" s="15">
        <f>ROUND(H101*I101,2)</f>
        <v>0</v>
      </c>
    </row>
    <row r="102" spans="1:10" ht="22.5" x14ac:dyDescent="0.25">
      <c r="A102" s="12" t="s">
        <v>174</v>
      </c>
      <c r="B102" s="13" t="s">
        <v>18</v>
      </c>
      <c r="C102" s="13" t="s">
        <v>19</v>
      </c>
      <c r="D102" s="28" t="s">
        <v>175</v>
      </c>
      <c r="E102" s="14">
        <v>1</v>
      </c>
      <c r="F102" s="14">
        <v>4513.74</v>
      </c>
      <c r="G102" s="15">
        <f>ROUND(E102*F102,2)</f>
        <v>4513.74</v>
      </c>
      <c r="H102" s="14">
        <v>1</v>
      </c>
      <c r="I102" s="48">
        <v>0</v>
      </c>
      <c r="J102" s="15">
        <f>ROUND(H102*I102,2)</f>
        <v>0</v>
      </c>
    </row>
    <row r="103" spans="1:10" x14ac:dyDescent="0.25">
      <c r="A103" s="16"/>
      <c r="B103" s="16"/>
      <c r="C103" s="16"/>
      <c r="D103" s="29" t="s">
        <v>176</v>
      </c>
      <c r="E103" s="14">
        <v>1</v>
      </c>
      <c r="F103" s="17">
        <f>SUM(G99:G102)</f>
        <v>13460.39</v>
      </c>
      <c r="G103" s="17">
        <f>ROUND(E103*F103,2)</f>
        <v>13460.39</v>
      </c>
      <c r="H103" s="14">
        <v>1</v>
      </c>
      <c r="I103" s="17">
        <f>SUM(J99:J102)</f>
        <v>0</v>
      </c>
      <c r="J103" s="17">
        <f>ROUND(H103*I103,2)</f>
        <v>0</v>
      </c>
    </row>
    <row r="104" spans="1:10" ht="0.95" customHeight="1" x14ac:dyDescent="0.25">
      <c r="A104" s="18"/>
      <c r="B104" s="18"/>
      <c r="C104" s="18"/>
      <c r="D104" s="30"/>
      <c r="E104" s="18"/>
      <c r="F104" s="18"/>
      <c r="G104" s="18"/>
      <c r="H104" s="18"/>
      <c r="I104" s="18"/>
      <c r="J104" s="18"/>
    </row>
    <row r="105" spans="1:10" x14ac:dyDescent="0.25">
      <c r="A105" s="10" t="s">
        <v>177</v>
      </c>
      <c r="B105" s="10" t="s">
        <v>10</v>
      </c>
      <c r="C105" s="10" t="s">
        <v>11</v>
      </c>
      <c r="D105" s="27" t="s">
        <v>178</v>
      </c>
      <c r="E105" s="11">
        <f t="shared" ref="E105:J105" si="27">E107</f>
        <v>1</v>
      </c>
      <c r="F105" s="11">
        <f t="shared" si="27"/>
        <v>5967.81</v>
      </c>
      <c r="G105" s="11">
        <f t="shared" si="27"/>
        <v>5967.81</v>
      </c>
      <c r="H105" s="11">
        <f t="shared" si="27"/>
        <v>1</v>
      </c>
      <c r="I105" s="11">
        <f t="shared" si="27"/>
        <v>0</v>
      </c>
      <c r="J105" s="11">
        <f t="shared" si="27"/>
        <v>0</v>
      </c>
    </row>
    <row r="106" spans="1:10" ht="22.5" x14ac:dyDescent="0.25">
      <c r="A106" s="12" t="s">
        <v>179</v>
      </c>
      <c r="B106" s="13" t="s">
        <v>18</v>
      </c>
      <c r="C106" s="13" t="s">
        <v>54</v>
      </c>
      <c r="D106" s="28" t="s">
        <v>180</v>
      </c>
      <c r="E106" s="14">
        <v>123.2</v>
      </c>
      <c r="F106" s="14">
        <v>48.44</v>
      </c>
      <c r="G106" s="15">
        <f>ROUND(E106*F106,2)</f>
        <v>5967.81</v>
      </c>
      <c r="H106" s="14">
        <v>123.2</v>
      </c>
      <c r="I106" s="48">
        <v>0</v>
      </c>
      <c r="J106" s="15">
        <f>ROUND(H106*I106,2)</f>
        <v>0</v>
      </c>
    </row>
    <row r="107" spans="1:10" x14ac:dyDescent="0.25">
      <c r="A107" s="16"/>
      <c r="B107" s="16"/>
      <c r="C107" s="16"/>
      <c r="D107" s="29" t="s">
        <v>181</v>
      </c>
      <c r="E107" s="14">
        <v>1</v>
      </c>
      <c r="F107" s="17">
        <f>G106</f>
        <v>5967.81</v>
      </c>
      <c r="G107" s="17">
        <f>ROUND(E107*F107,2)</f>
        <v>5967.81</v>
      </c>
      <c r="H107" s="14">
        <v>1</v>
      </c>
      <c r="I107" s="17">
        <f>J106</f>
        <v>0</v>
      </c>
      <c r="J107" s="17">
        <f>ROUND(H107*I107,2)</f>
        <v>0</v>
      </c>
    </row>
    <row r="108" spans="1:10" ht="0.95" customHeight="1" x14ac:dyDescent="0.25">
      <c r="A108" s="18"/>
      <c r="B108" s="18"/>
      <c r="C108" s="18"/>
      <c r="D108" s="30"/>
      <c r="E108" s="18"/>
      <c r="F108" s="18"/>
      <c r="G108" s="18"/>
      <c r="H108" s="18"/>
      <c r="I108" s="18"/>
      <c r="J108" s="18"/>
    </row>
    <row r="109" spans="1:10" x14ac:dyDescent="0.25">
      <c r="A109" s="10" t="s">
        <v>182</v>
      </c>
      <c r="B109" s="10" t="s">
        <v>10</v>
      </c>
      <c r="C109" s="10" t="s">
        <v>11</v>
      </c>
      <c r="D109" s="27" t="s">
        <v>183</v>
      </c>
      <c r="E109" s="11">
        <f t="shared" ref="E109:J109" si="28">E111</f>
        <v>1</v>
      </c>
      <c r="F109" s="11">
        <f t="shared" si="28"/>
        <v>309.35000000000002</v>
      </c>
      <c r="G109" s="11">
        <f t="shared" si="28"/>
        <v>309.35000000000002</v>
      </c>
      <c r="H109" s="11">
        <f t="shared" si="28"/>
        <v>1</v>
      </c>
      <c r="I109" s="11">
        <f t="shared" si="28"/>
        <v>0</v>
      </c>
      <c r="J109" s="11">
        <f t="shared" si="28"/>
        <v>0</v>
      </c>
    </row>
    <row r="110" spans="1:10" ht="33.75" x14ac:dyDescent="0.25">
      <c r="A110" s="12" t="s">
        <v>184</v>
      </c>
      <c r="B110" s="13" t="s">
        <v>18</v>
      </c>
      <c r="C110" s="13" t="s">
        <v>54</v>
      </c>
      <c r="D110" s="28" t="s">
        <v>185</v>
      </c>
      <c r="E110" s="14">
        <v>5</v>
      </c>
      <c r="F110" s="14">
        <v>61.87</v>
      </c>
      <c r="G110" s="15">
        <f>ROUND(E110*F110,2)</f>
        <v>309.35000000000002</v>
      </c>
      <c r="H110" s="14">
        <v>5</v>
      </c>
      <c r="I110" s="48">
        <v>0</v>
      </c>
      <c r="J110" s="15">
        <f>ROUND(H110*I110,2)</f>
        <v>0</v>
      </c>
    </row>
    <row r="111" spans="1:10" x14ac:dyDescent="0.25">
      <c r="A111" s="16"/>
      <c r="B111" s="16"/>
      <c r="C111" s="16"/>
      <c r="D111" s="29" t="s">
        <v>186</v>
      </c>
      <c r="E111" s="14">
        <v>1</v>
      </c>
      <c r="F111" s="17">
        <f>G110</f>
        <v>309.35000000000002</v>
      </c>
      <c r="G111" s="17">
        <f>ROUND(E111*F111,2)</f>
        <v>309.35000000000002</v>
      </c>
      <c r="H111" s="14">
        <v>1</v>
      </c>
      <c r="I111" s="17">
        <f>J110</f>
        <v>0</v>
      </c>
      <c r="J111" s="17">
        <f>ROUND(H111*I111,2)</f>
        <v>0</v>
      </c>
    </row>
    <row r="112" spans="1:10" ht="0.95" customHeight="1" x14ac:dyDescent="0.25">
      <c r="A112" s="18"/>
      <c r="B112" s="18"/>
      <c r="C112" s="18"/>
      <c r="D112" s="30"/>
      <c r="E112" s="18"/>
      <c r="F112" s="18"/>
      <c r="G112" s="18"/>
      <c r="H112" s="18"/>
      <c r="I112" s="18"/>
      <c r="J112" s="18"/>
    </row>
    <row r="113" spans="1:10" x14ac:dyDescent="0.25">
      <c r="A113" s="16"/>
      <c r="B113" s="16"/>
      <c r="C113" s="16"/>
      <c r="D113" s="29" t="s">
        <v>187</v>
      </c>
      <c r="E113" s="14">
        <v>1</v>
      </c>
      <c r="F113" s="17">
        <f>G98+G105+G109</f>
        <v>19737.55</v>
      </c>
      <c r="G113" s="17">
        <f>ROUND(E113*F113,2)</f>
        <v>19737.55</v>
      </c>
      <c r="H113" s="14">
        <v>1</v>
      </c>
      <c r="I113" s="17">
        <f>J98+J105+J109</f>
        <v>0</v>
      </c>
      <c r="J113" s="17">
        <f>ROUND(H113*I113,2)</f>
        <v>0</v>
      </c>
    </row>
    <row r="114" spans="1:10" ht="0.95" customHeight="1" x14ac:dyDescent="0.25">
      <c r="A114" s="18"/>
      <c r="B114" s="18"/>
      <c r="C114" s="18"/>
      <c r="D114" s="30"/>
      <c r="E114" s="18"/>
      <c r="F114" s="18"/>
      <c r="G114" s="18"/>
      <c r="H114" s="18"/>
      <c r="I114" s="18"/>
      <c r="J114" s="18"/>
    </row>
    <row r="115" spans="1:10" x14ac:dyDescent="0.25">
      <c r="A115" s="8" t="s">
        <v>188</v>
      </c>
      <c r="B115" s="8" t="s">
        <v>10</v>
      </c>
      <c r="C115" s="8" t="s">
        <v>11</v>
      </c>
      <c r="D115" s="26" t="s">
        <v>189</v>
      </c>
      <c r="E115" s="9">
        <f t="shared" ref="E115:J115" si="29">E119</f>
        <v>1</v>
      </c>
      <c r="F115" s="9">
        <f t="shared" si="29"/>
        <v>4849.28</v>
      </c>
      <c r="G115" s="9">
        <f t="shared" si="29"/>
        <v>4849.28</v>
      </c>
      <c r="H115" s="9">
        <f t="shared" si="29"/>
        <v>1</v>
      </c>
      <c r="I115" s="9">
        <f t="shared" si="29"/>
        <v>0</v>
      </c>
      <c r="J115" s="9">
        <f t="shared" si="29"/>
        <v>0</v>
      </c>
    </row>
    <row r="116" spans="1:10" ht="22.5" x14ac:dyDescent="0.25">
      <c r="A116" s="12" t="s">
        <v>190</v>
      </c>
      <c r="B116" s="13" t="s">
        <v>18</v>
      </c>
      <c r="C116" s="13" t="s">
        <v>54</v>
      </c>
      <c r="D116" s="28" t="s">
        <v>191</v>
      </c>
      <c r="E116" s="14">
        <v>70.400000000000006</v>
      </c>
      <c r="F116" s="14">
        <v>35.65</v>
      </c>
      <c r="G116" s="15">
        <f>ROUND(E116*F116,2)</f>
        <v>2509.7600000000002</v>
      </c>
      <c r="H116" s="14">
        <v>70.400000000000006</v>
      </c>
      <c r="I116" s="48">
        <v>0</v>
      </c>
      <c r="J116" s="15">
        <f>ROUND(H116*I116,2)</f>
        <v>0</v>
      </c>
    </row>
    <row r="117" spans="1:10" x14ac:dyDescent="0.25">
      <c r="A117" s="12" t="s">
        <v>192</v>
      </c>
      <c r="B117" s="13" t="s">
        <v>18</v>
      </c>
      <c r="C117" s="13" t="s">
        <v>54</v>
      </c>
      <c r="D117" s="28" t="s">
        <v>193</v>
      </c>
      <c r="E117" s="14">
        <v>70.400000000000006</v>
      </c>
      <c r="F117" s="14">
        <v>11.25</v>
      </c>
      <c r="G117" s="15">
        <f>ROUND(E117*F117,2)</f>
        <v>792</v>
      </c>
      <c r="H117" s="14">
        <v>70.400000000000006</v>
      </c>
      <c r="I117" s="48">
        <v>0</v>
      </c>
      <c r="J117" s="15">
        <f>ROUND(H117*I117,2)</f>
        <v>0</v>
      </c>
    </row>
    <row r="118" spans="1:10" ht="22.5" x14ac:dyDescent="0.25">
      <c r="A118" s="12" t="s">
        <v>194</v>
      </c>
      <c r="B118" s="13" t="s">
        <v>18</v>
      </c>
      <c r="C118" s="13" t="s">
        <v>83</v>
      </c>
      <c r="D118" s="28" t="s">
        <v>195</v>
      </c>
      <c r="E118" s="14">
        <v>96</v>
      </c>
      <c r="F118" s="14">
        <v>16.12</v>
      </c>
      <c r="G118" s="15">
        <f>ROUND(E118*F118,2)</f>
        <v>1547.52</v>
      </c>
      <c r="H118" s="14">
        <v>96</v>
      </c>
      <c r="I118" s="48">
        <v>0</v>
      </c>
      <c r="J118" s="15">
        <f>ROUND(H118*I118,2)</f>
        <v>0</v>
      </c>
    </row>
    <row r="119" spans="1:10" x14ac:dyDescent="0.25">
      <c r="A119" s="16"/>
      <c r="B119" s="16"/>
      <c r="C119" s="16"/>
      <c r="D119" s="29" t="s">
        <v>196</v>
      </c>
      <c r="E119" s="14">
        <v>1</v>
      </c>
      <c r="F119" s="17">
        <f>SUM(G116:G118)</f>
        <v>4849.28</v>
      </c>
      <c r="G119" s="17">
        <f>ROUND(E119*F119,2)</f>
        <v>4849.28</v>
      </c>
      <c r="H119" s="14">
        <v>1</v>
      </c>
      <c r="I119" s="17">
        <f>SUM(J116:J118)</f>
        <v>0</v>
      </c>
      <c r="J119" s="17">
        <f>ROUND(H119*I119,2)</f>
        <v>0</v>
      </c>
    </row>
    <row r="120" spans="1:10" ht="0.95" customHeight="1" x14ac:dyDescent="0.25">
      <c r="A120" s="18"/>
      <c r="B120" s="18"/>
      <c r="C120" s="18"/>
      <c r="D120" s="30"/>
      <c r="E120" s="18"/>
      <c r="F120" s="18"/>
      <c r="G120" s="18"/>
      <c r="H120" s="18"/>
      <c r="I120" s="18"/>
      <c r="J120" s="18"/>
    </row>
    <row r="121" spans="1:10" x14ac:dyDescent="0.25">
      <c r="A121" s="8" t="s">
        <v>197</v>
      </c>
      <c r="B121" s="8" t="s">
        <v>10</v>
      </c>
      <c r="C121" s="8" t="s">
        <v>11</v>
      </c>
      <c r="D121" s="26" t="s">
        <v>198</v>
      </c>
      <c r="E121" s="9">
        <f t="shared" ref="E121:J121" si="30">E130</f>
        <v>1</v>
      </c>
      <c r="F121" s="9">
        <f t="shared" si="30"/>
        <v>155028.26</v>
      </c>
      <c r="G121" s="9">
        <f t="shared" si="30"/>
        <v>155028.26</v>
      </c>
      <c r="H121" s="9">
        <f t="shared" si="30"/>
        <v>1</v>
      </c>
      <c r="I121" s="9">
        <f t="shared" si="30"/>
        <v>0</v>
      </c>
      <c r="J121" s="9">
        <f t="shared" si="30"/>
        <v>0</v>
      </c>
    </row>
    <row r="122" spans="1:10" ht="33.75" x14ac:dyDescent="0.25">
      <c r="A122" s="12" t="s">
        <v>199</v>
      </c>
      <c r="B122" s="13" t="s">
        <v>18</v>
      </c>
      <c r="C122" s="13" t="s">
        <v>59</v>
      </c>
      <c r="D122" s="28" t="s">
        <v>200</v>
      </c>
      <c r="E122" s="14">
        <v>275</v>
      </c>
      <c r="F122" s="14">
        <v>87.82</v>
      </c>
      <c r="G122" s="15">
        <f t="shared" ref="G122:G130" si="31">ROUND(E122*F122,2)</f>
        <v>24150.5</v>
      </c>
      <c r="H122" s="14">
        <v>275</v>
      </c>
      <c r="I122" s="48">
        <v>0</v>
      </c>
      <c r="J122" s="15">
        <f t="shared" ref="J122:J130" si="32">ROUND(H122*I122,2)</f>
        <v>0</v>
      </c>
    </row>
    <row r="123" spans="1:10" ht="22.5" x14ac:dyDescent="0.25">
      <c r="A123" s="12" t="s">
        <v>201</v>
      </c>
      <c r="B123" s="13" t="s">
        <v>18</v>
      </c>
      <c r="C123" s="13" t="s">
        <v>59</v>
      </c>
      <c r="D123" s="28" t="s">
        <v>202</v>
      </c>
      <c r="E123" s="14">
        <v>275</v>
      </c>
      <c r="F123" s="14">
        <v>92.63</v>
      </c>
      <c r="G123" s="15">
        <f t="shared" si="31"/>
        <v>25473.25</v>
      </c>
      <c r="H123" s="14">
        <v>275</v>
      </c>
      <c r="I123" s="48">
        <v>0</v>
      </c>
      <c r="J123" s="15">
        <f t="shared" si="32"/>
        <v>0</v>
      </c>
    </row>
    <row r="124" spans="1:10" ht="22.5" x14ac:dyDescent="0.25">
      <c r="A124" s="12" t="s">
        <v>203</v>
      </c>
      <c r="B124" s="13" t="s">
        <v>18</v>
      </c>
      <c r="C124" s="13" t="s">
        <v>19</v>
      </c>
      <c r="D124" s="28" t="s">
        <v>204</v>
      </c>
      <c r="E124" s="14">
        <v>175</v>
      </c>
      <c r="F124" s="14">
        <v>361.15</v>
      </c>
      <c r="G124" s="15">
        <f t="shared" si="31"/>
        <v>63201.25</v>
      </c>
      <c r="H124" s="14">
        <v>175</v>
      </c>
      <c r="I124" s="48">
        <v>0</v>
      </c>
      <c r="J124" s="15">
        <f t="shared" si="32"/>
        <v>0</v>
      </c>
    </row>
    <row r="125" spans="1:10" ht="22.5" x14ac:dyDescent="0.25">
      <c r="A125" s="12" t="s">
        <v>205</v>
      </c>
      <c r="B125" s="13" t="s">
        <v>18</v>
      </c>
      <c r="C125" s="13" t="s">
        <v>59</v>
      </c>
      <c r="D125" s="28" t="s">
        <v>206</v>
      </c>
      <c r="E125" s="14">
        <v>16</v>
      </c>
      <c r="F125" s="14">
        <v>343.57</v>
      </c>
      <c r="G125" s="15">
        <f t="shared" si="31"/>
        <v>5497.12</v>
      </c>
      <c r="H125" s="14">
        <v>16</v>
      </c>
      <c r="I125" s="48">
        <v>0</v>
      </c>
      <c r="J125" s="15">
        <f t="shared" si="32"/>
        <v>0</v>
      </c>
    </row>
    <row r="126" spans="1:10" x14ac:dyDescent="0.25">
      <c r="A126" s="12" t="s">
        <v>207</v>
      </c>
      <c r="B126" s="13" t="s">
        <v>18</v>
      </c>
      <c r="C126" s="13" t="s">
        <v>59</v>
      </c>
      <c r="D126" s="28" t="s">
        <v>208</v>
      </c>
      <c r="E126" s="14">
        <v>16</v>
      </c>
      <c r="F126" s="14">
        <v>203.02</v>
      </c>
      <c r="G126" s="15">
        <f t="shared" si="31"/>
        <v>3248.32</v>
      </c>
      <c r="H126" s="14">
        <v>16</v>
      </c>
      <c r="I126" s="48">
        <v>0</v>
      </c>
      <c r="J126" s="15">
        <f t="shared" si="32"/>
        <v>0</v>
      </c>
    </row>
    <row r="127" spans="1:10" ht="22.5" x14ac:dyDescent="0.25">
      <c r="A127" s="12" t="s">
        <v>209</v>
      </c>
      <c r="B127" s="13" t="s">
        <v>18</v>
      </c>
      <c r="C127" s="13" t="s">
        <v>59</v>
      </c>
      <c r="D127" s="28" t="s">
        <v>210</v>
      </c>
      <c r="E127" s="14">
        <v>58</v>
      </c>
      <c r="F127" s="14">
        <v>341.31</v>
      </c>
      <c r="G127" s="15">
        <f t="shared" si="31"/>
        <v>19795.98</v>
      </c>
      <c r="H127" s="14">
        <v>58</v>
      </c>
      <c r="I127" s="48">
        <v>0</v>
      </c>
      <c r="J127" s="15">
        <f t="shared" si="32"/>
        <v>0</v>
      </c>
    </row>
    <row r="128" spans="1:10" ht="22.5" x14ac:dyDescent="0.25">
      <c r="A128" s="12" t="s">
        <v>211</v>
      </c>
      <c r="B128" s="13" t="s">
        <v>18</v>
      </c>
      <c r="C128" s="13" t="s">
        <v>54</v>
      </c>
      <c r="D128" s="28" t="s">
        <v>212</v>
      </c>
      <c r="E128" s="14">
        <v>110</v>
      </c>
      <c r="F128" s="14">
        <v>26.95</v>
      </c>
      <c r="G128" s="15">
        <f t="shared" si="31"/>
        <v>2964.5</v>
      </c>
      <c r="H128" s="14">
        <v>110</v>
      </c>
      <c r="I128" s="48">
        <v>0</v>
      </c>
      <c r="J128" s="15">
        <f t="shared" si="32"/>
        <v>0</v>
      </c>
    </row>
    <row r="129" spans="1:10" ht="22.5" x14ac:dyDescent="0.25">
      <c r="A129" s="12" t="s">
        <v>213</v>
      </c>
      <c r="B129" s="13" t="s">
        <v>18</v>
      </c>
      <c r="C129" s="13" t="s">
        <v>54</v>
      </c>
      <c r="D129" s="28" t="s">
        <v>214</v>
      </c>
      <c r="E129" s="14">
        <v>44.8</v>
      </c>
      <c r="F129" s="14">
        <v>238.78</v>
      </c>
      <c r="G129" s="15">
        <f t="shared" si="31"/>
        <v>10697.34</v>
      </c>
      <c r="H129" s="14">
        <v>44.8</v>
      </c>
      <c r="I129" s="48">
        <v>0</v>
      </c>
      <c r="J129" s="15">
        <f t="shared" si="32"/>
        <v>0</v>
      </c>
    </row>
    <row r="130" spans="1:10" x14ac:dyDescent="0.25">
      <c r="A130" s="16"/>
      <c r="B130" s="16"/>
      <c r="C130" s="16"/>
      <c r="D130" s="29" t="s">
        <v>215</v>
      </c>
      <c r="E130" s="14">
        <v>1</v>
      </c>
      <c r="F130" s="17">
        <f>SUM(G122:G129)</f>
        <v>155028.26</v>
      </c>
      <c r="G130" s="17">
        <f t="shared" si="31"/>
        <v>155028.26</v>
      </c>
      <c r="H130" s="14">
        <v>1</v>
      </c>
      <c r="I130" s="17">
        <f>SUM(J122:J129)</f>
        <v>0</v>
      </c>
      <c r="J130" s="17">
        <f t="shared" si="32"/>
        <v>0</v>
      </c>
    </row>
    <row r="131" spans="1:10" ht="0.95" customHeight="1" x14ac:dyDescent="0.25">
      <c r="A131" s="18"/>
      <c r="B131" s="18"/>
      <c r="C131" s="18"/>
      <c r="D131" s="30"/>
      <c r="E131" s="18"/>
      <c r="F131" s="18"/>
      <c r="G131" s="18"/>
      <c r="H131" s="18"/>
      <c r="I131" s="18"/>
      <c r="J131" s="18"/>
    </row>
    <row r="132" spans="1:10" x14ac:dyDescent="0.25">
      <c r="A132" s="8" t="s">
        <v>216</v>
      </c>
      <c r="B132" s="8" t="s">
        <v>10</v>
      </c>
      <c r="C132" s="8" t="s">
        <v>11</v>
      </c>
      <c r="D132" s="26" t="s">
        <v>217</v>
      </c>
      <c r="E132" s="9">
        <f t="shared" ref="E132:J132" si="33">E152</f>
        <v>1</v>
      </c>
      <c r="F132" s="9">
        <f t="shared" si="33"/>
        <v>28131.1</v>
      </c>
      <c r="G132" s="9">
        <f t="shared" si="33"/>
        <v>28131.1</v>
      </c>
      <c r="H132" s="9">
        <f t="shared" si="33"/>
        <v>1</v>
      </c>
      <c r="I132" s="9">
        <f t="shared" si="33"/>
        <v>0</v>
      </c>
      <c r="J132" s="9">
        <f t="shared" si="33"/>
        <v>0</v>
      </c>
    </row>
    <row r="133" spans="1:10" x14ac:dyDescent="0.25">
      <c r="A133" s="10" t="s">
        <v>218</v>
      </c>
      <c r="B133" s="10" t="s">
        <v>10</v>
      </c>
      <c r="C133" s="10" t="s">
        <v>11</v>
      </c>
      <c r="D133" s="27" t="s">
        <v>219</v>
      </c>
      <c r="E133" s="11">
        <f t="shared" ref="E133:J133" si="34">E135</f>
        <v>1</v>
      </c>
      <c r="F133" s="11">
        <f t="shared" si="34"/>
        <v>23949.360000000001</v>
      </c>
      <c r="G133" s="11">
        <f t="shared" si="34"/>
        <v>23949.360000000001</v>
      </c>
      <c r="H133" s="11">
        <f t="shared" si="34"/>
        <v>1</v>
      </c>
      <c r="I133" s="11">
        <f t="shared" si="34"/>
        <v>0</v>
      </c>
      <c r="J133" s="11">
        <f t="shared" si="34"/>
        <v>0</v>
      </c>
    </row>
    <row r="134" spans="1:10" ht="22.5" x14ac:dyDescent="0.25">
      <c r="A134" s="12" t="s">
        <v>220</v>
      </c>
      <c r="B134" s="13" t="s">
        <v>18</v>
      </c>
      <c r="C134" s="13" t="s">
        <v>19</v>
      </c>
      <c r="D134" s="28" t="s">
        <v>221</v>
      </c>
      <c r="E134" s="14">
        <v>4</v>
      </c>
      <c r="F134" s="14">
        <v>5987.34</v>
      </c>
      <c r="G134" s="15">
        <f>ROUND(E134*F134,2)</f>
        <v>23949.360000000001</v>
      </c>
      <c r="H134" s="14">
        <v>4</v>
      </c>
      <c r="I134" s="48">
        <v>0</v>
      </c>
      <c r="J134" s="15">
        <f>ROUND(H134*I134,2)</f>
        <v>0</v>
      </c>
    </row>
    <row r="135" spans="1:10" x14ac:dyDescent="0.25">
      <c r="A135" s="16"/>
      <c r="B135" s="16"/>
      <c r="C135" s="16"/>
      <c r="D135" s="29" t="s">
        <v>222</v>
      </c>
      <c r="E135" s="14">
        <v>1</v>
      </c>
      <c r="F135" s="17">
        <f>G134</f>
        <v>23949.360000000001</v>
      </c>
      <c r="G135" s="17">
        <f>ROUND(E135*F135,2)</f>
        <v>23949.360000000001</v>
      </c>
      <c r="H135" s="14">
        <v>1</v>
      </c>
      <c r="I135" s="17">
        <f>J134</f>
        <v>0</v>
      </c>
      <c r="J135" s="17">
        <f>ROUND(H135*I135,2)</f>
        <v>0</v>
      </c>
    </row>
    <row r="136" spans="1:10" ht="0.95" customHeight="1" x14ac:dyDescent="0.25">
      <c r="A136" s="18"/>
      <c r="B136" s="18"/>
      <c r="C136" s="18"/>
      <c r="D136" s="30"/>
      <c r="E136" s="18"/>
      <c r="F136" s="18"/>
      <c r="G136" s="18"/>
      <c r="H136" s="18"/>
      <c r="I136" s="18"/>
      <c r="J136" s="18"/>
    </row>
    <row r="137" spans="1:10" x14ac:dyDescent="0.25">
      <c r="A137" s="10" t="s">
        <v>223</v>
      </c>
      <c r="B137" s="10" t="s">
        <v>10</v>
      </c>
      <c r="C137" s="10" t="s">
        <v>11</v>
      </c>
      <c r="D137" s="27" t="s">
        <v>224</v>
      </c>
      <c r="E137" s="11">
        <f t="shared" ref="E137:J137" si="35">E144</f>
        <v>1</v>
      </c>
      <c r="F137" s="11">
        <f t="shared" si="35"/>
        <v>2629.12</v>
      </c>
      <c r="G137" s="11">
        <f t="shared" si="35"/>
        <v>2629.12</v>
      </c>
      <c r="H137" s="11">
        <f t="shared" si="35"/>
        <v>1</v>
      </c>
      <c r="I137" s="11">
        <f t="shared" si="35"/>
        <v>0</v>
      </c>
      <c r="J137" s="11">
        <f t="shared" si="35"/>
        <v>0</v>
      </c>
    </row>
    <row r="138" spans="1:10" x14ac:dyDescent="0.25">
      <c r="A138" s="12" t="s">
        <v>225</v>
      </c>
      <c r="B138" s="13" t="s">
        <v>18</v>
      </c>
      <c r="C138" s="13" t="s">
        <v>19</v>
      </c>
      <c r="D138" s="28" t="s">
        <v>226</v>
      </c>
      <c r="E138" s="14">
        <v>2</v>
      </c>
      <c r="F138" s="14">
        <v>77.44</v>
      </c>
      <c r="G138" s="15">
        <f t="shared" ref="G138:G144" si="36">ROUND(E138*F138,2)</f>
        <v>154.88</v>
      </c>
      <c r="H138" s="14">
        <v>2</v>
      </c>
      <c r="I138" s="48">
        <v>0</v>
      </c>
      <c r="J138" s="15">
        <f t="shared" ref="J138:J144" si="37">ROUND(H138*I138,2)</f>
        <v>0</v>
      </c>
    </row>
    <row r="139" spans="1:10" ht="22.5" x14ac:dyDescent="0.25">
      <c r="A139" s="12" t="s">
        <v>227</v>
      </c>
      <c r="B139" s="13" t="s">
        <v>18</v>
      </c>
      <c r="C139" s="13" t="s">
        <v>30</v>
      </c>
      <c r="D139" s="28" t="s">
        <v>228</v>
      </c>
      <c r="E139" s="14">
        <v>4</v>
      </c>
      <c r="F139" s="14">
        <v>41.43</v>
      </c>
      <c r="G139" s="15">
        <f t="shared" si="36"/>
        <v>165.72</v>
      </c>
      <c r="H139" s="14">
        <v>4</v>
      </c>
      <c r="I139" s="48">
        <v>0</v>
      </c>
      <c r="J139" s="15">
        <f t="shared" si="37"/>
        <v>0</v>
      </c>
    </row>
    <row r="140" spans="1:10" ht="22.5" x14ac:dyDescent="0.25">
      <c r="A140" s="12" t="s">
        <v>229</v>
      </c>
      <c r="B140" s="13" t="s">
        <v>18</v>
      </c>
      <c r="C140" s="13" t="s">
        <v>19</v>
      </c>
      <c r="D140" s="28" t="s">
        <v>230</v>
      </c>
      <c r="E140" s="14">
        <v>2</v>
      </c>
      <c r="F140" s="14">
        <v>20.27</v>
      </c>
      <c r="G140" s="15">
        <f t="shared" si="36"/>
        <v>40.54</v>
      </c>
      <c r="H140" s="14">
        <v>2</v>
      </c>
      <c r="I140" s="48">
        <v>0</v>
      </c>
      <c r="J140" s="15">
        <f t="shared" si="37"/>
        <v>0</v>
      </c>
    </row>
    <row r="141" spans="1:10" ht="22.5" x14ac:dyDescent="0.25">
      <c r="A141" s="12" t="s">
        <v>231</v>
      </c>
      <c r="B141" s="13" t="s">
        <v>18</v>
      </c>
      <c r="C141" s="13" t="s">
        <v>19</v>
      </c>
      <c r="D141" s="28" t="s">
        <v>232</v>
      </c>
      <c r="E141" s="14">
        <v>2</v>
      </c>
      <c r="F141" s="14">
        <v>105.87</v>
      </c>
      <c r="G141" s="15">
        <f t="shared" si="36"/>
        <v>211.74</v>
      </c>
      <c r="H141" s="14">
        <v>2</v>
      </c>
      <c r="I141" s="48">
        <v>0</v>
      </c>
      <c r="J141" s="15">
        <f t="shared" si="37"/>
        <v>0</v>
      </c>
    </row>
    <row r="142" spans="1:10" ht="22.5" x14ac:dyDescent="0.25">
      <c r="A142" s="12" t="s">
        <v>233</v>
      </c>
      <c r="B142" s="13" t="s">
        <v>18</v>
      </c>
      <c r="C142" s="13" t="s">
        <v>107</v>
      </c>
      <c r="D142" s="28" t="s">
        <v>234</v>
      </c>
      <c r="E142" s="14">
        <v>36</v>
      </c>
      <c r="F142" s="14">
        <v>50.67</v>
      </c>
      <c r="G142" s="15">
        <f t="shared" si="36"/>
        <v>1824.12</v>
      </c>
      <c r="H142" s="14">
        <v>36</v>
      </c>
      <c r="I142" s="48">
        <v>0</v>
      </c>
      <c r="J142" s="15">
        <f t="shared" si="37"/>
        <v>0</v>
      </c>
    </row>
    <row r="143" spans="1:10" x14ac:dyDescent="0.25">
      <c r="A143" s="12" t="s">
        <v>235</v>
      </c>
      <c r="B143" s="13" t="s">
        <v>18</v>
      </c>
      <c r="C143" s="13" t="s">
        <v>30</v>
      </c>
      <c r="D143" s="28" t="s">
        <v>236</v>
      </c>
      <c r="E143" s="14">
        <v>4</v>
      </c>
      <c r="F143" s="14">
        <v>58.03</v>
      </c>
      <c r="G143" s="15">
        <f t="shared" si="36"/>
        <v>232.12</v>
      </c>
      <c r="H143" s="14">
        <v>4</v>
      </c>
      <c r="I143" s="48">
        <v>0</v>
      </c>
      <c r="J143" s="15">
        <f t="shared" si="37"/>
        <v>0</v>
      </c>
    </row>
    <row r="144" spans="1:10" x14ac:dyDescent="0.25">
      <c r="A144" s="16"/>
      <c r="B144" s="16"/>
      <c r="C144" s="16"/>
      <c r="D144" s="29" t="s">
        <v>237</v>
      </c>
      <c r="E144" s="14">
        <v>1</v>
      </c>
      <c r="F144" s="17">
        <f>SUM(G138:G143)</f>
        <v>2629.12</v>
      </c>
      <c r="G144" s="17">
        <f t="shared" si="36"/>
        <v>2629.12</v>
      </c>
      <c r="H144" s="14">
        <v>1</v>
      </c>
      <c r="I144" s="17">
        <f>SUM(J138:J143)</f>
        <v>0</v>
      </c>
      <c r="J144" s="17">
        <f t="shared" si="37"/>
        <v>0</v>
      </c>
    </row>
    <row r="145" spans="1:10" ht="0.95" customHeight="1" x14ac:dyDescent="0.25">
      <c r="A145" s="18"/>
      <c r="B145" s="18"/>
      <c r="C145" s="18"/>
      <c r="D145" s="30"/>
      <c r="E145" s="18"/>
      <c r="F145" s="18"/>
      <c r="G145" s="18"/>
      <c r="H145" s="18"/>
      <c r="I145" s="18"/>
      <c r="J145" s="18"/>
    </row>
    <row r="146" spans="1:10" ht="22.5" x14ac:dyDescent="0.25">
      <c r="A146" s="10" t="s">
        <v>238</v>
      </c>
      <c r="B146" s="10" t="s">
        <v>10</v>
      </c>
      <c r="C146" s="10" t="s">
        <v>11</v>
      </c>
      <c r="D146" s="27" t="s">
        <v>239</v>
      </c>
      <c r="E146" s="11">
        <f t="shared" ref="E146:J146" si="38">E150</f>
        <v>1</v>
      </c>
      <c r="F146" s="11">
        <f t="shared" si="38"/>
        <v>1552.62</v>
      </c>
      <c r="G146" s="11">
        <f t="shared" si="38"/>
        <v>1552.62</v>
      </c>
      <c r="H146" s="11">
        <f t="shared" si="38"/>
        <v>1</v>
      </c>
      <c r="I146" s="11">
        <f t="shared" si="38"/>
        <v>0</v>
      </c>
      <c r="J146" s="11">
        <f t="shared" si="38"/>
        <v>0</v>
      </c>
    </row>
    <row r="147" spans="1:10" ht="22.5" x14ac:dyDescent="0.25">
      <c r="A147" s="12" t="s">
        <v>240</v>
      </c>
      <c r="B147" s="13" t="s">
        <v>18</v>
      </c>
      <c r="C147" s="13" t="s">
        <v>19</v>
      </c>
      <c r="D147" s="28" t="s">
        <v>241</v>
      </c>
      <c r="E147" s="14">
        <v>4</v>
      </c>
      <c r="F147" s="14">
        <v>279.70999999999998</v>
      </c>
      <c r="G147" s="15">
        <f>ROUND(E147*F147,2)</f>
        <v>1118.8399999999999</v>
      </c>
      <c r="H147" s="14">
        <v>4</v>
      </c>
      <c r="I147" s="48">
        <v>0</v>
      </c>
      <c r="J147" s="15">
        <f>ROUND(H147*I147,2)</f>
        <v>0</v>
      </c>
    </row>
    <row r="148" spans="1:10" ht="22.5" x14ac:dyDescent="0.25">
      <c r="A148" s="12" t="s">
        <v>242</v>
      </c>
      <c r="B148" s="13" t="s">
        <v>18</v>
      </c>
      <c r="C148" s="13" t="s">
        <v>30</v>
      </c>
      <c r="D148" s="28" t="s">
        <v>243</v>
      </c>
      <c r="E148" s="14">
        <v>2</v>
      </c>
      <c r="F148" s="14">
        <v>35.31</v>
      </c>
      <c r="G148" s="15">
        <f>ROUND(E148*F148,2)</f>
        <v>70.62</v>
      </c>
      <c r="H148" s="14">
        <v>2</v>
      </c>
      <c r="I148" s="48">
        <v>0</v>
      </c>
      <c r="J148" s="15">
        <f>ROUND(H148*I148,2)</f>
        <v>0</v>
      </c>
    </row>
    <row r="149" spans="1:10" ht="22.5" x14ac:dyDescent="0.25">
      <c r="A149" s="12" t="s">
        <v>244</v>
      </c>
      <c r="B149" s="13" t="s">
        <v>18</v>
      </c>
      <c r="C149" s="13" t="s">
        <v>30</v>
      </c>
      <c r="D149" s="28" t="s">
        <v>245</v>
      </c>
      <c r="E149" s="14">
        <v>28</v>
      </c>
      <c r="F149" s="14">
        <v>12.97</v>
      </c>
      <c r="G149" s="15">
        <f>ROUND(E149*F149,2)</f>
        <v>363.16</v>
      </c>
      <c r="H149" s="14">
        <v>28</v>
      </c>
      <c r="I149" s="48">
        <v>0</v>
      </c>
      <c r="J149" s="15">
        <f>ROUND(H149*I149,2)</f>
        <v>0</v>
      </c>
    </row>
    <row r="150" spans="1:10" x14ac:dyDescent="0.25">
      <c r="A150" s="16"/>
      <c r="B150" s="16"/>
      <c r="C150" s="16"/>
      <c r="D150" s="29" t="s">
        <v>246</v>
      </c>
      <c r="E150" s="14">
        <v>1</v>
      </c>
      <c r="F150" s="17">
        <f>SUM(G147:G149)</f>
        <v>1552.62</v>
      </c>
      <c r="G150" s="17">
        <f>ROUND(E150*F150,2)</f>
        <v>1552.62</v>
      </c>
      <c r="H150" s="14">
        <v>1</v>
      </c>
      <c r="I150" s="17">
        <f>SUM(J147:J149)</f>
        <v>0</v>
      </c>
      <c r="J150" s="17">
        <f>ROUND(H150*I150,2)</f>
        <v>0</v>
      </c>
    </row>
    <row r="151" spans="1:10" ht="0.95" customHeight="1" x14ac:dyDescent="0.25">
      <c r="A151" s="18"/>
      <c r="B151" s="18"/>
      <c r="C151" s="18"/>
      <c r="D151" s="30"/>
      <c r="E151" s="18"/>
      <c r="F151" s="18"/>
      <c r="G151" s="18"/>
      <c r="H151" s="18"/>
      <c r="I151" s="18"/>
      <c r="J151" s="18"/>
    </row>
    <row r="152" spans="1:10" x14ac:dyDescent="0.25">
      <c r="A152" s="16"/>
      <c r="B152" s="16"/>
      <c r="C152" s="16"/>
      <c r="D152" s="29" t="s">
        <v>247</v>
      </c>
      <c r="E152" s="14">
        <v>1</v>
      </c>
      <c r="F152" s="17">
        <f>G133+G137+G146</f>
        <v>28131.1</v>
      </c>
      <c r="G152" s="17">
        <f>ROUND(E152*F152,2)</f>
        <v>28131.1</v>
      </c>
      <c r="H152" s="14">
        <v>1</v>
      </c>
      <c r="I152" s="17">
        <f>J133+J137+J146</f>
        <v>0</v>
      </c>
      <c r="J152" s="17">
        <f>ROUND(H152*I152,2)</f>
        <v>0</v>
      </c>
    </row>
    <row r="153" spans="1:10" ht="0.95" customHeight="1" x14ac:dyDescent="0.25">
      <c r="A153" s="18"/>
      <c r="B153" s="18"/>
      <c r="C153" s="18"/>
      <c r="D153" s="30"/>
      <c r="E153" s="18"/>
      <c r="F153" s="18"/>
      <c r="G153" s="18"/>
      <c r="H153" s="18"/>
      <c r="I153" s="18"/>
      <c r="J153" s="18"/>
    </row>
    <row r="154" spans="1:10" x14ac:dyDescent="0.25">
      <c r="A154" s="8" t="s">
        <v>248</v>
      </c>
      <c r="B154" s="8" t="s">
        <v>10</v>
      </c>
      <c r="C154" s="8" t="s">
        <v>11</v>
      </c>
      <c r="D154" s="26" t="s">
        <v>249</v>
      </c>
      <c r="E154" s="9">
        <f t="shared" ref="E154:J154" si="39">E156</f>
        <v>1</v>
      </c>
      <c r="F154" s="9">
        <f t="shared" si="39"/>
        <v>8742.4</v>
      </c>
      <c r="G154" s="9">
        <f t="shared" si="39"/>
        <v>8742.4</v>
      </c>
      <c r="H154" s="9">
        <f t="shared" si="39"/>
        <v>1</v>
      </c>
      <c r="I154" s="9">
        <f t="shared" si="39"/>
        <v>0</v>
      </c>
      <c r="J154" s="9">
        <f t="shared" si="39"/>
        <v>0</v>
      </c>
    </row>
    <row r="155" spans="1:10" x14ac:dyDescent="0.25">
      <c r="A155" s="12" t="s">
        <v>250</v>
      </c>
      <c r="B155" s="13" t="s">
        <v>18</v>
      </c>
      <c r="C155" s="13" t="s">
        <v>54</v>
      </c>
      <c r="D155" s="28" t="s">
        <v>251</v>
      </c>
      <c r="E155" s="14">
        <v>320</v>
      </c>
      <c r="F155" s="14">
        <v>27.32</v>
      </c>
      <c r="G155" s="15">
        <f>ROUND(E155*F155,2)</f>
        <v>8742.4</v>
      </c>
      <c r="H155" s="14">
        <v>320</v>
      </c>
      <c r="I155" s="48">
        <v>0</v>
      </c>
      <c r="J155" s="15">
        <f>ROUND(H155*I155,2)</f>
        <v>0</v>
      </c>
    </row>
    <row r="156" spans="1:10" x14ac:dyDescent="0.25">
      <c r="A156" s="16"/>
      <c r="B156" s="16"/>
      <c r="C156" s="16"/>
      <c r="D156" s="29" t="s">
        <v>252</v>
      </c>
      <c r="E156" s="14">
        <v>1</v>
      </c>
      <c r="F156" s="17">
        <f>G155</f>
        <v>8742.4</v>
      </c>
      <c r="G156" s="17">
        <f>ROUND(E156*F156,2)</f>
        <v>8742.4</v>
      </c>
      <c r="H156" s="14">
        <v>1</v>
      </c>
      <c r="I156" s="17">
        <f>J155</f>
        <v>0</v>
      </c>
      <c r="J156" s="17">
        <f>ROUND(H156*I156,2)</f>
        <v>0</v>
      </c>
    </row>
    <row r="157" spans="1:10" ht="0.95" customHeight="1" x14ac:dyDescent="0.25">
      <c r="A157" s="18"/>
      <c r="B157" s="18"/>
      <c r="C157" s="18"/>
      <c r="D157" s="30"/>
      <c r="E157" s="18"/>
      <c r="F157" s="18"/>
      <c r="G157" s="18"/>
      <c r="H157" s="18"/>
      <c r="I157" s="18"/>
      <c r="J157" s="18"/>
    </row>
    <row r="158" spans="1:10" x14ac:dyDescent="0.25">
      <c r="A158" s="8" t="s">
        <v>253</v>
      </c>
      <c r="B158" s="8" t="s">
        <v>10</v>
      </c>
      <c r="C158" s="8" t="s">
        <v>11</v>
      </c>
      <c r="D158" s="26" t="s">
        <v>254</v>
      </c>
      <c r="E158" s="9">
        <f t="shared" ref="E158:J158" si="40">E165</f>
        <v>1</v>
      </c>
      <c r="F158" s="9">
        <f t="shared" si="40"/>
        <v>84772.86</v>
      </c>
      <c r="G158" s="9">
        <f t="shared" si="40"/>
        <v>84772.86</v>
      </c>
      <c r="H158" s="9">
        <f t="shared" si="40"/>
        <v>1</v>
      </c>
      <c r="I158" s="9">
        <f t="shared" si="40"/>
        <v>0</v>
      </c>
      <c r="J158" s="9">
        <f t="shared" si="40"/>
        <v>0</v>
      </c>
    </row>
    <row r="159" spans="1:10" ht="22.5" x14ac:dyDescent="0.25">
      <c r="A159" s="12" t="s">
        <v>255</v>
      </c>
      <c r="B159" s="13" t="s">
        <v>18</v>
      </c>
      <c r="C159" s="13" t="s">
        <v>83</v>
      </c>
      <c r="D159" s="28" t="s">
        <v>256</v>
      </c>
      <c r="E159" s="14">
        <v>106</v>
      </c>
      <c r="F159" s="14">
        <v>57.17</v>
      </c>
      <c r="G159" s="15">
        <f t="shared" ref="G159:G165" si="41">ROUND(E159*F159,2)</f>
        <v>6060.02</v>
      </c>
      <c r="H159" s="14">
        <v>106</v>
      </c>
      <c r="I159" s="48">
        <v>0</v>
      </c>
      <c r="J159" s="15">
        <f t="shared" ref="J159:J165" si="42">ROUND(H159*I159,2)</f>
        <v>0</v>
      </c>
    </row>
    <row r="160" spans="1:10" x14ac:dyDescent="0.25">
      <c r="A160" s="12" t="s">
        <v>257</v>
      </c>
      <c r="B160" s="13" t="s">
        <v>18</v>
      </c>
      <c r="C160" s="13" t="s">
        <v>30</v>
      </c>
      <c r="D160" s="28" t="s">
        <v>258</v>
      </c>
      <c r="E160" s="14">
        <v>78</v>
      </c>
      <c r="F160" s="14">
        <v>9.4</v>
      </c>
      <c r="G160" s="15">
        <f t="shared" si="41"/>
        <v>733.2</v>
      </c>
      <c r="H160" s="14">
        <v>78</v>
      </c>
      <c r="I160" s="48">
        <v>0</v>
      </c>
      <c r="J160" s="15">
        <f t="shared" si="42"/>
        <v>0</v>
      </c>
    </row>
    <row r="161" spans="1:10" ht="22.5" x14ac:dyDescent="0.25">
      <c r="A161" s="12" t="s">
        <v>259</v>
      </c>
      <c r="B161" s="13" t="s">
        <v>18</v>
      </c>
      <c r="C161" s="13" t="s">
        <v>260</v>
      </c>
      <c r="D161" s="28" t="s">
        <v>261</v>
      </c>
      <c r="E161" s="14">
        <v>20</v>
      </c>
      <c r="F161" s="14">
        <v>396.9</v>
      </c>
      <c r="G161" s="15">
        <f t="shared" si="41"/>
        <v>7938</v>
      </c>
      <c r="H161" s="14">
        <v>20</v>
      </c>
      <c r="I161" s="48">
        <v>0</v>
      </c>
      <c r="J161" s="15">
        <f t="shared" si="42"/>
        <v>0</v>
      </c>
    </row>
    <row r="162" spans="1:10" ht="22.5" x14ac:dyDescent="0.25">
      <c r="A162" s="12" t="s">
        <v>262</v>
      </c>
      <c r="B162" s="13" t="s">
        <v>18</v>
      </c>
      <c r="C162" s="13" t="s">
        <v>260</v>
      </c>
      <c r="D162" s="28" t="s">
        <v>263</v>
      </c>
      <c r="E162" s="14">
        <v>20</v>
      </c>
      <c r="F162" s="14">
        <v>436.54</v>
      </c>
      <c r="G162" s="15">
        <f t="shared" si="41"/>
        <v>8730.7999999999993</v>
      </c>
      <c r="H162" s="14">
        <v>20</v>
      </c>
      <c r="I162" s="48">
        <v>0</v>
      </c>
      <c r="J162" s="15">
        <f t="shared" si="42"/>
        <v>0</v>
      </c>
    </row>
    <row r="163" spans="1:10" ht="22.5" x14ac:dyDescent="0.25">
      <c r="A163" s="12" t="s">
        <v>264</v>
      </c>
      <c r="B163" s="13" t="s">
        <v>18</v>
      </c>
      <c r="C163" s="13" t="s">
        <v>265</v>
      </c>
      <c r="D163" s="28" t="s">
        <v>266</v>
      </c>
      <c r="E163" s="14">
        <v>160</v>
      </c>
      <c r="F163" s="14">
        <v>377.35</v>
      </c>
      <c r="G163" s="15">
        <f t="shared" si="41"/>
        <v>60376</v>
      </c>
      <c r="H163" s="14">
        <v>160</v>
      </c>
      <c r="I163" s="48">
        <v>0</v>
      </c>
      <c r="J163" s="15">
        <f t="shared" si="42"/>
        <v>0</v>
      </c>
    </row>
    <row r="164" spans="1:10" ht="22.5" x14ac:dyDescent="0.25">
      <c r="A164" s="12" t="s">
        <v>267</v>
      </c>
      <c r="B164" s="13" t="s">
        <v>18</v>
      </c>
      <c r="C164" s="13" t="s">
        <v>19</v>
      </c>
      <c r="D164" s="28" t="s">
        <v>268</v>
      </c>
      <c r="E164" s="14">
        <v>2</v>
      </c>
      <c r="F164" s="14">
        <v>467.42</v>
      </c>
      <c r="G164" s="15">
        <f t="shared" si="41"/>
        <v>934.84</v>
      </c>
      <c r="H164" s="14">
        <v>2</v>
      </c>
      <c r="I164" s="48">
        <v>0</v>
      </c>
      <c r="J164" s="15">
        <f t="shared" si="42"/>
        <v>0</v>
      </c>
    </row>
    <row r="165" spans="1:10" x14ac:dyDescent="0.25">
      <c r="A165" s="16"/>
      <c r="B165" s="16"/>
      <c r="C165" s="16"/>
      <c r="D165" s="29" t="s">
        <v>269</v>
      </c>
      <c r="E165" s="14">
        <v>1</v>
      </c>
      <c r="F165" s="17">
        <f>SUM(G159:G164)</f>
        <v>84772.86</v>
      </c>
      <c r="G165" s="17">
        <f t="shared" si="41"/>
        <v>84772.86</v>
      </c>
      <c r="H165" s="14">
        <v>1</v>
      </c>
      <c r="I165" s="17">
        <f>SUM(J159:J164)</f>
        <v>0</v>
      </c>
      <c r="J165" s="17">
        <f t="shared" si="42"/>
        <v>0</v>
      </c>
    </row>
    <row r="166" spans="1:10" ht="0.95" customHeight="1" x14ac:dyDescent="0.25">
      <c r="A166" s="18"/>
      <c r="B166" s="18"/>
      <c r="C166" s="18"/>
      <c r="D166" s="30"/>
      <c r="E166" s="18"/>
      <c r="F166" s="18"/>
      <c r="G166" s="18"/>
      <c r="H166" s="18"/>
      <c r="I166" s="18"/>
      <c r="J166" s="18"/>
    </row>
    <row r="167" spans="1:10" x14ac:dyDescent="0.25">
      <c r="A167" s="8" t="s">
        <v>270</v>
      </c>
      <c r="B167" s="8" t="s">
        <v>10</v>
      </c>
      <c r="C167" s="8" t="s">
        <v>11</v>
      </c>
      <c r="D167" s="26" t="s">
        <v>271</v>
      </c>
      <c r="E167" s="9">
        <f t="shared" ref="E167:J167" si="43">E243</f>
        <v>1</v>
      </c>
      <c r="F167" s="9">
        <f t="shared" si="43"/>
        <v>341608.12</v>
      </c>
      <c r="G167" s="9">
        <f t="shared" si="43"/>
        <v>341608.12</v>
      </c>
      <c r="H167" s="9">
        <f t="shared" si="43"/>
        <v>1</v>
      </c>
      <c r="I167" s="9">
        <f t="shared" si="43"/>
        <v>0</v>
      </c>
      <c r="J167" s="9">
        <f t="shared" si="43"/>
        <v>0</v>
      </c>
    </row>
    <row r="168" spans="1:10" x14ac:dyDescent="0.25">
      <c r="A168" s="10" t="s">
        <v>272</v>
      </c>
      <c r="B168" s="10" t="s">
        <v>10</v>
      </c>
      <c r="C168" s="10" t="s">
        <v>11</v>
      </c>
      <c r="D168" s="27" t="s">
        <v>273</v>
      </c>
      <c r="E168" s="11">
        <f t="shared" ref="E168:J168" si="44">E173</f>
        <v>1</v>
      </c>
      <c r="F168" s="11">
        <f t="shared" si="44"/>
        <v>11559.16</v>
      </c>
      <c r="G168" s="11">
        <f t="shared" si="44"/>
        <v>11559.16</v>
      </c>
      <c r="H168" s="11">
        <f t="shared" si="44"/>
        <v>1</v>
      </c>
      <c r="I168" s="11">
        <f t="shared" si="44"/>
        <v>0</v>
      </c>
      <c r="J168" s="11">
        <f t="shared" si="44"/>
        <v>0</v>
      </c>
    </row>
    <row r="169" spans="1:10" ht="22.5" x14ac:dyDescent="0.25">
      <c r="A169" s="12" t="s">
        <v>274</v>
      </c>
      <c r="B169" s="13" t="s">
        <v>18</v>
      </c>
      <c r="C169" s="13" t="s">
        <v>107</v>
      </c>
      <c r="D169" s="28" t="s">
        <v>275</v>
      </c>
      <c r="E169" s="14">
        <v>1</v>
      </c>
      <c r="F169" s="14">
        <v>1744.41</v>
      </c>
      <c r="G169" s="15">
        <f>ROUND(E169*F169,2)</f>
        <v>1744.41</v>
      </c>
      <c r="H169" s="14">
        <v>1</v>
      </c>
      <c r="I169" s="48">
        <v>0</v>
      </c>
      <c r="J169" s="15">
        <f>ROUND(H169*I169,2)</f>
        <v>0</v>
      </c>
    </row>
    <row r="170" spans="1:10" ht="22.5" x14ac:dyDescent="0.25">
      <c r="A170" s="12" t="s">
        <v>89</v>
      </c>
      <c r="B170" s="13" t="s">
        <v>18</v>
      </c>
      <c r="C170" s="13" t="s">
        <v>90</v>
      </c>
      <c r="D170" s="28" t="s">
        <v>91</v>
      </c>
      <c r="E170" s="14">
        <v>31.16</v>
      </c>
      <c r="F170" s="14">
        <v>88.77</v>
      </c>
      <c r="G170" s="15">
        <f>ROUND(E170*F170,2)</f>
        <v>2766.07</v>
      </c>
      <c r="H170" s="14">
        <v>31.16</v>
      </c>
      <c r="I170" s="48">
        <v>0</v>
      </c>
      <c r="J170" s="15">
        <f>ROUND(H170*I170,2)</f>
        <v>0</v>
      </c>
    </row>
    <row r="171" spans="1:10" ht="22.5" x14ac:dyDescent="0.25">
      <c r="A171" s="12" t="s">
        <v>276</v>
      </c>
      <c r="B171" s="13" t="s">
        <v>18</v>
      </c>
      <c r="C171" s="13" t="s">
        <v>54</v>
      </c>
      <c r="D171" s="28" t="s">
        <v>277</v>
      </c>
      <c r="E171" s="14">
        <v>106.5</v>
      </c>
      <c r="F171" s="14">
        <v>42.95</v>
      </c>
      <c r="G171" s="15">
        <f>ROUND(E171*F171,2)</f>
        <v>4574.18</v>
      </c>
      <c r="H171" s="14">
        <v>106.5</v>
      </c>
      <c r="I171" s="48">
        <v>0</v>
      </c>
      <c r="J171" s="15">
        <f>ROUND(H171*I171,2)</f>
        <v>0</v>
      </c>
    </row>
    <row r="172" spans="1:10" ht="22.5" x14ac:dyDescent="0.25">
      <c r="A172" s="12" t="s">
        <v>278</v>
      </c>
      <c r="B172" s="13" t="s">
        <v>18</v>
      </c>
      <c r="C172" s="13" t="s">
        <v>54</v>
      </c>
      <c r="D172" s="28" t="s">
        <v>279</v>
      </c>
      <c r="E172" s="14">
        <v>50</v>
      </c>
      <c r="F172" s="14">
        <v>49.49</v>
      </c>
      <c r="G172" s="15">
        <f>ROUND(E172*F172,2)</f>
        <v>2474.5</v>
      </c>
      <c r="H172" s="14">
        <v>50</v>
      </c>
      <c r="I172" s="48">
        <v>0</v>
      </c>
      <c r="J172" s="15">
        <f>ROUND(H172*I172,2)</f>
        <v>0</v>
      </c>
    </row>
    <row r="173" spans="1:10" x14ac:dyDescent="0.25">
      <c r="A173" s="16"/>
      <c r="B173" s="16"/>
      <c r="C173" s="16"/>
      <c r="D173" s="29" t="s">
        <v>280</v>
      </c>
      <c r="E173" s="14">
        <v>1</v>
      </c>
      <c r="F173" s="17">
        <f>SUM(G169:G172)</f>
        <v>11559.16</v>
      </c>
      <c r="G173" s="17">
        <f>ROUND(E173*F173,2)</f>
        <v>11559.16</v>
      </c>
      <c r="H173" s="14">
        <v>1</v>
      </c>
      <c r="I173" s="17">
        <f>SUM(J169:J172)</f>
        <v>0</v>
      </c>
      <c r="J173" s="17">
        <f>ROUND(H173*I173,2)</f>
        <v>0</v>
      </c>
    </row>
    <row r="174" spans="1:10" ht="0.95" customHeight="1" x14ac:dyDescent="0.25">
      <c r="A174" s="18"/>
      <c r="B174" s="18"/>
      <c r="C174" s="18"/>
      <c r="D174" s="30"/>
      <c r="E174" s="18"/>
      <c r="F174" s="18"/>
      <c r="G174" s="18"/>
      <c r="H174" s="18"/>
      <c r="I174" s="18"/>
      <c r="J174" s="18"/>
    </row>
    <row r="175" spans="1:10" x14ac:dyDescent="0.25">
      <c r="A175" s="10" t="s">
        <v>281</v>
      </c>
      <c r="B175" s="10" t="s">
        <v>10</v>
      </c>
      <c r="C175" s="10" t="s">
        <v>11</v>
      </c>
      <c r="D175" s="27" t="s">
        <v>141</v>
      </c>
      <c r="E175" s="11">
        <f t="shared" ref="E175:J175" si="45">E184</f>
        <v>1</v>
      </c>
      <c r="F175" s="11">
        <f t="shared" si="45"/>
        <v>6180.15</v>
      </c>
      <c r="G175" s="11">
        <f t="shared" si="45"/>
        <v>6180.15</v>
      </c>
      <c r="H175" s="11">
        <f t="shared" si="45"/>
        <v>1</v>
      </c>
      <c r="I175" s="11">
        <f t="shared" si="45"/>
        <v>0</v>
      </c>
      <c r="J175" s="11">
        <f t="shared" si="45"/>
        <v>0</v>
      </c>
    </row>
    <row r="176" spans="1:10" ht="22.5" x14ac:dyDescent="0.25">
      <c r="A176" s="12" t="s">
        <v>282</v>
      </c>
      <c r="B176" s="13" t="s">
        <v>18</v>
      </c>
      <c r="C176" s="13" t="s">
        <v>83</v>
      </c>
      <c r="D176" s="28" t="s">
        <v>283</v>
      </c>
      <c r="E176" s="14">
        <v>60</v>
      </c>
      <c r="F176" s="14">
        <v>60.2</v>
      </c>
      <c r="G176" s="15">
        <f t="shared" ref="G176:G184" si="46">ROUND(E176*F176,2)</f>
        <v>3612</v>
      </c>
      <c r="H176" s="14">
        <v>60</v>
      </c>
      <c r="I176" s="48">
        <v>0</v>
      </c>
      <c r="J176" s="15">
        <f t="shared" ref="J176:J184" si="47">ROUND(H176*I176,2)</f>
        <v>0</v>
      </c>
    </row>
    <row r="177" spans="1:10" ht="22.5" x14ac:dyDescent="0.25">
      <c r="A177" s="12" t="s">
        <v>284</v>
      </c>
      <c r="B177" s="13" t="s">
        <v>18</v>
      </c>
      <c r="C177" s="13" t="s">
        <v>107</v>
      </c>
      <c r="D177" s="28" t="s">
        <v>285</v>
      </c>
      <c r="E177" s="14">
        <v>1</v>
      </c>
      <c r="F177" s="14">
        <v>286.58</v>
      </c>
      <c r="G177" s="15">
        <f t="shared" si="46"/>
        <v>286.58</v>
      </c>
      <c r="H177" s="14">
        <v>1</v>
      </c>
      <c r="I177" s="48">
        <v>0</v>
      </c>
      <c r="J177" s="15">
        <f t="shared" si="47"/>
        <v>0</v>
      </c>
    </row>
    <row r="178" spans="1:10" ht="22.5" x14ac:dyDescent="0.25">
      <c r="A178" s="12" t="s">
        <v>286</v>
      </c>
      <c r="B178" s="13" t="s">
        <v>18</v>
      </c>
      <c r="C178" s="13" t="s">
        <v>30</v>
      </c>
      <c r="D178" s="28" t="s">
        <v>287</v>
      </c>
      <c r="E178" s="14">
        <v>1</v>
      </c>
      <c r="F178" s="14">
        <v>81.239999999999995</v>
      </c>
      <c r="G178" s="15">
        <f t="shared" si="46"/>
        <v>81.239999999999995</v>
      </c>
      <c r="H178" s="14">
        <v>1</v>
      </c>
      <c r="I178" s="48">
        <v>0</v>
      </c>
      <c r="J178" s="15">
        <f t="shared" si="47"/>
        <v>0</v>
      </c>
    </row>
    <row r="179" spans="1:10" ht="33.75" x14ac:dyDescent="0.25">
      <c r="A179" s="12" t="s">
        <v>288</v>
      </c>
      <c r="B179" s="13" t="s">
        <v>18</v>
      </c>
      <c r="C179" s="13" t="s">
        <v>83</v>
      </c>
      <c r="D179" s="28" t="s">
        <v>289</v>
      </c>
      <c r="E179" s="14">
        <v>4</v>
      </c>
      <c r="F179" s="14">
        <v>177.06</v>
      </c>
      <c r="G179" s="15">
        <f t="shared" si="46"/>
        <v>708.24</v>
      </c>
      <c r="H179" s="14">
        <v>4</v>
      </c>
      <c r="I179" s="48">
        <v>0</v>
      </c>
      <c r="J179" s="15">
        <f t="shared" si="47"/>
        <v>0</v>
      </c>
    </row>
    <row r="180" spans="1:10" ht="22.5" x14ac:dyDescent="0.25">
      <c r="A180" s="12" t="s">
        <v>290</v>
      </c>
      <c r="B180" s="13" t="s">
        <v>18</v>
      </c>
      <c r="C180" s="13" t="s">
        <v>30</v>
      </c>
      <c r="D180" s="28" t="s">
        <v>291</v>
      </c>
      <c r="E180" s="14">
        <v>1</v>
      </c>
      <c r="F180" s="14">
        <v>135.13999999999999</v>
      </c>
      <c r="G180" s="15">
        <f t="shared" si="46"/>
        <v>135.13999999999999</v>
      </c>
      <c r="H180" s="14">
        <v>1</v>
      </c>
      <c r="I180" s="48">
        <v>0</v>
      </c>
      <c r="J180" s="15">
        <f t="shared" si="47"/>
        <v>0</v>
      </c>
    </row>
    <row r="181" spans="1:10" ht="22.5" x14ac:dyDescent="0.25">
      <c r="A181" s="12" t="s">
        <v>292</v>
      </c>
      <c r="B181" s="13" t="s">
        <v>18</v>
      </c>
      <c r="C181" s="13" t="s">
        <v>83</v>
      </c>
      <c r="D181" s="28" t="s">
        <v>293</v>
      </c>
      <c r="E181" s="14">
        <v>20</v>
      </c>
      <c r="F181" s="14">
        <v>49.71</v>
      </c>
      <c r="G181" s="15">
        <f t="shared" si="46"/>
        <v>994.2</v>
      </c>
      <c r="H181" s="14">
        <v>20</v>
      </c>
      <c r="I181" s="48">
        <v>0</v>
      </c>
      <c r="J181" s="15">
        <f t="shared" si="47"/>
        <v>0</v>
      </c>
    </row>
    <row r="182" spans="1:10" ht="22.5" x14ac:dyDescent="0.25">
      <c r="A182" s="12" t="s">
        <v>294</v>
      </c>
      <c r="B182" s="13" t="s">
        <v>18</v>
      </c>
      <c r="C182" s="13" t="s">
        <v>59</v>
      </c>
      <c r="D182" s="28" t="s">
        <v>295</v>
      </c>
      <c r="E182" s="14">
        <v>7</v>
      </c>
      <c r="F182" s="14">
        <v>18.940000000000001</v>
      </c>
      <c r="G182" s="15">
        <f t="shared" si="46"/>
        <v>132.58000000000001</v>
      </c>
      <c r="H182" s="14">
        <v>7</v>
      </c>
      <c r="I182" s="48">
        <v>0</v>
      </c>
      <c r="J182" s="15">
        <f t="shared" si="47"/>
        <v>0</v>
      </c>
    </row>
    <row r="183" spans="1:10" ht="22.5" x14ac:dyDescent="0.25">
      <c r="A183" s="12" t="s">
        <v>296</v>
      </c>
      <c r="B183" s="13" t="s">
        <v>18</v>
      </c>
      <c r="C183" s="13" t="s">
        <v>107</v>
      </c>
      <c r="D183" s="28" t="s">
        <v>297</v>
      </c>
      <c r="E183" s="14">
        <v>1</v>
      </c>
      <c r="F183" s="14">
        <v>230.17</v>
      </c>
      <c r="G183" s="15">
        <f t="shared" si="46"/>
        <v>230.17</v>
      </c>
      <c r="H183" s="14">
        <v>1</v>
      </c>
      <c r="I183" s="48">
        <v>0</v>
      </c>
      <c r="J183" s="15">
        <f t="shared" si="47"/>
        <v>0</v>
      </c>
    </row>
    <row r="184" spans="1:10" x14ac:dyDescent="0.25">
      <c r="A184" s="16"/>
      <c r="B184" s="16"/>
      <c r="C184" s="16"/>
      <c r="D184" s="29" t="s">
        <v>298</v>
      </c>
      <c r="E184" s="14">
        <v>1</v>
      </c>
      <c r="F184" s="17">
        <f>SUM(G176:G183)</f>
        <v>6180.15</v>
      </c>
      <c r="G184" s="17">
        <f t="shared" si="46"/>
        <v>6180.15</v>
      </c>
      <c r="H184" s="14">
        <v>1</v>
      </c>
      <c r="I184" s="17">
        <f>SUM(J176:J183)</f>
        <v>0</v>
      </c>
      <c r="J184" s="17">
        <f t="shared" si="47"/>
        <v>0</v>
      </c>
    </row>
    <row r="185" spans="1:10" ht="0.95" customHeight="1" x14ac:dyDescent="0.25">
      <c r="A185" s="18"/>
      <c r="B185" s="18"/>
      <c r="C185" s="18"/>
      <c r="D185" s="30"/>
      <c r="E185" s="18"/>
      <c r="F185" s="18"/>
      <c r="G185" s="18"/>
      <c r="H185" s="18"/>
      <c r="I185" s="18"/>
      <c r="J185" s="18"/>
    </row>
    <row r="186" spans="1:10" x14ac:dyDescent="0.25">
      <c r="A186" s="10" t="s">
        <v>299</v>
      </c>
      <c r="B186" s="10" t="s">
        <v>10</v>
      </c>
      <c r="C186" s="10" t="s">
        <v>11</v>
      </c>
      <c r="D186" s="27" t="s">
        <v>300</v>
      </c>
      <c r="E186" s="11">
        <f t="shared" ref="E186:J186" si="48">E188</f>
        <v>1</v>
      </c>
      <c r="F186" s="11">
        <f t="shared" si="48"/>
        <v>156847.26999999999</v>
      </c>
      <c r="G186" s="11">
        <f t="shared" si="48"/>
        <v>156847.26999999999</v>
      </c>
      <c r="H186" s="11">
        <f t="shared" si="48"/>
        <v>1</v>
      </c>
      <c r="I186" s="11">
        <f t="shared" si="48"/>
        <v>0</v>
      </c>
      <c r="J186" s="11">
        <f t="shared" si="48"/>
        <v>0</v>
      </c>
    </row>
    <row r="187" spans="1:10" ht="33.75" x14ac:dyDescent="0.25">
      <c r="A187" s="12" t="s">
        <v>301</v>
      </c>
      <c r="B187" s="13" t="s">
        <v>18</v>
      </c>
      <c r="C187" s="13" t="s">
        <v>90</v>
      </c>
      <c r="D187" s="28" t="s">
        <v>302</v>
      </c>
      <c r="E187" s="14">
        <v>919.44</v>
      </c>
      <c r="F187" s="14">
        <v>170.59</v>
      </c>
      <c r="G187" s="15">
        <f>ROUND(E187*F187,2)</f>
        <v>156847.26999999999</v>
      </c>
      <c r="H187" s="14">
        <v>919.44</v>
      </c>
      <c r="I187" s="48">
        <v>0</v>
      </c>
      <c r="J187" s="15">
        <f>ROUND(H187*I187,2)</f>
        <v>0</v>
      </c>
    </row>
    <row r="188" spans="1:10" x14ac:dyDescent="0.25">
      <c r="A188" s="16"/>
      <c r="B188" s="16"/>
      <c r="C188" s="16"/>
      <c r="D188" s="29" t="s">
        <v>303</v>
      </c>
      <c r="E188" s="14">
        <v>1</v>
      </c>
      <c r="F188" s="17">
        <f>G187</f>
        <v>156847.26999999999</v>
      </c>
      <c r="G188" s="17">
        <f>ROUND(E188*F188,2)</f>
        <v>156847.26999999999</v>
      </c>
      <c r="H188" s="14">
        <v>1</v>
      </c>
      <c r="I188" s="17">
        <f>J187</f>
        <v>0</v>
      </c>
      <c r="J188" s="17">
        <f>ROUND(H188*I188,2)</f>
        <v>0</v>
      </c>
    </row>
    <row r="189" spans="1:10" ht="0.95" customHeight="1" x14ac:dyDescent="0.25">
      <c r="A189" s="18"/>
      <c r="B189" s="18"/>
      <c r="C189" s="18"/>
      <c r="D189" s="30"/>
      <c r="E189" s="18"/>
      <c r="F189" s="18"/>
      <c r="G189" s="18"/>
      <c r="H189" s="18"/>
      <c r="I189" s="18"/>
      <c r="J189" s="18"/>
    </row>
    <row r="190" spans="1:10" x14ac:dyDescent="0.25">
      <c r="A190" s="10" t="s">
        <v>304</v>
      </c>
      <c r="B190" s="10" t="s">
        <v>10</v>
      </c>
      <c r="C190" s="10" t="s">
        <v>11</v>
      </c>
      <c r="D190" s="27" t="s">
        <v>165</v>
      </c>
      <c r="E190" s="11">
        <f t="shared" ref="E190:J190" si="49">E198</f>
        <v>1</v>
      </c>
      <c r="F190" s="11">
        <f t="shared" si="49"/>
        <v>25893.360000000001</v>
      </c>
      <c r="G190" s="11">
        <f t="shared" si="49"/>
        <v>25893.360000000001</v>
      </c>
      <c r="H190" s="11">
        <f t="shared" si="49"/>
        <v>1</v>
      </c>
      <c r="I190" s="11">
        <f t="shared" si="49"/>
        <v>0</v>
      </c>
      <c r="J190" s="11">
        <f t="shared" si="49"/>
        <v>0</v>
      </c>
    </row>
    <row r="191" spans="1:10" ht="22.5" x14ac:dyDescent="0.25">
      <c r="A191" s="12" t="s">
        <v>305</v>
      </c>
      <c r="B191" s="13" t="s">
        <v>18</v>
      </c>
      <c r="C191" s="13" t="s">
        <v>54</v>
      </c>
      <c r="D191" s="28" t="s">
        <v>306</v>
      </c>
      <c r="E191" s="14">
        <v>30</v>
      </c>
      <c r="F191" s="14">
        <v>19.739999999999998</v>
      </c>
      <c r="G191" s="15">
        <f t="shared" ref="G191:G198" si="50">ROUND(E191*F191,2)</f>
        <v>592.20000000000005</v>
      </c>
      <c r="H191" s="14">
        <v>30</v>
      </c>
      <c r="I191" s="48">
        <v>0</v>
      </c>
      <c r="J191" s="15">
        <f t="shared" ref="J191:J198" si="51">ROUND(H191*I191,2)</f>
        <v>0</v>
      </c>
    </row>
    <row r="192" spans="1:10" ht="22.5" x14ac:dyDescent="0.25">
      <c r="A192" s="12" t="s">
        <v>307</v>
      </c>
      <c r="B192" s="13" t="s">
        <v>18</v>
      </c>
      <c r="C192" s="13" t="s">
        <v>90</v>
      </c>
      <c r="D192" s="28" t="s">
        <v>308</v>
      </c>
      <c r="E192" s="14">
        <v>106.5</v>
      </c>
      <c r="F192" s="14">
        <v>26.81</v>
      </c>
      <c r="G192" s="15">
        <f t="shared" si="50"/>
        <v>2855.27</v>
      </c>
      <c r="H192" s="14">
        <v>106.5</v>
      </c>
      <c r="I192" s="48">
        <v>0</v>
      </c>
      <c r="J192" s="15">
        <f t="shared" si="51"/>
        <v>0</v>
      </c>
    </row>
    <row r="193" spans="1:10" ht="22.5" x14ac:dyDescent="0.25">
      <c r="A193" s="12" t="s">
        <v>309</v>
      </c>
      <c r="B193" s="13" t="s">
        <v>18</v>
      </c>
      <c r="C193" s="13" t="s">
        <v>90</v>
      </c>
      <c r="D193" s="28" t="s">
        <v>310</v>
      </c>
      <c r="E193" s="14">
        <v>67.5</v>
      </c>
      <c r="F193" s="14">
        <v>42.61</v>
      </c>
      <c r="G193" s="15">
        <f t="shared" si="50"/>
        <v>2876.18</v>
      </c>
      <c r="H193" s="14">
        <v>67.5</v>
      </c>
      <c r="I193" s="48">
        <v>0</v>
      </c>
      <c r="J193" s="15">
        <f t="shared" si="51"/>
        <v>0</v>
      </c>
    </row>
    <row r="194" spans="1:10" ht="22.5" x14ac:dyDescent="0.25">
      <c r="A194" s="12" t="s">
        <v>311</v>
      </c>
      <c r="B194" s="13" t="s">
        <v>18</v>
      </c>
      <c r="C194" s="13" t="s">
        <v>100</v>
      </c>
      <c r="D194" s="28" t="s">
        <v>312</v>
      </c>
      <c r="E194" s="14">
        <v>38.5</v>
      </c>
      <c r="F194" s="14">
        <v>39.270000000000003</v>
      </c>
      <c r="G194" s="15">
        <f t="shared" si="50"/>
        <v>1511.9</v>
      </c>
      <c r="H194" s="14">
        <v>38.5</v>
      </c>
      <c r="I194" s="48">
        <v>0</v>
      </c>
      <c r="J194" s="15">
        <f t="shared" si="51"/>
        <v>0</v>
      </c>
    </row>
    <row r="195" spans="1:10" x14ac:dyDescent="0.25">
      <c r="A195" s="12" t="s">
        <v>313</v>
      </c>
      <c r="B195" s="13" t="s">
        <v>18</v>
      </c>
      <c r="C195" s="13" t="s">
        <v>107</v>
      </c>
      <c r="D195" s="28" t="s">
        <v>314</v>
      </c>
      <c r="E195" s="14">
        <v>1</v>
      </c>
      <c r="F195" s="14">
        <v>392.11</v>
      </c>
      <c r="G195" s="15">
        <f t="shared" si="50"/>
        <v>392.11</v>
      </c>
      <c r="H195" s="14">
        <v>1</v>
      </c>
      <c r="I195" s="48">
        <v>0</v>
      </c>
      <c r="J195" s="15">
        <f t="shared" si="51"/>
        <v>0</v>
      </c>
    </row>
    <row r="196" spans="1:10" ht="22.5" x14ac:dyDescent="0.25">
      <c r="A196" s="12" t="s">
        <v>315</v>
      </c>
      <c r="B196" s="13" t="s">
        <v>18</v>
      </c>
      <c r="C196" s="13" t="s">
        <v>90</v>
      </c>
      <c r="D196" s="28" t="s">
        <v>316</v>
      </c>
      <c r="E196" s="14">
        <v>820</v>
      </c>
      <c r="F196" s="14">
        <v>20.11</v>
      </c>
      <c r="G196" s="15">
        <f t="shared" si="50"/>
        <v>16490.2</v>
      </c>
      <c r="H196" s="14">
        <v>820</v>
      </c>
      <c r="I196" s="48">
        <v>0</v>
      </c>
      <c r="J196" s="15">
        <f t="shared" si="51"/>
        <v>0</v>
      </c>
    </row>
    <row r="197" spans="1:10" ht="22.5" x14ac:dyDescent="0.25">
      <c r="A197" s="12" t="s">
        <v>317</v>
      </c>
      <c r="B197" s="13" t="s">
        <v>18</v>
      </c>
      <c r="C197" s="13" t="s">
        <v>318</v>
      </c>
      <c r="D197" s="28" t="s">
        <v>319</v>
      </c>
      <c r="E197" s="14">
        <v>5.47</v>
      </c>
      <c r="F197" s="14">
        <v>214.9</v>
      </c>
      <c r="G197" s="15">
        <f t="shared" si="50"/>
        <v>1175.5</v>
      </c>
      <c r="H197" s="14">
        <v>5.47</v>
      </c>
      <c r="I197" s="48">
        <v>0</v>
      </c>
      <c r="J197" s="15">
        <f t="shared" si="51"/>
        <v>0</v>
      </c>
    </row>
    <row r="198" spans="1:10" x14ac:dyDescent="0.25">
      <c r="A198" s="16"/>
      <c r="B198" s="16"/>
      <c r="C198" s="16"/>
      <c r="D198" s="29" t="s">
        <v>320</v>
      </c>
      <c r="E198" s="14">
        <v>1</v>
      </c>
      <c r="F198" s="17">
        <f>SUM(G191:G197)</f>
        <v>25893.360000000001</v>
      </c>
      <c r="G198" s="17">
        <f t="shared" si="50"/>
        <v>25893.360000000001</v>
      </c>
      <c r="H198" s="14">
        <v>1</v>
      </c>
      <c r="I198" s="17">
        <f>SUM(J191:J197)</f>
        <v>0</v>
      </c>
      <c r="J198" s="17">
        <f t="shared" si="51"/>
        <v>0</v>
      </c>
    </row>
    <row r="199" spans="1:10" ht="0.95" customHeight="1" x14ac:dyDescent="0.25">
      <c r="A199" s="18"/>
      <c r="B199" s="18"/>
      <c r="C199" s="18"/>
      <c r="D199" s="30"/>
      <c r="E199" s="18"/>
      <c r="F199" s="18"/>
      <c r="G199" s="18"/>
      <c r="H199" s="18"/>
      <c r="I199" s="18"/>
      <c r="J199" s="18"/>
    </row>
    <row r="200" spans="1:10" x14ac:dyDescent="0.25">
      <c r="A200" s="10" t="s">
        <v>321</v>
      </c>
      <c r="B200" s="10" t="s">
        <v>10</v>
      </c>
      <c r="C200" s="10" t="s">
        <v>11</v>
      </c>
      <c r="D200" s="27" t="s">
        <v>189</v>
      </c>
      <c r="E200" s="11">
        <f t="shared" ref="E200:J200" si="52">E202</f>
        <v>1</v>
      </c>
      <c r="F200" s="11">
        <f t="shared" si="52"/>
        <v>7134.4</v>
      </c>
      <c r="G200" s="11">
        <f t="shared" si="52"/>
        <v>7134.4</v>
      </c>
      <c r="H200" s="11">
        <f t="shared" si="52"/>
        <v>1</v>
      </c>
      <c r="I200" s="11">
        <f t="shared" si="52"/>
        <v>0</v>
      </c>
      <c r="J200" s="11">
        <f t="shared" si="52"/>
        <v>0</v>
      </c>
    </row>
    <row r="201" spans="1:10" ht="22.5" x14ac:dyDescent="0.25">
      <c r="A201" s="12" t="s">
        <v>322</v>
      </c>
      <c r="B201" s="13" t="s">
        <v>18</v>
      </c>
      <c r="C201" s="13" t="s">
        <v>90</v>
      </c>
      <c r="D201" s="28" t="s">
        <v>323</v>
      </c>
      <c r="E201" s="14">
        <v>196</v>
      </c>
      <c r="F201" s="14">
        <v>36.4</v>
      </c>
      <c r="G201" s="15">
        <f>ROUND(E201*F201,2)</f>
        <v>7134.4</v>
      </c>
      <c r="H201" s="14">
        <v>196</v>
      </c>
      <c r="I201" s="48">
        <v>0</v>
      </c>
      <c r="J201" s="15">
        <f>ROUND(H201*I201,2)</f>
        <v>0</v>
      </c>
    </row>
    <row r="202" spans="1:10" x14ac:dyDescent="0.25">
      <c r="A202" s="16"/>
      <c r="B202" s="16"/>
      <c r="C202" s="16"/>
      <c r="D202" s="29" t="s">
        <v>324</v>
      </c>
      <c r="E202" s="14">
        <v>1</v>
      </c>
      <c r="F202" s="17">
        <f>G201</f>
        <v>7134.4</v>
      </c>
      <c r="G202" s="17">
        <f>ROUND(E202*F202,2)</f>
        <v>7134.4</v>
      </c>
      <c r="H202" s="14">
        <v>1</v>
      </c>
      <c r="I202" s="17">
        <f>J201</f>
        <v>0</v>
      </c>
      <c r="J202" s="17">
        <f>ROUND(H202*I202,2)</f>
        <v>0</v>
      </c>
    </row>
    <row r="203" spans="1:10" ht="0.95" customHeight="1" x14ac:dyDescent="0.25">
      <c r="A203" s="18"/>
      <c r="B203" s="18"/>
      <c r="C203" s="18"/>
      <c r="D203" s="30"/>
      <c r="E203" s="18"/>
      <c r="F203" s="18"/>
      <c r="G203" s="18"/>
      <c r="H203" s="18"/>
      <c r="I203" s="18"/>
      <c r="J203" s="18"/>
    </row>
    <row r="204" spans="1:10" x14ac:dyDescent="0.25">
      <c r="A204" s="10" t="s">
        <v>325</v>
      </c>
      <c r="B204" s="10" t="s">
        <v>10</v>
      </c>
      <c r="C204" s="10" t="s">
        <v>11</v>
      </c>
      <c r="D204" s="27" t="s">
        <v>326</v>
      </c>
      <c r="E204" s="11">
        <f t="shared" ref="E204:J204" si="53">E213</f>
        <v>1</v>
      </c>
      <c r="F204" s="11">
        <f t="shared" si="53"/>
        <v>71559.83</v>
      </c>
      <c r="G204" s="11">
        <f t="shared" si="53"/>
        <v>71559.83</v>
      </c>
      <c r="H204" s="11">
        <f t="shared" si="53"/>
        <v>1</v>
      </c>
      <c r="I204" s="11">
        <f t="shared" si="53"/>
        <v>0</v>
      </c>
      <c r="J204" s="11">
        <f t="shared" si="53"/>
        <v>0</v>
      </c>
    </row>
    <row r="205" spans="1:10" x14ac:dyDescent="0.25">
      <c r="A205" s="12" t="s">
        <v>327</v>
      </c>
      <c r="B205" s="13" t="s">
        <v>18</v>
      </c>
      <c r="C205" s="13" t="s">
        <v>107</v>
      </c>
      <c r="D205" s="28" t="s">
        <v>328</v>
      </c>
      <c r="E205" s="14">
        <v>3</v>
      </c>
      <c r="F205" s="14">
        <v>951.57</v>
      </c>
      <c r="G205" s="15">
        <f t="shared" ref="G205:G213" si="54">ROUND(E205*F205,2)</f>
        <v>2854.71</v>
      </c>
      <c r="H205" s="14">
        <v>3</v>
      </c>
      <c r="I205" s="48">
        <v>0</v>
      </c>
      <c r="J205" s="15">
        <f t="shared" ref="J205:J213" si="55">ROUND(H205*I205,2)</f>
        <v>0</v>
      </c>
    </row>
    <row r="206" spans="1:10" ht="22.5" x14ac:dyDescent="0.25">
      <c r="A206" s="12" t="s">
        <v>329</v>
      </c>
      <c r="B206" s="13" t="s">
        <v>18</v>
      </c>
      <c r="C206" s="13" t="s">
        <v>54</v>
      </c>
      <c r="D206" s="28" t="s">
        <v>330</v>
      </c>
      <c r="E206" s="14">
        <v>1</v>
      </c>
      <c r="F206" s="14">
        <v>219.26</v>
      </c>
      <c r="G206" s="15">
        <f t="shared" si="54"/>
        <v>219.26</v>
      </c>
      <c r="H206" s="14">
        <v>1</v>
      </c>
      <c r="I206" s="48">
        <v>0</v>
      </c>
      <c r="J206" s="15">
        <f t="shared" si="55"/>
        <v>0</v>
      </c>
    </row>
    <row r="207" spans="1:10" x14ac:dyDescent="0.25">
      <c r="A207" s="12" t="s">
        <v>331</v>
      </c>
      <c r="B207" s="13" t="s">
        <v>18</v>
      </c>
      <c r="C207" s="13" t="s">
        <v>54</v>
      </c>
      <c r="D207" s="28" t="s">
        <v>332</v>
      </c>
      <c r="E207" s="14">
        <v>30.6</v>
      </c>
      <c r="F207" s="14">
        <v>171.95</v>
      </c>
      <c r="G207" s="15">
        <f t="shared" si="54"/>
        <v>5261.67</v>
      </c>
      <c r="H207" s="14">
        <v>30.6</v>
      </c>
      <c r="I207" s="48">
        <v>0</v>
      </c>
      <c r="J207" s="15">
        <f t="shared" si="55"/>
        <v>0</v>
      </c>
    </row>
    <row r="208" spans="1:10" ht="22.5" x14ac:dyDescent="0.25">
      <c r="A208" s="12" t="s">
        <v>333</v>
      </c>
      <c r="B208" s="13" t="s">
        <v>18</v>
      </c>
      <c r="C208" s="13" t="s">
        <v>66</v>
      </c>
      <c r="D208" s="28" t="s">
        <v>334</v>
      </c>
      <c r="E208" s="14">
        <v>1285.68</v>
      </c>
      <c r="F208" s="14">
        <v>3.91</v>
      </c>
      <c r="G208" s="15">
        <f t="shared" si="54"/>
        <v>5027.01</v>
      </c>
      <c r="H208" s="14">
        <v>1285.68</v>
      </c>
      <c r="I208" s="48">
        <v>0</v>
      </c>
      <c r="J208" s="15">
        <f t="shared" si="55"/>
        <v>0</v>
      </c>
    </row>
    <row r="209" spans="1:10" ht="33.75" x14ac:dyDescent="0.25">
      <c r="A209" s="12" t="s">
        <v>335</v>
      </c>
      <c r="B209" s="13" t="s">
        <v>18</v>
      </c>
      <c r="C209" s="13" t="s">
        <v>107</v>
      </c>
      <c r="D209" s="28" t="s">
        <v>336</v>
      </c>
      <c r="E209" s="14">
        <v>2</v>
      </c>
      <c r="F209" s="14">
        <v>1636.02</v>
      </c>
      <c r="G209" s="15">
        <f t="shared" si="54"/>
        <v>3272.04</v>
      </c>
      <c r="H209" s="14">
        <v>2</v>
      </c>
      <c r="I209" s="48">
        <v>0</v>
      </c>
      <c r="J209" s="15">
        <f t="shared" si="55"/>
        <v>0</v>
      </c>
    </row>
    <row r="210" spans="1:10" ht="22.5" x14ac:dyDescent="0.25">
      <c r="A210" s="12" t="s">
        <v>337</v>
      </c>
      <c r="B210" s="13" t="s">
        <v>18</v>
      </c>
      <c r="C210" s="13" t="s">
        <v>107</v>
      </c>
      <c r="D210" s="28" t="s">
        <v>338</v>
      </c>
      <c r="E210" s="14">
        <v>2</v>
      </c>
      <c r="F210" s="14">
        <v>333.24</v>
      </c>
      <c r="G210" s="15">
        <f t="shared" si="54"/>
        <v>666.48</v>
      </c>
      <c r="H210" s="14">
        <v>2</v>
      </c>
      <c r="I210" s="48">
        <v>0</v>
      </c>
      <c r="J210" s="15">
        <f t="shared" si="55"/>
        <v>0</v>
      </c>
    </row>
    <row r="211" spans="1:10" ht="22.5" x14ac:dyDescent="0.25">
      <c r="A211" s="12" t="s">
        <v>339</v>
      </c>
      <c r="B211" s="13" t="s">
        <v>18</v>
      </c>
      <c r="C211" s="13" t="s">
        <v>59</v>
      </c>
      <c r="D211" s="28" t="s">
        <v>340</v>
      </c>
      <c r="E211" s="14">
        <v>26</v>
      </c>
      <c r="F211" s="14">
        <v>636.66</v>
      </c>
      <c r="G211" s="15">
        <f t="shared" si="54"/>
        <v>16553.16</v>
      </c>
      <c r="H211" s="14">
        <v>26</v>
      </c>
      <c r="I211" s="48">
        <v>0</v>
      </c>
      <c r="J211" s="15">
        <f t="shared" si="55"/>
        <v>0</v>
      </c>
    </row>
    <row r="212" spans="1:10" ht="22.5" x14ac:dyDescent="0.25">
      <c r="A212" s="12" t="s">
        <v>341</v>
      </c>
      <c r="B212" s="13" t="s">
        <v>18</v>
      </c>
      <c r="C212" s="13" t="s">
        <v>100</v>
      </c>
      <c r="D212" s="28" t="s">
        <v>342</v>
      </c>
      <c r="E212" s="14">
        <v>25.2</v>
      </c>
      <c r="F212" s="14">
        <v>1496.25</v>
      </c>
      <c r="G212" s="15">
        <f t="shared" si="54"/>
        <v>37705.5</v>
      </c>
      <c r="H212" s="14">
        <v>25.2</v>
      </c>
      <c r="I212" s="48">
        <v>0</v>
      </c>
      <c r="J212" s="15">
        <f t="shared" si="55"/>
        <v>0</v>
      </c>
    </row>
    <row r="213" spans="1:10" x14ac:dyDescent="0.25">
      <c r="A213" s="16"/>
      <c r="B213" s="16"/>
      <c r="C213" s="16"/>
      <c r="D213" s="29" t="s">
        <v>343</v>
      </c>
      <c r="E213" s="14">
        <v>1</v>
      </c>
      <c r="F213" s="17">
        <f>SUM(G205:G212)</f>
        <v>71559.83</v>
      </c>
      <c r="G213" s="17">
        <f t="shared" si="54"/>
        <v>71559.83</v>
      </c>
      <c r="H213" s="14">
        <v>1</v>
      </c>
      <c r="I213" s="17">
        <f>SUM(J205:J212)</f>
        <v>0</v>
      </c>
      <c r="J213" s="17">
        <f t="shared" si="55"/>
        <v>0</v>
      </c>
    </row>
    <row r="214" spans="1:10" ht="0.95" customHeight="1" x14ac:dyDescent="0.25">
      <c r="A214" s="18"/>
      <c r="B214" s="18"/>
      <c r="C214" s="18"/>
      <c r="D214" s="30"/>
      <c r="E214" s="18"/>
      <c r="F214" s="18"/>
      <c r="G214" s="18"/>
      <c r="H214" s="18"/>
      <c r="I214" s="18"/>
      <c r="J214" s="18"/>
    </row>
    <row r="215" spans="1:10" x14ac:dyDescent="0.25">
      <c r="A215" s="10" t="s">
        <v>344</v>
      </c>
      <c r="B215" s="10" t="s">
        <v>10</v>
      </c>
      <c r="C215" s="10" t="s">
        <v>11</v>
      </c>
      <c r="D215" s="27" t="s">
        <v>345</v>
      </c>
      <c r="E215" s="11">
        <f t="shared" ref="E215:J215" si="56">E223</f>
        <v>1</v>
      </c>
      <c r="F215" s="11">
        <f t="shared" si="56"/>
        <v>23583.95</v>
      </c>
      <c r="G215" s="11">
        <f t="shared" si="56"/>
        <v>23583.95</v>
      </c>
      <c r="H215" s="11">
        <f t="shared" si="56"/>
        <v>1</v>
      </c>
      <c r="I215" s="11">
        <f t="shared" si="56"/>
        <v>0</v>
      </c>
      <c r="J215" s="11">
        <f t="shared" si="56"/>
        <v>0</v>
      </c>
    </row>
    <row r="216" spans="1:10" ht="22.5" x14ac:dyDescent="0.25">
      <c r="A216" s="12" t="s">
        <v>346</v>
      </c>
      <c r="B216" s="13" t="s">
        <v>18</v>
      </c>
      <c r="C216" s="13" t="s">
        <v>107</v>
      </c>
      <c r="D216" s="28" t="s">
        <v>347</v>
      </c>
      <c r="E216" s="14">
        <v>1</v>
      </c>
      <c r="F216" s="14">
        <v>158.85</v>
      </c>
      <c r="G216" s="15">
        <f t="shared" ref="G216:G223" si="57">ROUND(E216*F216,2)</f>
        <v>158.85</v>
      </c>
      <c r="H216" s="14">
        <v>1</v>
      </c>
      <c r="I216" s="48">
        <v>0</v>
      </c>
      <c r="J216" s="15">
        <f t="shared" ref="J216:J223" si="58">ROUND(H216*I216,2)</f>
        <v>0</v>
      </c>
    </row>
    <row r="217" spans="1:10" ht="22.5" x14ac:dyDescent="0.25">
      <c r="A217" s="12" t="s">
        <v>348</v>
      </c>
      <c r="B217" s="13" t="s">
        <v>18</v>
      </c>
      <c r="C217" s="13" t="s">
        <v>107</v>
      </c>
      <c r="D217" s="28" t="s">
        <v>349</v>
      </c>
      <c r="E217" s="14">
        <v>1</v>
      </c>
      <c r="F217" s="14">
        <v>69.78</v>
      </c>
      <c r="G217" s="15">
        <f t="shared" si="57"/>
        <v>69.78</v>
      </c>
      <c r="H217" s="14">
        <v>1</v>
      </c>
      <c r="I217" s="48">
        <v>0</v>
      </c>
      <c r="J217" s="15">
        <f t="shared" si="58"/>
        <v>0</v>
      </c>
    </row>
    <row r="218" spans="1:10" ht="22.5" x14ac:dyDescent="0.25">
      <c r="A218" s="12" t="s">
        <v>350</v>
      </c>
      <c r="B218" s="13" t="s">
        <v>18</v>
      </c>
      <c r="C218" s="13" t="s">
        <v>107</v>
      </c>
      <c r="D218" s="28" t="s">
        <v>351</v>
      </c>
      <c r="E218" s="14">
        <v>1</v>
      </c>
      <c r="F218" s="14">
        <v>367.5</v>
      </c>
      <c r="G218" s="15">
        <f t="shared" si="57"/>
        <v>367.5</v>
      </c>
      <c r="H218" s="14">
        <v>1</v>
      </c>
      <c r="I218" s="48">
        <v>0</v>
      </c>
      <c r="J218" s="15">
        <f t="shared" si="58"/>
        <v>0</v>
      </c>
    </row>
    <row r="219" spans="1:10" x14ac:dyDescent="0.25">
      <c r="A219" s="12" t="s">
        <v>352</v>
      </c>
      <c r="B219" s="13" t="s">
        <v>18</v>
      </c>
      <c r="C219" s="13" t="s">
        <v>107</v>
      </c>
      <c r="D219" s="28" t="s">
        <v>353</v>
      </c>
      <c r="E219" s="14">
        <v>1</v>
      </c>
      <c r="F219" s="14">
        <v>2941.8</v>
      </c>
      <c r="G219" s="15">
        <f t="shared" si="57"/>
        <v>2941.8</v>
      </c>
      <c r="H219" s="14">
        <v>1</v>
      </c>
      <c r="I219" s="48">
        <v>0</v>
      </c>
      <c r="J219" s="15">
        <f t="shared" si="58"/>
        <v>0</v>
      </c>
    </row>
    <row r="220" spans="1:10" ht="22.5" x14ac:dyDescent="0.25">
      <c r="A220" s="12" t="s">
        <v>354</v>
      </c>
      <c r="B220" s="13" t="s">
        <v>18</v>
      </c>
      <c r="C220" s="13" t="s">
        <v>107</v>
      </c>
      <c r="D220" s="28" t="s">
        <v>355</v>
      </c>
      <c r="E220" s="14">
        <v>1</v>
      </c>
      <c r="F220" s="14">
        <v>1280.42</v>
      </c>
      <c r="G220" s="15">
        <f t="shared" si="57"/>
        <v>1280.42</v>
      </c>
      <c r="H220" s="14">
        <v>1</v>
      </c>
      <c r="I220" s="48">
        <v>0</v>
      </c>
      <c r="J220" s="15">
        <f t="shared" si="58"/>
        <v>0</v>
      </c>
    </row>
    <row r="221" spans="1:10" ht="22.5" x14ac:dyDescent="0.25">
      <c r="A221" s="12" t="s">
        <v>356</v>
      </c>
      <c r="B221" s="13" t="s">
        <v>18</v>
      </c>
      <c r="C221" s="13" t="s">
        <v>107</v>
      </c>
      <c r="D221" s="28" t="s">
        <v>357</v>
      </c>
      <c r="E221" s="14">
        <v>1</v>
      </c>
      <c r="F221" s="14">
        <v>3015.6</v>
      </c>
      <c r="G221" s="15">
        <f t="shared" si="57"/>
        <v>3015.6</v>
      </c>
      <c r="H221" s="14">
        <v>1</v>
      </c>
      <c r="I221" s="48">
        <v>0</v>
      </c>
      <c r="J221" s="15">
        <f t="shared" si="58"/>
        <v>0</v>
      </c>
    </row>
    <row r="222" spans="1:10" x14ac:dyDescent="0.25">
      <c r="A222" s="12" t="s">
        <v>358</v>
      </c>
      <c r="B222" s="13" t="s">
        <v>18</v>
      </c>
      <c r="C222" s="13" t="s">
        <v>107</v>
      </c>
      <c r="D222" s="28" t="s">
        <v>359</v>
      </c>
      <c r="E222" s="14">
        <v>1</v>
      </c>
      <c r="F222" s="14">
        <v>15750</v>
      </c>
      <c r="G222" s="15">
        <f t="shared" si="57"/>
        <v>15750</v>
      </c>
      <c r="H222" s="14">
        <v>1</v>
      </c>
      <c r="I222" s="48">
        <v>0</v>
      </c>
      <c r="J222" s="15">
        <f t="shared" si="58"/>
        <v>0</v>
      </c>
    </row>
    <row r="223" spans="1:10" x14ac:dyDescent="0.25">
      <c r="A223" s="16"/>
      <c r="B223" s="16"/>
      <c r="C223" s="16"/>
      <c r="D223" s="29" t="s">
        <v>360</v>
      </c>
      <c r="E223" s="14">
        <v>1</v>
      </c>
      <c r="F223" s="17">
        <f>SUM(G216:G222)</f>
        <v>23583.95</v>
      </c>
      <c r="G223" s="17">
        <f t="shared" si="57"/>
        <v>23583.95</v>
      </c>
      <c r="H223" s="14">
        <v>1</v>
      </c>
      <c r="I223" s="17">
        <f>SUM(J216:J222)</f>
        <v>0</v>
      </c>
      <c r="J223" s="17">
        <f t="shared" si="58"/>
        <v>0</v>
      </c>
    </row>
    <row r="224" spans="1:10" ht="0.95" customHeight="1" x14ac:dyDescent="0.25">
      <c r="A224" s="18"/>
      <c r="B224" s="18"/>
      <c r="C224" s="18"/>
      <c r="D224" s="30"/>
      <c r="E224" s="18"/>
      <c r="F224" s="18"/>
      <c r="G224" s="18"/>
      <c r="H224" s="18"/>
      <c r="I224" s="18"/>
      <c r="J224" s="18"/>
    </row>
    <row r="225" spans="1:10" x14ac:dyDescent="0.25">
      <c r="A225" s="10" t="s">
        <v>361</v>
      </c>
      <c r="B225" s="10" t="s">
        <v>10</v>
      </c>
      <c r="C225" s="10" t="s">
        <v>11</v>
      </c>
      <c r="D225" s="27" t="s">
        <v>362</v>
      </c>
      <c r="E225" s="11">
        <f t="shared" ref="E225:J225" si="59">E241</f>
        <v>1</v>
      </c>
      <c r="F225" s="11">
        <f t="shared" si="59"/>
        <v>38850</v>
      </c>
      <c r="G225" s="11">
        <f t="shared" si="59"/>
        <v>38850</v>
      </c>
      <c r="H225" s="11">
        <f t="shared" si="59"/>
        <v>1</v>
      </c>
      <c r="I225" s="11">
        <f t="shared" si="59"/>
        <v>0</v>
      </c>
      <c r="J225" s="11">
        <f t="shared" si="59"/>
        <v>0</v>
      </c>
    </row>
    <row r="226" spans="1:10" ht="33.75" x14ac:dyDescent="0.25">
      <c r="A226" s="12" t="s">
        <v>363</v>
      </c>
      <c r="B226" s="13" t="s">
        <v>18</v>
      </c>
      <c r="C226" s="13" t="s">
        <v>364</v>
      </c>
      <c r="D226" s="28" t="s">
        <v>365</v>
      </c>
      <c r="E226" s="14">
        <v>62.37</v>
      </c>
      <c r="F226" s="14">
        <v>134.54</v>
      </c>
      <c r="G226" s="15">
        <f t="shared" ref="G226:G241" si="60">ROUND(E226*F226,2)</f>
        <v>8391.26</v>
      </c>
      <c r="H226" s="14">
        <v>62.37</v>
      </c>
      <c r="I226" s="48">
        <v>0</v>
      </c>
      <c r="J226" s="15">
        <f t="shared" ref="J226:J241" si="61">ROUND(H226*I226,2)</f>
        <v>0</v>
      </c>
    </row>
    <row r="227" spans="1:10" ht="22.5" x14ac:dyDescent="0.25">
      <c r="A227" s="12" t="s">
        <v>366</v>
      </c>
      <c r="B227" s="13" t="s">
        <v>18</v>
      </c>
      <c r="C227" s="13" t="s">
        <v>59</v>
      </c>
      <c r="D227" s="28" t="s">
        <v>367</v>
      </c>
      <c r="E227" s="14">
        <v>30</v>
      </c>
      <c r="F227" s="14">
        <v>114.17</v>
      </c>
      <c r="G227" s="15">
        <f t="shared" si="60"/>
        <v>3425.1</v>
      </c>
      <c r="H227" s="14">
        <v>30</v>
      </c>
      <c r="I227" s="48">
        <v>0</v>
      </c>
      <c r="J227" s="15">
        <f t="shared" si="61"/>
        <v>0</v>
      </c>
    </row>
    <row r="228" spans="1:10" ht="22.5" x14ac:dyDescent="0.25">
      <c r="A228" s="12" t="s">
        <v>368</v>
      </c>
      <c r="B228" s="13" t="s">
        <v>18</v>
      </c>
      <c r="C228" s="13" t="s">
        <v>59</v>
      </c>
      <c r="D228" s="28" t="s">
        <v>369</v>
      </c>
      <c r="E228" s="14">
        <v>62.37</v>
      </c>
      <c r="F228" s="14">
        <v>121.46</v>
      </c>
      <c r="G228" s="15">
        <f t="shared" si="60"/>
        <v>7575.46</v>
      </c>
      <c r="H228" s="14">
        <v>62.37</v>
      </c>
      <c r="I228" s="48">
        <v>0</v>
      </c>
      <c r="J228" s="15">
        <f t="shared" si="61"/>
        <v>0</v>
      </c>
    </row>
    <row r="229" spans="1:10" ht="22.5" x14ac:dyDescent="0.25">
      <c r="A229" s="12" t="s">
        <v>370</v>
      </c>
      <c r="B229" s="13" t="s">
        <v>18</v>
      </c>
      <c r="C229" s="13" t="s">
        <v>107</v>
      </c>
      <c r="D229" s="28" t="s">
        <v>371</v>
      </c>
      <c r="E229" s="14">
        <v>1</v>
      </c>
      <c r="F229" s="14">
        <v>45.87</v>
      </c>
      <c r="G229" s="15">
        <f t="shared" si="60"/>
        <v>45.87</v>
      </c>
      <c r="H229" s="14">
        <v>1</v>
      </c>
      <c r="I229" s="48">
        <v>0</v>
      </c>
      <c r="J229" s="15">
        <f t="shared" si="61"/>
        <v>0</v>
      </c>
    </row>
    <row r="230" spans="1:10" ht="22.5" x14ac:dyDescent="0.25">
      <c r="A230" s="12" t="s">
        <v>372</v>
      </c>
      <c r="B230" s="13" t="s">
        <v>18</v>
      </c>
      <c r="C230" s="13" t="s">
        <v>107</v>
      </c>
      <c r="D230" s="28" t="s">
        <v>373</v>
      </c>
      <c r="E230" s="14">
        <v>2</v>
      </c>
      <c r="F230" s="14">
        <v>172.7</v>
      </c>
      <c r="G230" s="15">
        <f t="shared" si="60"/>
        <v>345.4</v>
      </c>
      <c r="H230" s="14">
        <v>2</v>
      </c>
      <c r="I230" s="48">
        <v>0</v>
      </c>
      <c r="J230" s="15">
        <f t="shared" si="61"/>
        <v>0</v>
      </c>
    </row>
    <row r="231" spans="1:10" x14ac:dyDescent="0.25">
      <c r="A231" s="12" t="s">
        <v>374</v>
      </c>
      <c r="B231" s="13" t="s">
        <v>18</v>
      </c>
      <c r="C231" s="13" t="s">
        <v>59</v>
      </c>
      <c r="D231" s="28" t="s">
        <v>375</v>
      </c>
      <c r="E231" s="14">
        <v>30</v>
      </c>
      <c r="F231" s="14">
        <v>235.36</v>
      </c>
      <c r="G231" s="15">
        <f t="shared" si="60"/>
        <v>7060.8</v>
      </c>
      <c r="H231" s="14">
        <v>30</v>
      </c>
      <c r="I231" s="48">
        <v>0</v>
      </c>
      <c r="J231" s="15">
        <f t="shared" si="61"/>
        <v>0</v>
      </c>
    </row>
    <row r="232" spans="1:10" x14ac:dyDescent="0.25">
      <c r="A232" s="12" t="s">
        <v>376</v>
      </c>
      <c r="B232" s="13" t="s">
        <v>18</v>
      </c>
      <c r="C232" s="13" t="s">
        <v>59</v>
      </c>
      <c r="D232" s="28" t="s">
        <v>377</v>
      </c>
      <c r="E232" s="14">
        <v>10.24</v>
      </c>
      <c r="F232" s="14">
        <v>261.27</v>
      </c>
      <c r="G232" s="15">
        <f t="shared" si="60"/>
        <v>2675.4</v>
      </c>
      <c r="H232" s="14">
        <v>10.24</v>
      </c>
      <c r="I232" s="48">
        <v>0</v>
      </c>
      <c r="J232" s="15">
        <f t="shared" si="61"/>
        <v>0</v>
      </c>
    </row>
    <row r="233" spans="1:10" ht="22.5" x14ac:dyDescent="0.25">
      <c r="A233" s="12" t="s">
        <v>378</v>
      </c>
      <c r="B233" s="13" t="s">
        <v>18</v>
      </c>
      <c r="C233" s="13" t="s">
        <v>107</v>
      </c>
      <c r="D233" s="28" t="s">
        <v>379</v>
      </c>
      <c r="E233" s="14">
        <v>2</v>
      </c>
      <c r="F233" s="14">
        <v>960.02</v>
      </c>
      <c r="G233" s="15">
        <f t="shared" si="60"/>
        <v>1920.04</v>
      </c>
      <c r="H233" s="14">
        <v>2</v>
      </c>
      <c r="I233" s="48">
        <v>0</v>
      </c>
      <c r="J233" s="15">
        <f t="shared" si="61"/>
        <v>0</v>
      </c>
    </row>
    <row r="234" spans="1:10" ht="22.5" x14ac:dyDescent="0.25">
      <c r="A234" s="12" t="s">
        <v>380</v>
      </c>
      <c r="B234" s="13" t="s">
        <v>18</v>
      </c>
      <c r="C234" s="13" t="s">
        <v>107</v>
      </c>
      <c r="D234" s="28" t="s">
        <v>381</v>
      </c>
      <c r="E234" s="14">
        <v>1</v>
      </c>
      <c r="F234" s="14">
        <v>644.07000000000005</v>
      </c>
      <c r="G234" s="15">
        <f t="shared" si="60"/>
        <v>644.07000000000005</v>
      </c>
      <c r="H234" s="14">
        <v>1</v>
      </c>
      <c r="I234" s="48">
        <v>0</v>
      </c>
      <c r="J234" s="15">
        <f t="shared" si="61"/>
        <v>0</v>
      </c>
    </row>
    <row r="235" spans="1:10" ht="22.5" x14ac:dyDescent="0.25">
      <c r="A235" s="12" t="s">
        <v>382</v>
      </c>
      <c r="B235" s="13" t="s">
        <v>18</v>
      </c>
      <c r="C235" s="13" t="s">
        <v>107</v>
      </c>
      <c r="D235" s="28" t="s">
        <v>383</v>
      </c>
      <c r="E235" s="14">
        <v>15</v>
      </c>
      <c r="F235" s="14">
        <v>33.06</v>
      </c>
      <c r="G235" s="15">
        <f t="shared" si="60"/>
        <v>495.9</v>
      </c>
      <c r="H235" s="14">
        <v>15</v>
      </c>
      <c r="I235" s="48">
        <v>0</v>
      </c>
      <c r="J235" s="15">
        <f t="shared" si="61"/>
        <v>0</v>
      </c>
    </row>
    <row r="236" spans="1:10" ht="22.5" x14ac:dyDescent="0.25">
      <c r="A236" s="12" t="s">
        <v>384</v>
      </c>
      <c r="B236" s="13" t="s">
        <v>18</v>
      </c>
      <c r="C236" s="13" t="s">
        <v>107</v>
      </c>
      <c r="D236" s="28" t="s">
        <v>385</v>
      </c>
      <c r="E236" s="14">
        <v>4</v>
      </c>
      <c r="F236" s="14">
        <v>43.67</v>
      </c>
      <c r="G236" s="15">
        <f t="shared" si="60"/>
        <v>174.68</v>
      </c>
      <c r="H236" s="14">
        <v>4</v>
      </c>
      <c r="I236" s="48">
        <v>0</v>
      </c>
      <c r="J236" s="15">
        <f t="shared" si="61"/>
        <v>0</v>
      </c>
    </row>
    <row r="237" spans="1:10" ht="22.5" x14ac:dyDescent="0.25">
      <c r="A237" s="12" t="s">
        <v>386</v>
      </c>
      <c r="B237" s="13" t="s">
        <v>18</v>
      </c>
      <c r="C237" s="13" t="s">
        <v>107</v>
      </c>
      <c r="D237" s="28" t="s">
        <v>387</v>
      </c>
      <c r="E237" s="14">
        <v>1</v>
      </c>
      <c r="F237" s="14">
        <v>547.32000000000005</v>
      </c>
      <c r="G237" s="15">
        <f t="shared" si="60"/>
        <v>547.32000000000005</v>
      </c>
      <c r="H237" s="14">
        <v>1</v>
      </c>
      <c r="I237" s="48">
        <v>0</v>
      </c>
      <c r="J237" s="15">
        <f t="shared" si="61"/>
        <v>0</v>
      </c>
    </row>
    <row r="238" spans="1:10" ht="33.75" x14ac:dyDescent="0.25">
      <c r="A238" s="12" t="s">
        <v>388</v>
      </c>
      <c r="B238" s="13" t="s">
        <v>18</v>
      </c>
      <c r="C238" s="13" t="s">
        <v>59</v>
      </c>
      <c r="D238" s="28" t="s">
        <v>389</v>
      </c>
      <c r="E238" s="14">
        <v>10</v>
      </c>
      <c r="F238" s="14">
        <v>347.54</v>
      </c>
      <c r="G238" s="15">
        <f t="shared" si="60"/>
        <v>3475.4</v>
      </c>
      <c r="H238" s="14">
        <v>10</v>
      </c>
      <c r="I238" s="48">
        <v>0</v>
      </c>
      <c r="J238" s="15">
        <f t="shared" si="61"/>
        <v>0</v>
      </c>
    </row>
    <row r="239" spans="1:10" ht="22.5" x14ac:dyDescent="0.25">
      <c r="A239" s="12" t="s">
        <v>390</v>
      </c>
      <c r="B239" s="13" t="s">
        <v>18</v>
      </c>
      <c r="C239" s="13" t="s">
        <v>59</v>
      </c>
      <c r="D239" s="28" t="s">
        <v>391</v>
      </c>
      <c r="E239" s="14">
        <v>1</v>
      </c>
      <c r="F239" s="14">
        <v>1034.4100000000001</v>
      </c>
      <c r="G239" s="15">
        <f t="shared" si="60"/>
        <v>1034.4100000000001</v>
      </c>
      <c r="H239" s="14">
        <v>1</v>
      </c>
      <c r="I239" s="48">
        <v>0</v>
      </c>
      <c r="J239" s="15">
        <f t="shared" si="61"/>
        <v>0</v>
      </c>
    </row>
    <row r="240" spans="1:10" ht="33.75" x14ac:dyDescent="0.25">
      <c r="A240" s="12" t="s">
        <v>392</v>
      </c>
      <c r="B240" s="13" t="s">
        <v>18</v>
      </c>
      <c r="C240" s="13" t="s">
        <v>107</v>
      </c>
      <c r="D240" s="28" t="s">
        <v>393</v>
      </c>
      <c r="E240" s="14">
        <v>1</v>
      </c>
      <c r="F240" s="14">
        <v>1038.8900000000001</v>
      </c>
      <c r="G240" s="15">
        <f t="shared" si="60"/>
        <v>1038.8900000000001</v>
      </c>
      <c r="H240" s="14">
        <v>1</v>
      </c>
      <c r="I240" s="48">
        <v>0</v>
      </c>
      <c r="J240" s="15">
        <f t="shared" si="61"/>
        <v>0</v>
      </c>
    </row>
    <row r="241" spans="1:10" x14ac:dyDescent="0.25">
      <c r="A241" s="16"/>
      <c r="B241" s="16"/>
      <c r="C241" s="16"/>
      <c r="D241" s="29" t="s">
        <v>394</v>
      </c>
      <c r="E241" s="14">
        <v>1</v>
      </c>
      <c r="F241" s="17">
        <f>SUM(G226:G240)</f>
        <v>38850</v>
      </c>
      <c r="G241" s="17">
        <f t="shared" si="60"/>
        <v>38850</v>
      </c>
      <c r="H241" s="14">
        <v>1</v>
      </c>
      <c r="I241" s="17">
        <f>SUM(J226:J240)</f>
        <v>0</v>
      </c>
      <c r="J241" s="17">
        <f t="shared" si="61"/>
        <v>0</v>
      </c>
    </row>
    <row r="242" spans="1:10" ht="0.95" customHeight="1" x14ac:dyDescent="0.25">
      <c r="A242" s="18"/>
      <c r="B242" s="18"/>
      <c r="C242" s="18"/>
      <c r="D242" s="30"/>
      <c r="E242" s="18"/>
      <c r="F242" s="18"/>
      <c r="G242" s="18"/>
      <c r="H242" s="18"/>
      <c r="I242" s="18"/>
      <c r="J242" s="18"/>
    </row>
    <row r="243" spans="1:10" x14ac:dyDescent="0.25">
      <c r="A243" s="16"/>
      <c r="B243" s="16"/>
      <c r="C243" s="16"/>
      <c r="D243" s="29" t="s">
        <v>395</v>
      </c>
      <c r="E243" s="14">
        <v>1</v>
      </c>
      <c r="F243" s="17">
        <f>G168+G175+G186+G190+G200+G204+G215+G225</f>
        <v>341608.12</v>
      </c>
      <c r="G243" s="17">
        <f>ROUND(E243*F243,2)</f>
        <v>341608.12</v>
      </c>
      <c r="H243" s="14">
        <v>1</v>
      </c>
      <c r="I243" s="17">
        <f>J168+J175+J186+J190+J200+J204+J215+J225</f>
        <v>0</v>
      </c>
      <c r="J243" s="17">
        <f>ROUND(H243*I243,2)</f>
        <v>0</v>
      </c>
    </row>
    <row r="244" spans="1:10" ht="0.95" customHeight="1" x14ac:dyDescent="0.25">
      <c r="A244" s="18"/>
      <c r="B244" s="18"/>
      <c r="C244" s="18"/>
      <c r="D244" s="30"/>
      <c r="E244" s="18"/>
      <c r="F244" s="18"/>
      <c r="G244" s="18"/>
      <c r="H244" s="18"/>
      <c r="I244" s="18"/>
      <c r="J244" s="18"/>
    </row>
    <row r="245" spans="1:10" x14ac:dyDescent="0.25">
      <c r="A245" s="16"/>
      <c r="B245" s="16"/>
      <c r="C245" s="16"/>
      <c r="D245" s="29" t="s">
        <v>396</v>
      </c>
      <c r="E245" s="19">
        <v>1</v>
      </c>
      <c r="F245" s="17">
        <f>G5+G38+G51+G82+G89+G97+G115+G121+G132+G154+G158+G167</f>
        <v>1227273.45</v>
      </c>
      <c r="G245" s="17">
        <f>ROUND(E245*F245,2)</f>
        <v>1227273.45</v>
      </c>
      <c r="H245" s="19">
        <v>1</v>
      </c>
      <c r="I245" s="17">
        <f>J5+J38+J51+J82+J89+J97+J115+J121+J132+J154+J158+J167</f>
        <v>0</v>
      </c>
      <c r="J245" s="17">
        <f>ROUND(H245*I245,2)</f>
        <v>0</v>
      </c>
    </row>
    <row r="246" spans="1:10" ht="0.95" customHeight="1" x14ac:dyDescent="0.25">
      <c r="A246" s="18"/>
      <c r="B246" s="18"/>
      <c r="C246" s="18"/>
      <c r="D246" s="30"/>
      <c r="E246" s="18"/>
      <c r="F246" s="18"/>
      <c r="G246" s="18"/>
      <c r="H246" s="18"/>
      <c r="I246" s="18"/>
      <c r="J246" s="18"/>
    </row>
    <row r="247" spans="1:10" x14ac:dyDescent="0.25">
      <c r="A247" s="5" t="s">
        <v>397</v>
      </c>
      <c r="B247" s="5" t="s">
        <v>10</v>
      </c>
      <c r="C247" s="5" t="s">
        <v>11</v>
      </c>
      <c r="D247" s="25" t="s">
        <v>398</v>
      </c>
      <c r="E247" s="6">
        <f t="shared" ref="E247:J247" si="62">E491</f>
        <v>1</v>
      </c>
      <c r="F247" s="7">
        <f t="shared" si="62"/>
        <v>470512.25</v>
      </c>
      <c r="G247" s="7">
        <f t="shared" si="62"/>
        <v>470512.25</v>
      </c>
      <c r="H247" s="6">
        <f t="shared" si="62"/>
        <v>1</v>
      </c>
      <c r="I247" s="7">
        <f t="shared" si="62"/>
        <v>0</v>
      </c>
      <c r="J247" s="7">
        <f t="shared" si="62"/>
        <v>0</v>
      </c>
    </row>
    <row r="248" spans="1:10" ht="22.5" x14ac:dyDescent="0.25">
      <c r="A248" s="8" t="s">
        <v>399</v>
      </c>
      <c r="B248" s="20" t="s">
        <v>10</v>
      </c>
      <c r="C248" s="8" t="s">
        <v>11</v>
      </c>
      <c r="D248" s="26" t="s">
        <v>400</v>
      </c>
      <c r="E248" s="9">
        <f t="shared" ref="E248:J248" si="63">E275</f>
        <v>1</v>
      </c>
      <c r="F248" s="9">
        <f t="shared" si="63"/>
        <v>42816.19</v>
      </c>
      <c r="G248" s="9">
        <f t="shared" si="63"/>
        <v>42816.19</v>
      </c>
      <c r="H248" s="9">
        <f t="shared" si="63"/>
        <v>1</v>
      </c>
      <c r="I248" s="9">
        <f t="shared" si="63"/>
        <v>0</v>
      </c>
      <c r="J248" s="9">
        <f t="shared" si="63"/>
        <v>0</v>
      </c>
    </row>
    <row r="249" spans="1:10" x14ac:dyDescent="0.25">
      <c r="A249" s="10" t="s">
        <v>401</v>
      </c>
      <c r="B249" s="10" t="s">
        <v>10</v>
      </c>
      <c r="C249" s="10" t="s">
        <v>11</v>
      </c>
      <c r="D249" s="27" t="s">
        <v>402</v>
      </c>
      <c r="E249" s="11">
        <f t="shared" ref="E249:J249" si="64">E255</f>
        <v>1</v>
      </c>
      <c r="F249" s="11">
        <f t="shared" si="64"/>
        <v>15518.6</v>
      </c>
      <c r="G249" s="11">
        <f t="shared" si="64"/>
        <v>15518.6</v>
      </c>
      <c r="H249" s="11">
        <f t="shared" si="64"/>
        <v>1</v>
      </c>
      <c r="I249" s="11">
        <f t="shared" si="64"/>
        <v>0</v>
      </c>
      <c r="J249" s="11">
        <f t="shared" si="64"/>
        <v>0</v>
      </c>
    </row>
    <row r="250" spans="1:10" x14ac:dyDescent="0.25">
      <c r="A250" s="12" t="s">
        <v>403</v>
      </c>
      <c r="B250" s="13" t="s">
        <v>18</v>
      </c>
      <c r="C250" s="13" t="s">
        <v>59</v>
      </c>
      <c r="D250" s="28" t="s">
        <v>404</v>
      </c>
      <c r="E250" s="14">
        <v>350</v>
      </c>
      <c r="F250" s="14">
        <v>15.38</v>
      </c>
      <c r="G250" s="15">
        <f t="shared" ref="G250:G255" si="65">ROUND(E250*F250,2)</f>
        <v>5383</v>
      </c>
      <c r="H250" s="14">
        <v>350</v>
      </c>
      <c r="I250" s="48">
        <v>0</v>
      </c>
      <c r="J250" s="15">
        <f t="shared" ref="J250:J255" si="66">ROUND(H250*I250,2)</f>
        <v>0</v>
      </c>
    </row>
    <row r="251" spans="1:10" ht="22.5" x14ac:dyDescent="0.25">
      <c r="A251" s="12" t="s">
        <v>405</v>
      </c>
      <c r="B251" s="13" t="s">
        <v>18</v>
      </c>
      <c r="C251" s="13" t="s">
        <v>59</v>
      </c>
      <c r="D251" s="28" t="s">
        <v>406</v>
      </c>
      <c r="E251" s="14">
        <v>150</v>
      </c>
      <c r="F251" s="14">
        <v>6.67</v>
      </c>
      <c r="G251" s="15">
        <f t="shared" si="65"/>
        <v>1000.5</v>
      </c>
      <c r="H251" s="14">
        <v>150</v>
      </c>
      <c r="I251" s="48">
        <v>0</v>
      </c>
      <c r="J251" s="15">
        <f t="shared" si="66"/>
        <v>0</v>
      </c>
    </row>
    <row r="252" spans="1:10" x14ac:dyDescent="0.25">
      <c r="A252" s="12" t="s">
        <v>407</v>
      </c>
      <c r="B252" s="13" t="s">
        <v>18</v>
      </c>
      <c r="C252" s="13" t="s">
        <v>59</v>
      </c>
      <c r="D252" s="28" t="s">
        <v>408</v>
      </c>
      <c r="E252" s="14">
        <v>260</v>
      </c>
      <c r="F252" s="14">
        <v>10.02</v>
      </c>
      <c r="G252" s="15">
        <f t="shared" si="65"/>
        <v>2605.1999999999998</v>
      </c>
      <c r="H252" s="14">
        <v>260</v>
      </c>
      <c r="I252" s="48">
        <v>0</v>
      </c>
      <c r="J252" s="15">
        <f t="shared" si="66"/>
        <v>0</v>
      </c>
    </row>
    <row r="253" spans="1:10" x14ac:dyDescent="0.25">
      <c r="A253" s="12" t="s">
        <v>409</v>
      </c>
      <c r="B253" s="13" t="s">
        <v>18</v>
      </c>
      <c r="C253" s="13" t="s">
        <v>59</v>
      </c>
      <c r="D253" s="28" t="s">
        <v>410</v>
      </c>
      <c r="E253" s="14">
        <v>260</v>
      </c>
      <c r="F253" s="14">
        <v>18.29</v>
      </c>
      <c r="G253" s="15">
        <f t="shared" si="65"/>
        <v>4755.3999999999996</v>
      </c>
      <c r="H253" s="14">
        <v>260</v>
      </c>
      <c r="I253" s="48">
        <v>0</v>
      </c>
      <c r="J253" s="15">
        <f t="shared" si="66"/>
        <v>0</v>
      </c>
    </row>
    <row r="254" spans="1:10" x14ac:dyDescent="0.25">
      <c r="A254" s="12" t="s">
        <v>411</v>
      </c>
      <c r="B254" s="13" t="s">
        <v>18</v>
      </c>
      <c r="C254" s="13" t="s">
        <v>107</v>
      </c>
      <c r="D254" s="28" t="s">
        <v>412</v>
      </c>
      <c r="E254" s="14">
        <v>1</v>
      </c>
      <c r="F254" s="14">
        <v>1774.5</v>
      </c>
      <c r="G254" s="15">
        <f t="shared" si="65"/>
        <v>1774.5</v>
      </c>
      <c r="H254" s="14">
        <v>1</v>
      </c>
      <c r="I254" s="48">
        <v>0</v>
      </c>
      <c r="J254" s="15">
        <f t="shared" si="66"/>
        <v>0</v>
      </c>
    </row>
    <row r="255" spans="1:10" x14ac:dyDescent="0.25">
      <c r="A255" s="16"/>
      <c r="B255" s="16"/>
      <c r="C255" s="16"/>
      <c r="D255" s="29" t="s">
        <v>413</v>
      </c>
      <c r="E255" s="14">
        <v>1</v>
      </c>
      <c r="F255" s="17">
        <f>SUM(G250:G254)</f>
        <v>15518.6</v>
      </c>
      <c r="G255" s="17">
        <f t="shared" si="65"/>
        <v>15518.6</v>
      </c>
      <c r="H255" s="14">
        <v>1</v>
      </c>
      <c r="I255" s="17">
        <f>SUM(J250:J254)</f>
        <v>0</v>
      </c>
      <c r="J255" s="17">
        <f t="shared" si="66"/>
        <v>0</v>
      </c>
    </row>
    <row r="256" spans="1:10" ht="0.95" customHeight="1" x14ac:dyDescent="0.25">
      <c r="A256" s="18"/>
      <c r="B256" s="18"/>
      <c r="C256" s="18"/>
      <c r="D256" s="30"/>
      <c r="E256" s="18"/>
      <c r="F256" s="18"/>
      <c r="G256" s="18"/>
      <c r="H256" s="18"/>
      <c r="I256" s="18"/>
      <c r="J256" s="18"/>
    </row>
    <row r="257" spans="1:10" x14ac:dyDescent="0.25">
      <c r="A257" s="10" t="s">
        <v>414</v>
      </c>
      <c r="B257" s="10" t="s">
        <v>10</v>
      </c>
      <c r="C257" s="10" t="s">
        <v>11</v>
      </c>
      <c r="D257" s="27" t="s">
        <v>415</v>
      </c>
      <c r="E257" s="11">
        <f t="shared" ref="E257:J257" si="67">E268</f>
        <v>1</v>
      </c>
      <c r="F257" s="11">
        <f t="shared" si="67"/>
        <v>25138.87</v>
      </c>
      <c r="G257" s="11">
        <f t="shared" si="67"/>
        <v>25138.87</v>
      </c>
      <c r="H257" s="11">
        <f t="shared" si="67"/>
        <v>1</v>
      </c>
      <c r="I257" s="11">
        <f t="shared" si="67"/>
        <v>0</v>
      </c>
      <c r="J257" s="11">
        <f t="shared" si="67"/>
        <v>0</v>
      </c>
    </row>
    <row r="258" spans="1:10" x14ac:dyDescent="0.25">
      <c r="A258" s="12" t="s">
        <v>403</v>
      </c>
      <c r="B258" s="13" t="s">
        <v>18</v>
      </c>
      <c r="C258" s="13" t="s">
        <v>59</v>
      </c>
      <c r="D258" s="28" t="s">
        <v>404</v>
      </c>
      <c r="E258" s="14">
        <v>350</v>
      </c>
      <c r="F258" s="14">
        <v>15.38</v>
      </c>
      <c r="G258" s="15">
        <f t="shared" ref="G258:G268" si="68">ROUND(E258*F258,2)</f>
        <v>5383</v>
      </c>
      <c r="H258" s="14">
        <v>350</v>
      </c>
      <c r="I258" s="48">
        <v>0</v>
      </c>
      <c r="J258" s="15">
        <f t="shared" ref="J258:J268" si="69">ROUND(H258*I258,2)</f>
        <v>0</v>
      </c>
    </row>
    <row r="259" spans="1:10" x14ac:dyDescent="0.25">
      <c r="A259" s="12" t="s">
        <v>416</v>
      </c>
      <c r="B259" s="13" t="s">
        <v>18</v>
      </c>
      <c r="C259" s="13" t="s">
        <v>59</v>
      </c>
      <c r="D259" s="28" t="s">
        <v>417</v>
      </c>
      <c r="E259" s="14">
        <v>260</v>
      </c>
      <c r="F259" s="14">
        <v>24.92</v>
      </c>
      <c r="G259" s="15">
        <f t="shared" si="68"/>
        <v>6479.2</v>
      </c>
      <c r="H259" s="14">
        <v>260</v>
      </c>
      <c r="I259" s="48">
        <v>0</v>
      </c>
      <c r="J259" s="15">
        <f t="shared" si="69"/>
        <v>0</v>
      </c>
    </row>
    <row r="260" spans="1:10" ht="22.5" x14ac:dyDescent="0.25">
      <c r="A260" s="12" t="s">
        <v>418</v>
      </c>
      <c r="B260" s="13" t="s">
        <v>18</v>
      </c>
      <c r="C260" s="13" t="s">
        <v>59</v>
      </c>
      <c r="D260" s="28" t="s">
        <v>419</v>
      </c>
      <c r="E260" s="14">
        <v>300</v>
      </c>
      <c r="F260" s="14">
        <v>13.22</v>
      </c>
      <c r="G260" s="15">
        <f t="shared" si="68"/>
        <v>3966</v>
      </c>
      <c r="H260" s="14">
        <v>300</v>
      </c>
      <c r="I260" s="48">
        <v>0</v>
      </c>
      <c r="J260" s="15">
        <f t="shared" si="69"/>
        <v>0</v>
      </c>
    </row>
    <row r="261" spans="1:10" x14ac:dyDescent="0.25">
      <c r="A261" s="12" t="s">
        <v>420</v>
      </c>
      <c r="B261" s="13" t="s">
        <v>18</v>
      </c>
      <c r="C261" s="13" t="s">
        <v>59</v>
      </c>
      <c r="D261" s="28" t="s">
        <v>421</v>
      </c>
      <c r="E261" s="14">
        <v>100</v>
      </c>
      <c r="F261" s="14">
        <v>7.79</v>
      </c>
      <c r="G261" s="15">
        <f t="shared" si="68"/>
        <v>779</v>
      </c>
      <c r="H261" s="14">
        <v>100</v>
      </c>
      <c r="I261" s="48">
        <v>0</v>
      </c>
      <c r="J261" s="15">
        <f t="shared" si="69"/>
        <v>0</v>
      </c>
    </row>
    <row r="262" spans="1:10" ht="22.5" x14ac:dyDescent="0.25">
      <c r="A262" s="12" t="s">
        <v>422</v>
      </c>
      <c r="B262" s="13" t="s">
        <v>18</v>
      </c>
      <c r="C262" s="13" t="s">
        <v>107</v>
      </c>
      <c r="D262" s="28" t="s">
        <v>423</v>
      </c>
      <c r="E262" s="14">
        <v>1</v>
      </c>
      <c r="F262" s="14">
        <v>256.41000000000003</v>
      </c>
      <c r="G262" s="15">
        <f t="shared" si="68"/>
        <v>256.41000000000003</v>
      </c>
      <c r="H262" s="14">
        <v>1</v>
      </c>
      <c r="I262" s="48">
        <v>0</v>
      </c>
      <c r="J262" s="15">
        <f t="shared" si="69"/>
        <v>0</v>
      </c>
    </row>
    <row r="263" spans="1:10" x14ac:dyDescent="0.25">
      <c r="A263" s="12" t="s">
        <v>424</v>
      </c>
      <c r="B263" s="13" t="s">
        <v>18</v>
      </c>
      <c r="C263" s="13" t="s">
        <v>107</v>
      </c>
      <c r="D263" s="28" t="s">
        <v>425</v>
      </c>
      <c r="E263" s="14">
        <v>1</v>
      </c>
      <c r="F263" s="14">
        <v>1092</v>
      </c>
      <c r="G263" s="15">
        <f t="shared" si="68"/>
        <v>1092</v>
      </c>
      <c r="H263" s="14">
        <v>1</v>
      </c>
      <c r="I263" s="48">
        <v>0</v>
      </c>
      <c r="J263" s="15">
        <f t="shared" si="69"/>
        <v>0</v>
      </c>
    </row>
    <row r="264" spans="1:10" x14ac:dyDescent="0.25">
      <c r="A264" s="12" t="s">
        <v>426</v>
      </c>
      <c r="B264" s="13" t="s">
        <v>18</v>
      </c>
      <c r="C264" s="13" t="s">
        <v>59</v>
      </c>
      <c r="D264" s="28" t="s">
        <v>427</v>
      </c>
      <c r="E264" s="14">
        <v>20</v>
      </c>
      <c r="F264" s="14">
        <v>76.06</v>
      </c>
      <c r="G264" s="15">
        <f t="shared" si="68"/>
        <v>1521.2</v>
      </c>
      <c r="H264" s="14">
        <v>20</v>
      </c>
      <c r="I264" s="48">
        <v>0</v>
      </c>
      <c r="J264" s="15">
        <f t="shared" si="69"/>
        <v>0</v>
      </c>
    </row>
    <row r="265" spans="1:10" x14ac:dyDescent="0.25">
      <c r="A265" s="12" t="s">
        <v>428</v>
      </c>
      <c r="B265" s="13" t="s">
        <v>18</v>
      </c>
      <c r="C265" s="13" t="s">
        <v>59</v>
      </c>
      <c r="D265" s="28" t="s">
        <v>429</v>
      </c>
      <c r="E265" s="14">
        <v>40</v>
      </c>
      <c r="F265" s="14">
        <v>84.57</v>
      </c>
      <c r="G265" s="15">
        <f t="shared" si="68"/>
        <v>3382.8</v>
      </c>
      <c r="H265" s="14">
        <v>40</v>
      </c>
      <c r="I265" s="48">
        <v>0</v>
      </c>
      <c r="J265" s="15">
        <f t="shared" si="69"/>
        <v>0</v>
      </c>
    </row>
    <row r="266" spans="1:10" ht="22.5" x14ac:dyDescent="0.25">
      <c r="A266" s="12" t="s">
        <v>430</v>
      </c>
      <c r="B266" s="13" t="s">
        <v>18</v>
      </c>
      <c r="C266" s="13" t="s">
        <v>107</v>
      </c>
      <c r="D266" s="28" t="s">
        <v>431</v>
      </c>
      <c r="E266" s="14">
        <v>1</v>
      </c>
      <c r="F266" s="14">
        <v>410.26</v>
      </c>
      <c r="G266" s="15">
        <f t="shared" si="68"/>
        <v>410.26</v>
      </c>
      <c r="H266" s="14">
        <v>1</v>
      </c>
      <c r="I266" s="48">
        <v>0</v>
      </c>
      <c r="J266" s="15">
        <f t="shared" si="69"/>
        <v>0</v>
      </c>
    </row>
    <row r="267" spans="1:10" x14ac:dyDescent="0.25">
      <c r="A267" s="12" t="s">
        <v>432</v>
      </c>
      <c r="B267" s="13" t="s">
        <v>18</v>
      </c>
      <c r="C267" s="13" t="s">
        <v>107</v>
      </c>
      <c r="D267" s="28" t="s">
        <v>433</v>
      </c>
      <c r="E267" s="14">
        <v>1</v>
      </c>
      <c r="F267" s="14">
        <v>1869</v>
      </c>
      <c r="G267" s="15">
        <f t="shared" si="68"/>
        <v>1869</v>
      </c>
      <c r="H267" s="14">
        <v>1</v>
      </c>
      <c r="I267" s="48">
        <v>0</v>
      </c>
      <c r="J267" s="15">
        <f t="shared" si="69"/>
        <v>0</v>
      </c>
    </row>
    <row r="268" spans="1:10" x14ac:dyDescent="0.25">
      <c r="A268" s="16"/>
      <c r="B268" s="16"/>
      <c r="C268" s="16"/>
      <c r="D268" s="29" t="s">
        <v>434</v>
      </c>
      <c r="E268" s="14">
        <v>1</v>
      </c>
      <c r="F268" s="17">
        <f>SUM(G258:G267)</f>
        <v>25138.87</v>
      </c>
      <c r="G268" s="17">
        <f t="shared" si="68"/>
        <v>25138.87</v>
      </c>
      <c r="H268" s="14">
        <v>1</v>
      </c>
      <c r="I268" s="17">
        <f>SUM(J258:J267)</f>
        <v>0</v>
      </c>
      <c r="J268" s="17">
        <f t="shared" si="69"/>
        <v>0</v>
      </c>
    </row>
    <row r="269" spans="1:10" ht="0.95" customHeight="1" x14ac:dyDescent="0.25">
      <c r="A269" s="18"/>
      <c r="B269" s="18"/>
      <c r="C269" s="18"/>
      <c r="D269" s="30"/>
      <c r="E269" s="18"/>
      <c r="F269" s="18"/>
      <c r="G269" s="18"/>
      <c r="H269" s="18"/>
      <c r="I269" s="18"/>
      <c r="J269" s="18"/>
    </row>
    <row r="270" spans="1:10" x14ac:dyDescent="0.25">
      <c r="A270" s="10" t="s">
        <v>435</v>
      </c>
      <c r="B270" s="10" t="s">
        <v>10</v>
      </c>
      <c r="C270" s="10" t="s">
        <v>11</v>
      </c>
      <c r="D270" s="27" t="s">
        <v>436</v>
      </c>
      <c r="E270" s="11">
        <f t="shared" ref="E270:J270" si="70">E273</f>
        <v>1</v>
      </c>
      <c r="F270" s="11">
        <f t="shared" si="70"/>
        <v>2158.7199999999998</v>
      </c>
      <c r="G270" s="11">
        <f t="shared" si="70"/>
        <v>2158.7199999999998</v>
      </c>
      <c r="H270" s="11">
        <f t="shared" si="70"/>
        <v>1</v>
      </c>
      <c r="I270" s="11">
        <f t="shared" si="70"/>
        <v>0</v>
      </c>
      <c r="J270" s="11">
        <f t="shared" si="70"/>
        <v>0</v>
      </c>
    </row>
    <row r="271" spans="1:10" ht="22.5" x14ac:dyDescent="0.25">
      <c r="A271" s="12" t="s">
        <v>437</v>
      </c>
      <c r="B271" s="13" t="s">
        <v>18</v>
      </c>
      <c r="C271" s="13" t="s">
        <v>107</v>
      </c>
      <c r="D271" s="28" t="s">
        <v>438</v>
      </c>
      <c r="E271" s="14">
        <v>14</v>
      </c>
      <c r="F271" s="14">
        <v>49.08</v>
      </c>
      <c r="G271" s="15">
        <f>ROUND(E271*F271,2)</f>
        <v>687.12</v>
      </c>
      <c r="H271" s="14">
        <v>14</v>
      </c>
      <c r="I271" s="48">
        <v>0</v>
      </c>
      <c r="J271" s="15">
        <f>ROUND(H271*I271,2)</f>
        <v>0</v>
      </c>
    </row>
    <row r="272" spans="1:10" ht="22.5" x14ac:dyDescent="0.25">
      <c r="A272" s="12" t="s">
        <v>439</v>
      </c>
      <c r="B272" s="13" t="s">
        <v>18</v>
      </c>
      <c r="C272" s="13" t="s">
        <v>59</v>
      </c>
      <c r="D272" s="28" t="s">
        <v>440</v>
      </c>
      <c r="E272" s="14">
        <v>40</v>
      </c>
      <c r="F272" s="14">
        <v>36.79</v>
      </c>
      <c r="G272" s="15">
        <f>ROUND(E272*F272,2)</f>
        <v>1471.6</v>
      </c>
      <c r="H272" s="14">
        <v>40</v>
      </c>
      <c r="I272" s="48">
        <v>0</v>
      </c>
      <c r="J272" s="15">
        <f>ROUND(H272*I272,2)</f>
        <v>0</v>
      </c>
    </row>
    <row r="273" spans="1:10" x14ac:dyDescent="0.25">
      <c r="A273" s="16"/>
      <c r="B273" s="16"/>
      <c r="C273" s="16"/>
      <c r="D273" s="29" t="s">
        <v>441</v>
      </c>
      <c r="E273" s="14">
        <v>1</v>
      </c>
      <c r="F273" s="17">
        <f>SUM(G271:G272)</f>
        <v>2158.7199999999998</v>
      </c>
      <c r="G273" s="17">
        <f>ROUND(E273*F273,2)</f>
        <v>2158.7199999999998</v>
      </c>
      <c r="H273" s="14">
        <v>1</v>
      </c>
      <c r="I273" s="17">
        <f>SUM(J271:J272)</f>
        <v>0</v>
      </c>
      <c r="J273" s="17">
        <f>ROUND(H273*I273,2)</f>
        <v>0</v>
      </c>
    </row>
    <row r="274" spans="1:10" ht="0.95" customHeight="1" x14ac:dyDescent="0.25">
      <c r="A274" s="18"/>
      <c r="B274" s="18"/>
      <c r="C274" s="18"/>
      <c r="D274" s="30"/>
      <c r="E274" s="18"/>
      <c r="F274" s="18"/>
      <c r="G274" s="18"/>
      <c r="H274" s="18"/>
      <c r="I274" s="18"/>
      <c r="J274" s="18"/>
    </row>
    <row r="275" spans="1:10" x14ac:dyDescent="0.25">
      <c r="A275" s="16"/>
      <c r="B275" s="16"/>
      <c r="C275" s="16"/>
      <c r="D275" s="29" t="s">
        <v>442</v>
      </c>
      <c r="E275" s="14">
        <v>1</v>
      </c>
      <c r="F275" s="17">
        <f>G249+G257+G270</f>
        <v>42816.19</v>
      </c>
      <c r="G275" s="17">
        <f>ROUND(E275*F275,2)</f>
        <v>42816.19</v>
      </c>
      <c r="H275" s="14">
        <v>1</v>
      </c>
      <c r="I275" s="17">
        <f>J249+J257+J270</f>
        <v>0</v>
      </c>
      <c r="J275" s="17">
        <f>ROUND(H275*I275,2)</f>
        <v>0</v>
      </c>
    </row>
    <row r="276" spans="1:10" ht="0.95" customHeight="1" x14ac:dyDescent="0.25">
      <c r="A276" s="18"/>
      <c r="B276" s="18"/>
      <c r="C276" s="18"/>
      <c r="D276" s="30"/>
      <c r="E276" s="18"/>
      <c r="F276" s="18"/>
      <c r="G276" s="18"/>
      <c r="H276" s="18"/>
      <c r="I276" s="18"/>
      <c r="J276" s="18"/>
    </row>
    <row r="277" spans="1:10" x14ac:dyDescent="0.25">
      <c r="A277" s="8" t="s">
        <v>443</v>
      </c>
      <c r="B277" s="20" t="s">
        <v>10</v>
      </c>
      <c r="C277" s="8" t="s">
        <v>11</v>
      </c>
      <c r="D277" s="26" t="s">
        <v>444</v>
      </c>
      <c r="E277" s="9">
        <f t="shared" ref="E277:J277" si="71">E296</f>
        <v>1</v>
      </c>
      <c r="F277" s="9">
        <f t="shared" si="71"/>
        <v>8625.9</v>
      </c>
      <c r="G277" s="9">
        <f t="shared" si="71"/>
        <v>8625.9</v>
      </c>
      <c r="H277" s="9">
        <f t="shared" si="71"/>
        <v>1</v>
      </c>
      <c r="I277" s="9">
        <f t="shared" si="71"/>
        <v>0</v>
      </c>
      <c r="J277" s="9">
        <f t="shared" si="71"/>
        <v>0</v>
      </c>
    </row>
    <row r="278" spans="1:10" ht="22.5" x14ac:dyDescent="0.25">
      <c r="A278" s="10" t="s">
        <v>445</v>
      </c>
      <c r="B278" s="10" t="s">
        <v>10</v>
      </c>
      <c r="C278" s="10" t="s">
        <v>11</v>
      </c>
      <c r="D278" s="27" t="s">
        <v>446</v>
      </c>
      <c r="E278" s="11">
        <f t="shared" ref="E278:J278" si="72">E286</f>
        <v>1</v>
      </c>
      <c r="F278" s="11">
        <f t="shared" si="72"/>
        <v>6820.32</v>
      </c>
      <c r="G278" s="11">
        <f t="shared" si="72"/>
        <v>6820.32</v>
      </c>
      <c r="H278" s="11">
        <f t="shared" si="72"/>
        <v>1</v>
      </c>
      <c r="I278" s="11">
        <f t="shared" si="72"/>
        <v>0</v>
      </c>
      <c r="J278" s="11">
        <f t="shared" si="72"/>
        <v>0</v>
      </c>
    </row>
    <row r="279" spans="1:10" ht="33.75" x14ac:dyDescent="0.25">
      <c r="A279" s="12" t="s">
        <v>447</v>
      </c>
      <c r="B279" s="13" t="s">
        <v>18</v>
      </c>
      <c r="C279" s="13" t="s">
        <v>107</v>
      </c>
      <c r="D279" s="28" t="s">
        <v>448</v>
      </c>
      <c r="E279" s="14">
        <v>2</v>
      </c>
      <c r="F279" s="14">
        <v>1328.25</v>
      </c>
      <c r="G279" s="15">
        <f t="shared" ref="G279:G286" si="73">ROUND(E279*F279,2)</f>
        <v>2656.5</v>
      </c>
      <c r="H279" s="14">
        <v>2</v>
      </c>
      <c r="I279" s="48">
        <v>0</v>
      </c>
      <c r="J279" s="15">
        <f t="shared" ref="J279:J286" si="74">ROUND(H279*I279,2)</f>
        <v>0</v>
      </c>
    </row>
    <row r="280" spans="1:10" ht="22.5" x14ac:dyDescent="0.25">
      <c r="A280" s="12" t="s">
        <v>449</v>
      </c>
      <c r="B280" s="13" t="s">
        <v>18</v>
      </c>
      <c r="C280" s="13" t="s">
        <v>107</v>
      </c>
      <c r="D280" s="28" t="s">
        <v>450</v>
      </c>
      <c r="E280" s="14">
        <v>1</v>
      </c>
      <c r="F280" s="14">
        <v>945</v>
      </c>
      <c r="G280" s="15">
        <f t="shared" si="73"/>
        <v>945</v>
      </c>
      <c r="H280" s="14">
        <v>1</v>
      </c>
      <c r="I280" s="48">
        <v>0</v>
      </c>
      <c r="J280" s="15">
        <f t="shared" si="74"/>
        <v>0</v>
      </c>
    </row>
    <row r="281" spans="1:10" ht="22.5" x14ac:dyDescent="0.25">
      <c r="A281" s="12" t="s">
        <v>451</v>
      </c>
      <c r="B281" s="13" t="s">
        <v>18</v>
      </c>
      <c r="C281" s="13" t="s">
        <v>107</v>
      </c>
      <c r="D281" s="28" t="s">
        <v>452</v>
      </c>
      <c r="E281" s="14">
        <v>1</v>
      </c>
      <c r="F281" s="14">
        <v>840</v>
      </c>
      <c r="G281" s="15">
        <f t="shared" si="73"/>
        <v>840</v>
      </c>
      <c r="H281" s="14">
        <v>1</v>
      </c>
      <c r="I281" s="48">
        <v>0</v>
      </c>
      <c r="J281" s="15">
        <f t="shared" si="74"/>
        <v>0</v>
      </c>
    </row>
    <row r="282" spans="1:10" ht="22.5" x14ac:dyDescent="0.25">
      <c r="A282" s="12" t="s">
        <v>453</v>
      </c>
      <c r="B282" s="13" t="s">
        <v>18</v>
      </c>
      <c r="C282" s="13" t="s">
        <v>107</v>
      </c>
      <c r="D282" s="28" t="s">
        <v>454</v>
      </c>
      <c r="E282" s="14">
        <v>2</v>
      </c>
      <c r="F282" s="14">
        <v>179.76</v>
      </c>
      <c r="G282" s="15">
        <f t="shared" si="73"/>
        <v>359.52</v>
      </c>
      <c r="H282" s="14">
        <v>2</v>
      </c>
      <c r="I282" s="48">
        <v>0</v>
      </c>
      <c r="J282" s="15">
        <f t="shared" si="74"/>
        <v>0</v>
      </c>
    </row>
    <row r="283" spans="1:10" ht="33.75" x14ac:dyDescent="0.25">
      <c r="A283" s="12" t="s">
        <v>455</v>
      </c>
      <c r="B283" s="13" t="s">
        <v>18</v>
      </c>
      <c r="C283" s="13" t="s">
        <v>107</v>
      </c>
      <c r="D283" s="28" t="s">
        <v>456</v>
      </c>
      <c r="E283" s="14">
        <v>6</v>
      </c>
      <c r="F283" s="14">
        <v>69.239999999999995</v>
      </c>
      <c r="G283" s="15">
        <f t="shared" si="73"/>
        <v>415.44</v>
      </c>
      <c r="H283" s="14">
        <v>6</v>
      </c>
      <c r="I283" s="48">
        <v>0</v>
      </c>
      <c r="J283" s="15">
        <f t="shared" si="74"/>
        <v>0</v>
      </c>
    </row>
    <row r="284" spans="1:10" ht="22.5" x14ac:dyDescent="0.25">
      <c r="A284" s="12" t="s">
        <v>457</v>
      </c>
      <c r="B284" s="13" t="s">
        <v>18</v>
      </c>
      <c r="C284" s="13" t="s">
        <v>107</v>
      </c>
      <c r="D284" s="28" t="s">
        <v>458</v>
      </c>
      <c r="E284" s="14">
        <v>2</v>
      </c>
      <c r="F284" s="14">
        <v>267.31</v>
      </c>
      <c r="G284" s="15">
        <f t="shared" si="73"/>
        <v>534.62</v>
      </c>
      <c r="H284" s="14">
        <v>2</v>
      </c>
      <c r="I284" s="48">
        <v>0</v>
      </c>
      <c r="J284" s="15">
        <f t="shared" si="74"/>
        <v>0</v>
      </c>
    </row>
    <row r="285" spans="1:10" ht="22.5" x14ac:dyDescent="0.25">
      <c r="A285" s="12" t="s">
        <v>459</v>
      </c>
      <c r="B285" s="13" t="s">
        <v>18</v>
      </c>
      <c r="C285" s="13" t="s">
        <v>107</v>
      </c>
      <c r="D285" s="28" t="s">
        <v>460</v>
      </c>
      <c r="E285" s="14">
        <v>4</v>
      </c>
      <c r="F285" s="14">
        <v>267.31</v>
      </c>
      <c r="G285" s="15">
        <f t="shared" si="73"/>
        <v>1069.24</v>
      </c>
      <c r="H285" s="14">
        <v>4</v>
      </c>
      <c r="I285" s="48">
        <v>0</v>
      </c>
      <c r="J285" s="15">
        <f t="shared" si="74"/>
        <v>0</v>
      </c>
    </row>
    <row r="286" spans="1:10" x14ac:dyDescent="0.25">
      <c r="A286" s="16"/>
      <c r="B286" s="16"/>
      <c r="C286" s="16"/>
      <c r="D286" s="29" t="s">
        <v>461</v>
      </c>
      <c r="E286" s="14">
        <v>1</v>
      </c>
      <c r="F286" s="17">
        <f>SUM(G279:G285)</f>
        <v>6820.32</v>
      </c>
      <c r="G286" s="17">
        <f t="shared" si="73"/>
        <v>6820.32</v>
      </c>
      <c r="H286" s="14">
        <v>1</v>
      </c>
      <c r="I286" s="17">
        <f>SUM(J279:J285)</f>
        <v>0</v>
      </c>
      <c r="J286" s="17">
        <f t="shared" si="74"/>
        <v>0</v>
      </c>
    </row>
    <row r="287" spans="1:10" ht="0.95" customHeight="1" x14ac:dyDescent="0.25">
      <c r="A287" s="18"/>
      <c r="B287" s="18"/>
      <c r="C287" s="18"/>
      <c r="D287" s="30"/>
      <c r="E287" s="18"/>
      <c r="F287" s="18"/>
      <c r="G287" s="18"/>
      <c r="H287" s="18"/>
      <c r="I287" s="18"/>
      <c r="J287" s="18"/>
    </row>
    <row r="288" spans="1:10" x14ac:dyDescent="0.25">
      <c r="A288" s="10" t="s">
        <v>462</v>
      </c>
      <c r="B288" s="10" t="s">
        <v>10</v>
      </c>
      <c r="C288" s="10" t="s">
        <v>11</v>
      </c>
      <c r="D288" s="27" t="s">
        <v>463</v>
      </c>
      <c r="E288" s="11">
        <f t="shared" ref="E288:J288" si="75">E290</f>
        <v>1</v>
      </c>
      <c r="F288" s="11">
        <f t="shared" si="75"/>
        <v>965.58</v>
      </c>
      <c r="G288" s="11">
        <f t="shared" si="75"/>
        <v>965.58</v>
      </c>
      <c r="H288" s="11">
        <f t="shared" si="75"/>
        <v>1</v>
      </c>
      <c r="I288" s="11">
        <f t="shared" si="75"/>
        <v>0</v>
      </c>
      <c r="J288" s="11">
        <f t="shared" si="75"/>
        <v>0</v>
      </c>
    </row>
    <row r="289" spans="1:10" ht="22.5" x14ac:dyDescent="0.25">
      <c r="A289" s="12" t="s">
        <v>464</v>
      </c>
      <c r="B289" s="13" t="s">
        <v>18</v>
      </c>
      <c r="C289" s="13" t="s">
        <v>11</v>
      </c>
      <c r="D289" s="28" t="s">
        <v>465</v>
      </c>
      <c r="E289" s="14">
        <v>2</v>
      </c>
      <c r="F289" s="14">
        <v>482.79</v>
      </c>
      <c r="G289" s="15">
        <f>ROUND(E289*F289,2)</f>
        <v>965.58</v>
      </c>
      <c r="H289" s="14">
        <v>2</v>
      </c>
      <c r="I289" s="48">
        <v>0</v>
      </c>
      <c r="J289" s="15">
        <f>ROUND(H289*I289,2)</f>
        <v>0</v>
      </c>
    </row>
    <row r="290" spans="1:10" x14ac:dyDescent="0.25">
      <c r="A290" s="16"/>
      <c r="B290" s="16"/>
      <c r="C290" s="16"/>
      <c r="D290" s="29" t="s">
        <v>466</v>
      </c>
      <c r="E290" s="14">
        <v>1</v>
      </c>
      <c r="F290" s="17">
        <f>G289</f>
        <v>965.58</v>
      </c>
      <c r="G290" s="17">
        <f>ROUND(E290*F290,2)</f>
        <v>965.58</v>
      </c>
      <c r="H290" s="14">
        <v>1</v>
      </c>
      <c r="I290" s="17">
        <f>J289</f>
        <v>0</v>
      </c>
      <c r="J290" s="17">
        <f>ROUND(H290*I290,2)</f>
        <v>0</v>
      </c>
    </row>
    <row r="291" spans="1:10" ht="0.95" customHeight="1" x14ac:dyDescent="0.25">
      <c r="A291" s="18"/>
      <c r="B291" s="18"/>
      <c r="C291" s="18"/>
      <c r="D291" s="30"/>
      <c r="E291" s="18"/>
      <c r="F291" s="18"/>
      <c r="G291" s="18"/>
      <c r="H291" s="18"/>
      <c r="I291" s="18"/>
      <c r="J291" s="18"/>
    </row>
    <row r="292" spans="1:10" x14ac:dyDescent="0.25">
      <c r="A292" s="10" t="s">
        <v>467</v>
      </c>
      <c r="B292" s="10" t="s">
        <v>10</v>
      </c>
      <c r="C292" s="10" t="s">
        <v>11</v>
      </c>
      <c r="D292" s="27" t="s">
        <v>468</v>
      </c>
      <c r="E292" s="11">
        <f t="shared" ref="E292:J292" si="76">E294</f>
        <v>1</v>
      </c>
      <c r="F292" s="11">
        <f t="shared" si="76"/>
        <v>840</v>
      </c>
      <c r="G292" s="11">
        <f t="shared" si="76"/>
        <v>840</v>
      </c>
      <c r="H292" s="11">
        <f t="shared" si="76"/>
        <v>1</v>
      </c>
      <c r="I292" s="11">
        <f t="shared" si="76"/>
        <v>0</v>
      </c>
      <c r="J292" s="11">
        <f t="shared" si="76"/>
        <v>0</v>
      </c>
    </row>
    <row r="293" spans="1:10" ht="22.5" x14ac:dyDescent="0.25">
      <c r="A293" s="12" t="s">
        <v>469</v>
      </c>
      <c r="B293" s="13" t="s">
        <v>18</v>
      </c>
      <c r="C293" s="13" t="s">
        <v>107</v>
      </c>
      <c r="D293" s="28" t="s">
        <v>470</v>
      </c>
      <c r="E293" s="14">
        <v>1</v>
      </c>
      <c r="F293" s="14">
        <v>840</v>
      </c>
      <c r="G293" s="15">
        <f>ROUND(E293*F293,2)</f>
        <v>840</v>
      </c>
      <c r="H293" s="14">
        <v>1</v>
      </c>
      <c r="I293" s="48">
        <v>0</v>
      </c>
      <c r="J293" s="15">
        <f>ROUND(H293*I293,2)</f>
        <v>0</v>
      </c>
    </row>
    <row r="294" spans="1:10" x14ac:dyDescent="0.25">
      <c r="A294" s="16"/>
      <c r="B294" s="16"/>
      <c r="C294" s="16"/>
      <c r="D294" s="29" t="s">
        <v>471</v>
      </c>
      <c r="E294" s="14">
        <v>1</v>
      </c>
      <c r="F294" s="17">
        <f>G293</f>
        <v>840</v>
      </c>
      <c r="G294" s="17">
        <f>ROUND(E294*F294,2)</f>
        <v>840</v>
      </c>
      <c r="H294" s="14">
        <v>1</v>
      </c>
      <c r="I294" s="17">
        <f>J293</f>
        <v>0</v>
      </c>
      <c r="J294" s="17">
        <f>ROUND(H294*I294,2)</f>
        <v>0</v>
      </c>
    </row>
    <row r="295" spans="1:10" ht="0.95" customHeight="1" x14ac:dyDescent="0.25">
      <c r="A295" s="18"/>
      <c r="B295" s="18"/>
      <c r="C295" s="18"/>
      <c r="D295" s="30"/>
      <c r="E295" s="18"/>
      <c r="F295" s="18"/>
      <c r="G295" s="18"/>
      <c r="H295" s="18"/>
      <c r="I295" s="18"/>
      <c r="J295" s="18"/>
    </row>
    <row r="296" spans="1:10" x14ac:dyDescent="0.25">
      <c r="A296" s="16"/>
      <c r="B296" s="16"/>
      <c r="C296" s="16"/>
      <c r="D296" s="29" t="s">
        <v>472</v>
      </c>
      <c r="E296" s="14">
        <v>1</v>
      </c>
      <c r="F296" s="17">
        <f>G278+G288+G292</f>
        <v>8625.9</v>
      </c>
      <c r="G296" s="17">
        <f>ROUND(E296*F296,2)</f>
        <v>8625.9</v>
      </c>
      <c r="H296" s="14">
        <v>1</v>
      </c>
      <c r="I296" s="17">
        <f>J278+J288+J292</f>
        <v>0</v>
      </c>
      <c r="J296" s="17">
        <f>ROUND(H296*I296,2)</f>
        <v>0</v>
      </c>
    </row>
    <row r="297" spans="1:10" ht="0.95" customHeight="1" x14ac:dyDescent="0.25">
      <c r="A297" s="18"/>
      <c r="B297" s="18"/>
      <c r="C297" s="18"/>
      <c r="D297" s="30"/>
      <c r="E297" s="18"/>
      <c r="F297" s="18"/>
      <c r="G297" s="18"/>
      <c r="H297" s="18"/>
      <c r="I297" s="18"/>
      <c r="J297" s="18"/>
    </row>
    <row r="298" spans="1:10" x14ac:dyDescent="0.25">
      <c r="A298" s="8" t="s">
        <v>473</v>
      </c>
      <c r="B298" s="20" t="s">
        <v>10</v>
      </c>
      <c r="C298" s="8" t="s">
        <v>11</v>
      </c>
      <c r="D298" s="26" t="s">
        <v>474</v>
      </c>
      <c r="E298" s="9">
        <f t="shared" ref="E298:J298" si="77">E311</f>
        <v>1</v>
      </c>
      <c r="F298" s="9">
        <f t="shared" si="77"/>
        <v>20495.689999999999</v>
      </c>
      <c r="G298" s="9">
        <f t="shared" si="77"/>
        <v>20495.689999999999</v>
      </c>
      <c r="H298" s="9">
        <f t="shared" si="77"/>
        <v>1</v>
      </c>
      <c r="I298" s="9">
        <f t="shared" si="77"/>
        <v>0</v>
      </c>
      <c r="J298" s="9">
        <f t="shared" si="77"/>
        <v>0</v>
      </c>
    </row>
    <row r="299" spans="1:10" ht="22.5" x14ac:dyDescent="0.25">
      <c r="A299" s="12" t="s">
        <v>475</v>
      </c>
      <c r="B299" s="13" t="s">
        <v>18</v>
      </c>
      <c r="C299" s="13" t="s">
        <v>107</v>
      </c>
      <c r="D299" s="28" t="s">
        <v>476</v>
      </c>
      <c r="E299" s="14">
        <v>1</v>
      </c>
      <c r="F299" s="14">
        <v>262.5</v>
      </c>
      <c r="G299" s="15">
        <f t="shared" ref="G299:G311" si="78">ROUND(E299*F299,2)</f>
        <v>262.5</v>
      </c>
      <c r="H299" s="14">
        <v>1</v>
      </c>
      <c r="I299" s="48">
        <v>0</v>
      </c>
      <c r="J299" s="15">
        <f t="shared" ref="J299:J311" si="79">ROUND(H299*I299,2)</f>
        <v>0</v>
      </c>
    </row>
    <row r="300" spans="1:10" ht="22.5" x14ac:dyDescent="0.25">
      <c r="A300" s="12" t="s">
        <v>477</v>
      </c>
      <c r="B300" s="13" t="s">
        <v>18</v>
      </c>
      <c r="C300" s="13" t="s">
        <v>107</v>
      </c>
      <c r="D300" s="28" t="s">
        <v>478</v>
      </c>
      <c r="E300" s="14">
        <v>1</v>
      </c>
      <c r="F300" s="14">
        <v>225.75</v>
      </c>
      <c r="G300" s="15">
        <f t="shared" si="78"/>
        <v>225.75</v>
      </c>
      <c r="H300" s="14">
        <v>1</v>
      </c>
      <c r="I300" s="48">
        <v>0</v>
      </c>
      <c r="J300" s="15">
        <f t="shared" si="79"/>
        <v>0</v>
      </c>
    </row>
    <row r="301" spans="1:10" ht="22.5" x14ac:dyDescent="0.25">
      <c r="A301" s="12" t="s">
        <v>479</v>
      </c>
      <c r="B301" s="13" t="s">
        <v>18</v>
      </c>
      <c r="C301" s="13" t="s">
        <v>107</v>
      </c>
      <c r="D301" s="28" t="s">
        <v>480</v>
      </c>
      <c r="E301" s="14">
        <v>1</v>
      </c>
      <c r="F301" s="14">
        <v>2226.15</v>
      </c>
      <c r="G301" s="15">
        <f t="shared" si="78"/>
        <v>2226.15</v>
      </c>
      <c r="H301" s="14">
        <v>1</v>
      </c>
      <c r="I301" s="48">
        <v>0</v>
      </c>
      <c r="J301" s="15">
        <f t="shared" si="79"/>
        <v>0</v>
      </c>
    </row>
    <row r="302" spans="1:10" ht="22.5" x14ac:dyDescent="0.25">
      <c r="A302" s="12" t="s">
        <v>481</v>
      </c>
      <c r="B302" s="13" t="s">
        <v>18</v>
      </c>
      <c r="C302" s="13" t="s">
        <v>107</v>
      </c>
      <c r="D302" s="28" t="s">
        <v>482</v>
      </c>
      <c r="E302" s="14">
        <v>1</v>
      </c>
      <c r="F302" s="14">
        <v>882.7</v>
      </c>
      <c r="G302" s="15">
        <f t="shared" si="78"/>
        <v>882.7</v>
      </c>
      <c r="H302" s="14">
        <v>1</v>
      </c>
      <c r="I302" s="48">
        <v>0</v>
      </c>
      <c r="J302" s="15">
        <f t="shared" si="79"/>
        <v>0</v>
      </c>
    </row>
    <row r="303" spans="1:10" ht="22.5" x14ac:dyDescent="0.25">
      <c r="A303" s="12" t="s">
        <v>483</v>
      </c>
      <c r="B303" s="13" t="s">
        <v>18</v>
      </c>
      <c r="C303" s="13" t="s">
        <v>107</v>
      </c>
      <c r="D303" s="28" t="s">
        <v>484</v>
      </c>
      <c r="E303" s="14">
        <v>1</v>
      </c>
      <c r="F303" s="14">
        <v>126</v>
      </c>
      <c r="G303" s="15">
        <f t="shared" si="78"/>
        <v>126</v>
      </c>
      <c r="H303" s="14">
        <v>1</v>
      </c>
      <c r="I303" s="48">
        <v>0</v>
      </c>
      <c r="J303" s="15">
        <f t="shared" si="79"/>
        <v>0</v>
      </c>
    </row>
    <row r="304" spans="1:10" ht="22.5" x14ac:dyDescent="0.25">
      <c r="A304" s="12" t="s">
        <v>485</v>
      </c>
      <c r="B304" s="13" t="s">
        <v>18</v>
      </c>
      <c r="C304" s="13" t="s">
        <v>107</v>
      </c>
      <c r="D304" s="28" t="s">
        <v>486</v>
      </c>
      <c r="E304" s="14">
        <v>1</v>
      </c>
      <c r="F304" s="14">
        <v>830.55</v>
      </c>
      <c r="G304" s="15">
        <f t="shared" si="78"/>
        <v>830.55</v>
      </c>
      <c r="H304" s="14">
        <v>1</v>
      </c>
      <c r="I304" s="48">
        <v>0</v>
      </c>
      <c r="J304" s="15">
        <f t="shared" si="79"/>
        <v>0</v>
      </c>
    </row>
    <row r="305" spans="1:10" ht="45" x14ac:dyDescent="0.25">
      <c r="A305" s="12" t="s">
        <v>487</v>
      </c>
      <c r="B305" s="13" t="s">
        <v>18</v>
      </c>
      <c r="C305" s="13" t="s">
        <v>107</v>
      </c>
      <c r="D305" s="28" t="s">
        <v>488</v>
      </c>
      <c r="E305" s="14">
        <v>1</v>
      </c>
      <c r="F305" s="14">
        <v>669.9</v>
      </c>
      <c r="G305" s="15">
        <f t="shared" si="78"/>
        <v>669.9</v>
      </c>
      <c r="H305" s="14">
        <v>1</v>
      </c>
      <c r="I305" s="48">
        <v>0</v>
      </c>
      <c r="J305" s="15">
        <f t="shared" si="79"/>
        <v>0</v>
      </c>
    </row>
    <row r="306" spans="1:10" ht="33.75" x14ac:dyDescent="0.25">
      <c r="A306" s="12" t="s">
        <v>489</v>
      </c>
      <c r="B306" s="13" t="s">
        <v>18</v>
      </c>
      <c r="C306" s="13" t="s">
        <v>107</v>
      </c>
      <c r="D306" s="28" t="s">
        <v>490</v>
      </c>
      <c r="E306" s="14">
        <v>1</v>
      </c>
      <c r="F306" s="14">
        <v>225.75</v>
      </c>
      <c r="G306" s="15">
        <f t="shared" si="78"/>
        <v>225.75</v>
      </c>
      <c r="H306" s="14">
        <v>1</v>
      </c>
      <c r="I306" s="48">
        <v>0</v>
      </c>
      <c r="J306" s="15">
        <f t="shared" si="79"/>
        <v>0</v>
      </c>
    </row>
    <row r="307" spans="1:10" ht="22.5" x14ac:dyDescent="0.25">
      <c r="A307" s="12" t="s">
        <v>491</v>
      </c>
      <c r="B307" s="13" t="s">
        <v>18</v>
      </c>
      <c r="C307" s="13" t="s">
        <v>107</v>
      </c>
      <c r="D307" s="28" t="s">
        <v>492</v>
      </c>
      <c r="E307" s="14">
        <v>1</v>
      </c>
      <c r="F307" s="14">
        <v>13083.14</v>
      </c>
      <c r="G307" s="15">
        <f t="shared" si="78"/>
        <v>13083.14</v>
      </c>
      <c r="H307" s="14">
        <v>1</v>
      </c>
      <c r="I307" s="48">
        <v>0</v>
      </c>
      <c r="J307" s="15">
        <f t="shared" si="79"/>
        <v>0</v>
      </c>
    </row>
    <row r="308" spans="1:10" x14ac:dyDescent="0.25">
      <c r="A308" s="12" t="s">
        <v>493</v>
      </c>
      <c r="B308" s="13" t="s">
        <v>18</v>
      </c>
      <c r="C308" s="13" t="s">
        <v>107</v>
      </c>
      <c r="D308" s="28" t="s">
        <v>494</v>
      </c>
      <c r="E308" s="14">
        <v>1</v>
      </c>
      <c r="F308" s="14">
        <v>724.5</v>
      </c>
      <c r="G308" s="15">
        <f t="shared" si="78"/>
        <v>724.5</v>
      </c>
      <c r="H308" s="14">
        <v>1</v>
      </c>
      <c r="I308" s="48">
        <v>0</v>
      </c>
      <c r="J308" s="15">
        <f t="shared" si="79"/>
        <v>0</v>
      </c>
    </row>
    <row r="309" spans="1:10" ht="33.75" x14ac:dyDescent="0.25">
      <c r="A309" s="12" t="s">
        <v>495</v>
      </c>
      <c r="B309" s="13" t="s">
        <v>18</v>
      </c>
      <c r="C309" s="13" t="s">
        <v>107</v>
      </c>
      <c r="D309" s="28" t="s">
        <v>496</v>
      </c>
      <c r="E309" s="14">
        <v>1</v>
      </c>
      <c r="F309" s="14">
        <v>976.25</v>
      </c>
      <c r="G309" s="15">
        <f t="shared" si="78"/>
        <v>976.25</v>
      </c>
      <c r="H309" s="14">
        <v>1</v>
      </c>
      <c r="I309" s="48">
        <v>0</v>
      </c>
      <c r="J309" s="15">
        <f t="shared" si="79"/>
        <v>0</v>
      </c>
    </row>
    <row r="310" spans="1:10" ht="33.75" x14ac:dyDescent="0.25">
      <c r="A310" s="12" t="s">
        <v>497</v>
      </c>
      <c r="B310" s="13" t="s">
        <v>18</v>
      </c>
      <c r="C310" s="13" t="s">
        <v>107</v>
      </c>
      <c r="D310" s="28" t="s">
        <v>498</v>
      </c>
      <c r="E310" s="14">
        <v>1</v>
      </c>
      <c r="F310" s="14">
        <v>262.5</v>
      </c>
      <c r="G310" s="15">
        <f t="shared" si="78"/>
        <v>262.5</v>
      </c>
      <c r="H310" s="14">
        <v>1</v>
      </c>
      <c r="I310" s="48">
        <v>0</v>
      </c>
      <c r="J310" s="15">
        <f t="shared" si="79"/>
        <v>0</v>
      </c>
    </row>
    <row r="311" spans="1:10" x14ac:dyDescent="0.25">
      <c r="A311" s="16"/>
      <c r="B311" s="16"/>
      <c r="C311" s="16"/>
      <c r="D311" s="29" t="s">
        <v>499</v>
      </c>
      <c r="E311" s="14">
        <v>1</v>
      </c>
      <c r="F311" s="17">
        <f>SUM(G299:G310)</f>
        <v>20495.689999999999</v>
      </c>
      <c r="G311" s="17">
        <f t="shared" si="78"/>
        <v>20495.689999999999</v>
      </c>
      <c r="H311" s="14">
        <v>1</v>
      </c>
      <c r="I311" s="17">
        <f>SUM(J299:J310)</f>
        <v>0</v>
      </c>
      <c r="J311" s="17">
        <f t="shared" si="79"/>
        <v>0</v>
      </c>
    </row>
    <row r="312" spans="1:10" ht="0.95" customHeight="1" x14ac:dyDescent="0.25">
      <c r="A312" s="18"/>
      <c r="B312" s="18"/>
      <c r="C312" s="18"/>
      <c r="D312" s="30"/>
      <c r="E312" s="18"/>
      <c r="F312" s="18"/>
      <c r="G312" s="18"/>
      <c r="H312" s="18"/>
      <c r="I312" s="18"/>
      <c r="J312" s="18"/>
    </row>
    <row r="313" spans="1:10" x14ac:dyDescent="0.25">
      <c r="A313" s="8" t="s">
        <v>500</v>
      </c>
      <c r="B313" s="20" t="s">
        <v>10</v>
      </c>
      <c r="C313" s="8" t="s">
        <v>11</v>
      </c>
      <c r="D313" s="26" t="s">
        <v>501</v>
      </c>
      <c r="E313" s="9">
        <f t="shared" ref="E313:J313" si="80">E375</f>
        <v>1</v>
      </c>
      <c r="F313" s="9">
        <f t="shared" si="80"/>
        <v>110867.95</v>
      </c>
      <c r="G313" s="9">
        <f t="shared" si="80"/>
        <v>110867.95</v>
      </c>
      <c r="H313" s="9">
        <f t="shared" si="80"/>
        <v>1</v>
      </c>
      <c r="I313" s="9">
        <f t="shared" si="80"/>
        <v>0</v>
      </c>
      <c r="J313" s="9">
        <f t="shared" si="80"/>
        <v>0</v>
      </c>
    </row>
    <row r="314" spans="1:10" x14ac:dyDescent="0.25">
      <c r="A314" s="10" t="s">
        <v>502</v>
      </c>
      <c r="B314" s="10" t="s">
        <v>10</v>
      </c>
      <c r="C314" s="10" t="s">
        <v>11</v>
      </c>
      <c r="D314" s="27" t="s">
        <v>503</v>
      </c>
      <c r="E314" s="11">
        <f t="shared" ref="E314:J314" si="81">E318</f>
        <v>1</v>
      </c>
      <c r="F314" s="11">
        <f t="shared" si="81"/>
        <v>3222.28</v>
      </c>
      <c r="G314" s="11">
        <f t="shared" si="81"/>
        <v>3222.28</v>
      </c>
      <c r="H314" s="11">
        <f t="shared" si="81"/>
        <v>1</v>
      </c>
      <c r="I314" s="11">
        <f t="shared" si="81"/>
        <v>0</v>
      </c>
      <c r="J314" s="11">
        <f t="shared" si="81"/>
        <v>0</v>
      </c>
    </row>
    <row r="315" spans="1:10" ht="22.5" x14ac:dyDescent="0.25">
      <c r="A315" s="12" t="s">
        <v>504</v>
      </c>
      <c r="B315" s="13" t="s">
        <v>18</v>
      </c>
      <c r="C315" s="13" t="s">
        <v>107</v>
      </c>
      <c r="D315" s="28" t="s">
        <v>505</v>
      </c>
      <c r="E315" s="14">
        <v>2</v>
      </c>
      <c r="F315" s="14">
        <v>265.57</v>
      </c>
      <c r="G315" s="15">
        <f>ROUND(E315*F315,2)</f>
        <v>531.14</v>
      </c>
      <c r="H315" s="14">
        <v>2</v>
      </c>
      <c r="I315" s="48">
        <v>0</v>
      </c>
      <c r="J315" s="15">
        <f>ROUND(H315*I315,2)</f>
        <v>0</v>
      </c>
    </row>
    <row r="316" spans="1:10" x14ac:dyDescent="0.25">
      <c r="A316" s="12" t="s">
        <v>506</v>
      </c>
      <c r="B316" s="13" t="s">
        <v>18</v>
      </c>
      <c r="C316" s="13" t="s">
        <v>59</v>
      </c>
      <c r="D316" s="28" t="s">
        <v>507</v>
      </c>
      <c r="E316" s="14">
        <v>420</v>
      </c>
      <c r="F316" s="14">
        <v>3.52</v>
      </c>
      <c r="G316" s="15">
        <f>ROUND(E316*F316,2)</f>
        <v>1478.4</v>
      </c>
      <c r="H316" s="14">
        <v>420</v>
      </c>
      <c r="I316" s="48">
        <v>0</v>
      </c>
      <c r="J316" s="15">
        <f>ROUND(H316*I316,2)</f>
        <v>0</v>
      </c>
    </row>
    <row r="317" spans="1:10" ht="22.5" x14ac:dyDescent="0.25">
      <c r="A317" s="12" t="s">
        <v>508</v>
      </c>
      <c r="B317" s="13" t="s">
        <v>18</v>
      </c>
      <c r="C317" s="13" t="s">
        <v>107</v>
      </c>
      <c r="D317" s="28" t="s">
        <v>509</v>
      </c>
      <c r="E317" s="14">
        <v>1</v>
      </c>
      <c r="F317" s="14">
        <v>1212.74</v>
      </c>
      <c r="G317" s="15">
        <f>ROUND(E317*F317,2)</f>
        <v>1212.74</v>
      </c>
      <c r="H317" s="14">
        <v>1</v>
      </c>
      <c r="I317" s="48">
        <v>0</v>
      </c>
      <c r="J317" s="15">
        <f>ROUND(H317*I317,2)</f>
        <v>0</v>
      </c>
    </row>
    <row r="318" spans="1:10" x14ac:dyDescent="0.25">
      <c r="A318" s="16"/>
      <c r="B318" s="16"/>
      <c r="C318" s="16"/>
      <c r="D318" s="29" t="s">
        <v>510</v>
      </c>
      <c r="E318" s="14">
        <v>1</v>
      </c>
      <c r="F318" s="17">
        <f>SUM(G315:G317)</f>
        <v>3222.28</v>
      </c>
      <c r="G318" s="17">
        <f>ROUND(E318*F318,2)</f>
        <v>3222.28</v>
      </c>
      <c r="H318" s="14">
        <v>1</v>
      </c>
      <c r="I318" s="17">
        <f>SUM(J315:J317)</f>
        <v>0</v>
      </c>
      <c r="J318" s="17">
        <f>ROUND(H318*I318,2)</f>
        <v>0</v>
      </c>
    </row>
    <row r="319" spans="1:10" ht="0.95" customHeight="1" x14ac:dyDescent="0.25">
      <c r="A319" s="18"/>
      <c r="B319" s="18"/>
      <c r="C319" s="18"/>
      <c r="D319" s="30"/>
      <c r="E319" s="18"/>
      <c r="F319" s="18"/>
      <c r="G319" s="18"/>
      <c r="H319" s="18"/>
      <c r="I319" s="18"/>
      <c r="J319" s="18"/>
    </row>
    <row r="320" spans="1:10" x14ac:dyDescent="0.25">
      <c r="A320" s="10" t="s">
        <v>511</v>
      </c>
      <c r="B320" s="10" t="s">
        <v>10</v>
      </c>
      <c r="C320" s="10" t="s">
        <v>11</v>
      </c>
      <c r="D320" s="27" t="s">
        <v>512</v>
      </c>
      <c r="E320" s="11">
        <f t="shared" ref="E320:J320" si="82">E325</f>
        <v>1</v>
      </c>
      <c r="F320" s="11">
        <f t="shared" si="82"/>
        <v>6238.75</v>
      </c>
      <c r="G320" s="11">
        <f t="shared" si="82"/>
        <v>6238.75</v>
      </c>
      <c r="H320" s="11">
        <f t="shared" si="82"/>
        <v>1</v>
      </c>
      <c r="I320" s="11">
        <f t="shared" si="82"/>
        <v>0</v>
      </c>
      <c r="J320" s="11">
        <f t="shared" si="82"/>
        <v>0</v>
      </c>
    </row>
    <row r="321" spans="1:10" ht="22.5" x14ac:dyDescent="0.25">
      <c r="A321" s="12" t="s">
        <v>513</v>
      </c>
      <c r="B321" s="13" t="s">
        <v>18</v>
      </c>
      <c r="C321" s="13" t="s">
        <v>107</v>
      </c>
      <c r="D321" s="28" t="s">
        <v>514</v>
      </c>
      <c r="E321" s="14">
        <v>1</v>
      </c>
      <c r="F321" s="14">
        <v>2531.81</v>
      </c>
      <c r="G321" s="15">
        <f>ROUND(E321*F321,2)</f>
        <v>2531.81</v>
      </c>
      <c r="H321" s="14">
        <v>1</v>
      </c>
      <c r="I321" s="48">
        <v>0</v>
      </c>
      <c r="J321" s="15">
        <f>ROUND(H321*I321,2)</f>
        <v>0</v>
      </c>
    </row>
    <row r="322" spans="1:10" ht="22.5" x14ac:dyDescent="0.25">
      <c r="A322" s="12" t="s">
        <v>515</v>
      </c>
      <c r="B322" s="13" t="s">
        <v>18</v>
      </c>
      <c r="C322" s="13" t="s">
        <v>59</v>
      </c>
      <c r="D322" s="28" t="s">
        <v>516</v>
      </c>
      <c r="E322" s="14">
        <v>567</v>
      </c>
      <c r="F322" s="14">
        <v>2.71</v>
      </c>
      <c r="G322" s="15">
        <f>ROUND(E322*F322,2)</f>
        <v>1536.57</v>
      </c>
      <c r="H322" s="14">
        <v>567</v>
      </c>
      <c r="I322" s="48">
        <v>0</v>
      </c>
      <c r="J322" s="15">
        <f>ROUND(H322*I322,2)</f>
        <v>0</v>
      </c>
    </row>
    <row r="323" spans="1:10" x14ac:dyDescent="0.25">
      <c r="A323" s="12" t="s">
        <v>517</v>
      </c>
      <c r="B323" s="13" t="s">
        <v>18</v>
      </c>
      <c r="C323" s="13" t="s">
        <v>107</v>
      </c>
      <c r="D323" s="28" t="s">
        <v>518</v>
      </c>
      <c r="E323" s="14">
        <v>4</v>
      </c>
      <c r="F323" s="14">
        <v>142.94</v>
      </c>
      <c r="G323" s="15">
        <f>ROUND(E323*F323,2)</f>
        <v>571.76</v>
      </c>
      <c r="H323" s="14">
        <v>4</v>
      </c>
      <c r="I323" s="48">
        <v>0</v>
      </c>
      <c r="J323" s="15">
        <f>ROUND(H323*I323,2)</f>
        <v>0</v>
      </c>
    </row>
    <row r="324" spans="1:10" ht="22.5" x14ac:dyDescent="0.25">
      <c r="A324" s="12" t="s">
        <v>519</v>
      </c>
      <c r="B324" s="13" t="s">
        <v>18</v>
      </c>
      <c r="C324" s="13" t="s">
        <v>107</v>
      </c>
      <c r="D324" s="28" t="s">
        <v>520</v>
      </c>
      <c r="E324" s="14">
        <v>1</v>
      </c>
      <c r="F324" s="14">
        <v>1598.61</v>
      </c>
      <c r="G324" s="15">
        <f>ROUND(E324*F324,2)</f>
        <v>1598.61</v>
      </c>
      <c r="H324" s="14">
        <v>1</v>
      </c>
      <c r="I324" s="48">
        <v>0</v>
      </c>
      <c r="J324" s="15">
        <f>ROUND(H324*I324,2)</f>
        <v>0</v>
      </c>
    </row>
    <row r="325" spans="1:10" x14ac:dyDescent="0.25">
      <c r="A325" s="16"/>
      <c r="B325" s="16"/>
      <c r="C325" s="16"/>
      <c r="D325" s="29" t="s">
        <v>521</v>
      </c>
      <c r="E325" s="14">
        <v>1</v>
      </c>
      <c r="F325" s="17">
        <f>SUM(G321:G324)</f>
        <v>6238.75</v>
      </c>
      <c r="G325" s="17">
        <f>ROUND(E325*F325,2)</f>
        <v>6238.75</v>
      </c>
      <c r="H325" s="14">
        <v>1</v>
      </c>
      <c r="I325" s="17">
        <f>SUM(J321:J324)</f>
        <v>0</v>
      </c>
      <c r="J325" s="17">
        <f>ROUND(H325*I325,2)</f>
        <v>0</v>
      </c>
    </row>
    <row r="326" spans="1:10" ht="0.95" customHeight="1" x14ac:dyDescent="0.25">
      <c r="A326" s="18"/>
      <c r="B326" s="18"/>
      <c r="C326" s="18"/>
      <c r="D326" s="30"/>
      <c r="E326" s="18"/>
      <c r="F326" s="18"/>
      <c r="G326" s="18"/>
      <c r="H326" s="18"/>
      <c r="I326" s="18"/>
      <c r="J326" s="18"/>
    </row>
    <row r="327" spans="1:10" x14ac:dyDescent="0.25">
      <c r="A327" s="10" t="s">
        <v>522</v>
      </c>
      <c r="B327" s="10" t="s">
        <v>10</v>
      </c>
      <c r="C327" s="10" t="s">
        <v>11</v>
      </c>
      <c r="D327" s="27" t="s">
        <v>523</v>
      </c>
      <c r="E327" s="11">
        <f t="shared" ref="E327:J327" si="83">E332</f>
        <v>1</v>
      </c>
      <c r="F327" s="11">
        <f t="shared" si="83"/>
        <v>9251.5300000000007</v>
      </c>
      <c r="G327" s="11">
        <f t="shared" si="83"/>
        <v>9251.5300000000007</v>
      </c>
      <c r="H327" s="11">
        <f t="shared" si="83"/>
        <v>1</v>
      </c>
      <c r="I327" s="11">
        <f t="shared" si="83"/>
        <v>0</v>
      </c>
      <c r="J327" s="11">
        <f t="shared" si="83"/>
        <v>0</v>
      </c>
    </row>
    <row r="328" spans="1:10" x14ac:dyDescent="0.25">
      <c r="A328" s="12" t="s">
        <v>524</v>
      </c>
      <c r="B328" s="13" t="s">
        <v>18</v>
      </c>
      <c r="C328" s="13" t="s">
        <v>107</v>
      </c>
      <c r="D328" s="28" t="s">
        <v>525</v>
      </c>
      <c r="E328" s="14">
        <v>6</v>
      </c>
      <c r="F328" s="14">
        <v>169.67</v>
      </c>
      <c r="G328" s="15">
        <f>ROUND(E328*F328,2)</f>
        <v>1018.02</v>
      </c>
      <c r="H328" s="14">
        <v>6</v>
      </c>
      <c r="I328" s="48">
        <v>0</v>
      </c>
      <c r="J328" s="15">
        <f>ROUND(H328*I328,2)</f>
        <v>0</v>
      </c>
    </row>
    <row r="329" spans="1:10" x14ac:dyDescent="0.25">
      <c r="A329" s="12" t="s">
        <v>526</v>
      </c>
      <c r="B329" s="13" t="s">
        <v>18</v>
      </c>
      <c r="C329" s="13" t="s">
        <v>59</v>
      </c>
      <c r="D329" s="28" t="s">
        <v>527</v>
      </c>
      <c r="E329" s="14">
        <v>1294</v>
      </c>
      <c r="F329" s="14">
        <v>3.99</v>
      </c>
      <c r="G329" s="15">
        <f>ROUND(E329*F329,2)</f>
        <v>5163.0600000000004</v>
      </c>
      <c r="H329" s="14">
        <v>1294</v>
      </c>
      <c r="I329" s="48">
        <v>0</v>
      </c>
      <c r="J329" s="15">
        <f>ROUND(H329*I329,2)</f>
        <v>0</v>
      </c>
    </row>
    <row r="330" spans="1:10" ht="22.5" x14ac:dyDescent="0.25">
      <c r="A330" s="12" t="s">
        <v>528</v>
      </c>
      <c r="B330" s="13" t="s">
        <v>18</v>
      </c>
      <c r="C330" s="13" t="s">
        <v>107</v>
      </c>
      <c r="D330" s="28" t="s">
        <v>529</v>
      </c>
      <c r="E330" s="14">
        <v>1</v>
      </c>
      <c r="F330" s="14">
        <v>1543.49</v>
      </c>
      <c r="G330" s="15">
        <f>ROUND(E330*F330,2)</f>
        <v>1543.49</v>
      </c>
      <c r="H330" s="14">
        <v>1</v>
      </c>
      <c r="I330" s="48">
        <v>0</v>
      </c>
      <c r="J330" s="15">
        <f>ROUND(H330*I330,2)</f>
        <v>0</v>
      </c>
    </row>
    <row r="331" spans="1:10" x14ac:dyDescent="0.25">
      <c r="A331" s="12" t="s">
        <v>530</v>
      </c>
      <c r="B331" s="13" t="s">
        <v>18</v>
      </c>
      <c r="C331" s="13" t="s">
        <v>107</v>
      </c>
      <c r="D331" s="28" t="s">
        <v>531</v>
      </c>
      <c r="E331" s="14">
        <v>2</v>
      </c>
      <c r="F331" s="14">
        <v>763.48</v>
      </c>
      <c r="G331" s="15">
        <f>ROUND(E331*F331,2)</f>
        <v>1526.96</v>
      </c>
      <c r="H331" s="14">
        <v>2</v>
      </c>
      <c r="I331" s="48">
        <v>0</v>
      </c>
      <c r="J331" s="15">
        <f>ROUND(H331*I331,2)</f>
        <v>0</v>
      </c>
    </row>
    <row r="332" spans="1:10" x14ac:dyDescent="0.25">
      <c r="A332" s="16"/>
      <c r="B332" s="16"/>
      <c r="C332" s="16"/>
      <c r="D332" s="29" t="s">
        <v>532</v>
      </c>
      <c r="E332" s="14">
        <v>1</v>
      </c>
      <c r="F332" s="17">
        <f>SUM(G328:G331)</f>
        <v>9251.5300000000007</v>
      </c>
      <c r="G332" s="17">
        <f>ROUND(E332*F332,2)</f>
        <v>9251.5300000000007</v>
      </c>
      <c r="H332" s="14">
        <v>1</v>
      </c>
      <c r="I332" s="17">
        <f>SUM(J328:J331)</f>
        <v>0</v>
      </c>
      <c r="J332" s="17">
        <f>ROUND(H332*I332,2)</f>
        <v>0</v>
      </c>
    </row>
    <row r="333" spans="1:10" ht="0.95" customHeight="1" x14ac:dyDescent="0.25">
      <c r="A333" s="18"/>
      <c r="B333" s="18"/>
      <c r="C333" s="18"/>
      <c r="D333" s="30"/>
      <c r="E333" s="18"/>
      <c r="F333" s="18"/>
      <c r="G333" s="18"/>
      <c r="H333" s="18"/>
      <c r="I333" s="18"/>
      <c r="J333" s="18"/>
    </row>
    <row r="334" spans="1:10" x14ac:dyDescent="0.25">
      <c r="A334" s="10" t="s">
        <v>533</v>
      </c>
      <c r="B334" s="10" t="s">
        <v>10</v>
      </c>
      <c r="C334" s="10" t="s">
        <v>11</v>
      </c>
      <c r="D334" s="27" t="s">
        <v>534</v>
      </c>
      <c r="E334" s="11">
        <f t="shared" ref="E334:J334" si="84">E336</f>
        <v>1</v>
      </c>
      <c r="F334" s="11">
        <f t="shared" si="84"/>
        <v>2575.9899999999998</v>
      </c>
      <c r="G334" s="11">
        <f t="shared" si="84"/>
        <v>2575.9899999999998</v>
      </c>
      <c r="H334" s="11">
        <f t="shared" si="84"/>
        <v>1</v>
      </c>
      <c r="I334" s="11">
        <f t="shared" si="84"/>
        <v>0</v>
      </c>
      <c r="J334" s="11">
        <f t="shared" si="84"/>
        <v>0</v>
      </c>
    </row>
    <row r="335" spans="1:10" ht="22.5" x14ac:dyDescent="0.25">
      <c r="A335" s="12" t="s">
        <v>535</v>
      </c>
      <c r="B335" s="13" t="s">
        <v>18</v>
      </c>
      <c r="C335" s="13" t="s">
        <v>107</v>
      </c>
      <c r="D335" s="28" t="s">
        <v>536</v>
      </c>
      <c r="E335" s="14">
        <v>1</v>
      </c>
      <c r="F335" s="14">
        <v>2575.9899999999998</v>
      </c>
      <c r="G335" s="15">
        <f>ROUND(E335*F335,2)</f>
        <v>2575.9899999999998</v>
      </c>
      <c r="H335" s="14">
        <v>1</v>
      </c>
      <c r="I335" s="48">
        <v>0</v>
      </c>
      <c r="J335" s="15">
        <f>ROUND(H335*I335,2)</f>
        <v>0</v>
      </c>
    </row>
    <row r="336" spans="1:10" x14ac:dyDescent="0.25">
      <c r="A336" s="16"/>
      <c r="B336" s="16"/>
      <c r="C336" s="16"/>
      <c r="D336" s="29" t="s">
        <v>537</v>
      </c>
      <c r="E336" s="14">
        <v>1</v>
      </c>
      <c r="F336" s="17">
        <f>G335</f>
        <v>2575.9899999999998</v>
      </c>
      <c r="G336" s="17">
        <f>ROUND(E336*F336,2)</f>
        <v>2575.9899999999998</v>
      </c>
      <c r="H336" s="14">
        <v>1</v>
      </c>
      <c r="I336" s="17">
        <f>J335</f>
        <v>0</v>
      </c>
      <c r="J336" s="17">
        <f>ROUND(H336*I336,2)</f>
        <v>0</v>
      </c>
    </row>
    <row r="337" spans="1:10" ht="0.95" customHeight="1" x14ac:dyDescent="0.25">
      <c r="A337" s="18"/>
      <c r="B337" s="18"/>
      <c r="C337" s="18"/>
      <c r="D337" s="30"/>
      <c r="E337" s="18"/>
      <c r="F337" s="18"/>
      <c r="G337" s="18"/>
      <c r="H337" s="18"/>
      <c r="I337" s="18"/>
      <c r="J337" s="18"/>
    </row>
    <row r="338" spans="1:10" x14ac:dyDescent="0.25">
      <c r="A338" s="10" t="s">
        <v>538</v>
      </c>
      <c r="B338" s="10" t="s">
        <v>10</v>
      </c>
      <c r="C338" s="10" t="s">
        <v>11</v>
      </c>
      <c r="D338" s="27" t="s">
        <v>539</v>
      </c>
      <c r="E338" s="11">
        <f t="shared" ref="E338:J338" si="85">E346</f>
        <v>1</v>
      </c>
      <c r="F338" s="11">
        <f t="shared" si="85"/>
        <v>53874.34</v>
      </c>
      <c r="G338" s="11">
        <f t="shared" si="85"/>
        <v>53874.34</v>
      </c>
      <c r="H338" s="11">
        <f t="shared" si="85"/>
        <v>1</v>
      </c>
      <c r="I338" s="11">
        <f t="shared" si="85"/>
        <v>0</v>
      </c>
      <c r="J338" s="11">
        <f t="shared" si="85"/>
        <v>0</v>
      </c>
    </row>
    <row r="339" spans="1:10" x14ac:dyDescent="0.25">
      <c r="A339" s="12" t="s">
        <v>540</v>
      </c>
      <c r="B339" s="13" t="s">
        <v>18</v>
      </c>
      <c r="C339" s="13" t="s">
        <v>107</v>
      </c>
      <c r="D339" s="28" t="s">
        <v>541</v>
      </c>
      <c r="E339" s="14">
        <v>4</v>
      </c>
      <c r="F339" s="14">
        <v>768.92</v>
      </c>
      <c r="G339" s="15">
        <f t="shared" ref="G339:G346" si="86">ROUND(E339*F339,2)</f>
        <v>3075.68</v>
      </c>
      <c r="H339" s="14">
        <v>4</v>
      </c>
      <c r="I339" s="48">
        <v>0</v>
      </c>
      <c r="J339" s="15">
        <f t="shared" ref="J339:J346" si="87">ROUND(H339*I339,2)</f>
        <v>0</v>
      </c>
    </row>
    <row r="340" spans="1:10" ht="22.5" x14ac:dyDescent="0.25">
      <c r="A340" s="12" t="s">
        <v>542</v>
      </c>
      <c r="B340" s="13" t="s">
        <v>18</v>
      </c>
      <c r="C340" s="13" t="s">
        <v>107</v>
      </c>
      <c r="D340" s="28" t="s">
        <v>543</v>
      </c>
      <c r="E340" s="14">
        <v>4</v>
      </c>
      <c r="F340" s="14">
        <v>7222.95</v>
      </c>
      <c r="G340" s="15">
        <f t="shared" si="86"/>
        <v>28891.8</v>
      </c>
      <c r="H340" s="14">
        <v>4</v>
      </c>
      <c r="I340" s="48">
        <v>0</v>
      </c>
      <c r="J340" s="15">
        <f t="shared" si="87"/>
        <v>0</v>
      </c>
    </row>
    <row r="341" spans="1:10" x14ac:dyDescent="0.25">
      <c r="A341" s="12" t="s">
        <v>544</v>
      </c>
      <c r="B341" s="13" t="s">
        <v>18</v>
      </c>
      <c r="C341" s="13" t="s">
        <v>107</v>
      </c>
      <c r="D341" s="28" t="s">
        <v>545</v>
      </c>
      <c r="E341" s="14">
        <v>4</v>
      </c>
      <c r="F341" s="14">
        <v>3755.42</v>
      </c>
      <c r="G341" s="15">
        <f t="shared" si="86"/>
        <v>15021.68</v>
      </c>
      <c r="H341" s="14">
        <v>4</v>
      </c>
      <c r="I341" s="48">
        <v>0</v>
      </c>
      <c r="J341" s="15">
        <f t="shared" si="87"/>
        <v>0</v>
      </c>
    </row>
    <row r="342" spans="1:10" x14ac:dyDescent="0.25">
      <c r="A342" s="12" t="s">
        <v>546</v>
      </c>
      <c r="B342" s="13" t="s">
        <v>18</v>
      </c>
      <c r="C342" s="13" t="s">
        <v>59</v>
      </c>
      <c r="D342" s="28" t="s">
        <v>547</v>
      </c>
      <c r="E342" s="14">
        <v>761</v>
      </c>
      <c r="F342" s="14">
        <v>5.67</v>
      </c>
      <c r="G342" s="15">
        <f t="shared" si="86"/>
        <v>4314.87</v>
      </c>
      <c r="H342" s="14">
        <v>761</v>
      </c>
      <c r="I342" s="48">
        <v>0</v>
      </c>
      <c r="J342" s="15">
        <f t="shared" si="87"/>
        <v>0</v>
      </c>
    </row>
    <row r="343" spans="1:10" x14ac:dyDescent="0.25">
      <c r="A343" s="12" t="s">
        <v>548</v>
      </c>
      <c r="B343" s="13" t="s">
        <v>18</v>
      </c>
      <c r="C343" s="13" t="s">
        <v>59</v>
      </c>
      <c r="D343" s="28" t="s">
        <v>549</v>
      </c>
      <c r="E343" s="14">
        <v>459</v>
      </c>
      <c r="F343" s="14">
        <v>3.22</v>
      </c>
      <c r="G343" s="15">
        <f t="shared" si="86"/>
        <v>1477.98</v>
      </c>
      <c r="H343" s="14">
        <v>459</v>
      </c>
      <c r="I343" s="48">
        <v>0</v>
      </c>
      <c r="J343" s="15">
        <f t="shared" si="87"/>
        <v>0</v>
      </c>
    </row>
    <row r="344" spans="1:10" ht="22.5" x14ac:dyDescent="0.25">
      <c r="A344" s="12" t="s">
        <v>550</v>
      </c>
      <c r="B344" s="13" t="s">
        <v>18</v>
      </c>
      <c r="C344" s="13" t="s">
        <v>107</v>
      </c>
      <c r="D344" s="28" t="s">
        <v>551</v>
      </c>
      <c r="E344" s="14">
        <v>1</v>
      </c>
      <c r="F344" s="14">
        <v>826.86</v>
      </c>
      <c r="G344" s="15">
        <f t="shared" si="86"/>
        <v>826.86</v>
      </c>
      <c r="H344" s="14">
        <v>1</v>
      </c>
      <c r="I344" s="48">
        <v>0</v>
      </c>
      <c r="J344" s="15">
        <f t="shared" si="87"/>
        <v>0</v>
      </c>
    </row>
    <row r="345" spans="1:10" ht="22.5" x14ac:dyDescent="0.25">
      <c r="A345" s="12" t="s">
        <v>552</v>
      </c>
      <c r="B345" s="13" t="s">
        <v>18</v>
      </c>
      <c r="C345" s="13" t="s">
        <v>107</v>
      </c>
      <c r="D345" s="28" t="s">
        <v>553</v>
      </c>
      <c r="E345" s="14">
        <v>1</v>
      </c>
      <c r="F345" s="14">
        <v>265.47000000000003</v>
      </c>
      <c r="G345" s="15">
        <f t="shared" si="86"/>
        <v>265.47000000000003</v>
      </c>
      <c r="H345" s="14">
        <v>1</v>
      </c>
      <c r="I345" s="48">
        <v>0</v>
      </c>
      <c r="J345" s="15">
        <f t="shared" si="87"/>
        <v>0</v>
      </c>
    </row>
    <row r="346" spans="1:10" x14ac:dyDescent="0.25">
      <c r="A346" s="16"/>
      <c r="B346" s="16"/>
      <c r="C346" s="16"/>
      <c r="D346" s="29" t="s">
        <v>554</v>
      </c>
      <c r="E346" s="14">
        <v>1</v>
      </c>
      <c r="F346" s="17">
        <f>SUM(G339:G345)</f>
        <v>53874.34</v>
      </c>
      <c r="G346" s="17">
        <f t="shared" si="86"/>
        <v>53874.34</v>
      </c>
      <c r="H346" s="14">
        <v>1</v>
      </c>
      <c r="I346" s="17">
        <f>SUM(J339:J345)</f>
        <v>0</v>
      </c>
      <c r="J346" s="17">
        <f t="shared" si="87"/>
        <v>0</v>
      </c>
    </row>
    <row r="347" spans="1:10" ht="0.95" customHeight="1" x14ac:dyDescent="0.25">
      <c r="A347" s="18"/>
      <c r="B347" s="18"/>
      <c r="C347" s="18"/>
      <c r="D347" s="30"/>
      <c r="E347" s="18"/>
      <c r="F347" s="18"/>
      <c r="G347" s="18"/>
      <c r="H347" s="18"/>
      <c r="I347" s="18"/>
      <c r="J347" s="18"/>
    </row>
    <row r="348" spans="1:10" x14ac:dyDescent="0.25">
      <c r="A348" s="10" t="s">
        <v>555</v>
      </c>
      <c r="B348" s="10" t="s">
        <v>10</v>
      </c>
      <c r="C348" s="10" t="s">
        <v>11</v>
      </c>
      <c r="D348" s="27" t="s">
        <v>556</v>
      </c>
      <c r="E348" s="11">
        <f t="shared" ref="E348:J348" si="88">E354</f>
        <v>1</v>
      </c>
      <c r="F348" s="11">
        <f t="shared" si="88"/>
        <v>24092.29</v>
      </c>
      <c r="G348" s="11">
        <f t="shared" si="88"/>
        <v>24092.29</v>
      </c>
      <c r="H348" s="11">
        <f t="shared" si="88"/>
        <v>1</v>
      </c>
      <c r="I348" s="11">
        <f t="shared" si="88"/>
        <v>0</v>
      </c>
      <c r="J348" s="11">
        <f t="shared" si="88"/>
        <v>0</v>
      </c>
    </row>
    <row r="349" spans="1:10" x14ac:dyDescent="0.25">
      <c r="A349" s="12" t="s">
        <v>557</v>
      </c>
      <c r="B349" s="13" t="s">
        <v>18</v>
      </c>
      <c r="C349" s="13" t="s">
        <v>107</v>
      </c>
      <c r="D349" s="28" t="s">
        <v>558</v>
      </c>
      <c r="E349" s="14">
        <v>1</v>
      </c>
      <c r="F349" s="14">
        <v>1837.5</v>
      </c>
      <c r="G349" s="15">
        <f t="shared" ref="G349:G354" si="89">ROUND(E349*F349,2)</f>
        <v>1837.5</v>
      </c>
      <c r="H349" s="14">
        <v>1</v>
      </c>
      <c r="I349" s="48">
        <v>0</v>
      </c>
      <c r="J349" s="15">
        <f t="shared" ref="J349:J354" si="90">ROUND(H349*I349,2)</f>
        <v>0</v>
      </c>
    </row>
    <row r="350" spans="1:10" x14ac:dyDescent="0.25">
      <c r="A350" s="12" t="s">
        <v>559</v>
      </c>
      <c r="B350" s="13" t="s">
        <v>18</v>
      </c>
      <c r="C350" s="13" t="s">
        <v>59</v>
      </c>
      <c r="D350" s="28" t="s">
        <v>560</v>
      </c>
      <c r="E350" s="14">
        <v>392</v>
      </c>
      <c r="F350" s="14">
        <v>44.96</v>
      </c>
      <c r="G350" s="15">
        <f t="shared" si="89"/>
        <v>17624.32</v>
      </c>
      <c r="H350" s="14">
        <v>392</v>
      </c>
      <c r="I350" s="48">
        <v>0</v>
      </c>
      <c r="J350" s="15">
        <f t="shared" si="90"/>
        <v>0</v>
      </c>
    </row>
    <row r="351" spans="1:10" x14ac:dyDescent="0.25">
      <c r="A351" s="12" t="s">
        <v>561</v>
      </c>
      <c r="B351" s="13" t="s">
        <v>18</v>
      </c>
      <c r="C351" s="13" t="s">
        <v>107</v>
      </c>
      <c r="D351" s="28" t="s">
        <v>562</v>
      </c>
      <c r="E351" s="14">
        <v>1</v>
      </c>
      <c r="F351" s="14">
        <v>2701.11</v>
      </c>
      <c r="G351" s="15">
        <f t="shared" si="89"/>
        <v>2701.11</v>
      </c>
      <c r="H351" s="14">
        <v>1</v>
      </c>
      <c r="I351" s="48">
        <v>0</v>
      </c>
      <c r="J351" s="15">
        <f t="shared" si="90"/>
        <v>0</v>
      </c>
    </row>
    <row r="352" spans="1:10" x14ac:dyDescent="0.25">
      <c r="A352" s="12" t="s">
        <v>563</v>
      </c>
      <c r="B352" s="13" t="s">
        <v>18</v>
      </c>
      <c r="C352" s="13" t="s">
        <v>107</v>
      </c>
      <c r="D352" s="28" t="s">
        <v>564</v>
      </c>
      <c r="E352" s="14">
        <v>1</v>
      </c>
      <c r="F352" s="14">
        <v>1653.75</v>
      </c>
      <c r="G352" s="15">
        <f t="shared" si="89"/>
        <v>1653.75</v>
      </c>
      <c r="H352" s="14">
        <v>1</v>
      </c>
      <c r="I352" s="48">
        <v>0</v>
      </c>
      <c r="J352" s="15">
        <f t="shared" si="90"/>
        <v>0</v>
      </c>
    </row>
    <row r="353" spans="1:10" ht="22.5" x14ac:dyDescent="0.25">
      <c r="A353" s="12" t="s">
        <v>565</v>
      </c>
      <c r="B353" s="13" t="s">
        <v>18</v>
      </c>
      <c r="C353" s="13" t="s">
        <v>107</v>
      </c>
      <c r="D353" s="28" t="s">
        <v>566</v>
      </c>
      <c r="E353" s="14">
        <v>1</v>
      </c>
      <c r="F353" s="14">
        <v>275.61</v>
      </c>
      <c r="G353" s="15">
        <f t="shared" si="89"/>
        <v>275.61</v>
      </c>
      <c r="H353" s="14">
        <v>1</v>
      </c>
      <c r="I353" s="48">
        <v>0</v>
      </c>
      <c r="J353" s="15">
        <f t="shared" si="90"/>
        <v>0</v>
      </c>
    </row>
    <row r="354" spans="1:10" x14ac:dyDescent="0.25">
      <c r="A354" s="16"/>
      <c r="B354" s="16"/>
      <c r="C354" s="16"/>
      <c r="D354" s="29" t="s">
        <v>567</v>
      </c>
      <c r="E354" s="14">
        <v>1</v>
      </c>
      <c r="F354" s="17">
        <f>SUM(G349:G353)</f>
        <v>24092.29</v>
      </c>
      <c r="G354" s="17">
        <f t="shared" si="89"/>
        <v>24092.29</v>
      </c>
      <c r="H354" s="14">
        <v>1</v>
      </c>
      <c r="I354" s="17">
        <f>SUM(J349:J353)</f>
        <v>0</v>
      </c>
      <c r="J354" s="17">
        <f t="shared" si="90"/>
        <v>0</v>
      </c>
    </row>
    <row r="355" spans="1:10" ht="0.95" customHeight="1" x14ac:dyDescent="0.25">
      <c r="A355" s="18"/>
      <c r="B355" s="18"/>
      <c r="C355" s="18"/>
      <c r="D355" s="30"/>
      <c r="E355" s="18"/>
      <c r="F355" s="18"/>
      <c r="G355" s="18"/>
      <c r="H355" s="18"/>
      <c r="I355" s="18"/>
      <c r="J355" s="18"/>
    </row>
    <row r="356" spans="1:10" x14ac:dyDescent="0.25">
      <c r="A356" s="10" t="s">
        <v>568</v>
      </c>
      <c r="B356" s="10" t="s">
        <v>10</v>
      </c>
      <c r="C356" s="10" t="s">
        <v>11</v>
      </c>
      <c r="D356" s="27" t="s">
        <v>569</v>
      </c>
      <c r="E356" s="11">
        <f t="shared" ref="E356:J356" si="91">E361</f>
        <v>1</v>
      </c>
      <c r="F356" s="11">
        <f t="shared" si="91"/>
        <v>1782.42</v>
      </c>
      <c r="G356" s="11">
        <f t="shared" si="91"/>
        <v>1782.42</v>
      </c>
      <c r="H356" s="11">
        <f t="shared" si="91"/>
        <v>1</v>
      </c>
      <c r="I356" s="11">
        <f t="shared" si="91"/>
        <v>0</v>
      </c>
      <c r="J356" s="11">
        <f t="shared" si="91"/>
        <v>0</v>
      </c>
    </row>
    <row r="357" spans="1:10" ht="22.5" x14ac:dyDescent="0.25">
      <c r="A357" s="12" t="s">
        <v>570</v>
      </c>
      <c r="B357" s="13" t="s">
        <v>18</v>
      </c>
      <c r="C357" s="13" t="s">
        <v>107</v>
      </c>
      <c r="D357" s="28" t="s">
        <v>571</v>
      </c>
      <c r="E357" s="14">
        <v>2</v>
      </c>
      <c r="F357" s="14">
        <v>157.5</v>
      </c>
      <c r="G357" s="15">
        <f>ROUND(E357*F357,2)</f>
        <v>315</v>
      </c>
      <c r="H357" s="14">
        <v>2</v>
      </c>
      <c r="I357" s="48">
        <v>0</v>
      </c>
      <c r="J357" s="15">
        <f>ROUND(H357*I357,2)</f>
        <v>0</v>
      </c>
    </row>
    <row r="358" spans="1:10" x14ac:dyDescent="0.25">
      <c r="A358" s="12" t="s">
        <v>572</v>
      </c>
      <c r="B358" s="13" t="s">
        <v>18</v>
      </c>
      <c r="C358" s="13" t="s">
        <v>59</v>
      </c>
      <c r="D358" s="28" t="s">
        <v>573</v>
      </c>
      <c r="E358" s="14">
        <v>69</v>
      </c>
      <c r="F358" s="14">
        <v>5.46</v>
      </c>
      <c r="G358" s="15">
        <f>ROUND(E358*F358,2)</f>
        <v>376.74</v>
      </c>
      <c r="H358" s="14">
        <v>69</v>
      </c>
      <c r="I358" s="48">
        <v>0</v>
      </c>
      <c r="J358" s="15">
        <f>ROUND(H358*I358,2)</f>
        <v>0</v>
      </c>
    </row>
    <row r="359" spans="1:10" x14ac:dyDescent="0.25">
      <c r="A359" s="12" t="s">
        <v>574</v>
      </c>
      <c r="B359" s="13" t="s">
        <v>18</v>
      </c>
      <c r="C359" s="13" t="s">
        <v>107</v>
      </c>
      <c r="D359" s="28" t="s">
        <v>575</v>
      </c>
      <c r="E359" s="14">
        <v>1</v>
      </c>
      <c r="F359" s="14">
        <v>787.5</v>
      </c>
      <c r="G359" s="15">
        <f>ROUND(E359*F359,2)</f>
        <v>787.5</v>
      </c>
      <c r="H359" s="14">
        <v>1</v>
      </c>
      <c r="I359" s="48">
        <v>0</v>
      </c>
      <c r="J359" s="15">
        <f>ROUND(H359*I359,2)</f>
        <v>0</v>
      </c>
    </row>
    <row r="360" spans="1:10" x14ac:dyDescent="0.25">
      <c r="A360" s="12" t="s">
        <v>576</v>
      </c>
      <c r="B360" s="13" t="s">
        <v>18</v>
      </c>
      <c r="C360" s="13" t="s">
        <v>107</v>
      </c>
      <c r="D360" s="28" t="s">
        <v>577</v>
      </c>
      <c r="E360" s="14">
        <v>1</v>
      </c>
      <c r="F360" s="14">
        <v>303.18</v>
      </c>
      <c r="G360" s="15">
        <f>ROUND(E360*F360,2)</f>
        <v>303.18</v>
      </c>
      <c r="H360" s="14">
        <v>1</v>
      </c>
      <c r="I360" s="48">
        <v>0</v>
      </c>
      <c r="J360" s="15">
        <f>ROUND(H360*I360,2)</f>
        <v>0</v>
      </c>
    </row>
    <row r="361" spans="1:10" x14ac:dyDescent="0.25">
      <c r="A361" s="16"/>
      <c r="B361" s="16"/>
      <c r="C361" s="16"/>
      <c r="D361" s="29" t="s">
        <v>578</v>
      </c>
      <c r="E361" s="14">
        <v>1</v>
      </c>
      <c r="F361" s="17">
        <f>SUM(G357:G360)</f>
        <v>1782.42</v>
      </c>
      <c r="G361" s="17">
        <f>ROUND(E361*F361,2)</f>
        <v>1782.42</v>
      </c>
      <c r="H361" s="14">
        <v>1</v>
      </c>
      <c r="I361" s="17">
        <f>SUM(J357:J360)</f>
        <v>0</v>
      </c>
      <c r="J361" s="17">
        <f>ROUND(H361*I361,2)</f>
        <v>0</v>
      </c>
    </row>
    <row r="362" spans="1:10" ht="0.95" customHeight="1" x14ac:dyDescent="0.25">
      <c r="A362" s="18"/>
      <c r="B362" s="18"/>
      <c r="C362" s="18"/>
      <c r="D362" s="30"/>
      <c r="E362" s="18"/>
      <c r="F362" s="18"/>
      <c r="G362" s="18"/>
      <c r="H362" s="18"/>
      <c r="I362" s="18"/>
      <c r="J362" s="18"/>
    </row>
    <row r="363" spans="1:10" x14ac:dyDescent="0.25">
      <c r="A363" s="10" t="s">
        <v>579</v>
      </c>
      <c r="B363" s="10" t="s">
        <v>10</v>
      </c>
      <c r="C363" s="10" t="s">
        <v>11</v>
      </c>
      <c r="D363" s="27" t="s">
        <v>580</v>
      </c>
      <c r="E363" s="11">
        <f t="shared" ref="E363:J363" si="92">E366</f>
        <v>1</v>
      </c>
      <c r="F363" s="11">
        <f t="shared" si="92"/>
        <v>5648.25</v>
      </c>
      <c r="G363" s="11">
        <f t="shared" si="92"/>
        <v>5648.25</v>
      </c>
      <c r="H363" s="11">
        <f t="shared" si="92"/>
        <v>1</v>
      </c>
      <c r="I363" s="11">
        <f t="shared" si="92"/>
        <v>0</v>
      </c>
      <c r="J363" s="11">
        <f t="shared" si="92"/>
        <v>0</v>
      </c>
    </row>
    <row r="364" spans="1:10" ht="22.5" x14ac:dyDescent="0.25">
      <c r="A364" s="12" t="s">
        <v>581</v>
      </c>
      <c r="B364" s="13" t="s">
        <v>18</v>
      </c>
      <c r="C364" s="13" t="s">
        <v>107</v>
      </c>
      <c r="D364" s="28" t="s">
        <v>582</v>
      </c>
      <c r="E364" s="14">
        <v>1</v>
      </c>
      <c r="F364" s="14">
        <v>3753.75</v>
      </c>
      <c r="G364" s="15">
        <f>ROUND(E364*F364,2)</f>
        <v>3753.75</v>
      </c>
      <c r="H364" s="14">
        <v>1</v>
      </c>
      <c r="I364" s="48">
        <v>0</v>
      </c>
      <c r="J364" s="15">
        <f>ROUND(H364*I364,2)</f>
        <v>0</v>
      </c>
    </row>
    <row r="365" spans="1:10" ht="22.5" x14ac:dyDescent="0.25">
      <c r="A365" s="12" t="s">
        <v>583</v>
      </c>
      <c r="B365" s="13" t="s">
        <v>18</v>
      </c>
      <c r="C365" s="13" t="s">
        <v>59</v>
      </c>
      <c r="D365" s="28" t="s">
        <v>584</v>
      </c>
      <c r="E365" s="14">
        <v>150</v>
      </c>
      <c r="F365" s="14">
        <v>12.63</v>
      </c>
      <c r="G365" s="15">
        <f>ROUND(E365*F365,2)</f>
        <v>1894.5</v>
      </c>
      <c r="H365" s="14">
        <v>150</v>
      </c>
      <c r="I365" s="48">
        <v>0</v>
      </c>
      <c r="J365" s="15">
        <f>ROUND(H365*I365,2)</f>
        <v>0</v>
      </c>
    </row>
    <row r="366" spans="1:10" x14ac:dyDescent="0.25">
      <c r="A366" s="16"/>
      <c r="B366" s="16"/>
      <c r="C366" s="16"/>
      <c r="D366" s="29" t="s">
        <v>585</v>
      </c>
      <c r="E366" s="14">
        <v>1</v>
      </c>
      <c r="F366" s="17">
        <f>SUM(G364:G365)</f>
        <v>5648.25</v>
      </c>
      <c r="G366" s="17">
        <f>ROUND(E366*F366,2)</f>
        <v>5648.25</v>
      </c>
      <c r="H366" s="14">
        <v>1</v>
      </c>
      <c r="I366" s="17">
        <f>SUM(J364:J365)</f>
        <v>0</v>
      </c>
      <c r="J366" s="17">
        <f>ROUND(H366*I366,2)</f>
        <v>0</v>
      </c>
    </row>
    <row r="367" spans="1:10" ht="0.95" customHeight="1" x14ac:dyDescent="0.25">
      <c r="A367" s="18"/>
      <c r="B367" s="18"/>
      <c r="C367" s="18"/>
      <c r="D367" s="30"/>
      <c r="E367" s="18"/>
      <c r="F367" s="18"/>
      <c r="G367" s="18"/>
      <c r="H367" s="18"/>
      <c r="I367" s="18"/>
      <c r="J367" s="18"/>
    </row>
    <row r="368" spans="1:10" x14ac:dyDescent="0.25">
      <c r="A368" s="10" t="s">
        <v>586</v>
      </c>
      <c r="B368" s="10" t="s">
        <v>10</v>
      </c>
      <c r="C368" s="10" t="s">
        <v>11</v>
      </c>
      <c r="D368" s="27" t="s">
        <v>587</v>
      </c>
      <c r="E368" s="11">
        <f t="shared" ref="E368:J368" si="93">E373</f>
        <v>1</v>
      </c>
      <c r="F368" s="11">
        <f t="shared" si="93"/>
        <v>4182.1000000000004</v>
      </c>
      <c r="G368" s="11">
        <f t="shared" si="93"/>
        <v>4182.1000000000004</v>
      </c>
      <c r="H368" s="11">
        <f t="shared" si="93"/>
        <v>1</v>
      </c>
      <c r="I368" s="11">
        <f t="shared" si="93"/>
        <v>0</v>
      </c>
      <c r="J368" s="11">
        <f t="shared" si="93"/>
        <v>0</v>
      </c>
    </row>
    <row r="369" spans="1:10" ht="22.5" x14ac:dyDescent="0.25">
      <c r="A369" s="12" t="s">
        <v>588</v>
      </c>
      <c r="B369" s="13" t="s">
        <v>18</v>
      </c>
      <c r="C369" s="13" t="s">
        <v>107</v>
      </c>
      <c r="D369" s="28" t="s">
        <v>589</v>
      </c>
      <c r="E369" s="14">
        <v>1</v>
      </c>
      <c r="F369" s="14">
        <v>1098.72</v>
      </c>
      <c r="G369" s="15">
        <f>ROUND(E369*F369,2)</f>
        <v>1098.72</v>
      </c>
      <c r="H369" s="14">
        <v>1</v>
      </c>
      <c r="I369" s="48">
        <v>0</v>
      </c>
      <c r="J369" s="15">
        <f>ROUND(H369*I369,2)</f>
        <v>0</v>
      </c>
    </row>
    <row r="370" spans="1:10" ht="22.5" x14ac:dyDescent="0.25">
      <c r="A370" s="12" t="s">
        <v>590</v>
      </c>
      <c r="B370" s="13" t="s">
        <v>18</v>
      </c>
      <c r="C370" s="13" t="s">
        <v>107</v>
      </c>
      <c r="D370" s="28" t="s">
        <v>591</v>
      </c>
      <c r="E370" s="14">
        <v>1</v>
      </c>
      <c r="F370" s="14">
        <v>1098.72</v>
      </c>
      <c r="G370" s="15">
        <f>ROUND(E370*F370,2)</f>
        <v>1098.72</v>
      </c>
      <c r="H370" s="14">
        <v>1</v>
      </c>
      <c r="I370" s="48">
        <v>0</v>
      </c>
      <c r="J370" s="15">
        <f>ROUND(H370*I370,2)</f>
        <v>0</v>
      </c>
    </row>
    <row r="371" spans="1:10" x14ac:dyDescent="0.25">
      <c r="A371" s="12" t="s">
        <v>592</v>
      </c>
      <c r="B371" s="13" t="s">
        <v>18</v>
      </c>
      <c r="C371" s="13" t="s">
        <v>107</v>
      </c>
      <c r="D371" s="28" t="s">
        <v>593</v>
      </c>
      <c r="E371" s="14">
        <v>2</v>
      </c>
      <c r="F371" s="14">
        <v>286.77999999999997</v>
      </c>
      <c r="G371" s="15">
        <f>ROUND(E371*F371,2)</f>
        <v>573.55999999999995</v>
      </c>
      <c r="H371" s="14">
        <v>2</v>
      </c>
      <c r="I371" s="48">
        <v>0</v>
      </c>
      <c r="J371" s="15">
        <f>ROUND(H371*I371,2)</f>
        <v>0</v>
      </c>
    </row>
    <row r="372" spans="1:10" x14ac:dyDescent="0.25">
      <c r="A372" s="12" t="s">
        <v>594</v>
      </c>
      <c r="B372" s="13" t="s">
        <v>18</v>
      </c>
      <c r="C372" s="13" t="s">
        <v>107</v>
      </c>
      <c r="D372" s="28" t="s">
        <v>595</v>
      </c>
      <c r="E372" s="14">
        <v>2</v>
      </c>
      <c r="F372" s="14">
        <v>705.55</v>
      </c>
      <c r="G372" s="15">
        <f>ROUND(E372*F372,2)</f>
        <v>1411.1</v>
      </c>
      <c r="H372" s="14">
        <v>2</v>
      </c>
      <c r="I372" s="48">
        <v>0</v>
      </c>
      <c r="J372" s="15">
        <f>ROUND(H372*I372,2)</f>
        <v>0</v>
      </c>
    </row>
    <row r="373" spans="1:10" x14ac:dyDescent="0.25">
      <c r="A373" s="16"/>
      <c r="B373" s="16"/>
      <c r="C373" s="16"/>
      <c r="D373" s="29" t="s">
        <v>596</v>
      </c>
      <c r="E373" s="14">
        <v>1</v>
      </c>
      <c r="F373" s="17">
        <f>SUM(G369:G372)</f>
        <v>4182.1000000000004</v>
      </c>
      <c r="G373" s="17">
        <f>ROUND(E373*F373,2)</f>
        <v>4182.1000000000004</v>
      </c>
      <c r="H373" s="14">
        <v>1</v>
      </c>
      <c r="I373" s="17">
        <f>SUM(J369:J372)</f>
        <v>0</v>
      </c>
      <c r="J373" s="17">
        <f>ROUND(H373*I373,2)</f>
        <v>0</v>
      </c>
    </row>
    <row r="374" spans="1:10" ht="0.95" customHeight="1" x14ac:dyDescent="0.25">
      <c r="A374" s="18"/>
      <c r="B374" s="18"/>
      <c r="C374" s="18"/>
      <c r="D374" s="30"/>
      <c r="E374" s="18"/>
      <c r="F374" s="18"/>
      <c r="G374" s="18"/>
      <c r="H374" s="18"/>
      <c r="I374" s="18"/>
      <c r="J374" s="18"/>
    </row>
    <row r="375" spans="1:10" x14ac:dyDescent="0.25">
      <c r="A375" s="16"/>
      <c r="B375" s="16"/>
      <c r="C375" s="16"/>
      <c r="D375" s="29" t="s">
        <v>597</v>
      </c>
      <c r="E375" s="14">
        <v>1</v>
      </c>
      <c r="F375" s="17">
        <f>G314+G320+G327+G334+G338+G348+G356+G363+G368</f>
        <v>110867.95</v>
      </c>
      <c r="G375" s="17">
        <f>ROUND(E375*F375,2)</f>
        <v>110867.95</v>
      </c>
      <c r="H375" s="14">
        <v>1</v>
      </c>
      <c r="I375" s="17">
        <f>J314+J320+J327+J334+J338+J348+J356+J363+J368</f>
        <v>0</v>
      </c>
      <c r="J375" s="17">
        <f>ROUND(H375*I375,2)</f>
        <v>0</v>
      </c>
    </row>
    <row r="376" spans="1:10" ht="0.95" customHeight="1" x14ac:dyDescent="0.25">
      <c r="A376" s="18"/>
      <c r="B376" s="18"/>
      <c r="C376" s="18"/>
      <c r="D376" s="30"/>
      <c r="E376" s="18"/>
      <c r="F376" s="18"/>
      <c r="G376" s="18"/>
      <c r="H376" s="18"/>
      <c r="I376" s="18"/>
      <c r="J376" s="18"/>
    </row>
    <row r="377" spans="1:10" ht="22.5" x14ac:dyDescent="0.25">
      <c r="A377" s="8" t="s">
        <v>598</v>
      </c>
      <c r="B377" s="20" t="s">
        <v>10</v>
      </c>
      <c r="C377" s="8" t="s">
        <v>11</v>
      </c>
      <c r="D377" s="26" t="s">
        <v>599</v>
      </c>
      <c r="E377" s="9">
        <f t="shared" ref="E377:J377" si="94">E466</f>
        <v>1</v>
      </c>
      <c r="F377" s="9">
        <f t="shared" si="94"/>
        <v>254742.19</v>
      </c>
      <c r="G377" s="9">
        <f t="shared" si="94"/>
        <v>254742.19</v>
      </c>
      <c r="H377" s="9">
        <f t="shared" si="94"/>
        <v>1</v>
      </c>
      <c r="I377" s="9">
        <f t="shared" si="94"/>
        <v>0</v>
      </c>
      <c r="J377" s="9">
        <f t="shared" si="94"/>
        <v>0</v>
      </c>
    </row>
    <row r="378" spans="1:10" x14ac:dyDescent="0.25">
      <c r="A378" s="10" t="s">
        <v>600</v>
      </c>
      <c r="B378" s="10" t="s">
        <v>10</v>
      </c>
      <c r="C378" s="10" t="s">
        <v>11</v>
      </c>
      <c r="D378" s="27" t="s">
        <v>601</v>
      </c>
      <c r="E378" s="11">
        <f t="shared" ref="E378:J378" si="95">E396</f>
        <v>1</v>
      </c>
      <c r="F378" s="11">
        <f t="shared" si="95"/>
        <v>48900.800000000003</v>
      </c>
      <c r="G378" s="11">
        <f t="shared" si="95"/>
        <v>48900.800000000003</v>
      </c>
      <c r="H378" s="11">
        <f t="shared" si="95"/>
        <v>1</v>
      </c>
      <c r="I378" s="11">
        <f t="shared" si="95"/>
        <v>0</v>
      </c>
      <c r="J378" s="11">
        <f t="shared" si="95"/>
        <v>0</v>
      </c>
    </row>
    <row r="379" spans="1:10" x14ac:dyDescent="0.25">
      <c r="A379" s="12" t="s">
        <v>602</v>
      </c>
      <c r="B379" s="13" t="s">
        <v>18</v>
      </c>
      <c r="C379" s="13" t="s">
        <v>19</v>
      </c>
      <c r="D379" s="28" t="s">
        <v>603</v>
      </c>
      <c r="E379" s="14">
        <v>1</v>
      </c>
      <c r="F379" s="14">
        <v>1281.51</v>
      </c>
      <c r="G379" s="15">
        <f t="shared" ref="G379:G396" si="96">ROUND(E379*F379,2)</f>
        <v>1281.51</v>
      </c>
      <c r="H379" s="14">
        <v>1</v>
      </c>
      <c r="I379" s="48">
        <v>0</v>
      </c>
      <c r="J379" s="15">
        <f t="shared" ref="J379:J396" si="97">ROUND(H379*I379,2)</f>
        <v>0</v>
      </c>
    </row>
    <row r="380" spans="1:10" ht="22.5" x14ac:dyDescent="0.25">
      <c r="A380" s="12" t="s">
        <v>604</v>
      </c>
      <c r="B380" s="13" t="s">
        <v>18</v>
      </c>
      <c r="C380" s="13" t="s">
        <v>19</v>
      </c>
      <c r="D380" s="28" t="s">
        <v>605</v>
      </c>
      <c r="E380" s="14">
        <v>1</v>
      </c>
      <c r="F380" s="14">
        <v>380.93</v>
      </c>
      <c r="G380" s="15">
        <f t="shared" si="96"/>
        <v>380.93</v>
      </c>
      <c r="H380" s="14">
        <v>1</v>
      </c>
      <c r="I380" s="48">
        <v>0</v>
      </c>
      <c r="J380" s="15">
        <f t="shared" si="97"/>
        <v>0</v>
      </c>
    </row>
    <row r="381" spans="1:10" x14ac:dyDescent="0.25">
      <c r="A381" s="12" t="s">
        <v>606</v>
      </c>
      <c r="B381" s="13" t="s">
        <v>18</v>
      </c>
      <c r="C381" s="13" t="s">
        <v>19</v>
      </c>
      <c r="D381" s="28" t="s">
        <v>607</v>
      </c>
      <c r="E381" s="14">
        <v>2</v>
      </c>
      <c r="F381" s="14">
        <v>1383.29</v>
      </c>
      <c r="G381" s="15">
        <f t="shared" si="96"/>
        <v>2766.58</v>
      </c>
      <c r="H381" s="14">
        <v>2</v>
      </c>
      <c r="I381" s="48">
        <v>0</v>
      </c>
      <c r="J381" s="15">
        <f t="shared" si="97"/>
        <v>0</v>
      </c>
    </row>
    <row r="382" spans="1:10" ht="22.5" x14ac:dyDescent="0.25">
      <c r="A382" s="12" t="s">
        <v>608</v>
      </c>
      <c r="B382" s="13" t="s">
        <v>18</v>
      </c>
      <c r="C382" s="13" t="s">
        <v>19</v>
      </c>
      <c r="D382" s="28" t="s">
        <v>609</v>
      </c>
      <c r="E382" s="14">
        <v>1</v>
      </c>
      <c r="F382" s="14">
        <v>593.12</v>
      </c>
      <c r="G382" s="15">
        <f t="shared" si="96"/>
        <v>593.12</v>
      </c>
      <c r="H382" s="14">
        <v>1</v>
      </c>
      <c r="I382" s="48">
        <v>0</v>
      </c>
      <c r="J382" s="15">
        <f t="shared" si="97"/>
        <v>0</v>
      </c>
    </row>
    <row r="383" spans="1:10" x14ac:dyDescent="0.25">
      <c r="A383" s="12" t="s">
        <v>610</v>
      </c>
      <c r="B383" s="13" t="s">
        <v>18</v>
      </c>
      <c r="C383" s="13" t="s">
        <v>19</v>
      </c>
      <c r="D383" s="28" t="s">
        <v>611</v>
      </c>
      <c r="E383" s="14">
        <v>2</v>
      </c>
      <c r="F383" s="14">
        <v>1655.78</v>
      </c>
      <c r="G383" s="15">
        <f t="shared" si="96"/>
        <v>3311.56</v>
      </c>
      <c r="H383" s="14">
        <v>2</v>
      </c>
      <c r="I383" s="48">
        <v>0</v>
      </c>
      <c r="J383" s="15">
        <f t="shared" si="97"/>
        <v>0</v>
      </c>
    </row>
    <row r="384" spans="1:10" x14ac:dyDescent="0.25">
      <c r="A384" s="12" t="s">
        <v>612</v>
      </c>
      <c r="B384" s="13" t="s">
        <v>18</v>
      </c>
      <c r="C384" s="13" t="s">
        <v>19</v>
      </c>
      <c r="D384" s="28" t="s">
        <v>613</v>
      </c>
      <c r="E384" s="14">
        <v>5</v>
      </c>
      <c r="F384" s="14">
        <v>1099.1400000000001</v>
      </c>
      <c r="G384" s="15">
        <f t="shared" si="96"/>
        <v>5495.7</v>
      </c>
      <c r="H384" s="14">
        <v>5</v>
      </c>
      <c r="I384" s="48">
        <v>0</v>
      </c>
      <c r="J384" s="15">
        <f t="shared" si="97"/>
        <v>0</v>
      </c>
    </row>
    <row r="385" spans="1:10" x14ac:dyDescent="0.25">
      <c r="A385" s="12" t="s">
        <v>614</v>
      </c>
      <c r="B385" s="13" t="s">
        <v>18</v>
      </c>
      <c r="C385" s="13" t="s">
        <v>59</v>
      </c>
      <c r="D385" s="28" t="s">
        <v>615</v>
      </c>
      <c r="E385" s="14">
        <v>300</v>
      </c>
      <c r="F385" s="14">
        <v>2.34</v>
      </c>
      <c r="G385" s="15">
        <f t="shared" si="96"/>
        <v>702</v>
      </c>
      <c r="H385" s="14">
        <v>300</v>
      </c>
      <c r="I385" s="48">
        <v>0</v>
      </c>
      <c r="J385" s="15">
        <f t="shared" si="97"/>
        <v>0</v>
      </c>
    </row>
    <row r="386" spans="1:10" x14ac:dyDescent="0.25">
      <c r="A386" s="12" t="s">
        <v>616</v>
      </c>
      <c r="B386" s="13" t="s">
        <v>18</v>
      </c>
      <c r="C386" s="13" t="s">
        <v>59</v>
      </c>
      <c r="D386" s="28" t="s">
        <v>617</v>
      </c>
      <c r="E386" s="14">
        <v>800</v>
      </c>
      <c r="F386" s="14">
        <v>3.32</v>
      </c>
      <c r="G386" s="15">
        <f t="shared" si="96"/>
        <v>2656</v>
      </c>
      <c r="H386" s="14">
        <v>800</v>
      </c>
      <c r="I386" s="48">
        <v>0</v>
      </c>
      <c r="J386" s="15">
        <f t="shared" si="97"/>
        <v>0</v>
      </c>
    </row>
    <row r="387" spans="1:10" x14ac:dyDescent="0.25">
      <c r="A387" s="12" t="s">
        <v>618</v>
      </c>
      <c r="B387" s="13" t="s">
        <v>18</v>
      </c>
      <c r="C387" s="13" t="s">
        <v>59</v>
      </c>
      <c r="D387" s="28" t="s">
        <v>619</v>
      </c>
      <c r="E387" s="14">
        <v>600</v>
      </c>
      <c r="F387" s="14">
        <v>4.58</v>
      </c>
      <c r="G387" s="15">
        <f t="shared" si="96"/>
        <v>2748</v>
      </c>
      <c r="H387" s="14">
        <v>600</v>
      </c>
      <c r="I387" s="48">
        <v>0</v>
      </c>
      <c r="J387" s="15">
        <f t="shared" si="97"/>
        <v>0</v>
      </c>
    </row>
    <row r="388" spans="1:10" x14ac:dyDescent="0.25">
      <c r="A388" s="12" t="s">
        <v>620</v>
      </c>
      <c r="B388" s="13" t="s">
        <v>18</v>
      </c>
      <c r="C388" s="13" t="s">
        <v>59</v>
      </c>
      <c r="D388" s="28" t="s">
        <v>621</v>
      </c>
      <c r="E388" s="14">
        <v>200</v>
      </c>
      <c r="F388" s="14">
        <v>6.88</v>
      </c>
      <c r="G388" s="15">
        <f t="shared" si="96"/>
        <v>1376</v>
      </c>
      <c r="H388" s="14">
        <v>200</v>
      </c>
      <c r="I388" s="48">
        <v>0</v>
      </c>
      <c r="J388" s="15">
        <f t="shared" si="97"/>
        <v>0</v>
      </c>
    </row>
    <row r="389" spans="1:10" x14ac:dyDescent="0.25">
      <c r="A389" s="12" t="s">
        <v>622</v>
      </c>
      <c r="B389" s="13" t="s">
        <v>18</v>
      </c>
      <c r="C389" s="13" t="s">
        <v>59</v>
      </c>
      <c r="D389" s="28" t="s">
        <v>623</v>
      </c>
      <c r="E389" s="14">
        <v>150</v>
      </c>
      <c r="F389" s="14">
        <v>11</v>
      </c>
      <c r="G389" s="15">
        <f t="shared" si="96"/>
        <v>1650</v>
      </c>
      <c r="H389" s="14">
        <v>150</v>
      </c>
      <c r="I389" s="48">
        <v>0</v>
      </c>
      <c r="J389" s="15">
        <f t="shared" si="97"/>
        <v>0</v>
      </c>
    </row>
    <row r="390" spans="1:10" x14ac:dyDescent="0.25">
      <c r="A390" s="12" t="s">
        <v>624</v>
      </c>
      <c r="B390" s="13" t="s">
        <v>18</v>
      </c>
      <c r="C390" s="13" t="s">
        <v>59</v>
      </c>
      <c r="D390" s="28" t="s">
        <v>625</v>
      </c>
      <c r="E390" s="14">
        <v>50</v>
      </c>
      <c r="F390" s="14">
        <v>5.78</v>
      </c>
      <c r="G390" s="15">
        <f t="shared" si="96"/>
        <v>289</v>
      </c>
      <c r="H390" s="14">
        <v>50</v>
      </c>
      <c r="I390" s="48">
        <v>0</v>
      </c>
      <c r="J390" s="15">
        <f t="shared" si="97"/>
        <v>0</v>
      </c>
    </row>
    <row r="391" spans="1:10" x14ac:dyDescent="0.25">
      <c r="A391" s="12" t="s">
        <v>626</v>
      </c>
      <c r="B391" s="13" t="s">
        <v>18</v>
      </c>
      <c r="C391" s="13" t="s">
        <v>19</v>
      </c>
      <c r="D391" s="28" t="s">
        <v>627</v>
      </c>
      <c r="E391" s="14">
        <v>30</v>
      </c>
      <c r="F391" s="14">
        <v>16.399999999999999</v>
      </c>
      <c r="G391" s="15">
        <f t="shared" si="96"/>
        <v>492</v>
      </c>
      <c r="H391" s="14">
        <v>30</v>
      </c>
      <c r="I391" s="48">
        <v>0</v>
      </c>
      <c r="J391" s="15">
        <f t="shared" si="97"/>
        <v>0</v>
      </c>
    </row>
    <row r="392" spans="1:10" x14ac:dyDescent="0.25">
      <c r="A392" s="12" t="s">
        <v>628</v>
      </c>
      <c r="B392" s="13" t="s">
        <v>18</v>
      </c>
      <c r="C392" s="13" t="s">
        <v>19</v>
      </c>
      <c r="D392" s="28" t="s">
        <v>629</v>
      </c>
      <c r="E392" s="14">
        <v>30</v>
      </c>
      <c r="F392" s="14">
        <v>5.0199999999999996</v>
      </c>
      <c r="G392" s="15">
        <f t="shared" si="96"/>
        <v>150.6</v>
      </c>
      <c r="H392" s="14">
        <v>30</v>
      </c>
      <c r="I392" s="48">
        <v>0</v>
      </c>
      <c r="J392" s="15">
        <f t="shared" si="97"/>
        <v>0</v>
      </c>
    </row>
    <row r="393" spans="1:10" x14ac:dyDescent="0.25">
      <c r="A393" s="12" t="s">
        <v>630</v>
      </c>
      <c r="B393" s="13" t="s">
        <v>18</v>
      </c>
      <c r="C393" s="13" t="s">
        <v>19</v>
      </c>
      <c r="D393" s="28" t="s">
        <v>631</v>
      </c>
      <c r="E393" s="14">
        <v>120</v>
      </c>
      <c r="F393" s="14">
        <v>130.59</v>
      </c>
      <c r="G393" s="15">
        <f t="shared" si="96"/>
        <v>15670.8</v>
      </c>
      <c r="H393" s="14">
        <v>120</v>
      </c>
      <c r="I393" s="48">
        <v>0</v>
      </c>
      <c r="J393" s="15">
        <f t="shared" si="97"/>
        <v>0</v>
      </c>
    </row>
    <row r="394" spans="1:10" ht="22.5" x14ac:dyDescent="0.25">
      <c r="A394" s="12" t="s">
        <v>632</v>
      </c>
      <c r="B394" s="13" t="s">
        <v>18</v>
      </c>
      <c r="C394" s="13" t="s">
        <v>19</v>
      </c>
      <c r="D394" s="28" t="s">
        <v>633</v>
      </c>
      <c r="E394" s="14">
        <v>25</v>
      </c>
      <c r="F394" s="14">
        <v>100.6</v>
      </c>
      <c r="G394" s="15">
        <f t="shared" si="96"/>
        <v>2515</v>
      </c>
      <c r="H394" s="14">
        <v>25</v>
      </c>
      <c r="I394" s="48">
        <v>0</v>
      </c>
      <c r="J394" s="15">
        <f t="shared" si="97"/>
        <v>0</v>
      </c>
    </row>
    <row r="395" spans="1:10" ht="22.5" x14ac:dyDescent="0.25">
      <c r="A395" s="12" t="s">
        <v>634</v>
      </c>
      <c r="B395" s="13" t="s">
        <v>18</v>
      </c>
      <c r="C395" s="13" t="s">
        <v>19</v>
      </c>
      <c r="D395" s="28" t="s">
        <v>635</v>
      </c>
      <c r="E395" s="14">
        <v>100</v>
      </c>
      <c r="F395" s="14">
        <v>68.22</v>
      </c>
      <c r="G395" s="15">
        <f t="shared" si="96"/>
        <v>6822</v>
      </c>
      <c r="H395" s="14">
        <v>100</v>
      </c>
      <c r="I395" s="48">
        <v>0</v>
      </c>
      <c r="J395" s="15">
        <f t="shared" si="97"/>
        <v>0</v>
      </c>
    </row>
    <row r="396" spans="1:10" x14ac:dyDescent="0.25">
      <c r="A396" s="16"/>
      <c r="B396" s="16"/>
      <c r="C396" s="16"/>
      <c r="D396" s="29" t="s">
        <v>636</v>
      </c>
      <c r="E396" s="14">
        <v>1</v>
      </c>
      <c r="F396" s="17">
        <f>SUM(G379:G395)</f>
        <v>48900.800000000003</v>
      </c>
      <c r="G396" s="17">
        <f t="shared" si="96"/>
        <v>48900.800000000003</v>
      </c>
      <c r="H396" s="14">
        <v>1</v>
      </c>
      <c r="I396" s="17">
        <f>SUM(J379:J395)</f>
        <v>0</v>
      </c>
      <c r="J396" s="17">
        <f t="shared" si="97"/>
        <v>0</v>
      </c>
    </row>
    <row r="397" spans="1:10" ht="0.95" customHeight="1" x14ac:dyDescent="0.25">
      <c r="A397" s="18"/>
      <c r="B397" s="18"/>
      <c r="C397" s="18"/>
      <c r="D397" s="30"/>
      <c r="E397" s="18"/>
      <c r="F397" s="18"/>
      <c r="G397" s="18"/>
      <c r="H397" s="18"/>
      <c r="I397" s="18"/>
      <c r="J397" s="18"/>
    </row>
    <row r="398" spans="1:10" x14ac:dyDescent="0.25">
      <c r="A398" s="10" t="s">
        <v>637</v>
      </c>
      <c r="B398" s="10" t="s">
        <v>10</v>
      </c>
      <c r="C398" s="10" t="s">
        <v>11</v>
      </c>
      <c r="D398" s="27" t="s">
        <v>638</v>
      </c>
      <c r="E398" s="11">
        <f t="shared" ref="E398:J398" si="98">E458</f>
        <v>1</v>
      </c>
      <c r="F398" s="11">
        <f t="shared" si="98"/>
        <v>198098.98</v>
      </c>
      <c r="G398" s="11">
        <f t="shared" si="98"/>
        <v>198098.98</v>
      </c>
      <c r="H398" s="11">
        <f t="shared" si="98"/>
        <v>1</v>
      </c>
      <c r="I398" s="11">
        <f t="shared" si="98"/>
        <v>0</v>
      </c>
      <c r="J398" s="11">
        <f t="shared" si="98"/>
        <v>0</v>
      </c>
    </row>
    <row r="399" spans="1:10" x14ac:dyDescent="0.25">
      <c r="A399" s="21" t="s">
        <v>639</v>
      </c>
      <c r="B399" s="21" t="s">
        <v>10</v>
      </c>
      <c r="C399" s="21" t="s">
        <v>11</v>
      </c>
      <c r="D399" s="31" t="s">
        <v>14</v>
      </c>
      <c r="E399" s="22">
        <f t="shared" ref="E399:J399" si="99">E405</f>
        <v>1</v>
      </c>
      <c r="F399" s="22">
        <f t="shared" si="99"/>
        <v>15466.34</v>
      </c>
      <c r="G399" s="22">
        <f t="shared" si="99"/>
        <v>15466.34</v>
      </c>
      <c r="H399" s="22">
        <f t="shared" si="99"/>
        <v>1</v>
      </c>
      <c r="I399" s="22">
        <f t="shared" si="99"/>
        <v>0</v>
      </c>
      <c r="J399" s="22">
        <f t="shared" si="99"/>
        <v>0</v>
      </c>
    </row>
    <row r="400" spans="1:10" x14ac:dyDescent="0.25">
      <c r="A400" s="12" t="s">
        <v>640</v>
      </c>
      <c r="B400" s="13" t="s">
        <v>18</v>
      </c>
      <c r="C400" s="13" t="s">
        <v>19</v>
      </c>
      <c r="D400" s="28" t="s">
        <v>641</v>
      </c>
      <c r="E400" s="14">
        <v>1</v>
      </c>
      <c r="F400" s="14">
        <v>3457.1</v>
      </c>
      <c r="G400" s="15">
        <f t="shared" ref="G400:G405" si="100">ROUND(E400*F400,2)</f>
        <v>3457.1</v>
      </c>
      <c r="H400" s="14">
        <v>1</v>
      </c>
      <c r="I400" s="48">
        <v>0</v>
      </c>
      <c r="J400" s="15">
        <f t="shared" ref="J400:J405" si="101">ROUND(H400*I400,2)</f>
        <v>0</v>
      </c>
    </row>
    <row r="401" spans="1:10" ht="22.5" x14ac:dyDescent="0.25">
      <c r="A401" s="12" t="s">
        <v>642</v>
      </c>
      <c r="B401" s="13" t="s">
        <v>18</v>
      </c>
      <c r="C401" s="13" t="s">
        <v>19</v>
      </c>
      <c r="D401" s="28" t="s">
        <v>643</v>
      </c>
      <c r="E401" s="14">
        <v>1</v>
      </c>
      <c r="F401" s="14">
        <v>2700.86</v>
      </c>
      <c r="G401" s="15">
        <f t="shared" si="100"/>
        <v>2700.86</v>
      </c>
      <c r="H401" s="14">
        <v>1</v>
      </c>
      <c r="I401" s="48">
        <v>0</v>
      </c>
      <c r="J401" s="15">
        <f t="shared" si="101"/>
        <v>0</v>
      </c>
    </row>
    <row r="402" spans="1:10" x14ac:dyDescent="0.25">
      <c r="A402" s="12" t="s">
        <v>644</v>
      </c>
      <c r="B402" s="13" t="s">
        <v>18</v>
      </c>
      <c r="C402" s="13" t="s">
        <v>19</v>
      </c>
      <c r="D402" s="28" t="s">
        <v>645</v>
      </c>
      <c r="E402" s="14">
        <v>1</v>
      </c>
      <c r="F402" s="14">
        <v>5401.73</v>
      </c>
      <c r="G402" s="15">
        <f t="shared" si="100"/>
        <v>5401.73</v>
      </c>
      <c r="H402" s="14">
        <v>1</v>
      </c>
      <c r="I402" s="48">
        <v>0</v>
      </c>
      <c r="J402" s="15">
        <f t="shared" si="101"/>
        <v>0</v>
      </c>
    </row>
    <row r="403" spans="1:10" ht="22.5" x14ac:dyDescent="0.25">
      <c r="A403" s="12" t="s">
        <v>646</v>
      </c>
      <c r="B403" s="13" t="s">
        <v>18</v>
      </c>
      <c r="C403" s="13" t="s">
        <v>19</v>
      </c>
      <c r="D403" s="28" t="s">
        <v>647</v>
      </c>
      <c r="E403" s="14">
        <v>1</v>
      </c>
      <c r="F403" s="14">
        <v>2020.2</v>
      </c>
      <c r="G403" s="15">
        <f t="shared" si="100"/>
        <v>2020.2</v>
      </c>
      <c r="H403" s="14">
        <v>1</v>
      </c>
      <c r="I403" s="48">
        <v>0</v>
      </c>
      <c r="J403" s="15">
        <f t="shared" si="101"/>
        <v>0</v>
      </c>
    </row>
    <row r="404" spans="1:10" ht="22.5" x14ac:dyDescent="0.25">
      <c r="A404" s="12" t="s">
        <v>648</v>
      </c>
      <c r="B404" s="13" t="s">
        <v>18</v>
      </c>
      <c r="C404" s="13" t="s">
        <v>19</v>
      </c>
      <c r="D404" s="28" t="s">
        <v>649</v>
      </c>
      <c r="E404" s="14">
        <v>1</v>
      </c>
      <c r="F404" s="14">
        <v>1886.45</v>
      </c>
      <c r="G404" s="15">
        <f t="shared" si="100"/>
        <v>1886.45</v>
      </c>
      <c r="H404" s="14">
        <v>1</v>
      </c>
      <c r="I404" s="48">
        <v>0</v>
      </c>
      <c r="J404" s="15">
        <f t="shared" si="101"/>
        <v>0</v>
      </c>
    </row>
    <row r="405" spans="1:10" x14ac:dyDescent="0.25">
      <c r="A405" s="16"/>
      <c r="B405" s="16"/>
      <c r="C405" s="16"/>
      <c r="D405" s="29" t="s">
        <v>650</v>
      </c>
      <c r="E405" s="14">
        <v>1</v>
      </c>
      <c r="F405" s="17">
        <f>SUM(G400:G404)</f>
        <v>15466.34</v>
      </c>
      <c r="G405" s="17">
        <f t="shared" si="100"/>
        <v>15466.34</v>
      </c>
      <c r="H405" s="14">
        <v>1</v>
      </c>
      <c r="I405" s="17">
        <f>SUM(J400:J404)</f>
        <v>0</v>
      </c>
      <c r="J405" s="17">
        <f t="shared" si="101"/>
        <v>0</v>
      </c>
    </row>
    <row r="406" spans="1:10" ht="0.95" customHeight="1" x14ac:dyDescent="0.25">
      <c r="A406" s="18"/>
      <c r="B406" s="18"/>
      <c r="C406" s="18"/>
      <c r="D406" s="30"/>
      <c r="E406" s="18"/>
      <c r="F406" s="18"/>
      <c r="G406" s="18"/>
      <c r="H406" s="18"/>
      <c r="I406" s="18"/>
      <c r="J406" s="18"/>
    </row>
    <row r="407" spans="1:10" x14ac:dyDescent="0.25">
      <c r="A407" s="21" t="s">
        <v>651</v>
      </c>
      <c r="B407" s="21" t="s">
        <v>10</v>
      </c>
      <c r="C407" s="21" t="s">
        <v>11</v>
      </c>
      <c r="D407" s="31" t="s">
        <v>652</v>
      </c>
      <c r="E407" s="22">
        <f t="shared" ref="E407:J407" si="102">E411</f>
        <v>1</v>
      </c>
      <c r="F407" s="22">
        <f t="shared" si="102"/>
        <v>18198.27</v>
      </c>
      <c r="G407" s="22">
        <f t="shared" si="102"/>
        <v>18198.27</v>
      </c>
      <c r="H407" s="22">
        <f t="shared" si="102"/>
        <v>1</v>
      </c>
      <c r="I407" s="22">
        <f t="shared" si="102"/>
        <v>0</v>
      </c>
      <c r="J407" s="22">
        <f t="shared" si="102"/>
        <v>0</v>
      </c>
    </row>
    <row r="408" spans="1:10" x14ac:dyDescent="0.25">
      <c r="A408" s="12" t="s">
        <v>653</v>
      </c>
      <c r="B408" s="13" t="s">
        <v>18</v>
      </c>
      <c r="C408" s="13" t="s">
        <v>19</v>
      </c>
      <c r="D408" s="28" t="s">
        <v>654</v>
      </c>
      <c r="E408" s="14">
        <v>1</v>
      </c>
      <c r="F408" s="14">
        <v>14217.14</v>
      </c>
      <c r="G408" s="15">
        <f>ROUND(E408*F408,2)</f>
        <v>14217.14</v>
      </c>
      <c r="H408" s="14">
        <v>1</v>
      </c>
      <c r="I408" s="48">
        <v>0</v>
      </c>
      <c r="J408" s="15">
        <f>ROUND(H408*I408,2)</f>
        <v>0</v>
      </c>
    </row>
    <row r="409" spans="1:10" x14ac:dyDescent="0.25">
      <c r="A409" s="12" t="s">
        <v>655</v>
      </c>
      <c r="B409" s="13" t="s">
        <v>18</v>
      </c>
      <c r="C409" s="13" t="s">
        <v>19</v>
      </c>
      <c r="D409" s="28" t="s">
        <v>656</v>
      </c>
      <c r="E409" s="14">
        <v>1</v>
      </c>
      <c r="F409" s="14">
        <v>3793.43</v>
      </c>
      <c r="G409" s="15">
        <f>ROUND(E409*F409,2)</f>
        <v>3793.43</v>
      </c>
      <c r="H409" s="14">
        <v>1</v>
      </c>
      <c r="I409" s="48">
        <v>0</v>
      </c>
      <c r="J409" s="15">
        <f>ROUND(H409*I409,2)</f>
        <v>0</v>
      </c>
    </row>
    <row r="410" spans="1:10" ht="22.5" x14ac:dyDescent="0.25">
      <c r="A410" s="12" t="s">
        <v>657</v>
      </c>
      <c r="B410" s="13" t="s">
        <v>18</v>
      </c>
      <c r="C410" s="13" t="s">
        <v>19</v>
      </c>
      <c r="D410" s="28" t="s">
        <v>658</v>
      </c>
      <c r="E410" s="14">
        <v>1</v>
      </c>
      <c r="F410" s="14">
        <v>187.7</v>
      </c>
      <c r="G410" s="15">
        <f>ROUND(E410*F410,2)</f>
        <v>187.7</v>
      </c>
      <c r="H410" s="14">
        <v>1</v>
      </c>
      <c r="I410" s="48">
        <v>0</v>
      </c>
      <c r="J410" s="15">
        <f>ROUND(H410*I410,2)</f>
        <v>0</v>
      </c>
    </row>
    <row r="411" spans="1:10" x14ac:dyDescent="0.25">
      <c r="A411" s="16"/>
      <c r="B411" s="16"/>
      <c r="C411" s="16"/>
      <c r="D411" s="29" t="s">
        <v>659</v>
      </c>
      <c r="E411" s="14">
        <v>1</v>
      </c>
      <c r="F411" s="17">
        <f>SUM(G408:G410)</f>
        <v>18198.27</v>
      </c>
      <c r="G411" s="17">
        <f>ROUND(E411*F411,2)</f>
        <v>18198.27</v>
      </c>
      <c r="H411" s="14">
        <v>1</v>
      </c>
      <c r="I411" s="17">
        <f>SUM(J408:J410)</f>
        <v>0</v>
      </c>
      <c r="J411" s="17">
        <f>ROUND(H411*I411,2)</f>
        <v>0</v>
      </c>
    </row>
    <row r="412" spans="1:10" ht="0.95" customHeight="1" x14ac:dyDescent="0.25">
      <c r="A412" s="18"/>
      <c r="B412" s="18"/>
      <c r="C412" s="18"/>
      <c r="D412" s="30"/>
      <c r="E412" s="18"/>
      <c r="F412" s="18"/>
      <c r="G412" s="18"/>
      <c r="H412" s="18"/>
      <c r="I412" s="18"/>
      <c r="J412" s="18"/>
    </row>
    <row r="413" spans="1:10" x14ac:dyDescent="0.25">
      <c r="A413" s="21" t="s">
        <v>660</v>
      </c>
      <c r="B413" s="21" t="s">
        <v>10</v>
      </c>
      <c r="C413" s="21" t="s">
        <v>11</v>
      </c>
      <c r="D413" s="31" t="s">
        <v>661</v>
      </c>
      <c r="E413" s="22">
        <f t="shared" ref="E413:J413" si="103">E415</f>
        <v>1</v>
      </c>
      <c r="F413" s="22">
        <f t="shared" si="103"/>
        <v>1946.9</v>
      </c>
      <c r="G413" s="22">
        <f t="shared" si="103"/>
        <v>1946.9</v>
      </c>
      <c r="H413" s="22">
        <f t="shared" si="103"/>
        <v>1</v>
      </c>
      <c r="I413" s="22">
        <f t="shared" si="103"/>
        <v>0</v>
      </c>
      <c r="J413" s="22">
        <f t="shared" si="103"/>
        <v>0</v>
      </c>
    </row>
    <row r="414" spans="1:10" x14ac:dyDescent="0.25">
      <c r="A414" s="12" t="s">
        <v>662</v>
      </c>
      <c r="B414" s="13" t="s">
        <v>18</v>
      </c>
      <c r="C414" s="13" t="s">
        <v>19</v>
      </c>
      <c r="D414" s="28" t="s">
        <v>663</v>
      </c>
      <c r="E414" s="14">
        <v>1</v>
      </c>
      <c r="F414" s="14">
        <v>1946.9</v>
      </c>
      <c r="G414" s="15">
        <f>ROUND(E414*F414,2)</f>
        <v>1946.9</v>
      </c>
      <c r="H414" s="14">
        <v>1</v>
      </c>
      <c r="I414" s="48">
        <v>0</v>
      </c>
      <c r="J414" s="15">
        <f>ROUND(H414*I414,2)</f>
        <v>0</v>
      </c>
    </row>
    <row r="415" spans="1:10" x14ac:dyDescent="0.25">
      <c r="A415" s="16"/>
      <c r="B415" s="16"/>
      <c r="C415" s="16"/>
      <c r="D415" s="29" t="s">
        <v>664</v>
      </c>
      <c r="E415" s="14">
        <v>1</v>
      </c>
      <c r="F415" s="17">
        <f>G414</f>
        <v>1946.9</v>
      </c>
      <c r="G415" s="17">
        <f>ROUND(E415*F415,2)</f>
        <v>1946.9</v>
      </c>
      <c r="H415" s="14">
        <v>1</v>
      </c>
      <c r="I415" s="17">
        <f>J414</f>
        <v>0</v>
      </c>
      <c r="J415" s="17">
        <f>ROUND(H415*I415,2)</f>
        <v>0</v>
      </c>
    </row>
    <row r="416" spans="1:10" ht="0.95" customHeight="1" x14ac:dyDescent="0.25">
      <c r="A416" s="18"/>
      <c r="B416" s="18"/>
      <c r="C416" s="18"/>
      <c r="D416" s="30"/>
      <c r="E416" s="18"/>
      <c r="F416" s="18"/>
      <c r="G416" s="18"/>
      <c r="H416" s="18"/>
      <c r="I416" s="18"/>
      <c r="J416" s="18"/>
    </row>
    <row r="417" spans="1:10" x14ac:dyDescent="0.25">
      <c r="A417" s="21" t="s">
        <v>665</v>
      </c>
      <c r="B417" s="21" t="s">
        <v>10</v>
      </c>
      <c r="C417" s="21" t="s">
        <v>11</v>
      </c>
      <c r="D417" s="31" t="s">
        <v>666</v>
      </c>
      <c r="E417" s="22">
        <f t="shared" ref="E417:J417" si="104">E423</f>
        <v>1</v>
      </c>
      <c r="F417" s="22">
        <f t="shared" si="104"/>
        <v>17801.8</v>
      </c>
      <c r="G417" s="22">
        <f t="shared" si="104"/>
        <v>17801.8</v>
      </c>
      <c r="H417" s="22">
        <f t="shared" si="104"/>
        <v>1</v>
      </c>
      <c r="I417" s="22">
        <f t="shared" si="104"/>
        <v>0</v>
      </c>
      <c r="J417" s="22">
        <f t="shared" si="104"/>
        <v>0</v>
      </c>
    </row>
    <row r="418" spans="1:10" x14ac:dyDescent="0.25">
      <c r="A418" s="12" t="s">
        <v>616</v>
      </c>
      <c r="B418" s="13" t="s">
        <v>18</v>
      </c>
      <c r="C418" s="13" t="s">
        <v>59</v>
      </c>
      <c r="D418" s="28" t="s">
        <v>617</v>
      </c>
      <c r="E418" s="14">
        <v>50</v>
      </c>
      <c r="F418" s="14">
        <v>3.32</v>
      </c>
      <c r="G418" s="15">
        <f t="shared" ref="G418:G423" si="105">ROUND(E418*F418,2)</f>
        <v>166</v>
      </c>
      <c r="H418" s="14">
        <v>50</v>
      </c>
      <c r="I418" s="48">
        <v>0</v>
      </c>
      <c r="J418" s="15">
        <f t="shared" ref="J418:J423" si="106">ROUND(H418*I418,2)</f>
        <v>0</v>
      </c>
    </row>
    <row r="419" spans="1:10" x14ac:dyDescent="0.25">
      <c r="A419" s="12" t="s">
        <v>618</v>
      </c>
      <c r="B419" s="13" t="s">
        <v>18</v>
      </c>
      <c r="C419" s="13" t="s">
        <v>59</v>
      </c>
      <c r="D419" s="28" t="s">
        <v>619</v>
      </c>
      <c r="E419" s="14">
        <v>840</v>
      </c>
      <c r="F419" s="14">
        <v>4.58</v>
      </c>
      <c r="G419" s="15">
        <f t="shared" si="105"/>
        <v>3847.2</v>
      </c>
      <c r="H419" s="14">
        <v>840</v>
      </c>
      <c r="I419" s="48">
        <v>0</v>
      </c>
      <c r="J419" s="15">
        <f t="shared" si="106"/>
        <v>0</v>
      </c>
    </row>
    <row r="420" spans="1:10" x14ac:dyDescent="0.25">
      <c r="A420" s="12" t="s">
        <v>667</v>
      </c>
      <c r="B420" s="13" t="s">
        <v>18</v>
      </c>
      <c r="C420" s="13" t="s">
        <v>59</v>
      </c>
      <c r="D420" s="28" t="s">
        <v>668</v>
      </c>
      <c r="E420" s="14">
        <v>1260</v>
      </c>
      <c r="F420" s="14">
        <v>6.96</v>
      </c>
      <c r="G420" s="15">
        <f t="shared" si="105"/>
        <v>8769.6</v>
      </c>
      <c r="H420" s="14">
        <v>1260</v>
      </c>
      <c r="I420" s="48">
        <v>0</v>
      </c>
      <c r="J420" s="15">
        <f t="shared" si="106"/>
        <v>0</v>
      </c>
    </row>
    <row r="421" spans="1:10" x14ac:dyDescent="0.25">
      <c r="A421" s="12" t="s">
        <v>622</v>
      </c>
      <c r="B421" s="13" t="s">
        <v>18</v>
      </c>
      <c r="C421" s="13" t="s">
        <v>59</v>
      </c>
      <c r="D421" s="28" t="s">
        <v>623</v>
      </c>
      <c r="E421" s="14">
        <v>300</v>
      </c>
      <c r="F421" s="14">
        <v>11</v>
      </c>
      <c r="G421" s="15">
        <f t="shared" si="105"/>
        <v>3300</v>
      </c>
      <c r="H421" s="14">
        <v>300</v>
      </c>
      <c r="I421" s="48">
        <v>0</v>
      </c>
      <c r="J421" s="15">
        <f t="shared" si="106"/>
        <v>0</v>
      </c>
    </row>
    <row r="422" spans="1:10" ht="22.5" x14ac:dyDescent="0.25">
      <c r="A422" s="12" t="s">
        <v>669</v>
      </c>
      <c r="B422" s="13" t="s">
        <v>18</v>
      </c>
      <c r="C422" s="13" t="s">
        <v>59</v>
      </c>
      <c r="D422" s="28" t="s">
        <v>670</v>
      </c>
      <c r="E422" s="14">
        <v>300</v>
      </c>
      <c r="F422" s="14">
        <v>5.73</v>
      </c>
      <c r="G422" s="15">
        <f t="shared" si="105"/>
        <v>1719</v>
      </c>
      <c r="H422" s="14">
        <v>300</v>
      </c>
      <c r="I422" s="48">
        <v>0</v>
      </c>
      <c r="J422" s="15">
        <f t="shared" si="106"/>
        <v>0</v>
      </c>
    </row>
    <row r="423" spans="1:10" x14ac:dyDescent="0.25">
      <c r="A423" s="16"/>
      <c r="B423" s="16"/>
      <c r="C423" s="16"/>
      <c r="D423" s="29" t="s">
        <v>671</v>
      </c>
      <c r="E423" s="14">
        <v>1</v>
      </c>
      <c r="F423" s="17">
        <f>SUM(G418:G422)</f>
        <v>17801.8</v>
      </c>
      <c r="G423" s="17">
        <f t="shared" si="105"/>
        <v>17801.8</v>
      </c>
      <c r="H423" s="14">
        <v>1</v>
      </c>
      <c r="I423" s="17">
        <f>SUM(J418:J422)</f>
        <v>0</v>
      </c>
      <c r="J423" s="17">
        <f t="shared" si="106"/>
        <v>0</v>
      </c>
    </row>
    <row r="424" spans="1:10" ht="0.95" customHeight="1" x14ac:dyDescent="0.25">
      <c r="A424" s="18"/>
      <c r="B424" s="18"/>
      <c r="C424" s="18"/>
      <c r="D424" s="30"/>
      <c r="E424" s="18"/>
      <c r="F424" s="18"/>
      <c r="G424" s="18"/>
      <c r="H424" s="18"/>
      <c r="I424" s="18"/>
      <c r="J424" s="18"/>
    </row>
    <row r="425" spans="1:10" x14ac:dyDescent="0.25">
      <c r="A425" s="21" t="s">
        <v>672</v>
      </c>
      <c r="B425" s="21" t="s">
        <v>10</v>
      </c>
      <c r="C425" s="21" t="s">
        <v>11</v>
      </c>
      <c r="D425" s="31" t="s">
        <v>673</v>
      </c>
      <c r="E425" s="22">
        <f t="shared" ref="E425:J425" si="107">E430</f>
        <v>1</v>
      </c>
      <c r="F425" s="22">
        <f t="shared" si="107"/>
        <v>13149.6</v>
      </c>
      <c r="G425" s="22">
        <f t="shared" si="107"/>
        <v>13149.6</v>
      </c>
      <c r="H425" s="22">
        <f t="shared" si="107"/>
        <v>1</v>
      </c>
      <c r="I425" s="22">
        <f t="shared" si="107"/>
        <v>0</v>
      </c>
      <c r="J425" s="22">
        <f t="shared" si="107"/>
        <v>0</v>
      </c>
    </row>
    <row r="426" spans="1:10" ht="22.5" x14ac:dyDescent="0.25">
      <c r="A426" s="12" t="s">
        <v>674</v>
      </c>
      <c r="B426" s="13" t="s">
        <v>18</v>
      </c>
      <c r="C426" s="13" t="s">
        <v>59</v>
      </c>
      <c r="D426" s="28" t="s">
        <v>675</v>
      </c>
      <c r="E426" s="14">
        <v>50</v>
      </c>
      <c r="F426" s="14">
        <v>106.1</v>
      </c>
      <c r="G426" s="15">
        <f>ROUND(E426*F426,2)</f>
        <v>5305</v>
      </c>
      <c r="H426" s="14">
        <v>50</v>
      </c>
      <c r="I426" s="48">
        <v>0</v>
      </c>
      <c r="J426" s="15">
        <f>ROUND(H426*I426,2)</f>
        <v>0</v>
      </c>
    </row>
    <row r="427" spans="1:10" x14ac:dyDescent="0.25">
      <c r="A427" s="12" t="s">
        <v>676</v>
      </c>
      <c r="B427" s="13" t="s">
        <v>18</v>
      </c>
      <c r="C427" s="13" t="s">
        <v>11</v>
      </c>
      <c r="D427" s="28" t="s">
        <v>677</v>
      </c>
      <c r="E427" s="14">
        <v>60</v>
      </c>
      <c r="F427" s="14">
        <v>102.65</v>
      </c>
      <c r="G427" s="15">
        <f>ROUND(E427*F427,2)</f>
        <v>6159</v>
      </c>
      <c r="H427" s="14">
        <v>60</v>
      </c>
      <c r="I427" s="48">
        <v>0</v>
      </c>
      <c r="J427" s="15">
        <f>ROUND(H427*I427,2)</f>
        <v>0</v>
      </c>
    </row>
    <row r="428" spans="1:10" x14ac:dyDescent="0.25">
      <c r="A428" s="12" t="s">
        <v>678</v>
      </c>
      <c r="B428" s="13" t="s">
        <v>18</v>
      </c>
      <c r="C428" s="13" t="s">
        <v>59</v>
      </c>
      <c r="D428" s="28" t="s">
        <v>679</v>
      </c>
      <c r="E428" s="14">
        <v>70</v>
      </c>
      <c r="F428" s="14">
        <v>6.28</v>
      </c>
      <c r="G428" s="15">
        <f>ROUND(E428*F428,2)</f>
        <v>439.6</v>
      </c>
      <c r="H428" s="14">
        <v>70</v>
      </c>
      <c r="I428" s="48">
        <v>0</v>
      </c>
      <c r="J428" s="15">
        <f>ROUND(H428*I428,2)</f>
        <v>0</v>
      </c>
    </row>
    <row r="429" spans="1:10" ht="22.5" x14ac:dyDescent="0.25">
      <c r="A429" s="12" t="s">
        <v>680</v>
      </c>
      <c r="B429" s="13" t="s">
        <v>18</v>
      </c>
      <c r="C429" s="13" t="s">
        <v>59</v>
      </c>
      <c r="D429" s="28" t="s">
        <v>681</v>
      </c>
      <c r="E429" s="14">
        <v>200</v>
      </c>
      <c r="F429" s="14">
        <v>6.23</v>
      </c>
      <c r="G429" s="15">
        <f>ROUND(E429*F429,2)</f>
        <v>1246</v>
      </c>
      <c r="H429" s="14">
        <v>200</v>
      </c>
      <c r="I429" s="48">
        <v>0</v>
      </c>
      <c r="J429" s="15">
        <f>ROUND(H429*I429,2)</f>
        <v>0</v>
      </c>
    </row>
    <row r="430" spans="1:10" x14ac:dyDescent="0.25">
      <c r="A430" s="16"/>
      <c r="B430" s="16"/>
      <c r="C430" s="16"/>
      <c r="D430" s="29" t="s">
        <v>682</v>
      </c>
      <c r="E430" s="14">
        <v>1</v>
      </c>
      <c r="F430" s="17">
        <f>SUM(G426:G429)</f>
        <v>13149.6</v>
      </c>
      <c r="G430" s="17">
        <f>ROUND(E430*F430,2)</f>
        <v>13149.6</v>
      </c>
      <c r="H430" s="14">
        <v>1</v>
      </c>
      <c r="I430" s="17">
        <f>SUM(J426:J429)</f>
        <v>0</v>
      </c>
      <c r="J430" s="17">
        <f>ROUND(H430*I430,2)</f>
        <v>0</v>
      </c>
    </row>
    <row r="431" spans="1:10" ht="0.95" customHeight="1" x14ac:dyDescent="0.25">
      <c r="A431" s="18"/>
      <c r="B431" s="18"/>
      <c r="C431" s="18"/>
      <c r="D431" s="30"/>
      <c r="E431" s="18"/>
      <c r="F431" s="18"/>
      <c r="G431" s="18"/>
      <c r="H431" s="18"/>
      <c r="I431" s="18"/>
      <c r="J431" s="18"/>
    </row>
    <row r="432" spans="1:10" x14ac:dyDescent="0.25">
      <c r="A432" s="21" t="s">
        <v>683</v>
      </c>
      <c r="B432" s="21" t="s">
        <v>10</v>
      </c>
      <c r="C432" s="21" t="s">
        <v>11</v>
      </c>
      <c r="D432" s="31" t="s">
        <v>684</v>
      </c>
      <c r="E432" s="22">
        <f t="shared" ref="E432:J432" si="108">E435</f>
        <v>1</v>
      </c>
      <c r="F432" s="22">
        <f t="shared" si="108"/>
        <v>875.15</v>
      </c>
      <c r="G432" s="22">
        <f t="shared" si="108"/>
        <v>875.15</v>
      </c>
      <c r="H432" s="22">
        <f t="shared" si="108"/>
        <v>1</v>
      </c>
      <c r="I432" s="22">
        <f t="shared" si="108"/>
        <v>0</v>
      </c>
      <c r="J432" s="22">
        <f t="shared" si="108"/>
        <v>0</v>
      </c>
    </row>
    <row r="433" spans="1:10" ht="22.5" x14ac:dyDescent="0.25">
      <c r="A433" s="12" t="s">
        <v>685</v>
      </c>
      <c r="B433" s="13" t="s">
        <v>18</v>
      </c>
      <c r="C433" s="13" t="s">
        <v>19</v>
      </c>
      <c r="D433" s="28" t="s">
        <v>686</v>
      </c>
      <c r="E433" s="14">
        <v>10</v>
      </c>
      <c r="F433" s="14">
        <v>42.37</v>
      </c>
      <c r="G433" s="15">
        <f>ROUND(E433*F433,2)</f>
        <v>423.7</v>
      </c>
      <c r="H433" s="14">
        <v>10</v>
      </c>
      <c r="I433" s="48">
        <v>0</v>
      </c>
      <c r="J433" s="15">
        <f>ROUND(H433*I433,2)</f>
        <v>0</v>
      </c>
    </row>
    <row r="434" spans="1:10" ht="22.5" x14ac:dyDescent="0.25">
      <c r="A434" s="12" t="s">
        <v>687</v>
      </c>
      <c r="B434" s="13" t="s">
        <v>18</v>
      </c>
      <c r="C434" s="13" t="s">
        <v>107</v>
      </c>
      <c r="D434" s="28" t="s">
        <v>688</v>
      </c>
      <c r="E434" s="14">
        <v>5</v>
      </c>
      <c r="F434" s="14">
        <v>90.29</v>
      </c>
      <c r="G434" s="15">
        <f>ROUND(E434*F434,2)</f>
        <v>451.45</v>
      </c>
      <c r="H434" s="14">
        <v>5</v>
      </c>
      <c r="I434" s="48">
        <v>0</v>
      </c>
      <c r="J434" s="15">
        <f>ROUND(H434*I434,2)</f>
        <v>0</v>
      </c>
    </row>
    <row r="435" spans="1:10" x14ac:dyDescent="0.25">
      <c r="A435" s="16"/>
      <c r="B435" s="16"/>
      <c r="C435" s="16"/>
      <c r="D435" s="29" t="s">
        <v>689</v>
      </c>
      <c r="E435" s="14">
        <v>1</v>
      </c>
      <c r="F435" s="17">
        <f>SUM(G433:G434)</f>
        <v>875.15</v>
      </c>
      <c r="G435" s="17">
        <f>ROUND(E435*F435,2)</f>
        <v>875.15</v>
      </c>
      <c r="H435" s="14">
        <v>1</v>
      </c>
      <c r="I435" s="17">
        <f>SUM(J433:J434)</f>
        <v>0</v>
      </c>
      <c r="J435" s="17">
        <f>ROUND(H435*I435,2)</f>
        <v>0</v>
      </c>
    </row>
    <row r="436" spans="1:10" ht="0.95" customHeight="1" x14ac:dyDescent="0.25">
      <c r="A436" s="18"/>
      <c r="B436" s="18"/>
      <c r="C436" s="18"/>
      <c r="D436" s="30"/>
      <c r="E436" s="18"/>
      <c r="F436" s="18"/>
      <c r="G436" s="18"/>
      <c r="H436" s="18"/>
      <c r="I436" s="18"/>
      <c r="J436" s="18"/>
    </row>
    <row r="437" spans="1:10" x14ac:dyDescent="0.25">
      <c r="A437" s="21" t="s">
        <v>690</v>
      </c>
      <c r="B437" s="21" t="s">
        <v>10</v>
      </c>
      <c r="C437" s="21" t="s">
        <v>11</v>
      </c>
      <c r="D437" s="31" t="s">
        <v>691</v>
      </c>
      <c r="E437" s="22">
        <f t="shared" ref="E437:J437" si="109">E442</f>
        <v>1</v>
      </c>
      <c r="F437" s="22">
        <f t="shared" si="109"/>
        <v>110817.1</v>
      </c>
      <c r="G437" s="22">
        <f t="shared" si="109"/>
        <v>110817.1</v>
      </c>
      <c r="H437" s="22">
        <f t="shared" si="109"/>
        <v>1</v>
      </c>
      <c r="I437" s="22">
        <f t="shared" si="109"/>
        <v>0</v>
      </c>
      <c r="J437" s="22">
        <f t="shared" si="109"/>
        <v>0</v>
      </c>
    </row>
    <row r="438" spans="1:10" ht="22.5" x14ac:dyDescent="0.25">
      <c r="A438" s="12" t="s">
        <v>692</v>
      </c>
      <c r="B438" s="13" t="s">
        <v>18</v>
      </c>
      <c r="C438" s="13" t="s">
        <v>59</v>
      </c>
      <c r="D438" s="28" t="s">
        <v>693</v>
      </c>
      <c r="E438" s="14">
        <v>250</v>
      </c>
      <c r="F438" s="14">
        <v>225.14</v>
      </c>
      <c r="G438" s="15">
        <f>ROUND(E438*F438,2)</f>
        <v>56285</v>
      </c>
      <c r="H438" s="14">
        <v>250</v>
      </c>
      <c r="I438" s="48">
        <v>0</v>
      </c>
      <c r="J438" s="15">
        <f>ROUND(H438*I438,2)</f>
        <v>0</v>
      </c>
    </row>
    <row r="439" spans="1:10" ht="22.5" x14ac:dyDescent="0.25">
      <c r="A439" s="12" t="s">
        <v>694</v>
      </c>
      <c r="B439" s="13" t="s">
        <v>18</v>
      </c>
      <c r="C439" s="13" t="s">
        <v>59</v>
      </c>
      <c r="D439" s="28" t="s">
        <v>695</v>
      </c>
      <c r="E439" s="14">
        <v>250</v>
      </c>
      <c r="F439" s="14">
        <v>173.33</v>
      </c>
      <c r="G439" s="15">
        <f>ROUND(E439*F439,2)</f>
        <v>43332.5</v>
      </c>
      <c r="H439" s="14">
        <v>250</v>
      </c>
      <c r="I439" s="48">
        <v>0</v>
      </c>
      <c r="J439" s="15">
        <f>ROUND(H439*I439,2)</f>
        <v>0</v>
      </c>
    </row>
    <row r="440" spans="1:10" ht="22.5" x14ac:dyDescent="0.25">
      <c r="A440" s="12" t="s">
        <v>696</v>
      </c>
      <c r="B440" s="13" t="s">
        <v>18</v>
      </c>
      <c r="C440" s="13" t="s">
        <v>19</v>
      </c>
      <c r="D440" s="28" t="s">
        <v>697</v>
      </c>
      <c r="E440" s="14">
        <v>210</v>
      </c>
      <c r="F440" s="14">
        <v>38.96</v>
      </c>
      <c r="G440" s="15">
        <f>ROUND(E440*F440,2)</f>
        <v>8181.6</v>
      </c>
      <c r="H440" s="14">
        <v>210</v>
      </c>
      <c r="I440" s="48">
        <v>0</v>
      </c>
      <c r="J440" s="15">
        <f>ROUND(H440*I440,2)</f>
        <v>0</v>
      </c>
    </row>
    <row r="441" spans="1:10" ht="22.5" x14ac:dyDescent="0.25">
      <c r="A441" s="12" t="s">
        <v>632</v>
      </c>
      <c r="B441" s="13" t="s">
        <v>18</v>
      </c>
      <c r="C441" s="13" t="s">
        <v>19</v>
      </c>
      <c r="D441" s="28" t="s">
        <v>633</v>
      </c>
      <c r="E441" s="14">
        <v>30</v>
      </c>
      <c r="F441" s="14">
        <v>100.6</v>
      </c>
      <c r="G441" s="15">
        <f>ROUND(E441*F441,2)</f>
        <v>3018</v>
      </c>
      <c r="H441" s="14">
        <v>30</v>
      </c>
      <c r="I441" s="48">
        <v>0</v>
      </c>
      <c r="J441" s="15">
        <f>ROUND(H441*I441,2)</f>
        <v>0</v>
      </c>
    </row>
    <row r="442" spans="1:10" x14ac:dyDescent="0.25">
      <c r="A442" s="16"/>
      <c r="B442" s="16"/>
      <c r="C442" s="16"/>
      <c r="D442" s="29" t="s">
        <v>698</v>
      </c>
      <c r="E442" s="14">
        <v>1</v>
      </c>
      <c r="F442" s="17">
        <f>SUM(G438:G441)</f>
        <v>110817.1</v>
      </c>
      <c r="G442" s="17">
        <f>ROUND(E442*F442,2)</f>
        <v>110817.1</v>
      </c>
      <c r="H442" s="14">
        <v>1</v>
      </c>
      <c r="I442" s="17">
        <f>SUM(J438:J441)</f>
        <v>0</v>
      </c>
      <c r="J442" s="17">
        <f>ROUND(H442*I442,2)</f>
        <v>0</v>
      </c>
    </row>
    <row r="443" spans="1:10" ht="0.95" customHeight="1" x14ac:dyDescent="0.25">
      <c r="A443" s="18"/>
      <c r="B443" s="18"/>
      <c r="C443" s="18"/>
      <c r="D443" s="30"/>
      <c r="E443" s="18"/>
      <c r="F443" s="18"/>
      <c r="G443" s="18"/>
      <c r="H443" s="18"/>
      <c r="I443" s="18"/>
      <c r="J443" s="18"/>
    </row>
    <row r="444" spans="1:10" x14ac:dyDescent="0.25">
      <c r="A444" s="21" t="s">
        <v>699</v>
      </c>
      <c r="B444" s="21" t="s">
        <v>10</v>
      </c>
      <c r="C444" s="21" t="s">
        <v>11</v>
      </c>
      <c r="D444" s="31" t="s">
        <v>700</v>
      </c>
      <c r="E444" s="22">
        <f t="shared" ref="E444:J444" si="110">E451</f>
        <v>1</v>
      </c>
      <c r="F444" s="22">
        <f t="shared" si="110"/>
        <v>13679.22</v>
      </c>
      <c r="G444" s="22">
        <f t="shared" si="110"/>
        <v>13679.22</v>
      </c>
      <c r="H444" s="22">
        <f t="shared" si="110"/>
        <v>1</v>
      </c>
      <c r="I444" s="22">
        <f t="shared" si="110"/>
        <v>0</v>
      </c>
      <c r="J444" s="22">
        <f t="shared" si="110"/>
        <v>0</v>
      </c>
    </row>
    <row r="445" spans="1:10" ht="22.5" x14ac:dyDescent="0.25">
      <c r="A445" s="12" t="s">
        <v>701</v>
      </c>
      <c r="B445" s="13" t="s">
        <v>18</v>
      </c>
      <c r="C445" s="13" t="s">
        <v>59</v>
      </c>
      <c r="D445" s="28" t="s">
        <v>702</v>
      </c>
      <c r="E445" s="14">
        <v>380</v>
      </c>
      <c r="F445" s="14">
        <v>1.83</v>
      </c>
      <c r="G445" s="15">
        <f t="shared" ref="G445:G451" si="111">ROUND(E445*F445,2)</f>
        <v>695.4</v>
      </c>
      <c r="H445" s="14">
        <v>380</v>
      </c>
      <c r="I445" s="48">
        <v>0</v>
      </c>
      <c r="J445" s="15">
        <f t="shared" ref="J445:J451" si="112">ROUND(H445*I445,2)</f>
        <v>0</v>
      </c>
    </row>
    <row r="446" spans="1:10" ht="22.5" x14ac:dyDescent="0.25">
      <c r="A446" s="12" t="s">
        <v>703</v>
      </c>
      <c r="B446" s="13" t="s">
        <v>18</v>
      </c>
      <c r="C446" s="13" t="s">
        <v>19</v>
      </c>
      <c r="D446" s="28" t="s">
        <v>704</v>
      </c>
      <c r="E446" s="14">
        <v>1</v>
      </c>
      <c r="F446" s="14">
        <v>251.16</v>
      </c>
      <c r="G446" s="15">
        <f t="shared" si="111"/>
        <v>251.16</v>
      </c>
      <c r="H446" s="14">
        <v>1</v>
      </c>
      <c r="I446" s="48">
        <v>0</v>
      </c>
      <c r="J446" s="15">
        <f t="shared" si="112"/>
        <v>0</v>
      </c>
    </row>
    <row r="447" spans="1:10" x14ac:dyDescent="0.25">
      <c r="A447" s="12" t="s">
        <v>705</v>
      </c>
      <c r="B447" s="13" t="s">
        <v>18</v>
      </c>
      <c r="C447" s="13" t="s">
        <v>19</v>
      </c>
      <c r="D447" s="28" t="s">
        <v>706</v>
      </c>
      <c r="E447" s="14">
        <v>1</v>
      </c>
      <c r="F447" s="14">
        <v>202.1</v>
      </c>
      <c r="G447" s="15">
        <f t="shared" si="111"/>
        <v>202.1</v>
      </c>
      <c r="H447" s="14">
        <v>1</v>
      </c>
      <c r="I447" s="48">
        <v>0</v>
      </c>
      <c r="J447" s="15">
        <f t="shared" si="112"/>
        <v>0</v>
      </c>
    </row>
    <row r="448" spans="1:10" x14ac:dyDescent="0.25">
      <c r="A448" s="12" t="s">
        <v>707</v>
      </c>
      <c r="B448" s="13" t="s">
        <v>18</v>
      </c>
      <c r="C448" s="13" t="s">
        <v>19</v>
      </c>
      <c r="D448" s="28" t="s">
        <v>708</v>
      </c>
      <c r="E448" s="14">
        <v>160</v>
      </c>
      <c r="F448" s="14">
        <v>17.72</v>
      </c>
      <c r="G448" s="15">
        <f t="shared" si="111"/>
        <v>2835.2</v>
      </c>
      <c r="H448" s="14">
        <v>160</v>
      </c>
      <c r="I448" s="48">
        <v>0</v>
      </c>
      <c r="J448" s="15">
        <f t="shared" si="112"/>
        <v>0</v>
      </c>
    </row>
    <row r="449" spans="1:10" x14ac:dyDescent="0.25">
      <c r="A449" s="12" t="s">
        <v>709</v>
      </c>
      <c r="B449" s="13" t="s">
        <v>18</v>
      </c>
      <c r="C449" s="13" t="s">
        <v>19</v>
      </c>
      <c r="D449" s="28" t="s">
        <v>710</v>
      </c>
      <c r="E449" s="14">
        <v>1</v>
      </c>
      <c r="F449" s="14">
        <v>5730.03</v>
      </c>
      <c r="G449" s="15">
        <f t="shared" si="111"/>
        <v>5730.03</v>
      </c>
      <c r="H449" s="14">
        <v>1</v>
      </c>
      <c r="I449" s="48">
        <v>0</v>
      </c>
      <c r="J449" s="15">
        <f t="shared" si="112"/>
        <v>0</v>
      </c>
    </row>
    <row r="450" spans="1:10" ht="33.75" x14ac:dyDescent="0.25">
      <c r="A450" s="12" t="s">
        <v>711</v>
      </c>
      <c r="B450" s="13" t="s">
        <v>18</v>
      </c>
      <c r="C450" s="13" t="s">
        <v>19</v>
      </c>
      <c r="D450" s="28" t="s">
        <v>712</v>
      </c>
      <c r="E450" s="14">
        <v>1</v>
      </c>
      <c r="F450" s="14">
        <v>3965.33</v>
      </c>
      <c r="G450" s="15">
        <f t="shared" si="111"/>
        <v>3965.33</v>
      </c>
      <c r="H450" s="14">
        <v>1</v>
      </c>
      <c r="I450" s="48">
        <v>0</v>
      </c>
      <c r="J450" s="15">
        <f t="shared" si="112"/>
        <v>0</v>
      </c>
    </row>
    <row r="451" spans="1:10" x14ac:dyDescent="0.25">
      <c r="A451" s="16"/>
      <c r="B451" s="16"/>
      <c r="C451" s="16"/>
      <c r="D451" s="29" t="s">
        <v>713</v>
      </c>
      <c r="E451" s="14">
        <v>1</v>
      </c>
      <c r="F451" s="17">
        <f>SUM(G445:G450)</f>
        <v>13679.22</v>
      </c>
      <c r="G451" s="17">
        <f t="shared" si="111"/>
        <v>13679.22</v>
      </c>
      <c r="H451" s="14">
        <v>1</v>
      </c>
      <c r="I451" s="17">
        <f>SUM(J445:J450)</f>
        <v>0</v>
      </c>
      <c r="J451" s="17">
        <f t="shared" si="112"/>
        <v>0</v>
      </c>
    </row>
    <row r="452" spans="1:10" ht="0.95" customHeight="1" x14ac:dyDescent="0.25">
      <c r="A452" s="18"/>
      <c r="B452" s="18"/>
      <c r="C452" s="18"/>
      <c r="D452" s="30"/>
      <c r="E452" s="18"/>
      <c r="F452" s="18"/>
      <c r="G452" s="18"/>
      <c r="H452" s="18"/>
      <c r="I452" s="18"/>
      <c r="J452" s="18"/>
    </row>
    <row r="453" spans="1:10" x14ac:dyDescent="0.25">
      <c r="A453" s="21" t="s">
        <v>714</v>
      </c>
      <c r="B453" s="21" t="s">
        <v>10</v>
      </c>
      <c r="C453" s="21" t="s">
        <v>11</v>
      </c>
      <c r="D453" s="31" t="s">
        <v>587</v>
      </c>
      <c r="E453" s="22">
        <f t="shared" ref="E453:J453" si="113">E456</f>
        <v>1</v>
      </c>
      <c r="F453" s="22">
        <f t="shared" si="113"/>
        <v>6164.6</v>
      </c>
      <c r="G453" s="22">
        <f t="shared" si="113"/>
        <v>6164.6</v>
      </c>
      <c r="H453" s="22">
        <f t="shared" si="113"/>
        <v>1</v>
      </c>
      <c r="I453" s="22">
        <f t="shared" si="113"/>
        <v>0</v>
      </c>
      <c r="J453" s="22">
        <f t="shared" si="113"/>
        <v>0</v>
      </c>
    </row>
    <row r="454" spans="1:10" ht="22.5" x14ac:dyDescent="0.25">
      <c r="A454" s="12" t="s">
        <v>715</v>
      </c>
      <c r="B454" s="13" t="s">
        <v>18</v>
      </c>
      <c r="C454" s="13" t="s">
        <v>19</v>
      </c>
      <c r="D454" s="28" t="s">
        <v>716</v>
      </c>
      <c r="E454" s="14">
        <v>2</v>
      </c>
      <c r="F454" s="14">
        <v>1951.45</v>
      </c>
      <c r="G454" s="15">
        <f>ROUND(E454*F454,2)</f>
        <v>3902.9</v>
      </c>
      <c r="H454" s="14">
        <v>2</v>
      </c>
      <c r="I454" s="48">
        <v>0</v>
      </c>
      <c r="J454" s="15">
        <f>ROUND(H454*I454,2)</f>
        <v>0</v>
      </c>
    </row>
    <row r="455" spans="1:10" ht="22.5" x14ac:dyDescent="0.25">
      <c r="A455" s="12" t="s">
        <v>717</v>
      </c>
      <c r="B455" s="13" t="s">
        <v>18</v>
      </c>
      <c r="C455" s="13" t="s">
        <v>19</v>
      </c>
      <c r="D455" s="28" t="s">
        <v>718</v>
      </c>
      <c r="E455" s="14">
        <v>1</v>
      </c>
      <c r="F455" s="14">
        <v>2261.6999999999998</v>
      </c>
      <c r="G455" s="15">
        <f>ROUND(E455*F455,2)</f>
        <v>2261.6999999999998</v>
      </c>
      <c r="H455" s="14">
        <v>1</v>
      </c>
      <c r="I455" s="48">
        <v>0</v>
      </c>
      <c r="J455" s="15">
        <f>ROUND(H455*I455,2)</f>
        <v>0</v>
      </c>
    </row>
    <row r="456" spans="1:10" x14ac:dyDescent="0.25">
      <c r="A456" s="16"/>
      <c r="B456" s="16"/>
      <c r="C456" s="16"/>
      <c r="D456" s="29" t="s">
        <v>719</v>
      </c>
      <c r="E456" s="14">
        <v>1</v>
      </c>
      <c r="F456" s="17">
        <f>SUM(G454:G455)</f>
        <v>6164.6</v>
      </c>
      <c r="G456" s="17">
        <f>ROUND(E456*F456,2)</f>
        <v>6164.6</v>
      </c>
      <c r="H456" s="14">
        <v>1</v>
      </c>
      <c r="I456" s="17">
        <f>SUM(J454:J455)</f>
        <v>0</v>
      </c>
      <c r="J456" s="17">
        <f>ROUND(H456*I456,2)</f>
        <v>0</v>
      </c>
    </row>
    <row r="457" spans="1:10" ht="0.95" customHeight="1" x14ac:dyDescent="0.25">
      <c r="A457" s="18"/>
      <c r="B457" s="18"/>
      <c r="C457" s="18"/>
      <c r="D457" s="30"/>
      <c r="E457" s="18"/>
      <c r="F457" s="18"/>
      <c r="G457" s="18"/>
      <c r="H457" s="18"/>
      <c r="I457" s="18"/>
      <c r="J457" s="18"/>
    </row>
    <row r="458" spans="1:10" x14ac:dyDescent="0.25">
      <c r="A458" s="16"/>
      <c r="B458" s="16"/>
      <c r="C458" s="16"/>
      <c r="D458" s="29" t="s">
        <v>720</v>
      </c>
      <c r="E458" s="14">
        <v>1</v>
      </c>
      <c r="F458" s="17">
        <f>G399+G407+G413+G417+G425+G432+G437+G444+G453</f>
        <v>198098.98</v>
      </c>
      <c r="G458" s="17">
        <f>ROUND(E458*F458,2)</f>
        <v>198098.98</v>
      </c>
      <c r="H458" s="14">
        <v>1</v>
      </c>
      <c r="I458" s="17">
        <f>J399+J407+J413+J417+J425+J432+J437+J444+J453</f>
        <v>0</v>
      </c>
      <c r="J458" s="17">
        <f>ROUND(H458*I458,2)</f>
        <v>0</v>
      </c>
    </row>
    <row r="459" spans="1:10" ht="0.95" customHeight="1" x14ac:dyDescent="0.25">
      <c r="A459" s="18"/>
      <c r="B459" s="18"/>
      <c r="C459" s="18"/>
      <c r="D459" s="30"/>
      <c r="E459" s="18"/>
      <c r="F459" s="18"/>
      <c r="G459" s="18"/>
      <c r="H459" s="18"/>
      <c r="I459" s="18"/>
      <c r="J459" s="18"/>
    </row>
    <row r="460" spans="1:10" x14ac:dyDescent="0.25">
      <c r="A460" s="10" t="s">
        <v>721</v>
      </c>
      <c r="B460" s="10" t="s">
        <v>10</v>
      </c>
      <c r="C460" s="10" t="s">
        <v>11</v>
      </c>
      <c r="D460" s="27" t="s">
        <v>722</v>
      </c>
      <c r="E460" s="11">
        <f t="shared" ref="E460:J460" si="114">E464</f>
        <v>1</v>
      </c>
      <c r="F460" s="11">
        <f t="shared" si="114"/>
        <v>7742.41</v>
      </c>
      <c r="G460" s="11">
        <f t="shared" si="114"/>
        <v>7742.41</v>
      </c>
      <c r="H460" s="11">
        <f t="shared" si="114"/>
        <v>1</v>
      </c>
      <c r="I460" s="11">
        <f t="shared" si="114"/>
        <v>0</v>
      </c>
      <c r="J460" s="11">
        <f t="shared" si="114"/>
        <v>0</v>
      </c>
    </row>
    <row r="461" spans="1:10" ht="22.5" x14ac:dyDescent="0.25">
      <c r="A461" s="12" t="s">
        <v>723</v>
      </c>
      <c r="B461" s="13" t="s">
        <v>18</v>
      </c>
      <c r="C461" s="13" t="s">
        <v>19</v>
      </c>
      <c r="D461" s="28" t="s">
        <v>724</v>
      </c>
      <c r="E461" s="14">
        <v>1</v>
      </c>
      <c r="F461" s="14">
        <v>1000.71</v>
      </c>
      <c r="G461" s="15">
        <f>ROUND(E461*F461,2)</f>
        <v>1000.71</v>
      </c>
      <c r="H461" s="14">
        <v>1</v>
      </c>
      <c r="I461" s="48">
        <v>0</v>
      </c>
      <c r="J461" s="15">
        <f>ROUND(H461*I461,2)</f>
        <v>0</v>
      </c>
    </row>
    <row r="462" spans="1:10" ht="22.5" x14ac:dyDescent="0.25">
      <c r="A462" s="12" t="s">
        <v>725</v>
      </c>
      <c r="B462" s="13" t="s">
        <v>18</v>
      </c>
      <c r="C462" s="13" t="s">
        <v>19</v>
      </c>
      <c r="D462" s="28" t="s">
        <v>726</v>
      </c>
      <c r="E462" s="14">
        <v>1</v>
      </c>
      <c r="F462" s="14">
        <v>2889.14</v>
      </c>
      <c r="G462" s="15">
        <f>ROUND(E462*F462,2)</f>
        <v>2889.14</v>
      </c>
      <c r="H462" s="14">
        <v>1</v>
      </c>
      <c r="I462" s="48">
        <v>0</v>
      </c>
      <c r="J462" s="15">
        <f>ROUND(H462*I462,2)</f>
        <v>0</v>
      </c>
    </row>
    <row r="463" spans="1:10" x14ac:dyDescent="0.25">
      <c r="A463" s="12" t="s">
        <v>727</v>
      </c>
      <c r="B463" s="13" t="s">
        <v>18</v>
      </c>
      <c r="C463" s="13" t="s">
        <v>19</v>
      </c>
      <c r="D463" s="28" t="s">
        <v>728</v>
      </c>
      <c r="E463" s="14">
        <v>1</v>
      </c>
      <c r="F463" s="14">
        <v>3852.56</v>
      </c>
      <c r="G463" s="15">
        <f>ROUND(E463*F463,2)</f>
        <v>3852.56</v>
      </c>
      <c r="H463" s="14">
        <v>1</v>
      </c>
      <c r="I463" s="48">
        <v>0</v>
      </c>
      <c r="J463" s="15">
        <f>ROUND(H463*I463,2)</f>
        <v>0</v>
      </c>
    </row>
    <row r="464" spans="1:10" x14ac:dyDescent="0.25">
      <c r="A464" s="16"/>
      <c r="B464" s="16"/>
      <c r="C464" s="16"/>
      <c r="D464" s="29" t="s">
        <v>729</v>
      </c>
      <c r="E464" s="14">
        <v>1</v>
      </c>
      <c r="F464" s="17">
        <f>SUM(G461:G463)</f>
        <v>7742.41</v>
      </c>
      <c r="G464" s="17">
        <f>ROUND(E464*F464,2)</f>
        <v>7742.41</v>
      </c>
      <c r="H464" s="14">
        <v>1</v>
      </c>
      <c r="I464" s="17">
        <f>SUM(J461:J463)</f>
        <v>0</v>
      </c>
      <c r="J464" s="17">
        <f>ROUND(H464*I464,2)</f>
        <v>0</v>
      </c>
    </row>
    <row r="465" spans="1:10" ht="0.95" customHeight="1" x14ac:dyDescent="0.25">
      <c r="A465" s="18"/>
      <c r="B465" s="18"/>
      <c r="C465" s="18"/>
      <c r="D465" s="30"/>
      <c r="E465" s="18"/>
      <c r="F465" s="18"/>
      <c r="G465" s="18"/>
      <c r="H465" s="18"/>
      <c r="I465" s="18"/>
      <c r="J465" s="18"/>
    </row>
    <row r="466" spans="1:10" x14ac:dyDescent="0.25">
      <c r="A466" s="16"/>
      <c r="B466" s="16"/>
      <c r="C466" s="16"/>
      <c r="D466" s="29" t="s">
        <v>730</v>
      </c>
      <c r="E466" s="14">
        <v>1</v>
      </c>
      <c r="F466" s="17">
        <f>G378+G398+G460</f>
        <v>254742.19</v>
      </c>
      <c r="G466" s="17">
        <f>ROUND(E466*F466,2)</f>
        <v>254742.19</v>
      </c>
      <c r="H466" s="14">
        <v>1</v>
      </c>
      <c r="I466" s="17">
        <f>J378+J398+J460</f>
        <v>0</v>
      </c>
      <c r="J466" s="17">
        <f>ROUND(H466*I466,2)</f>
        <v>0</v>
      </c>
    </row>
    <row r="467" spans="1:10" ht="0.95" customHeight="1" x14ac:dyDescent="0.25">
      <c r="A467" s="18"/>
      <c r="B467" s="18"/>
      <c r="C467" s="18"/>
      <c r="D467" s="30"/>
      <c r="E467" s="18"/>
      <c r="F467" s="18"/>
      <c r="G467" s="18"/>
      <c r="H467" s="18"/>
      <c r="I467" s="18"/>
      <c r="J467" s="18"/>
    </row>
    <row r="468" spans="1:10" x14ac:dyDescent="0.25">
      <c r="A468" s="8" t="s">
        <v>731</v>
      </c>
      <c r="B468" s="20" t="s">
        <v>10</v>
      </c>
      <c r="C468" s="8" t="s">
        <v>11</v>
      </c>
      <c r="D468" s="26" t="s">
        <v>732</v>
      </c>
      <c r="E468" s="9">
        <f t="shared" ref="E468:J468" si="115">E489</f>
        <v>1</v>
      </c>
      <c r="F468" s="9">
        <f t="shared" si="115"/>
        <v>32964.33</v>
      </c>
      <c r="G468" s="9">
        <f t="shared" si="115"/>
        <v>32964.33</v>
      </c>
      <c r="H468" s="9">
        <f t="shared" si="115"/>
        <v>1</v>
      </c>
      <c r="I468" s="9">
        <f t="shared" si="115"/>
        <v>0</v>
      </c>
      <c r="J468" s="9">
        <f t="shared" si="115"/>
        <v>0</v>
      </c>
    </row>
    <row r="469" spans="1:10" ht="33.75" x14ac:dyDescent="0.25">
      <c r="A469" s="10" t="s">
        <v>733</v>
      </c>
      <c r="B469" s="10" t="s">
        <v>10</v>
      </c>
      <c r="C469" s="10" t="s">
        <v>11</v>
      </c>
      <c r="D469" s="27" t="s">
        <v>734</v>
      </c>
      <c r="E469" s="11">
        <f t="shared" ref="E469:J469" si="116">E476</f>
        <v>1</v>
      </c>
      <c r="F469" s="11">
        <f t="shared" si="116"/>
        <v>11659.88</v>
      </c>
      <c r="G469" s="11">
        <f t="shared" si="116"/>
        <v>11659.88</v>
      </c>
      <c r="H469" s="11">
        <f t="shared" si="116"/>
        <v>1</v>
      </c>
      <c r="I469" s="11">
        <f t="shared" si="116"/>
        <v>0</v>
      </c>
      <c r="J469" s="11">
        <f t="shared" si="116"/>
        <v>0</v>
      </c>
    </row>
    <row r="470" spans="1:10" ht="33.75" x14ac:dyDescent="0.25">
      <c r="A470" s="12" t="s">
        <v>735</v>
      </c>
      <c r="B470" s="13" t="s">
        <v>18</v>
      </c>
      <c r="C470" s="13" t="s">
        <v>107</v>
      </c>
      <c r="D470" s="28" t="s">
        <v>736</v>
      </c>
      <c r="E470" s="14">
        <v>8</v>
      </c>
      <c r="F470" s="14">
        <v>543.41999999999996</v>
      </c>
      <c r="G470" s="15">
        <f t="shared" ref="G470:G476" si="117">ROUND(E470*F470,2)</f>
        <v>4347.3599999999997</v>
      </c>
      <c r="H470" s="14">
        <v>8</v>
      </c>
      <c r="I470" s="48">
        <v>0</v>
      </c>
      <c r="J470" s="15">
        <f t="shared" ref="J470:J476" si="118">ROUND(H470*I470,2)</f>
        <v>0</v>
      </c>
    </row>
    <row r="471" spans="1:10" ht="33.75" x14ac:dyDescent="0.25">
      <c r="A471" s="12" t="s">
        <v>737</v>
      </c>
      <c r="B471" s="13" t="s">
        <v>18</v>
      </c>
      <c r="C471" s="13" t="s">
        <v>107</v>
      </c>
      <c r="D471" s="28" t="s">
        <v>738</v>
      </c>
      <c r="E471" s="14">
        <v>4</v>
      </c>
      <c r="F471" s="14">
        <v>532.77</v>
      </c>
      <c r="G471" s="15">
        <f t="shared" si="117"/>
        <v>2131.08</v>
      </c>
      <c r="H471" s="14">
        <v>4</v>
      </c>
      <c r="I471" s="48">
        <v>0</v>
      </c>
      <c r="J471" s="15">
        <f t="shared" si="118"/>
        <v>0</v>
      </c>
    </row>
    <row r="472" spans="1:10" ht="33.75" x14ac:dyDescent="0.25">
      <c r="A472" s="12" t="s">
        <v>739</v>
      </c>
      <c r="B472" s="13" t="s">
        <v>18</v>
      </c>
      <c r="C472" s="13" t="s">
        <v>107</v>
      </c>
      <c r="D472" s="28" t="s">
        <v>740</v>
      </c>
      <c r="E472" s="14">
        <v>8</v>
      </c>
      <c r="F472" s="14">
        <v>218.48</v>
      </c>
      <c r="G472" s="15">
        <f t="shared" si="117"/>
        <v>1747.84</v>
      </c>
      <c r="H472" s="14">
        <v>8</v>
      </c>
      <c r="I472" s="48">
        <v>0</v>
      </c>
      <c r="J472" s="15">
        <f t="shared" si="118"/>
        <v>0</v>
      </c>
    </row>
    <row r="473" spans="1:10" ht="33.75" x14ac:dyDescent="0.25">
      <c r="A473" s="12" t="s">
        <v>741</v>
      </c>
      <c r="B473" s="13" t="s">
        <v>18</v>
      </c>
      <c r="C473" s="13" t="s">
        <v>107</v>
      </c>
      <c r="D473" s="28" t="s">
        <v>742</v>
      </c>
      <c r="E473" s="14">
        <v>4</v>
      </c>
      <c r="F473" s="14">
        <v>664.24</v>
      </c>
      <c r="G473" s="15">
        <f t="shared" si="117"/>
        <v>2656.96</v>
      </c>
      <c r="H473" s="14">
        <v>4</v>
      </c>
      <c r="I473" s="48">
        <v>0</v>
      </c>
      <c r="J473" s="15">
        <f t="shared" si="118"/>
        <v>0</v>
      </c>
    </row>
    <row r="474" spans="1:10" ht="33.75" x14ac:dyDescent="0.25">
      <c r="A474" s="12" t="s">
        <v>743</v>
      </c>
      <c r="B474" s="13" t="s">
        <v>18</v>
      </c>
      <c r="C474" s="13" t="s">
        <v>107</v>
      </c>
      <c r="D474" s="28" t="s">
        <v>744</v>
      </c>
      <c r="E474" s="14">
        <v>4</v>
      </c>
      <c r="F474" s="14">
        <v>121.21</v>
      </c>
      <c r="G474" s="15">
        <f t="shared" si="117"/>
        <v>484.84</v>
      </c>
      <c r="H474" s="14">
        <v>4</v>
      </c>
      <c r="I474" s="48">
        <v>0</v>
      </c>
      <c r="J474" s="15">
        <f t="shared" si="118"/>
        <v>0</v>
      </c>
    </row>
    <row r="475" spans="1:10" ht="22.5" x14ac:dyDescent="0.25">
      <c r="A475" s="12" t="s">
        <v>745</v>
      </c>
      <c r="B475" s="13" t="s">
        <v>18</v>
      </c>
      <c r="C475" s="13" t="s">
        <v>107</v>
      </c>
      <c r="D475" s="28" t="s">
        <v>746</v>
      </c>
      <c r="E475" s="14">
        <v>2</v>
      </c>
      <c r="F475" s="14">
        <v>145.9</v>
      </c>
      <c r="G475" s="15">
        <f t="shared" si="117"/>
        <v>291.8</v>
      </c>
      <c r="H475" s="14">
        <v>2</v>
      </c>
      <c r="I475" s="48">
        <v>0</v>
      </c>
      <c r="J475" s="15">
        <f t="shared" si="118"/>
        <v>0</v>
      </c>
    </row>
    <row r="476" spans="1:10" x14ac:dyDescent="0.25">
      <c r="A476" s="16"/>
      <c r="B476" s="16"/>
      <c r="C476" s="16"/>
      <c r="D476" s="29" t="s">
        <v>747</v>
      </c>
      <c r="E476" s="14">
        <v>1</v>
      </c>
      <c r="F476" s="17">
        <f>SUM(G470:G475)</f>
        <v>11659.88</v>
      </c>
      <c r="G476" s="17">
        <f t="shared" si="117"/>
        <v>11659.88</v>
      </c>
      <c r="H476" s="14">
        <v>1</v>
      </c>
      <c r="I476" s="17">
        <f>SUM(J470:J475)</f>
        <v>0</v>
      </c>
      <c r="J476" s="17">
        <f t="shared" si="118"/>
        <v>0</v>
      </c>
    </row>
    <row r="477" spans="1:10" ht="0.95" customHeight="1" x14ac:dyDescent="0.25">
      <c r="A477" s="18"/>
      <c r="B477" s="18"/>
      <c r="C477" s="18"/>
      <c r="D477" s="30"/>
      <c r="E477" s="18"/>
      <c r="F477" s="18"/>
      <c r="G477" s="18"/>
      <c r="H477" s="18"/>
      <c r="I477" s="18"/>
      <c r="J477" s="18"/>
    </row>
    <row r="478" spans="1:10" ht="33.75" x14ac:dyDescent="0.25">
      <c r="A478" s="10" t="s">
        <v>748</v>
      </c>
      <c r="B478" s="10" t="s">
        <v>10</v>
      </c>
      <c r="C478" s="10" t="s">
        <v>11</v>
      </c>
      <c r="D478" s="27" t="s">
        <v>749</v>
      </c>
      <c r="E478" s="11">
        <f t="shared" ref="E478:J478" si="119">E487</f>
        <v>1</v>
      </c>
      <c r="F478" s="11">
        <f t="shared" si="119"/>
        <v>21304.45</v>
      </c>
      <c r="G478" s="11">
        <f t="shared" si="119"/>
        <v>21304.45</v>
      </c>
      <c r="H478" s="11">
        <f t="shared" si="119"/>
        <v>1</v>
      </c>
      <c r="I478" s="11">
        <f t="shared" si="119"/>
        <v>0</v>
      </c>
      <c r="J478" s="11">
        <f t="shared" si="119"/>
        <v>0</v>
      </c>
    </row>
    <row r="479" spans="1:10" ht="33.75" x14ac:dyDescent="0.25">
      <c r="A479" s="12" t="s">
        <v>750</v>
      </c>
      <c r="B479" s="13" t="s">
        <v>18</v>
      </c>
      <c r="C479" s="13" t="s">
        <v>107</v>
      </c>
      <c r="D479" s="28" t="s">
        <v>751</v>
      </c>
      <c r="E479" s="14">
        <v>4</v>
      </c>
      <c r="F479" s="14">
        <v>516.01</v>
      </c>
      <c r="G479" s="15">
        <f t="shared" ref="G479:G487" si="120">ROUND(E479*F479,2)</f>
        <v>2064.04</v>
      </c>
      <c r="H479" s="14">
        <v>4</v>
      </c>
      <c r="I479" s="48">
        <v>0</v>
      </c>
      <c r="J479" s="15">
        <f t="shared" ref="J479:J487" si="121">ROUND(H479*I479,2)</f>
        <v>0</v>
      </c>
    </row>
    <row r="480" spans="1:10" ht="33.75" x14ac:dyDescent="0.25">
      <c r="A480" s="12" t="s">
        <v>752</v>
      </c>
      <c r="B480" s="13" t="s">
        <v>18</v>
      </c>
      <c r="C480" s="13" t="s">
        <v>107</v>
      </c>
      <c r="D480" s="28" t="s">
        <v>753</v>
      </c>
      <c r="E480" s="14">
        <v>8</v>
      </c>
      <c r="F480" s="14">
        <v>545.78</v>
      </c>
      <c r="G480" s="15">
        <f t="shared" si="120"/>
        <v>4366.24</v>
      </c>
      <c r="H480" s="14">
        <v>8</v>
      </c>
      <c r="I480" s="48">
        <v>0</v>
      </c>
      <c r="J480" s="15">
        <f t="shared" si="121"/>
        <v>0</v>
      </c>
    </row>
    <row r="481" spans="1:10" ht="33.75" x14ac:dyDescent="0.25">
      <c r="A481" s="12" t="s">
        <v>754</v>
      </c>
      <c r="B481" s="13" t="s">
        <v>18</v>
      </c>
      <c r="C481" s="13" t="s">
        <v>107</v>
      </c>
      <c r="D481" s="28" t="s">
        <v>755</v>
      </c>
      <c r="E481" s="14">
        <v>8</v>
      </c>
      <c r="F481" s="14">
        <v>270.92</v>
      </c>
      <c r="G481" s="15">
        <f t="shared" si="120"/>
        <v>2167.36</v>
      </c>
      <c r="H481" s="14">
        <v>8</v>
      </c>
      <c r="I481" s="48">
        <v>0</v>
      </c>
      <c r="J481" s="15">
        <f t="shared" si="121"/>
        <v>0</v>
      </c>
    </row>
    <row r="482" spans="1:10" ht="33.75" x14ac:dyDescent="0.25">
      <c r="A482" s="12" t="s">
        <v>756</v>
      </c>
      <c r="B482" s="13" t="s">
        <v>18</v>
      </c>
      <c r="C482" s="13" t="s">
        <v>107</v>
      </c>
      <c r="D482" s="28" t="s">
        <v>757</v>
      </c>
      <c r="E482" s="14">
        <v>4</v>
      </c>
      <c r="F482" s="14">
        <v>242.42</v>
      </c>
      <c r="G482" s="15">
        <f t="shared" si="120"/>
        <v>969.68</v>
      </c>
      <c r="H482" s="14">
        <v>4</v>
      </c>
      <c r="I482" s="48">
        <v>0</v>
      </c>
      <c r="J482" s="15">
        <f t="shared" si="121"/>
        <v>0</v>
      </c>
    </row>
    <row r="483" spans="1:10" ht="33.75" x14ac:dyDescent="0.25">
      <c r="A483" s="12" t="s">
        <v>758</v>
      </c>
      <c r="B483" s="13" t="s">
        <v>18</v>
      </c>
      <c r="C483" s="13" t="s">
        <v>759</v>
      </c>
      <c r="D483" s="28" t="s">
        <v>760</v>
      </c>
      <c r="E483" s="14">
        <v>3</v>
      </c>
      <c r="F483" s="14">
        <v>1907.58</v>
      </c>
      <c r="G483" s="15">
        <f t="shared" si="120"/>
        <v>5722.74</v>
      </c>
      <c r="H483" s="14">
        <v>3</v>
      </c>
      <c r="I483" s="48">
        <v>0</v>
      </c>
      <c r="J483" s="15">
        <f t="shared" si="121"/>
        <v>0</v>
      </c>
    </row>
    <row r="484" spans="1:10" ht="33.75" x14ac:dyDescent="0.25">
      <c r="A484" s="12" t="s">
        <v>761</v>
      </c>
      <c r="B484" s="13" t="s">
        <v>18</v>
      </c>
      <c r="C484" s="13" t="s">
        <v>759</v>
      </c>
      <c r="D484" s="28" t="s">
        <v>762</v>
      </c>
      <c r="E484" s="14">
        <v>3</v>
      </c>
      <c r="F484" s="14">
        <v>1211.1099999999999</v>
      </c>
      <c r="G484" s="15">
        <f t="shared" si="120"/>
        <v>3633.33</v>
      </c>
      <c r="H484" s="14">
        <v>3</v>
      </c>
      <c r="I484" s="48">
        <v>0</v>
      </c>
      <c r="J484" s="15">
        <f t="shared" si="121"/>
        <v>0</v>
      </c>
    </row>
    <row r="485" spans="1:10" ht="33.75" x14ac:dyDescent="0.25">
      <c r="A485" s="12" t="s">
        <v>763</v>
      </c>
      <c r="B485" s="13" t="s">
        <v>18</v>
      </c>
      <c r="C485" s="13" t="s">
        <v>107</v>
      </c>
      <c r="D485" s="28" t="s">
        <v>764</v>
      </c>
      <c r="E485" s="14">
        <v>1</v>
      </c>
      <c r="F485" s="14">
        <v>1427.22</v>
      </c>
      <c r="G485" s="15">
        <f t="shared" si="120"/>
        <v>1427.22</v>
      </c>
      <c r="H485" s="14">
        <v>1</v>
      </c>
      <c r="I485" s="48">
        <v>0</v>
      </c>
      <c r="J485" s="15">
        <f t="shared" si="121"/>
        <v>0</v>
      </c>
    </row>
    <row r="486" spans="1:10" ht="33.75" x14ac:dyDescent="0.25">
      <c r="A486" s="12" t="s">
        <v>765</v>
      </c>
      <c r="B486" s="13" t="s">
        <v>18</v>
      </c>
      <c r="C486" s="13" t="s">
        <v>107</v>
      </c>
      <c r="D486" s="28" t="s">
        <v>766</v>
      </c>
      <c r="E486" s="14">
        <v>4</v>
      </c>
      <c r="F486" s="14">
        <v>238.46</v>
      </c>
      <c r="G486" s="15">
        <f t="shared" si="120"/>
        <v>953.84</v>
      </c>
      <c r="H486" s="14">
        <v>4</v>
      </c>
      <c r="I486" s="48">
        <v>0</v>
      </c>
      <c r="J486" s="15">
        <f t="shared" si="121"/>
        <v>0</v>
      </c>
    </row>
    <row r="487" spans="1:10" x14ac:dyDescent="0.25">
      <c r="A487" s="16"/>
      <c r="B487" s="16"/>
      <c r="C487" s="16"/>
      <c r="D487" s="29" t="s">
        <v>767</v>
      </c>
      <c r="E487" s="14">
        <v>1</v>
      </c>
      <c r="F487" s="17">
        <f>SUM(G479:G486)</f>
        <v>21304.45</v>
      </c>
      <c r="G487" s="17">
        <f t="shared" si="120"/>
        <v>21304.45</v>
      </c>
      <c r="H487" s="14">
        <v>1</v>
      </c>
      <c r="I487" s="17">
        <f>SUM(J479:J486)</f>
        <v>0</v>
      </c>
      <c r="J487" s="17">
        <f t="shared" si="121"/>
        <v>0</v>
      </c>
    </row>
    <row r="488" spans="1:10" ht="0.95" customHeight="1" x14ac:dyDescent="0.25">
      <c r="A488" s="18"/>
      <c r="B488" s="18"/>
      <c r="C488" s="18"/>
      <c r="D488" s="30"/>
      <c r="E488" s="18"/>
      <c r="F488" s="18"/>
      <c r="G488" s="18"/>
      <c r="H488" s="18"/>
      <c r="I488" s="18"/>
      <c r="J488" s="18"/>
    </row>
    <row r="489" spans="1:10" x14ac:dyDescent="0.25">
      <c r="A489" s="16"/>
      <c r="B489" s="16"/>
      <c r="C489" s="16"/>
      <c r="D489" s="29" t="s">
        <v>768</v>
      </c>
      <c r="E489" s="14">
        <v>1</v>
      </c>
      <c r="F489" s="17">
        <f>G469+G478</f>
        <v>32964.33</v>
      </c>
      <c r="G489" s="17">
        <f>ROUND(E489*F489,2)</f>
        <v>32964.33</v>
      </c>
      <c r="H489" s="14">
        <v>1</v>
      </c>
      <c r="I489" s="17">
        <f>J469+J478</f>
        <v>0</v>
      </c>
      <c r="J489" s="17">
        <f>ROUND(H489*I489,2)</f>
        <v>0</v>
      </c>
    </row>
    <row r="490" spans="1:10" ht="0.95" customHeight="1" x14ac:dyDescent="0.25">
      <c r="A490" s="18"/>
      <c r="B490" s="18"/>
      <c r="C490" s="18"/>
      <c r="D490" s="30"/>
      <c r="E490" s="18"/>
      <c r="F490" s="18"/>
      <c r="G490" s="18"/>
      <c r="H490" s="18"/>
      <c r="I490" s="18"/>
      <c r="J490" s="18"/>
    </row>
    <row r="491" spans="1:10" x14ac:dyDescent="0.25">
      <c r="A491" s="16"/>
      <c r="B491" s="16"/>
      <c r="C491" s="16"/>
      <c r="D491" s="29" t="s">
        <v>769</v>
      </c>
      <c r="E491" s="19">
        <v>1</v>
      </c>
      <c r="F491" s="17">
        <f>G248+G277+G298+G313+G377+G468</f>
        <v>470512.25</v>
      </c>
      <c r="G491" s="17">
        <f>ROUND(E491*F491,2)</f>
        <v>470512.25</v>
      </c>
      <c r="H491" s="19">
        <v>1</v>
      </c>
      <c r="I491" s="17">
        <f>J248+J277+J298+J313+J377+J468</f>
        <v>0</v>
      </c>
      <c r="J491" s="17">
        <f>ROUND(H491*I491,2)</f>
        <v>0</v>
      </c>
    </row>
    <row r="492" spans="1:10" ht="0.95" customHeight="1" x14ac:dyDescent="0.25">
      <c r="A492" s="18"/>
      <c r="B492" s="18"/>
      <c r="C492" s="18"/>
      <c r="D492" s="30"/>
      <c r="E492" s="18"/>
      <c r="F492" s="18"/>
      <c r="G492" s="18"/>
      <c r="H492" s="18"/>
      <c r="I492" s="18"/>
      <c r="J492" s="18"/>
    </row>
    <row r="493" spans="1:10" x14ac:dyDescent="0.25">
      <c r="A493" s="5" t="s">
        <v>770</v>
      </c>
      <c r="B493" s="5" t="s">
        <v>10</v>
      </c>
      <c r="C493" s="5" t="s">
        <v>11</v>
      </c>
      <c r="D493" s="25" t="s">
        <v>771</v>
      </c>
      <c r="E493" s="6">
        <f t="shared" ref="E493:J493" si="122">E527</f>
        <v>1</v>
      </c>
      <c r="F493" s="7">
        <f t="shared" si="122"/>
        <v>19047.28</v>
      </c>
      <c r="G493" s="7">
        <f t="shared" si="122"/>
        <v>19047.28</v>
      </c>
      <c r="H493" s="6">
        <f t="shared" si="122"/>
        <v>1</v>
      </c>
      <c r="I493" s="7">
        <f t="shared" si="122"/>
        <v>0</v>
      </c>
      <c r="J493" s="7">
        <f t="shared" si="122"/>
        <v>0</v>
      </c>
    </row>
    <row r="494" spans="1:10" x14ac:dyDescent="0.25">
      <c r="A494" s="8" t="s">
        <v>772</v>
      </c>
      <c r="B494" s="8" t="s">
        <v>10</v>
      </c>
      <c r="C494" s="8" t="s">
        <v>11</v>
      </c>
      <c r="D494" s="26" t="s">
        <v>773</v>
      </c>
      <c r="E494" s="9">
        <f t="shared" ref="E494:J494" si="123">E504</f>
        <v>1</v>
      </c>
      <c r="F494" s="9">
        <f t="shared" si="123"/>
        <v>14377.8</v>
      </c>
      <c r="G494" s="9">
        <f t="shared" si="123"/>
        <v>14377.8</v>
      </c>
      <c r="H494" s="9">
        <f t="shared" si="123"/>
        <v>1</v>
      </c>
      <c r="I494" s="9">
        <f t="shared" si="123"/>
        <v>0</v>
      </c>
      <c r="J494" s="9">
        <f t="shared" si="123"/>
        <v>0</v>
      </c>
    </row>
    <row r="495" spans="1:10" x14ac:dyDescent="0.25">
      <c r="A495" s="10" t="s">
        <v>774</v>
      </c>
      <c r="B495" s="10" t="s">
        <v>10</v>
      </c>
      <c r="C495" s="10" t="s">
        <v>11</v>
      </c>
      <c r="D495" s="27" t="s">
        <v>775</v>
      </c>
      <c r="E495" s="11">
        <f t="shared" ref="E495:J495" si="124">E498</f>
        <v>1</v>
      </c>
      <c r="F495" s="11">
        <f t="shared" si="124"/>
        <v>11662.2</v>
      </c>
      <c r="G495" s="11">
        <f t="shared" si="124"/>
        <v>11662.2</v>
      </c>
      <c r="H495" s="11">
        <f t="shared" si="124"/>
        <v>1</v>
      </c>
      <c r="I495" s="11">
        <f t="shared" si="124"/>
        <v>0</v>
      </c>
      <c r="J495" s="11">
        <f t="shared" si="124"/>
        <v>0</v>
      </c>
    </row>
    <row r="496" spans="1:10" ht="22.5" x14ac:dyDescent="0.25">
      <c r="A496" s="12" t="s">
        <v>776</v>
      </c>
      <c r="B496" s="13" t="s">
        <v>18</v>
      </c>
      <c r="C496" s="13" t="s">
        <v>107</v>
      </c>
      <c r="D496" s="28" t="s">
        <v>777</v>
      </c>
      <c r="E496" s="14">
        <v>20</v>
      </c>
      <c r="F496" s="14">
        <v>522.48</v>
      </c>
      <c r="G496" s="15">
        <f>ROUND(E496*F496,2)</f>
        <v>10449.6</v>
      </c>
      <c r="H496" s="14">
        <v>20</v>
      </c>
      <c r="I496" s="48">
        <v>0</v>
      </c>
      <c r="J496" s="15">
        <f>ROUND(H496*I496,2)</f>
        <v>0</v>
      </c>
    </row>
    <row r="497" spans="1:10" x14ac:dyDescent="0.25">
      <c r="A497" s="12" t="s">
        <v>778</v>
      </c>
      <c r="B497" s="13" t="s">
        <v>18</v>
      </c>
      <c r="C497" s="13" t="s">
        <v>107</v>
      </c>
      <c r="D497" s="28" t="s">
        <v>779</v>
      </c>
      <c r="E497" s="14">
        <v>20</v>
      </c>
      <c r="F497" s="14">
        <v>60.63</v>
      </c>
      <c r="G497" s="15">
        <f>ROUND(E497*F497,2)</f>
        <v>1212.5999999999999</v>
      </c>
      <c r="H497" s="14">
        <v>20</v>
      </c>
      <c r="I497" s="48">
        <v>0</v>
      </c>
      <c r="J497" s="15">
        <f>ROUND(H497*I497,2)</f>
        <v>0</v>
      </c>
    </row>
    <row r="498" spans="1:10" x14ac:dyDescent="0.25">
      <c r="A498" s="16"/>
      <c r="B498" s="16"/>
      <c r="C498" s="16"/>
      <c r="D498" s="29" t="s">
        <v>780</v>
      </c>
      <c r="E498" s="14">
        <v>1</v>
      </c>
      <c r="F498" s="17">
        <f>SUM(G496:G497)</f>
        <v>11662.2</v>
      </c>
      <c r="G498" s="17">
        <f>ROUND(E498*F498,2)</f>
        <v>11662.2</v>
      </c>
      <c r="H498" s="14">
        <v>1</v>
      </c>
      <c r="I498" s="17">
        <f>SUM(J496:J497)</f>
        <v>0</v>
      </c>
      <c r="J498" s="17">
        <f>ROUND(H498*I498,2)</f>
        <v>0</v>
      </c>
    </row>
    <row r="499" spans="1:10" ht="0.95" customHeight="1" x14ac:dyDescent="0.25">
      <c r="A499" s="18"/>
      <c r="B499" s="18"/>
      <c r="C499" s="18"/>
      <c r="D499" s="30"/>
      <c r="E499" s="18"/>
      <c r="F499" s="18"/>
      <c r="G499" s="18"/>
      <c r="H499" s="18"/>
      <c r="I499" s="18"/>
      <c r="J499" s="18"/>
    </row>
    <row r="500" spans="1:10" x14ac:dyDescent="0.25">
      <c r="A500" s="10" t="s">
        <v>781</v>
      </c>
      <c r="B500" s="10" t="s">
        <v>10</v>
      </c>
      <c r="C500" s="10" t="s">
        <v>11</v>
      </c>
      <c r="D500" s="27" t="s">
        <v>782</v>
      </c>
      <c r="E500" s="11">
        <f t="shared" ref="E500:J500" si="125">E502</f>
        <v>1</v>
      </c>
      <c r="F500" s="11">
        <f t="shared" si="125"/>
        <v>2715.6</v>
      </c>
      <c r="G500" s="11">
        <f t="shared" si="125"/>
        <v>2715.6</v>
      </c>
      <c r="H500" s="11">
        <f t="shared" si="125"/>
        <v>1</v>
      </c>
      <c r="I500" s="11">
        <f t="shared" si="125"/>
        <v>0</v>
      </c>
      <c r="J500" s="11">
        <f t="shared" si="125"/>
        <v>0</v>
      </c>
    </row>
    <row r="501" spans="1:10" ht="22.5" x14ac:dyDescent="0.25">
      <c r="A501" s="12" t="s">
        <v>783</v>
      </c>
      <c r="B501" s="13" t="s">
        <v>18</v>
      </c>
      <c r="C501" s="13" t="s">
        <v>107</v>
      </c>
      <c r="D501" s="28" t="s">
        <v>784</v>
      </c>
      <c r="E501" s="14">
        <v>20</v>
      </c>
      <c r="F501" s="14">
        <v>135.78</v>
      </c>
      <c r="G501" s="15">
        <f>ROUND(E501*F501,2)</f>
        <v>2715.6</v>
      </c>
      <c r="H501" s="14">
        <v>20</v>
      </c>
      <c r="I501" s="48">
        <v>0</v>
      </c>
      <c r="J501" s="15">
        <f>ROUND(H501*I501,2)</f>
        <v>0</v>
      </c>
    </row>
    <row r="502" spans="1:10" x14ac:dyDescent="0.25">
      <c r="A502" s="16"/>
      <c r="B502" s="16"/>
      <c r="C502" s="16"/>
      <c r="D502" s="29" t="s">
        <v>785</v>
      </c>
      <c r="E502" s="14">
        <v>1</v>
      </c>
      <c r="F502" s="17">
        <f>G501</f>
        <v>2715.6</v>
      </c>
      <c r="G502" s="17">
        <f>ROUND(E502*F502,2)</f>
        <v>2715.6</v>
      </c>
      <c r="H502" s="14">
        <v>1</v>
      </c>
      <c r="I502" s="17">
        <f>J501</f>
        <v>0</v>
      </c>
      <c r="J502" s="17">
        <f>ROUND(H502*I502,2)</f>
        <v>0</v>
      </c>
    </row>
    <row r="503" spans="1:10" ht="0.95" customHeight="1" x14ac:dyDescent="0.25">
      <c r="A503" s="18"/>
      <c r="B503" s="18"/>
      <c r="C503" s="18"/>
      <c r="D503" s="30"/>
      <c r="E503" s="18"/>
      <c r="F503" s="18"/>
      <c r="G503" s="18"/>
      <c r="H503" s="18"/>
      <c r="I503" s="18"/>
      <c r="J503" s="18"/>
    </row>
    <row r="504" spans="1:10" x14ac:dyDescent="0.25">
      <c r="A504" s="16"/>
      <c r="B504" s="16"/>
      <c r="C504" s="16"/>
      <c r="D504" s="29" t="s">
        <v>786</v>
      </c>
      <c r="E504" s="14">
        <v>1</v>
      </c>
      <c r="F504" s="17">
        <f>G495+G500</f>
        <v>14377.8</v>
      </c>
      <c r="G504" s="17">
        <f>ROUND(E504*F504,2)</f>
        <v>14377.8</v>
      </c>
      <c r="H504" s="14">
        <v>1</v>
      </c>
      <c r="I504" s="17">
        <f>J495+J500</f>
        <v>0</v>
      </c>
      <c r="J504" s="17">
        <f>ROUND(H504*I504,2)</f>
        <v>0</v>
      </c>
    </row>
    <row r="505" spans="1:10" ht="0.95" customHeight="1" x14ac:dyDescent="0.25">
      <c r="A505" s="18"/>
      <c r="B505" s="18"/>
      <c r="C505" s="18"/>
      <c r="D505" s="30"/>
      <c r="E505" s="18"/>
      <c r="F505" s="18"/>
      <c r="G505" s="18"/>
      <c r="H505" s="18"/>
      <c r="I505" s="18"/>
      <c r="J505" s="18"/>
    </row>
    <row r="506" spans="1:10" x14ac:dyDescent="0.25">
      <c r="A506" s="8" t="s">
        <v>787</v>
      </c>
      <c r="B506" s="8" t="s">
        <v>10</v>
      </c>
      <c r="C506" s="8" t="s">
        <v>11</v>
      </c>
      <c r="D506" s="26" t="s">
        <v>788</v>
      </c>
      <c r="E506" s="9">
        <f t="shared" ref="E506:J506" si="126">E523</f>
        <v>1</v>
      </c>
      <c r="F506" s="9">
        <f t="shared" si="126"/>
        <v>4669.4799999999996</v>
      </c>
      <c r="G506" s="9">
        <f t="shared" si="126"/>
        <v>4669.4799999999996</v>
      </c>
      <c r="H506" s="9">
        <f t="shared" si="126"/>
        <v>1</v>
      </c>
      <c r="I506" s="9">
        <f t="shared" si="126"/>
        <v>0</v>
      </c>
      <c r="J506" s="9">
        <f t="shared" si="126"/>
        <v>0</v>
      </c>
    </row>
    <row r="507" spans="1:10" x14ac:dyDescent="0.25">
      <c r="A507" s="10" t="s">
        <v>789</v>
      </c>
      <c r="B507" s="10" t="s">
        <v>10</v>
      </c>
      <c r="C507" s="10" t="s">
        <v>11</v>
      </c>
      <c r="D507" s="27" t="s">
        <v>790</v>
      </c>
      <c r="E507" s="11">
        <f t="shared" ref="E507:J507" si="127">E514</f>
        <v>1</v>
      </c>
      <c r="F507" s="11">
        <f t="shared" si="127"/>
        <v>3702.66</v>
      </c>
      <c r="G507" s="11">
        <f t="shared" si="127"/>
        <v>3702.66</v>
      </c>
      <c r="H507" s="11">
        <f t="shared" si="127"/>
        <v>1</v>
      </c>
      <c r="I507" s="11">
        <f t="shared" si="127"/>
        <v>0</v>
      </c>
      <c r="J507" s="11">
        <f t="shared" si="127"/>
        <v>0</v>
      </c>
    </row>
    <row r="508" spans="1:10" ht="33.75" x14ac:dyDescent="0.25">
      <c r="A508" s="12" t="s">
        <v>791</v>
      </c>
      <c r="B508" s="13" t="s">
        <v>18</v>
      </c>
      <c r="C508" s="13" t="s">
        <v>107</v>
      </c>
      <c r="D508" s="28" t="s">
        <v>792</v>
      </c>
      <c r="E508" s="14">
        <v>3</v>
      </c>
      <c r="F508" s="14">
        <v>72.03</v>
      </c>
      <c r="G508" s="15">
        <f t="shared" ref="G508:G514" si="128">ROUND(E508*F508,2)</f>
        <v>216.09</v>
      </c>
      <c r="H508" s="14">
        <v>3</v>
      </c>
      <c r="I508" s="48">
        <v>0</v>
      </c>
      <c r="J508" s="15">
        <f t="shared" ref="J508:J514" si="129">ROUND(H508*I508,2)</f>
        <v>0</v>
      </c>
    </row>
    <row r="509" spans="1:10" ht="22.5" x14ac:dyDescent="0.25">
      <c r="A509" s="12" t="s">
        <v>793</v>
      </c>
      <c r="B509" s="13" t="s">
        <v>18</v>
      </c>
      <c r="C509" s="13" t="s">
        <v>107</v>
      </c>
      <c r="D509" s="28" t="s">
        <v>794</v>
      </c>
      <c r="E509" s="14">
        <v>8</v>
      </c>
      <c r="F509" s="14">
        <v>26.95</v>
      </c>
      <c r="G509" s="15">
        <f t="shared" si="128"/>
        <v>215.6</v>
      </c>
      <c r="H509" s="14">
        <v>8</v>
      </c>
      <c r="I509" s="48">
        <v>0</v>
      </c>
      <c r="J509" s="15">
        <f t="shared" si="129"/>
        <v>0</v>
      </c>
    </row>
    <row r="510" spans="1:10" ht="22.5" x14ac:dyDescent="0.25">
      <c r="A510" s="12" t="s">
        <v>795</v>
      </c>
      <c r="B510" s="13" t="s">
        <v>18</v>
      </c>
      <c r="C510" s="13" t="s">
        <v>107</v>
      </c>
      <c r="D510" s="28" t="s">
        <v>796</v>
      </c>
      <c r="E510" s="14">
        <v>1</v>
      </c>
      <c r="F510" s="14">
        <v>1260</v>
      </c>
      <c r="G510" s="15">
        <f t="shared" si="128"/>
        <v>1260</v>
      </c>
      <c r="H510" s="14">
        <v>1</v>
      </c>
      <c r="I510" s="48">
        <v>0</v>
      </c>
      <c r="J510" s="15">
        <f t="shared" si="129"/>
        <v>0</v>
      </c>
    </row>
    <row r="511" spans="1:10" ht="33.75" x14ac:dyDescent="0.25">
      <c r="A511" s="12" t="s">
        <v>797</v>
      </c>
      <c r="B511" s="13" t="s">
        <v>18</v>
      </c>
      <c r="C511" s="13" t="s">
        <v>107</v>
      </c>
      <c r="D511" s="28" t="s">
        <v>798</v>
      </c>
      <c r="E511" s="14">
        <v>2</v>
      </c>
      <c r="F511" s="14">
        <v>66.62</v>
      </c>
      <c r="G511" s="15">
        <f t="shared" si="128"/>
        <v>133.24</v>
      </c>
      <c r="H511" s="14">
        <v>2</v>
      </c>
      <c r="I511" s="48">
        <v>0</v>
      </c>
      <c r="J511" s="15">
        <f t="shared" si="129"/>
        <v>0</v>
      </c>
    </row>
    <row r="512" spans="1:10" ht="33.75" x14ac:dyDescent="0.25">
      <c r="A512" s="12" t="s">
        <v>799</v>
      </c>
      <c r="B512" s="13" t="s">
        <v>18</v>
      </c>
      <c r="C512" s="13" t="s">
        <v>107</v>
      </c>
      <c r="D512" s="28" t="s">
        <v>800</v>
      </c>
      <c r="E512" s="14">
        <v>11</v>
      </c>
      <c r="F512" s="14">
        <v>8.43</v>
      </c>
      <c r="G512" s="15">
        <f t="shared" si="128"/>
        <v>92.73</v>
      </c>
      <c r="H512" s="14">
        <v>11</v>
      </c>
      <c r="I512" s="48">
        <v>0</v>
      </c>
      <c r="J512" s="15">
        <f t="shared" si="129"/>
        <v>0</v>
      </c>
    </row>
    <row r="513" spans="1:10" ht="22.5" x14ac:dyDescent="0.25">
      <c r="A513" s="12" t="s">
        <v>801</v>
      </c>
      <c r="B513" s="13" t="s">
        <v>18</v>
      </c>
      <c r="C513" s="13" t="s">
        <v>107</v>
      </c>
      <c r="D513" s="28" t="s">
        <v>802</v>
      </c>
      <c r="E513" s="14">
        <v>1</v>
      </c>
      <c r="F513" s="14">
        <v>1785</v>
      </c>
      <c r="G513" s="15">
        <f t="shared" si="128"/>
        <v>1785</v>
      </c>
      <c r="H513" s="14">
        <v>1</v>
      </c>
      <c r="I513" s="48">
        <v>0</v>
      </c>
      <c r="J513" s="15">
        <f t="shared" si="129"/>
        <v>0</v>
      </c>
    </row>
    <row r="514" spans="1:10" x14ac:dyDescent="0.25">
      <c r="A514" s="16"/>
      <c r="B514" s="16"/>
      <c r="C514" s="16"/>
      <c r="D514" s="29" t="s">
        <v>803</v>
      </c>
      <c r="E514" s="14">
        <v>1</v>
      </c>
      <c r="F514" s="17">
        <f>SUM(G508:G513)</f>
        <v>3702.66</v>
      </c>
      <c r="G514" s="17">
        <f t="shared" si="128"/>
        <v>3702.66</v>
      </c>
      <c r="H514" s="14">
        <v>1</v>
      </c>
      <c r="I514" s="17">
        <f>SUM(J508:J513)</f>
        <v>0</v>
      </c>
      <c r="J514" s="17">
        <f t="shared" si="129"/>
        <v>0</v>
      </c>
    </row>
    <row r="515" spans="1:10" ht="0.95" customHeight="1" x14ac:dyDescent="0.25">
      <c r="A515" s="18"/>
      <c r="B515" s="18"/>
      <c r="C515" s="18"/>
      <c r="D515" s="30"/>
      <c r="E515" s="18"/>
      <c r="F515" s="18"/>
      <c r="G515" s="18"/>
      <c r="H515" s="18"/>
      <c r="I515" s="18"/>
      <c r="J515" s="18"/>
    </row>
    <row r="516" spans="1:10" x14ac:dyDescent="0.25">
      <c r="A516" s="10" t="s">
        <v>804</v>
      </c>
      <c r="B516" s="10" t="s">
        <v>10</v>
      </c>
      <c r="C516" s="10" t="s">
        <v>11</v>
      </c>
      <c r="D516" s="27" t="s">
        <v>805</v>
      </c>
      <c r="E516" s="11">
        <f t="shared" ref="E516:J516" si="130">E521</f>
        <v>1</v>
      </c>
      <c r="F516" s="11">
        <f t="shared" si="130"/>
        <v>966.82</v>
      </c>
      <c r="G516" s="11">
        <f t="shared" si="130"/>
        <v>966.82</v>
      </c>
      <c r="H516" s="11">
        <f t="shared" si="130"/>
        <v>1</v>
      </c>
      <c r="I516" s="11">
        <f t="shared" si="130"/>
        <v>0</v>
      </c>
      <c r="J516" s="11">
        <f t="shared" si="130"/>
        <v>0</v>
      </c>
    </row>
    <row r="517" spans="1:10" ht="33.75" x14ac:dyDescent="0.25">
      <c r="A517" s="12" t="s">
        <v>806</v>
      </c>
      <c r="B517" s="13" t="s">
        <v>18</v>
      </c>
      <c r="C517" s="13" t="s">
        <v>107</v>
      </c>
      <c r="D517" s="28" t="s">
        <v>807</v>
      </c>
      <c r="E517" s="14">
        <v>16</v>
      </c>
      <c r="F517" s="14">
        <v>32.17</v>
      </c>
      <c r="G517" s="15">
        <f>ROUND(E517*F517,2)</f>
        <v>514.72</v>
      </c>
      <c r="H517" s="14">
        <v>16</v>
      </c>
      <c r="I517" s="48">
        <v>0</v>
      </c>
      <c r="J517" s="15">
        <f>ROUND(H517*I517,2)</f>
        <v>0</v>
      </c>
    </row>
    <row r="518" spans="1:10" ht="33.75" x14ac:dyDescent="0.25">
      <c r="A518" s="12" t="s">
        <v>808</v>
      </c>
      <c r="B518" s="13" t="s">
        <v>18</v>
      </c>
      <c r="C518" s="13" t="s">
        <v>107</v>
      </c>
      <c r="D518" s="28" t="s">
        <v>809</v>
      </c>
      <c r="E518" s="14">
        <v>2</v>
      </c>
      <c r="F518" s="14">
        <v>40.18</v>
      </c>
      <c r="G518" s="15">
        <f>ROUND(E518*F518,2)</f>
        <v>80.36</v>
      </c>
      <c r="H518" s="14">
        <v>2</v>
      </c>
      <c r="I518" s="48">
        <v>0</v>
      </c>
      <c r="J518" s="15">
        <f>ROUND(H518*I518,2)</f>
        <v>0</v>
      </c>
    </row>
    <row r="519" spans="1:10" ht="33.75" x14ac:dyDescent="0.25">
      <c r="A519" s="12" t="s">
        <v>810</v>
      </c>
      <c r="B519" s="13" t="s">
        <v>18</v>
      </c>
      <c r="C519" s="13" t="s">
        <v>107</v>
      </c>
      <c r="D519" s="28" t="s">
        <v>811</v>
      </c>
      <c r="E519" s="14">
        <v>2</v>
      </c>
      <c r="F519" s="14">
        <v>80.37</v>
      </c>
      <c r="G519" s="15">
        <f>ROUND(E519*F519,2)</f>
        <v>160.74</v>
      </c>
      <c r="H519" s="14">
        <v>2</v>
      </c>
      <c r="I519" s="48">
        <v>0</v>
      </c>
      <c r="J519" s="15">
        <f>ROUND(H519*I519,2)</f>
        <v>0</v>
      </c>
    </row>
    <row r="520" spans="1:10" x14ac:dyDescent="0.25">
      <c r="A520" s="12" t="s">
        <v>812</v>
      </c>
      <c r="B520" s="13" t="s">
        <v>18</v>
      </c>
      <c r="C520" s="13" t="s">
        <v>107</v>
      </c>
      <c r="D520" s="28" t="s">
        <v>813</v>
      </c>
      <c r="E520" s="14">
        <v>20</v>
      </c>
      <c r="F520" s="14">
        <v>10.55</v>
      </c>
      <c r="G520" s="15">
        <f>ROUND(E520*F520,2)</f>
        <v>211</v>
      </c>
      <c r="H520" s="14">
        <v>20</v>
      </c>
      <c r="I520" s="48">
        <v>0</v>
      </c>
      <c r="J520" s="15">
        <f>ROUND(H520*I520,2)</f>
        <v>0</v>
      </c>
    </row>
    <row r="521" spans="1:10" x14ac:dyDescent="0.25">
      <c r="A521" s="16"/>
      <c r="B521" s="16"/>
      <c r="C521" s="16"/>
      <c r="D521" s="29" t="s">
        <v>814</v>
      </c>
      <c r="E521" s="14">
        <v>1</v>
      </c>
      <c r="F521" s="17">
        <f>SUM(G517:G520)</f>
        <v>966.82</v>
      </c>
      <c r="G521" s="17">
        <f>ROUND(E521*F521,2)</f>
        <v>966.82</v>
      </c>
      <c r="H521" s="14">
        <v>1</v>
      </c>
      <c r="I521" s="17">
        <f>SUM(J517:J520)</f>
        <v>0</v>
      </c>
      <c r="J521" s="17">
        <f>ROUND(H521*I521,2)</f>
        <v>0</v>
      </c>
    </row>
    <row r="522" spans="1:10" ht="0.95" customHeight="1" x14ac:dyDescent="0.25">
      <c r="A522" s="18"/>
      <c r="B522" s="18"/>
      <c r="C522" s="18"/>
      <c r="D522" s="30"/>
      <c r="E522" s="18"/>
      <c r="F522" s="18"/>
      <c r="G522" s="18"/>
      <c r="H522" s="18"/>
      <c r="I522" s="18"/>
      <c r="J522" s="18"/>
    </row>
    <row r="523" spans="1:10" x14ac:dyDescent="0.25">
      <c r="A523" s="16"/>
      <c r="B523" s="16"/>
      <c r="C523" s="16"/>
      <c r="D523" s="29" t="s">
        <v>815</v>
      </c>
      <c r="E523" s="14">
        <v>1</v>
      </c>
      <c r="F523" s="17">
        <f>G507+G516</f>
        <v>4669.4799999999996</v>
      </c>
      <c r="G523" s="17">
        <f>ROUND(E523*F523,2)</f>
        <v>4669.4799999999996</v>
      </c>
      <c r="H523" s="14">
        <v>1</v>
      </c>
      <c r="I523" s="17">
        <f>J507+J516</f>
        <v>0</v>
      </c>
      <c r="J523" s="17">
        <f>ROUND(H523*I523,2)</f>
        <v>0</v>
      </c>
    </row>
    <row r="524" spans="1:10" ht="0.95" customHeight="1" x14ac:dyDescent="0.25">
      <c r="A524" s="18"/>
      <c r="B524" s="18"/>
      <c r="C524" s="18"/>
      <c r="D524" s="30"/>
      <c r="E524" s="18"/>
      <c r="F524" s="18"/>
      <c r="G524" s="18"/>
      <c r="H524" s="18"/>
      <c r="I524" s="18"/>
      <c r="J524" s="18"/>
    </row>
    <row r="525" spans="1:10" x14ac:dyDescent="0.25">
      <c r="A525" s="8" t="s">
        <v>816</v>
      </c>
      <c r="B525" s="8" t="s">
        <v>10</v>
      </c>
      <c r="C525" s="8" t="s">
        <v>11</v>
      </c>
      <c r="D525" s="26" t="s">
        <v>817</v>
      </c>
      <c r="E525" s="23">
        <v>1</v>
      </c>
      <c r="F525" s="23">
        <v>0</v>
      </c>
      <c r="G525" s="9">
        <f>ROUND(E525*F525,2)</f>
        <v>0</v>
      </c>
      <c r="H525" s="23">
        <v>1</v>
      </c>
      <c r="I525" s="23">
        <v>0</v>
      </c>
      <c r="J525" s="9">
        <f>ROUND(H525*I525,2)</f>
        <v>0</v>
      </c>
    </row>
    <row r="526" spans="1:10" x14ac:dyDescent="0.25">
      <c r="A526" s="8" t="s">
        <v>818</v>
      </c>
      <c r="B526" s="8" t="s">
        <v>10</v>
      </c>
      <c r="C526" s="8" t="s">
        <v>11</v>
      </c>
      <c r="D526" s="26" t="s">
        <v>819</v>
      </c>
      <c r="E526" s="23">
        <v>1</v>
      </c>
      <c r="F526" s="23">
        <v>0</v>
      </c>
      <c r="G526" s="9">
        <f>ROUND(E526*F526,2)</f>
        <v>0</v>
      </c>
      <c r="H526" s="23">
        <v>1</v>
      </c>
      <c r="I526" s="23">
        <v>0</v>
      </c>
      <c r="J526" s="9">
        <f>ROUND(H526*I526,2)</f>
        <v>0</v>
      </c>
    </row>
    <row r="527" spans="1:10" x14ac:dyDescent="0.25">
      <c r="A527" s="16"/>
      <c r="B527" s="16"/>
      <c r="C527" s="16"/>
      <c r="D527" s="29" t="s">
        <v>820</v>
      </c>
      <c r="E527" s="19">
        <v>1</v>
      </c>
      <c r="F527" s="17">
        <f>G494+G506+G525+G526</f>
        <v>19047.28</v>
      </c>
      <c r="G527" s="17">
        <f>ROUND(E527*F527,2)</f>
        <v>19047.28</v>
      </c>
      <c r="H527" s="19">
        <v>1</v>
      </c>
      <c r="I527" s="17">
        <f>J494+J506+J525+J526</f>
        <v>0</v>
      </c>
      <c r="J527" s="17">
        <f>ROUND(H527*I527,2)</f>
        <v>0</v>
      </c>
    </row>
    <row r="528" spans="1:10" ht="0.95" customHeight="1" x14ac:dyDescent="0.25">
      <c r="A528" s="18"/>
      <c r="B528" s="18"/>
      <c r="C528" s="18"/>
      <c r="D528" s="30"/>
      <c r="E528" s="18"/>
      <c r="F528" s="18"/>
      <c r="G528" s="18"/>
      <c r="H528" s="18"/>
      <c r="I528" s="18"/>
      <c r="J528" s="18"/>
    </row>
    <row r="529" spans="1:10" x14ac:dyDescent="0.25">
      <c r="A529" s="5" t="s">
        <v>821</v>
      </c>
      <c r="B529" s="5" t="s">
        <v>10</v>
      </c>
      <c r="C529" s="5" t="s">
        <v>11</v>
      </c>
      <c r="D529" s="25" t="s">
        <v>822</v>
      </c>
      <c r="E529" s="6">
        <f t="shared" ref="E529:J529" si="131">E539</f>
        <v>1</v>
      </c>
      <c r="F529" s="7">
        <f t="shared" si="131"/>
        <v>33895.57</v>
      </c>
      <c r="G529" s="7">
        <f t="shared" si="131"/>
        <v>33895.57</v>
      </c>
      <c r="H529" s="6">
        <f t="shared" si="131"/>
        <v>1</v>
      </c>
      <c r="I529" s="7">
        <f t="shared" si="131"/>
        <v>-2472.4499999999998</v>
      </c>
      <c r="J529" s="7">
        <f t="shared" si="131"/>
        <v>-2472.4499999999998</v>
      </c>
    </row>
    <row r="530" spans="1:10" x14ac:dyDescent="0.25">
      <c r="A530" s="12" t="s">
        <v>823</v>
      </c>
      <c r="B530" s="13" t="s">
        <v>18</v>
      </c>
      <c r="C530" s="13" t="s">
        <v>824</v>
      </c>
      <c r="D530" s="28" t="s">
        <v>825</v>
      </c>
      <c r="E530" s="14">
        <v>9</v>
      </c>
      <c r="F530" s="14">
        <v>96.12</v>
      </c>
      <c r="G530" s="15">
        <f t="shared" ref="G530:G539" si="132">ROUND(E530*F530,2)</f>
        <v>865.08</v>
      </c>
      <c r="H530" s="14">
        <v>9</v>
      </c>
      <c r="I530" s="48">
        <v>0</v>
      </c>
      <c r="J530" s="15">
        <f t="shared" ref="J530:J539" si="133">ROUND(H530*I530,2)</f>
        <v>0</v>
      </c>
    </row>
    <row r="531" spans="1:10" x14ac:dyDescent="0.25">
      <c r="A531" s="12" t="s">
        <v>826</v>
      </c>
      <c r="B531" s="13" t="s">
        <v>18</v>
      </c>
      <c r="C531" s="13" t="s">
        <v>824</v>
      </c>
      <c r="D531" s="28" t="s">
        <v>827</v>
      </c>
      <c r="E531" s="14">
        <v>3</v>
      </c>
      <c r="F531" s="14">
        <v>81.14</v>
      </c>
      <c r="G531" s="15">
        <f t="shared" si="132"/>
        <v>243.42</v>
      </c>
      <c r="H531" s="14">
        <v>3</v>
      </c>
      <c r="I531" s="48">
        <v>0</v>
      </c>
      <c r="J531" s="15">
        <f t="shared" si="133"/>
        <v>0</v>
      </c>
    </row>
    <row r="532" spans="1:10" x14ac:dyDescent="0.25">
      <c r="A532" s="12" t="s">
        <v>828</v>
      </c>
      <c r="B532" s="13" t="s">
        <v>18</v>
      </c>
      <c r="C532" s="13" t="s">
        <v>824</v>
      </c>
      <c r="D532" s="28" t="s">
        <v>829</v>
      </c>
      <c r="E532" s="14">
        <v>6</v>
      </c>
      <c r="F532" s="14">
        <v>81.13</v>
      </c>
      <c r="G532" s="15">
        <f t="shared" si="132"/>
        <v>486.78</v>
      </c>
      <c r="H532" s="14">
        <v>6</v>
      </c>
      <c r="I532" s="48">
        <v>0</v>
      </c>
      <c r="J532" s="15">
        <f t="shared" si="133"/>
        <v>0</v>
      </c>
    </row>
    <row r="533" spans="1:10" x14ac:dyDescent="0.25">
      <c r="A533" s="12" t="s">
        <v>830</v>
      </c>
      <c r="B533" s="13" t="s">
        <v>18</v>
      </c>
      <c r="C533" s="13" t="s">
        <v>831</v>
      </c>
      <c r="D533" s="28" t="s">
        <v>832</v>
      </c>
      <c r="E533" s="14">
        <v>15</v>
      </c>
      <c r="F533" s="14">
        <v>-164.83</v>
      </c>
      <c r="G533" s="15">
        <f t="shared" si="132"/>
        <v>-2472.4499999999998</v>
      </c>
      <c r="H533" s="14">
        <v>15</v>
      </c>
      <c r="I533" s="48">
        <v>-164.83</v>
      </c>
      <c r="J533" s="15">
        <f t="shared" si="133"/>
        <v>-2472.4499999999998</v>
      </c>
    </row>
    <row r="534" spans="1:10" ht="22.5" x14ac:dyDescent="0.25">
      <c r="A534" s="12" t="s">
        <v>833</v>
      </c>
      <c r="B534" s="13" t="s">
        <v>18</v>
      </c>
      <c r="C534" s="13" t="s">
        <v>66</v>
      </c>
      <c r="D534" s="28" t="s">
        <v>834</v>
      </c>
      <c r="E534" s="14">
        <v>50</v>
      </c>
      <c r="F534" s="14">
        <v>0.51</v>
      </c>
      <c r="G534" s="15">
        <f t="shared" si="132"/>
        <v>25.5</v>
      </c>
      <c r="H534" s="14">
        <v>50</v>
      </c>
      <c r="I534" s="48">
        <v>0</v>
      </c>
      <c r="J534" s="15">
        <f t="shared" si="133"/>
        <v>0</v>
      </c>
    </row>
    <row r="535" spans="1:10" ht="22.5" x14ac:dyDescent="0.25">
      <c r="A535" s="12" t="s">
        <v>835</v>
      </c>
      <c r="B535" s="13" t="s">
        <v>18</v>
      </c>
      <c r="C535" s="13" t="s">
        <v>831</v>
      </c>
      <c r="D535" s="28" t="s">
        <v>836</v>
      </c>
      <c r="E535" s="14">
        <v>350</v>
      </c>
      <c r="F535" s="14">
        <v>61.46</v>
      </c>
      <c r="G535" s="15">
        <f t="shared" si="132"/>
        <v>21511</v>
      </c>
      <c r="H535" s="14">
        <v>350</v>
      </c>
      <c r="I535" s="48">
        <v>0</v>
      </c>
      <c r="J535" s="15">
        <f t="shared" si="133"/>
        <v>0</v>
      </c>
    </row>
    <row r="536" spans="1:10" ht="22.5" x14ac:dyDescent="0.25">
      <c r="A536" s="12" t="s">
        <v>837</v>
      </c>
      <c r="B536" s="13" t="s">
        <v>18</v>
      </c>
      <c r="C536" s="13" t="s">
        <v>831</v>
      </c>
      <c r="D536" s="28" t="s">
        <v>838</v>
      </c>
      <c r="E536" s="14">
        <v>50</v>
      </c>
      <c r="F536" s="14">
        <v>57.06</v>
      </c>
      <c r="G536" s="15">
        <f t="shared" si="132"/>
        <v>2853</v>
      </c>
      <c r="H536" s="14">
        <v>50</v>
      </c>
      <c r="I536" s="48">
        <v>0</v>
      </c>
      <c r="J536" s="15">
        <f t="shared" si="133"/>
        <v>0</v>
      </c>
    </row>
    <row r="537" spans="1:10" ht="22.5" x14ac:dyDescent="0.25">
      <c r="A537" s="12" t="s">
        <v>839</v>
      </c>
      <c r="B537" s="13" t="s">
        <v>18</v>
      </c>
      <c r="C537" s="13" t="s">
        <v>831</v>
      </c>
      <c r="D537" s="28" t="s">
        <v>840</v>
      </c>
      <c r="E537" s="14">
        <v>31.5</v>
      </c>
      <c r="F537" s="14">
        <v>87.36</v>
      </c>
      <c r="G537" s="15">
        <f t="shared" si="132"/>
        <v>2751.84</v>
      </c>
      <c r="H537" s="14">
        <v>31.5</v>
      </c>
      <c r="I537" s="48">
        <v>0</v>
      </c>
      <c r="J537" s="15">
        <f t="shared" si="133"/>
        <v>0</v>
      </c>
    </row>
    <row r="538" spans="1:10" ht="22.5" x14ac:dyDescent="0.25">
      <c r="A538" s="12" t="s">
        <v>841</v>
      </c>
      <c r="B538" s="13" t="s">
        <v>18</v>
      </c>
      <c r="C538" s="13" t="s">
        <v>318</v>
      </c>
      <c r="D538" s="28" t="s">
        <v>842</v>
      </c>
      <c r="E538" s="14">
        <v>46</v>
      </c>
      <c r="F538" s="14">
        <v>165.9</v>
      </c>
      <c r="G538" s="15">
        <f t="shared" si="132"/>
        <v>7631.4</v>
      </c>
      <c r="H538" s="14">
        <v>46</v>
      </c>
      <c r="I538" s="48">
        <v>0</v>
      </c>
      <c r="J538" s="15">
        <f t="shared" si="133"/>
        <v>0</v>
      </c>
    </row>
    <row r="539" spans="1:10" x14ac:dyDescent="0.25">
      <c r="A539" s="16"/>
      <c r="B539" s="16"/>
      <c r="C539" s="16"/>
      <c r="D539" s="29" t="s">
        <v>843</v>
      </c>
      <c r="E539" s="19">
        <v>1</v>
      </c>
      <c r="F539" s="17">
        <f>SUM(G530:G538)</f>
        <v>33895.57</v>
      </c>
      <c r="G539" s="17">
        <f t="shared" si="132"/>
        <v>33895.57</v>
      </c>
      <c r="H539" s="19">
        <v>1</v>
      </c>
      <c r="I539" s="17">
        <f>SUM(J530:J538)</f>
        <v>-2472.4499999999998</v>
      </c>
      <c r="J539" s="17">
        <f t="shared" si="133"/>
        <v>-2472.4499999999998</v>
      </c>
    </row>
    <row r="540" spans="1:10" ht="0.95" customHeight="1" x14ac:dyDescent="0.25">
      <c r="A540" s="18"/>
      <c r="B540" s="18"/>
      <c r="C540" s="18"/>
      <c r="D540" s="30"/>
      <c r="E540" s="18"/>
      <c r="F540" s="18"/>
      <c r="G540" s="18"/>
      <c r="H540" s="18"/>
      <c r="I540" s="18"/>
      <c r="J540" s="18"/>
    </row>
    <row r="541" spans="1:10" x14ac:dyDescent="0.25">
      <c r="A541" s="5" t="s">
        <v>844</v>
      </c>
      <c r="B541" s="5" t="s">
        <v>10</v>
      </c>
      <c r="C541" s="5" t="s">
        <v>11</v>
      </c>
      <c r="D541" s="25" t="s">
        <v>845</v>
      </c>
      <c r="E541" s="6">
        <f t="shared" ref="E541:J541" si="134">E543</f>
        <v>1</v>
      </c>
      <c r="F541" s="7">
        <f t="shared" si="134"/>
        <v>18266.22</v>
      </c>
      <c r="G541" s="7">
        <f t="shared" si="134"/>
        <v>18266.22</v>
      </c>
      <c r="H541" s="6">
        <f t="shared" si="134"/>
        <v>1</v>
      </c>
      <c r="I541" s="7">
        <f t="shared" si="134"/>
        <v>18266.22</v>
      </c>
      <c r="J541" s="7">
        <f t="shared" si="134"/>
        <v>18266.22</v>
      </c>
    </row>
    <row r="542" spans="1:10" x14ac:dyDescent="0.25">
      <c r="A542" s="12" t="s">
        <v>846</v>
      </c>
      <c r="B542" s="13" t="s">
        <v>18</v>
      </c>
      <c r="C542" s="13" t="s">
        <v>847</v>
      </c>
      <c r="D542" s="28" t="s">
        <v>848</v>
      </c>
      <c r="E542" s="14">
        <v>1</v>
      </c>
      <c r="F542" s="14">
        <v>18266.22</v>
      </c>
      <c r="G542" s="15">
        <f>ROUND(E542*F542,2)</f>
        <v>18266.22</v>
      </c>
      <c r="H542" s="14">
        <v>1</v>
      </c>
      <c r="I542" s="48">
        <v>18266.22</v>
      </c>
      <c r="J542" s="15">
        <f>ROUND(H542*I542,2)</f>
        <v>18266.22</v>
      </c>
    </row>
    <row r="543" spans="1:10" x14ac:dyDescent="0.25">
      <c r="A543" s="16"/>
      <c r="B543" s="16"/>
      <c r="C543" s="16"/>
      <c r="D543" s="29" t="s">
        <v>849</v>
      </c>
      <c r="E543" s="19">
        <v>1</v>
      </c>
      <c r="F543" s="17">
        <f>G542</f>
        <v>18266.22</v>
      </c>
      <c r="G543" s="17">
        <f>ROUND(E543*F543,2)</f>
        <v>18266.22</v>
      </c>
      <c r="H543" s="19">
        <v>1</v>
      </c>
      <c r="I543" s="17">
        <f>J542</f>
        <v>18266.22</v>
      </c>
      <c r="J543" s="17">
        <f>ROUND(H543*I543,2)</f>
        <v>18266.22</v>
      </c>
    </row>
    <row r="544" spans="1:10" ht="0.95" customHeight="1" x14ac:dyDescent="0.25">
      <c r="A544" s="18"/>
      <c r="B544" s="18"/>
      <c r="C544" s="18"/>
      <c r="D544" s="30"/>
      <c r="E544" s="18"/>
      <c r="F544" s="18"/>
      <c r="G544" s="18"/>
      <c r="H544" s="18"/>
      <c r="I544" s="18"/>
      <c r="J544" s="18"/>
    </row>
    <row r="545" spans="1:10" x14ac:dyDescent="0.25">
      <c r="A545" s="5" t="s">
        <v>850</v>
      </c>
      <c r="B545" s="5" t="s">
        <v>10</v>
      </c>
      <c r="C545" s="5" t="s">
        <v>11</v>
      </c>
      <c r="D545" s="25" t="s">
        <v>587</v>
      </c>
      <c r="E545" s="6">
        <f t="shared" ref="E545:J545" si="135">E559</f>
        <v>1</v>
      </c>
      <c r="F545" s="7">
        <f t="shared" si="135"/>
        <v>114743.23</v>
      </c>
      <c r="G545" s="7">
        <f t="shared" si="135"/>
        <v>114743.23</v>
      </c>
      <c r="H545" s="6">
        <f t="shared" si="135"/>
        <v>1</v>
      </c>
      <c r="I545" s="7">
        <f t="shared" si="135"/>
        <v>0</v>
      </c>
      <c r="J545" s="7">
        <f t="shared" si="135"/>
        <v>0</v>
      </c>
    </row>
    <row r="546" spans="1:10" ht="22.5" x14ac:dyDescent="0.25">
      <c r="A546" s="12" t="s">
        <v>851</v>
      </c>
      <c r="B546" s="13" t="s">
        <v>18</v>
      </c>
      <c r="C546" s="13" t="s">
        <v>19</v>
      </c>
      <c r="D546" s="28" t="s">
        <v>852</v>
      </c>
      <c r="E546" s="14">
        <v>1</v>
      </c>
      <c r="F546" s="14">
        <v>3626.28</v>
      </c>
      <c r="G546" s="15">
        <f t="shared" ref="G546:G559" si="136">ROUND(E546*F546,2)</f>
        <v>3626.28</v>
      </c>
      <c r="H546" s="14">
        <v>1</v>
      </c>
      <c r="I546" s="48">
        <v>0</v>
      </c>
      <c r="J546" s="15">
        <f t="shared" ref="J546:J559" si="137">ROUND(H546*I546,2)</f>
        <v>0</v>
      </c>
    </row>
    <row r="547" spans="1:10" x14ac:dyDescent="0.25">
      <c r="A547" s="12" t="s">
        <v>853</v>
      </c>
      <c r="B547" s="13" t="s">
        <v>18</v>
      </c>
      <c r="C547" s="13" t="s">
        <v>30</v>
      </c>
      <c r="D547" s="28" t="s">
        <v>854</v>
      </c>
      <c r="E547" s="14">
        <v>8</v>
      </c>
      <c r="F547" s="14">
        <v>2192.8200000000002</v>
      </c>
      <c r="G547" s="15">
        <f t="shared" si="136"/>
        <v>17542.560000000001</v>
      </c>
      <c r="H547" s="14">
        <v>8</v>
      </c>
      <c r="I547" s="48">
        <v>0</v>
      </c>
      <c r="J547" s="15">
        <f t="shared" si="137"/>
        <v>0</v>
      </c>
    </row>
    <row r="548" spans="1:10" x14ac:dyDescent="0.25">
      <c r="A548" s="12" t="s">
        <v>855</v>
      </c>
      <c r="B548" s="13" t="s">
        <v>18</v>
      </c>
      <c r="C548" s="13" t="s">
        <v>30</v>
      </c>
      <c r="D548" s="28" t="s">
        <v>856</v>
      </c>
      <c r="E548" s="14">
        <v>8</v>
      </c>
      <c r="F548" s="14">
        <v>905.77</v>
      </c>
      <c r="G548" s="15">
        <f t="shared" si="136"/>
        <v>7246.16</v>
      </c>
      <c r="H548" s="14">
        <v>8</v>
      </c>
      <c r="I548" s="48">
        <v>0</v>
      </c>
      <c r="J548" s="15">
        <f t="shared" si="137"/>
        <v>0</v>
      </c>
    </row>
    <row r="549" spans="1:10" x14ac:dyDescent="0.25">
      <c r="A549" s="12" t="s">
        <v>857</v>
      </c>
      <c r="B549" s="13" t="s">
        <v>18</v>
      </c>
      <c r="C549" s="13" t="s">
        <v>30</v>
      </c>
      <c r="D549" s="28" t="s">
        <v>858</v>
      </c>
      <c r="E549" s="14">
        <v>8</v>
      </c>
      <c r="F549" s="14">
        <v>1653.04</v>
      </c>
      <c r="G549" s="15">
        <f t="shared" si="136"/>
        <v>13224.32</v>
      </c>
      <c r="H549" s="14">
        <v>8</v>
      </c>
      <c r="I549" s="48">
        <v>0</v>
      </c>
      <c r="J549" s="15">
        <f t="shared" si="137"/>
        <v>0</v>
      </c>
    </row>
    <row r="550" spans="1:10" x14ac:dyDescent="0.25">
      <c r="A550" s="12" t="s">
        <v>859</v>
      </c>
      <c r="B550" s="13" t="s">
        <v>18</v>
      </c>
      <c r="C550" s="13" t="s">
        <v>30</v>
      </c>
      <c r="D550" s="28" t="s">
        <v>860</v>
      </c>
      <c r="E550" s="14">
        <v>8</v>
      </c>
      <c r="F550" s="14">
        <v>340.2</v>
      </c>
      <c r="G550" s="15">
        <f t="shared" si="136"/>
        <v>2721.6</v>
      </c>
      <c r="H550" s="14">
        <v>8</v>
      </c>
      <c r="I550" s="48">
        <v>0</v>
      </c>
      <c r="J550" s="15">
        <f t="shared" si="137"/>
        <v>0</v>
      </c>
    </row>
    <row r="551" spans="1:10" x14ac:dyDescent="0.25">
      <c r="A551" s="12" t="s">
        <v>861</v>
      </c>
      <c r="B551" s="13" t="s">
        <v>18</v>
      </c>
      <c r="C551" s="13" t="s">
        <v>30</v>
      </c>
      <c r="D551" s="28" t="s">
        <v>862</v>
      </c>
      <c r="E551" s="14">
        <v>20</v>
      </c>
      <c r="F551" s="14">
        <v>42.53</v>
      </c>
      <c r="G551" s="15">
        <f t="shared" si="136"/>
        <v>850.6</v>
      </c>
      <c r="H551" s="14">
        <v>20</v>
      </c>
      <c r="I551" s="48">
        <v>0</v>
      </c>
      <c r="J551" s="15">
        <f t="shared" si="137"/>
        <v>0</v>
      </c>
    </row>
    <row r="552" spans="1:10" ht="22.5" x14ac:dyDescent="0.25">
      <c r="A552" s="12" t="s">
        <v>863</v>
      </c>
      <c r="B552" s="13" t="s">
        <v>18</v>
      </c>
      <c r="C552" s="13" t="s">
        <v>54</v>
      </c>
      <c r="D552" s="28" t="s">
        <v>864</v>
      </c>
      <c r="E552" s="14">
        <v>60</v>
      </c>
      <c r="F552" s="14">
        <v>131.66999999999999</v>
      </c>
      <c r="G552" s="15">
        <f t="shared" si="136"/>
        <v>7900.2</v>
      </c>
      <c r="H552" s="14">
        <v>60</v>
      </c>
      <c r="I552" s="48">
        <v>0</v>
      </c>
      <c r="J552" s="15">
        <f t="shared" si="137"/>
        <v>0</v>
      </c>
    </row>
    <row r="553" spans="1:10" ht="33.75" x14ac:dyDescent="0.25">
      <c r="A553" s="12" t="s">
        <v>865</v>
      </c>
      <c r="B553" s="13" t="s">
        <v>18</v>
      </c>
      <c r="C553" s="13" t="s">
        <v>19</v>
      </c>
      <c r="D553" s="28" t="s">
        <v>866</v>
      </c>
      <c r="E553" s="14">
        <v>11</v>
      </c>
      <c r="F553" s="14">
        <v>181.27</v>
      </c>
      <c r="G553" s="15">
        <f t="shared" si="136"/>
        <v>1993.97</v>
      </c>
      <c r="H553" s="14">
        <v>11</v>
      </c>
      <c r="I553" s="48">
        <v>0</v>
      </c>
      <c r="J553" s="15">
        <f t="shared" si="137"/>
        <v>0</v>
      </c>
    </row>
    <row r="554" spans="1:10" ht="33.75" x14ac:dyDescent="0.25">
      <c r="A554" s="12" t="s">
        <v>867</v>
      </c>
      <c r="B554" s="13" t="s">
        <v>18</v>
      </c>
      <c r="C554" s="13" t="s">
        <v>100</v>
      </c>
      <c r="D554" s="28" t="s">
        <v>868</v>
      </c>
      <c r="E554" s="14">
        <v>50</v>
      </c>
      <c r="F554" s="14">
        <v>71.319999999999993</v>
      </c>
      <c r="G554" s="15">
        <f t="shared" si="136"/>
        <v>3566</v>
      </c>
      <c r="H554" s="14">
        <v>50</v>
      </c>
      <c r="I554" s="48">
        <v>0</v>
      </c>
      <c r="J554" s="15">
        <f t="shared" si="137"/>
        <v>0</v>
      </c>
    </row>
    <row r="555" spans="1:10" ht="33.75" x14ac:dyDescent="0.25">
      <c r="A555" s="12" t="s">
        <v>869</v>
      </c>
      <c r="B555" s="13" t="s">
        <v>18</v>
      </c>
      <c r="C555" s="13" t="s">
        <v>54</v>
      </c>
      <c r="D555" s="28" t="s">
        <v>870</v>
      </c>
      <c r="E555" s="14">
        <v>840</v>
      </c>
      <c r="F555" s="14">
        <v>57.17</v>
      </c>
      <c r="G555" s="15">
        <f t="shared" si="136"/>
        <v>48022.8</v>
      </c>
      <c r="H555" s="14">
        <v>840</v>
      </c>
      <c r="I555" s="48">
        <v>0</v>
      </c>
      <c r="J555" s="15">
        <f t="shared" si="137"/>
        <v>0</v>
      </c>
    </row>
    <row r="556" spans="1:10" x14ac:dyDescent="0.25">
      <c r="A556" s="12" t="s">
        <v>871</v>
      </c>
      <c r="B556" s="13" t="s">
        <v>18</v>
      </c>
      <c r="C556" s="13" t="s">
        <v>59</v>
      </c>
      <c r="D556" s="28" t="s">
        <v>872</v>
      </c>
      <c r="E556" s="14">
        <v>20</v>
      </c>
      <c r="F556" s="14">
        <v>8.9</v>
      </c>
      <c r="G556" s="15">
        <f t="shared" si="136"/>
        <v>178</v>
      </c>
      <c r="H556" s="14">
        <v>20</v>
      </c>
      <c r="I556" s="48">
        <v>0</v>
      </c>
      <c r="J556" s="15">
        <f t="shared" si="137"/>
        <v>0</v>
      </c>
    </row>
    <row r="557" spans="1:10" x14ac:dyDescent="0.25">
      <c r="A557" s="12" t="s">
        <v>873</v>
      </c>
      <c r="B557" s="13" t="s">
        <v>18</v>
      </c>
      <c r="C557" s="13" t="s">
        <v>874</v>
      </c>
      <c r="D557" s="28" t="s">
        <v>875</v>
      </c>
      <c r="E557" s="14">
        <v>27</v>
      </c>
      <c r="F557" s="14">
        <v>179.82</v>
      </c>
      <c r="G557" s="15">
        <f t="shared" si="136"/>
        <v>4855.1400000000003</v>
      </c>
      <c r="H557" s="14">
        <v>27</v>
      </c>
      <c r="I557" s="48">
        <v>0</v>
      </c>
      <c r="J557" s="15">
        <f t="shared" si="137"/>
        <v>0</v>
      </c>
    </row>
    <row r="558" spans="1:10" x14ac:dyDescent="0.25">
      <c r="A558" s="12" t="s">
        <v>876</v>
      </c>
      <c r="B558" s="13" t="s">
        <v>18</v>
      </c>
      <c r="C558" s="13" t="s">
        <v>19</v>
      </c>
      <c r="D558" s="28" t="s">
        <v>877</v>
      </c>
      <c r="E558" s="14">
        <v>1</v>
      </c>
      <c r="F558" s="14">
        <v>3015.6</v>
      </c>
      <c r="G558" s="15">
        <f t="shared" si="136"/>
        <v>3015.6</v>
      </c>
      <c r="H558" s="14">
        <v>1</v>
      </c>
      <c r="I558" s="48">
        <v>0</v>
      </c>
      <c r="J558" s="15">
        <f t="shared" si="137"/>
        <v>0</v>
      </c>
    </row>
    <row r="559" spans="1:10" x14ac:dyDescent="0.25">
      <c r="A559" s="16"/>
      <c r="B559" s="16"/>
      <c r="C559" s="16"/>
      <c r="D559" s="29" t="s">
        <v>878</v>
      </c>
      <c r="E559" s="19">
        <v>1</v>
      </c>
      <c r="F559" s="17">
        <f>SUM(G546:G558)</f>
        <v>114743.23</v>
      </c>
      <c r="G559" s="17">
        <f t="shared" si="136"/>
        <v>114743.23</v>
      </c>
      <c r="H559" s="19">
        <v>1</v>
      </c>
      <c r="I559" s="17">
        <f>SUM(J546:J558)</f>
        <v>0</v>
      </c>
      <c r="J559" s="17">
        <f t="shared" si="137"/>
        <v>0</v>
      </c>
    </row>
    <row r="560" spans="1:10" ht="0.95" customHeight="1" x14ac:dyDescent="0.25">
      <c r="A560" s="18"/>
      <c r="B560" s="18"/>
      <c r="C560" s="18"/>
      <c r="D560" s="30"/>
      <c r="E560" s="18"/>
      <c r="F560" s="18"/>
      <c r="G560" s="18"/>
      <c r="H560" s="18"/>
      <c r="I560" s="18"/>
      <c r="J560" s="18"/>
    </row>
    <row r="561" spans="1:10" x14ac:dyDescent="0.25">
      <c r="A561" s="16"/>
      <c r="B561" s="16"/>
      <c r="C561" s="16"/>
      <c r="D561" s="29" t="s">
        <v>879</v>
      </c>
      <c r="E561" s="19">
        <v>1</v>
      </c>
      <c r="F561" s="17">
        <f>G4+G247+G493+G529+G541+G545</f>
        <v>1883738</v>
      </c>
      <c r="G561" s="17">
        <f>ROUND(E561*F561,2)</f>
        <v>1883738</v>
      </c>
      <c r="H561" s="19">
        <v>1</v>
      </c>
      <c r="I561" s="17">
        <f>J4+J247+J493+J529+J541+J545</f>
        <v>15793.77</v>
      </c>
      <c r="J561" s="17">
        <f>ROUND(H561*I561,2)</f>
        <v>15793.77</v>
      </c>
    </row>
    <row r="562" spans="1:10" ht="0.95" customHeight="1" x14ac:dyDescent="0.25">
      <c r="A562" s="18"/>
      <c r="B562" s="18"/>
      <c r="C562" s="18"/>
      <c r="D562" s="30"/>
      <c r="E562" s="18"/>
      <c r="F562" s="18"/>
      <c r="G562" s="18"/>
      <c r="H562" s="18"/>
      <c r="I562" s="18"/>
      <c r="J562" s="18"/>
    </row>
    <row r="563" spans="1:10" x14ac:dyDescent="0.25">
      <c r="A563" s="32"/>
      <c r="B563" s="33"/>
      <c r="C563" s="33"/>
      <c r="D563" s="33" t="s">
        <v>882</v>
      </c>
      <c r="E563" s="34"/>
      <c r="F563" s="35"/>
      <c r="G563" s="36">
        <f>G561</f>
        <v>1883738</v>
      </c>
      <c r="H563" s="34"/>
      <c r="I563" s="35"/>
      <c r="J563" s="36">
        <f>J561</f>
        <v>15793.77</v>
      </c>
    </row>
    <row r="564" spans="1:10" x14ac:dyDescent="0.25">
      <c r="A564" s="37"/>
      <c r="B564" s="25"/>
      <c r="C564" s="25"/>
      <c r="D564" s="25" t="s">
        <v>883</v>
      </c>
      <c r="E564" s="38">
        <v>0.19</v>
      </c>
      <c r="F564" s="39"/>
      <c r="G564" s="40">
        <f>G563*E564</f>
        <v>357910.22</v>
      </c>
      <c r="H564" s="47">
        <v>0.19</v>
      </c>
      <c r="I564" s="39"/>
      <c r="J564" s="40">
        <f>J563*H564</f>
        <v>3000.82</v>
      </c>
    </row>
    <row r="565" spans="1:10" x14ac:dyDescent="0.25">
      <c r="A565" s="37"/>
      <c r="B565" s="25"/>
      <c r="C565" s="25"/>
      <c r="D565" s="25" t="s">
        <v>884</v>
      </c>
      <c r="E565" s="41"/>
      <c r="F565" s="39"/>
      <c r="G565" s="40">
        <f>G563+G564</f>
        <v>2241648.2200000002</v>
      </c>
      <c r="H565" s="41"/>
      <c r="I565" s="39"/>
      <c r="J565" s="40">
        <f>J563+J564</f>
        <v>18794.59</v>
      </c>
    </row>
    <row r="566" spans="1:10" x14ac:dyDescent="0.25">
      <c r="A566" s="37"/>
      <c r="B566" s="25"/>
      <c r="C566" s="25"/>
      <c r="D566" s="25" t="s">
        <v>885</v>
      </c>
      <c r="E566" s="38">
        <v>0.21</v>
      </c>
      <c r="F566" s="39"/>
      <c r="G566" s="40">
        <f>21*G565%</f>
        <v>470746.13</v>
      </c>
      <c r="H566" s="38">
        <v>0.21</v>
      </c>
      <c r="I566" s="39"/>
      <c r="J566" s="40">
        <f>21*J565%</f>
        <v>3946.86</v>
      </c>
    </row>
    <row r="567" spans="1:10" x14ac:dyDescent="0.25">
      <c r="A567" s="42"/>
      <c r="B567" s="43"/>
      <c r="C567" s="43"/>
      <c r="D567" s="43" t="s">
        <v>886</v>
      </c>
      <c r="E567" s="44"/>
      <c r="F567" s="45"/>
      <c r="G567" s="46">
        <f>G565+G566</f>
        <v>2712394.35</v>
      </c>
      <c r="H567" s="44"/>
      <c r="I567" s="45"/>
      <c r="J567" s="46">
        <f>J565+J566</f>
        <v>22741.45</v>
      </c>
    </row>
  </sheetData>
  <sheetProtection algorithmName="SHA-512" hashValue="nflu4zFaIPhvIgty+OWxWObJtknUA/ouC1Bf34oIFMhkIm+vhIS36KuiJdf/UAh9irYcPSfHJk3+PhrtlS3CLQ==" saltValue="xDX3ov34pecGQiK/I66qww==" spinCount="100000" sheet="1" objects="1" scenarios="1" selectLockedCells="1"/>
  <mergeCells count="2">
    <mergeCell ref="E1:G1"/>
    <mergeCell ref="H1:J1"/>
  </mergeCells>
  <dataValidations count="280">
    <dataValidation type="list" allowBlank="1" showInputMessage="1" showErrorMessage="1" sqref="B4:B562" xr:uid="{187E7F3C-F298-46A7-ABD0-5C88ADA833C2}">
      <formula1>"Capítulo,Partida,Mano de obra,Maquinaria,Material,Otros,Tarea,"</formula1>
    </dataValidation>
    <dataValidation type="decimal" allowBlank="1" showErrorMessage="1" errorTitle="ERROR" error="El precio debe ser menor o igual que el de proyecto" sqref="I7" xr:uid="{F4073363-0202-49DE-A29B-2F2BEACDE53B}">
      <formula1>0</formula1>
      <formula2>50</formula2>
    </dataValidation>
    <dataValidation type="decimal" allowBlank="1" showErrorMessage="1" errorTitle="ERROR" error="El precio debe ser menor o igual que el de proyecto" sqref="I8" xr:uid="{24026737-C9D0-4CF4-B43E-17578756DFA2}">
      <formula1>0</formula1>
      <formula2>40.61</formula2>
    </dataValidation>
    <dataValidation type="decimal" allowBlank="1" showErrorMessage="1" errorTitle="ERROR" error="El precio debe ser menor o igual que el de proyecto" sqref="I9" xr:uid="{519119B1-4DBA-4852-8055-DFD7F849DFC6}">
      <formula1>0</formula1>
      <formula2>15.88</formula2>
    </dataValidation>
    <dataValidation type="decimal" allowBlank="1" showErrorMessage="1" errorTitle="ERROR" error="El precio debe ser menor o igual que el de proyecto" sqref="I10" xr:uid="{7B89DB5D-BAB2-4A82-A99A-C5C7A105BCF3}">
      <formula1>0</formula1>
      <formula2>159.69</formula2>
    </dataValidation>
    <dataValidation type="decimal" allowBlank="1" showErrorMessage="1" errorTitle="ERROR" error="El precio debe ser menor o igual que el de proyecto" sqref="I11" xr:uid="{8309EC04-0BCD-4236-AA2A-FD7AF82D9A3B}">
      <formula1>0</formula1>
      <formula2>7.5</formula2>
    </dataValidation>
    <dataValidation type="decimal" allowBlank="1" showErrorMessage="1" errorTitle="ERROR" error="El precio debe ser menor o igual que el de proyecto" sqref="I12" xr:uid="{7B94B473-5204-4D31-AABE-BC38D3F20582}">
      <formula1>0</formula1>
      <formula2>38.25</formula2>
    </dataValidation>
    <dataValidation type="decimal" allowBlank="1" showErrorMessage="1" errorTitle="ERROR" error="El precio debe ser menor o igual que el de proyecto" sqref="I16" xr:uid="{46E3EC27-5548-46E3-85A1-0861DA96B26B}">
      <formula1>0</formula1>
      <formula2>2.82</formula2>
    </dataValidation>
    <dataValidation type="decimal" allowBlank="1" showErrorMessage="1" errorTitle="ERROR" error="El precio debe ser menor o igual que el de proyecto" sqref="I17 I148" xr:uid="{820A2FB8-826E-4B7E-8347-31B877063814}">
      <formula1>0</formula1>
      <formula2>35.31</formula2>
    </dataValidation>
    <dataValidation type="decimal" allowBlank="1" showErrorMessage="1" errorTitle="ERROR" error="El precio debe ser menor o igual que el de proyecto" sqref="I21" xr:uid="{F973343E-730A-4CB8-BC8C-052275777DF5}">
      <formula1>0</formula1>
      <formula2>468.77</formula2>
    </dataValidation>
    <dataValidation type="decimal" allowBlank="1" showErrorMessage="1" errorTitle="ERROR" error="El precio debe ser menor o igual que el de proyecto" sqref="I22:I23" xr:uid="{766EDE80-5EA2-48BC-ABF3-872F866BEB6B}">
      <formula1>0</formula1>
      <formula2>88.5</formula2>
    </dataValidation>
    <dataValidation type="decimal" allowBlank="1" showErrorMessage="1" errorTitle="ERROR" error="El precio debe ser menor o igual que el de proyecto" sqref="I24" xr:uid="{99D66735-9BD4-4B6B-875C-7020596A76FA}">
      <formula1>0</formula1>
      <formula2>13.02</formula2>
    </dataValidation>
    <dataValidation type="decimal" allowBlank="1" showErrorMessage="1" errorTitle="ERROR" error="El precio debe ser menor o igual que el de proyecto" sqref="I28" xr:uid="{EDD2356D-56DA-4E1A-8996-5BDB0F8BC060}">
      <formula1>0</formula1>
      <formula2>24.4</formula2>
    </dataValidation>
    <dataValidation type="decimal" allowBlank="1" showErrorMessage="1" errorTitle="ERROR" error="El precio debe ser menor o igual que el de proyecto" sqref="I29" xr:uid="{9CD6FFC7-CAAD-414E-94F1-B90FDFDE28D8}">
      <formula1>0</formula1>
      <formula2>20.23</formula2>
    </dataValidation>
    <dataValidation type="decimal" allowBlank="1" showErrorMessage="1" errorTitle="ERROR" error="El precio debe ser menor o igual que el de proyecto" sqref="I30" xr:uid="{6A3DF7EA-6990-425C-AE8E-194869CB91C1}">
      <formula1>0</formula1>
      <formula2>26.55</formula2>
    </dataValidation>
    <dataValidation type="decimal" allowBlank="1" showErrorMessage="1" errorTitle="ERROR" error="El precio debe ser menor o igual que el de proyecto" sqref="I31" xr:uid="{B5EE8A61-47D1-4748-8329-46FF2D81EF68}">
      <formula1>0</formula1>
      <formula2>21.24</formula2>
    </dataValidation>
    <dataValidation type="decimal" allowBlank="1" showErrorMessage="1" errorTitle="ERROR" error="El precio debe ser menor o igual que el de proyecto" sqref="I32" xr:uid="{64D89425-0175-49AF-9AFD-A7F39F5C1E6C}">
      <formula1>0</formula1>
      <formula2>196.76</formula2>
    </dataValidation>
    <dataValidation type="decimal" allowBlank="1" showErrorMessage="1" errorTitle="ERROR" error="El precio debe ser menor o igual que el de proyecto" sqref="I33" xr:uid="{4C63E2BC-96F4-4078-9D3F-7E4771CA18DC}">
      <formula1>0</formula1>
      <formula2>19.16</formula2>
    </dataValidation>
    <dataValidation type="decimal" allowBlank="1" showErrorMessage="1" errorTitle="ERROR" error="El precio debe ser menor o igual que el de proyecto" sqref="I39" xr:uid="{BB030B89-C59C-466B-A2F5-52E1568D2865}">
      <formula1>0</formula1>
      <formula2>26.61</formula2>
    </dataValidation>
    <dataValidation type="decimal" allowBlank="1" showErrorMessage="1" errorTitle="ERROR" error="El precio debe ser menor o igual que el de proyecto" sqref="I40" xr:uid="{D46F008A-CF25-40E3-ABCE-AD600A64986D}">
      <formula1>0</formula1>
      <formula2>21.96</formula2>
    </dataValidation>
    <dataValidation type="decimal" allowBlank="1" showErrorMessage="1" errorTitle="ERROR" error="El precio debe ser menor o igual que el de proyecto" sqref="I41" xr:uid="{CDCCF96A-2FA3-4428-9855-2F65AAD9EA87}">
      <formula1>0</formula1>
      <formula2>11.18</formula2>
    </dataValidation>
    <dataValidation type="decimal" allowBlank="1" showErrorMessage="1" errorTitle="ERROR" error="El precio debe ser menor o igual que el de proyecto" sqref="I42" xr:uid="{E62DD62D-73F7-4E5C-9AC5-D9C5EFE37142}">
      <formula1>0</formula1>
      <formula2>36.32</formula2>
    </dataValidation>
    <dataValidation type="decimal" allowBlank="1" showErrorMessage="1" errorTitle="ERROR" error="El precio debe ser menor o igual que el de proyecto" sqref="I43" xr:uid="{13DA9DA4-A13C-44CA-859D-B9FD93510C79}">
      <formula1>0</formula1>
      <formula2>16.25</formula2>
    </dataValidation>
    <dataValidation type="decimal" allowBlank="1" showErrorMessage="1" errorTitle="ERROR" error="El precio debe ser menor o igual que el de proyecto" sqref="I44" xr:uid="{7D9F802D-A4FC-44FA-B216-38B14E3CB16A}">
      <formula1>0</formula1>
      <formula2>10.48</formula2>
    </dataValidation>
    <dataValidation type="decimal" allowBlank="1" showErrorMessage="1" errorTitle="ERROR" error="El precio debe ser menor o igual que el de proyecto" sqref="I45" xr:uid="{4433D5D4-4068-414A-9282-A7C1D503524A}">
      <formula1>0</formula1>
      <formula2>13.62</formula2>
    </dataValidation>
    <dataValidation type="decimal" allowBlank="1" showErrorMessage="1" errorTitle="ERROR" error="El precio debe ser menor o igual que el de proyecto" sqref="I46" xr:uid="{3FD0CFC4-914A-41FA-9FA1-1088050B9239}">
      <formula1>0</formula1>
      <formula2>5.87</formula2>
    </dataValidation>
    <dataValidation type="decimal" allowBlank="1" showErrorMessage="1" errorTitle="ERROR" error="El precio debe ser menor o igual que el de proyecto" sqref="I47 I170" xr:uid="{D218E559-3F58-4709-9E6E-B06842B7A7E9}">
      <formula1>0</formula1>
      <formula2>88.77</formula2>
    </dataValidation>
    <dataValidation type="decimal" allowBlank="1" showErrorMessage="1" errorTitle="ERROR" error="El precio debe ser menor o igual que el de proyecto" sqref="I48" xr:uid="{284D2685-EC76-411E-BD8A-C63BE2D406F2}">
      <formula1>0</formula1>
      <formula2>21.87</formula2>
    </dataValidation>
    <dataValidation type="decimal" allowBlank="1" showErrorMessage="1" errorTitle="ERROR" error="El precio debe ser menor o igual que el de proyecto" sqref="I53" xr:uid="{71E061AD-C2E2-430C-A744-E93784F7A1BE}">
      <formula1>0</formula1>
      <formula2>54.41</formula2>
    </dataValidation>
    <dataValidation type="decimal" allowBlank="1" showErrorMessage="1" errorTitle="ERROR" error="El precio debe ser menor o igual que el de proyecto" sqref="I54" xr:uid="{3C1529CA-109C-4610-911B-B636DE8925D4}">
      <formula1>0</formula1>
      <formula2>98.22</formula2>
    </dataValidation>
    <dataValidation type="decimal" allowBlank="1" showErrorMessage="1" errorTitle="ERROR" error="El precio debe ser menor o igual que el de proyecto" sqref="I58" xr:uid="{3EC553AA-81F4-477D-BDCD-DC6E851B99AC}">
      <formula1>0</formula1>
      <formula2>333.84</formula2>
    </dataValidation>
    <dataValidation type="decimal" allowBlank="1" showErrorMessage="1" errorTitle="ERROR" error="El precio debe ser menor o igual que el de proyecto" sqref="I59" xr:uid="{EBD56715-C613-4A19-8BED-3E1A0A9D56B3}">
      <formula1>0</formula1>
      <formula2>508.57</formula2>
    </dataValidation>
    <dataValidation type="decimal" allowBlank="1" showErrorMessage="1" errorTitle="ERROR" error="El precio debe ser menor o igual que el de proyecto" sqref="I63" xr:uid="{4089D5A6-1EB1-4692-8C7D-6BB13817A224}">
      <formula1>0</formula1>
      <formula2>5960</formula2>
    </dataValidation>
    <dataValidation type="decimal" allowBlank="1" showErrorMessage="1" errorTitle="ERROR" error="El precio debe ser menor o igual que el de proyecto" sqref="I64" xr:uid="{780CA9DA-3DEB-41E5-A617-1693B276CBCE}">
      <formula1>0</formula1>
      <formula2>6125.31</formula2>
    </dataValidation>
    <dataValidation type="decimal" allowBlank="1" showErrorMessage="1" errorTitle="ERROR" error="El precio debe ser menor o igual que el de proyecto" sqref="I65" xr:uid="{A66D4D82-3BB1-4028-B145-17281BB8F76E}">
      <formula1>0</formula1>
      <formula2>22.28</formula2>
    </dataValidation>
    <dataValidation type="decimal" allowBlank="1" showErrorMessage="1" errorTitle="ERROR" error="El precio debe ser menor o igual que el de proyecto" sqref="I66" xr:uid="{CEAAACF7-476F-4C04-9BF2-1A7C4FBBA37B}">
      <formula1>0</formula1>
      <formula2>24.44</formula2>
    </dataValidation>
    <dataValidation type="decimal" allowBlank="1" showErrorMessage="1" errorTitle="ERROR" error="El precio debe ser menor o igual que el de proyecto" sqref="I67" xr:uid="{36454C37-FC5C-4B83-9D61-0BA72FF7CBA3}">
      <formula1>0</formula1>
      <formula2>34.42</formula2>
    </dataValidation>
    <dataValidation type="decimal" allowBlank="1" showErrorMessage="1" errorTitle="ERROR" error="El precio debe ser menor o igual que el de proyecto" sqref="I68" xr:uid="{27F8118F-9257-4994-8983-4CB6B941AF76}">
      <formula1>0</formula1>
      <formula2>42.23</formula2>
    </dataValidation>
    <dataValidation type="decimal" allowBlank="1" showErrorMessage="1" errorTitle="ERROR" error="El precio debe ser menor o igual que el de proyecto" sqref="I72" xr:uid="{7058778C-F713-4841-A843-25DB43CE1388}">
      <formula1>0</formula1>
      <formula2>416.45</formula2>
    </dataValidation>
    <dataValidation type="decimal" allowBlank="1" showErrorMessage="1" errorTitle="ERROR" error="El precio debe ser menor o igual que el de proyecto" sqref="I73" xr:uid="{E44B0D94-EE8E-4E14-8897-2623D7D4941D}">
      <formula1>0</formula1>
      <formula2>630.65</formula2>
    </dataValidation>
    <dataValidation type="decimal" allowBlank="1" showErrorMessage="1" errorTitle="ERROR" error="El precio debe ser menor o igual que el de proyecto" sqref="I77" xr:uid="{21490879-0932-435A-84DC-7E4100B0AFAB}">
      <formula1>0</formula1>
      <formula2>596.16</formula2>
    </dataValidation>
    <dataValidation type="decimal" allowBlank="1" showErrorMessage="1" errorTitle="ERROR" error="El precio debe ser menor o igual que el de proyecto" sqref="I83" xr:uid="{C14DB267-CAD0-491F-A42E-AA5CE47AF6EA}">
      <formula1>0</formula1>
      <formula2>20.71</formula2>
    </dataValidation>
    <dataValidation type="decimal" allowBlank="1" showErrorMessage="1" errorTitle="ERROR" error="El precio debe ser menor o igual que el de proyecto" sqref="I84" xr:uid="{A8BC63A0-5D04-4024-93E2-27D3DC4AC628}">
      <formula1>0</formula1>
      <formula2>11.39</formula2>
    </dataValidation>
    <dataValidation type="decimal" allowBlank="1" showErrorMessage="1" errorTitle="ERROR" error="El precio debe ser menor o igual que el de proyecto" sqref="I85" xr:uid="{9F48EBD2-D1C3-4BE6-AD7E-E6AAA0AB0CD2}">
      <formula1>0</formula1>
      <formula2>14.21</formula2>
    </dataValidation>
    <dataValidation type="decimal" allowBlank="1" showErrorMessage="1" errorTitle="ERROR" error="El precio debe ser menor o igual que el de proyecto" sqref="I86" xr:uid="{6A3A2984-01EE-48DC-A020-E8599ABE90D5}">
      <formula1>0</formula1>
      <formula2>1962.07</formula2>
    </dataValidation>
    <dataValidation type="decimal" allowBlank="1" showErrorMessage="1" errorTitle="ERROR" error="El precio debe ser menor o igual que el de proyecto" sqref="I90" xr:uid="{01ADB6D1-1370-4E17-BE10-B20F0E9971C1}">
      <formula1>0</formula1>
      <formula2>125.31</formula2>
    </dataValidation>
    <dataValidation type="decimal" allowBlank="1" showErrorMessage="1" errorTitle="ERROR" error="El precio debe ser menor o igual que el de proyecto" sqref="I91" xr:uid="{A7EB4453-73FE-4010-B04D-E84F3C80CC15}">
      <formula1>0</formula1>
      <formula2>113.85</formula2>
    </dataValidation>
    <dataValidation type="decimal" allowBlank="1" showErrorMessage="1" errorTitle="ERROR" error="El precio debe ser menor o igual que el de proyecto" sqref="I92" xr:uid="{EB427957-F28C-4399-BA33-DD14B7FB93D5}">
      <formula1>0</formula1>
      <formula2>18.47</formula2>
    </dataValidation>
    <dataValidation type="decimal" allowBlank="1" showErrorMessage="1" errorTitle="ERROR" error="El precio debe ser menor o igual que el de proyecto" sqref="I93" xr:uid="{EED7DF2A-4840-4911-B555-7A346FB6AB01}">
      <formula1>0</formula1>
      <formula2>26.92</formula2>
    </dataValidation>
    <dataValidation type="decimal" allowBlank="1" showErrorMessage="1" errorTitle="ERROR" error="El precio debe ser menor o igual que el de proyecto" sqref="I94 I310 I299" xr:uid="{1BF19872-D92F-44DC-A5CD-4564C473B8B2}">
      <formula1>0</formula1>
      <formula2>262.5</formula2>
    </dataValidation>
    <dataValidation type="decimal" allowBlank="1" showErrorMessage="1" errorTitle="ERROR" error="El precio debe ser menor o igual que el de proyecto" sqref="I99" xr:uid="{B8277C06-3581-4589-872A-1C6C6762C4C4}">
      <formula1>0</formula1>
      <formula2>25.53</formula2>
    </dataValidation>
    <dataValidation type="decimal" allowBlank="1" showErrorMessage="1" errorTitle="ERROR" error="El precio debe ser menor o igual que el de proyecto" sqref="I100" xr:uid="{EBCEE2C7-79CC-4143-89FE-F8EAE0C50F74}">
      <formula1>0</formula1>
      <formula2>21.45</formula2>
    </dataValidation>
    <dataValidation type="decimal" allowBlank="1" showErrorMessage="1" errorTitle="ERROR" error="El precio debe ser menor o igual que el de proyecto" sqref="I101" xr:uid="{19A1A343-AF82-4A31-94F6-78306C81512A}">
      <formula1>0</formula1>
      <formula2>17.7</formula2>
    </dataValidation>
    <dataValidation type="decimal" allowBlank="1" showErrorMessage="1" errorTitle="ERROR" error="El precio debe ser menor o igual que el de proyecto" sqref="I102" xr:uid="{BC502F7A-420E-4B55-8C49-D56DB800D43B}">
      <formula1>0</formula1>
      <formula2>4513.74</formula2>
    </dataValidation>
    <dataValidation type="decimal" allowBlank="1" showErrorMessage="1" errorTitle="ERROR" error="El precio debe ser menor o igual que el de proyecto" sqref="I106" xr:uid="{2EE7B180-C4F7-4CD5-8586-F7A9734321CE}">
      <formula1>0</formula1>
      <formula2>48.44</formula2>
    </dataValidation>
    <dataValidation type="decimal" allowBlank="1" showErrorMessage="1" errorTitle="ERROR" error="El precio debe ser menor o igual que el de proyecto" sqref="I110" xr:uid="{A5E112AC-962B-415A-A0B1-B991046A94FC}">
      <formula1>0</formula1>
      <formula2>61.87</formula2>
    </dataValidation>
    <dataValidation type="decimal" allowBlank="1" showErrorMessage="1" errorTitle="ERROR" error="El precio debe ser menor o igual que el de proyecto" sqref="I116" xr:uid="{A6C0C6E1-6893-4EE8-85A0-041DF8F8BA4D}">
      <formula1>0</formula1>
      <formula2>35.65</formula2>
    </dataValidation>
    <dataValidation type="decimal" allowBlank="1" showErrorMessage="1" errorTitle="ERROR" error="El precio debe ser menor o igual que el de proyecto" sqref="I117" xr:uid="{E4EE9023-47E9-44D6-96BA-3F2906B03FD5}">
      <formula1>0</formula1>
      <formula2>11.25</formula2>
    </dataValidation>
    <dataValidation type="decimal" allowBlank="1" showErrorMessage="1" errorTitle="ERROR" error="El precio debe ser menor o igual que el de proyecto" sqref="I118" xr:uid="{80CD5664-6551-4C62-AF54-4FC975BCD0E6}">
      <formula1>0</formula1>
      <formula2>16.12</formula2>
    </dataValidation>
    <dataValidation type="decimal" allowBlank="1" showErrorMessage="1" errorTitle="ERROR" error="El precio debe ser menor o igual que el de proyecto" sqref="I122" xr:uid="{76235954-0698-4589-8356-CF4CC5021AB4}">
      <formula1>0</formula1>
      <formula2>87.82</formula2>
    </dataValidation>
    <dataValidation type="decimal" allowBlank="1" showErrorMessage="1" errorTitle="ERROR" error="El precio debe ser menor o igual que el de proyecto" sqref="I123" xr:uid="{007AE780-C186-4296-8012-E467677E98C1}">
      <formula1>0</formula1>
      <formula2>92.63</formula2>
    </dataValidation>
    <dataValidation type="decimal" allowBlank="1" showErrorMessage="1" errorTitle="ERROR" error="El precio debe ser menor o igual que el de proyecto" sqref="I124" xr:uid="{4A763255-E333-4F04-AC09-B01887F84144}">
      <formula1>0</formula1>
      <formula2>361.15</formula2>
    </dataValidation>
    <dataValidation type="decimal" allowBlank="1" showErrorMessage="1" errorTitle="ERROR" error="El precio debe ser menor o igual que el de proyecto" sqref="I125" xr:uid="{C65C9BE1-64BB-45B7-8418-EDDFADFE6437}">
      <formula1>0</formula1>
      <formula2>343.57</formula2>
    </dataValidation>
    <dataValidation type="decimal" allowBlank="1" showErrorMessage="1" errorTitle="ERROR" error="El precio debe ser menor o igual que el de proyecto" sqref="I126" xr:uid="{53B853CE-28EE-41F9-AD41-D23A7495849F}">
      <formula1>0</formula1>
      <formula2>203.02</formula2>
    </dataValidation>
    <dataValidation type="decimal" allowBlank="1" showErrorMessage="1" errorTitle="ERROR" error="El precio debe ser menor o igual que el de proyecto" sqref="I127" xr:uid="{AF20BA17-E981-4C79-9A60-2B4793F22AE4}">
      <formula1>0</formula1>
      <formula2>341.31</formula2>
    </dataValidation>
    <dataValidation type="decimal" allowBlank="1" showErrorMessage="1" errorTitle="ERROR" error="El precio debe ser menor o igual que el de proyecto" sqref="I128 I509" xr:uid="{22C9E3B5-5D00-4857-8A27-0954D4B58C33}">
      <formula1>0</formula1>
      <formula2>26.95</formula2>
    </dataValidation>
    <dataValidation type="decimal" allowBlank="1" showErrorMessage="1" errorTitle="ERROR" error="El precio debe ser menor o igual que el de proyecto" sqref="I129" xr:uid="{3782BB68-2D5E-41C0-8A2E-B69F3D5969CF}">
      <formula1>0</formula1>
      <formula2>238.78</formula2>
    </dataValidation>
    <dataValidation type="decimal" allowBlank="1" showErrorMessage="1" errorTitle="ERROR" error="El precio debe ser menor o igual que el de proyecto" sqref="I134" xr:uid="{A53A7600-FED0-4B83-8110-BF0DE9FAFB3C}">
      <formula1>0</formula1>
      <formula2>5987.34</formula2>
    </dataValidation>
    <dataValidation type="decimal" allowBlank="1" showErrorMessage="1" errorTitle="ERROR" error="El precio debe ser menor o igual que el de proyecto" sqref="I138" xr:uid="{A6371B23-91A2-4671-B4FA-9A6BD87CC596}">
      <formula1>0</formula1>
      <formula2>77.44</formula2>
    </dataValidation>
    <dataValidation type="decimal" allowBlank="1" showErrorMessage="1" errorTitle="ERROR" error="El precio debe ser menor o igual que el de proyecto" sqref="I139" xr:uid="{E19F0305-70B0-49D0-A7CE-8A8D33F0FE66}">
      <formula1>0</formula1>
      <formula2>41.43</formula2>
    </dataValidation>
    <dataValidation type="decimal" allowBlank="1" showErrorMessage="1" errorTitle="ERROR" error="El precio debe ser menor o igual que el de proyecto" sqref="I140" xr:uid="{DB310F6A-DCE9-4A74-810F-4EC3E7279D19}">
      <formula1>0</formula1>
      <formula2>20.27</formula2>
    </dataValidation>
    <dataValidation type="decimal" allowBlank="1" showErrorMessage="1" errorTitle="ERROR" error="El precio debe ser menor o igual que el de proyecto" sqref="I141" xr:uid="{2B8DBBEE-DF87-46D0-8281-87E461947C96}">
      <formula1>0</formula1>
      <formula2>105.87</formula2>
    </dataValidation>
    <dataValidation type="decimal" allowBlank="1" showErrorMessage="1" errorTitle="ERROR" error="El precio debe ser menor o igual que el de proyecto" sqref="I142" xr:uid="{AD9D7F0E-2C0D-49C6-A587-67380B5F5E1D}">
      <formula1>0</formula1>
      <formula2>50.67</formula2>
    </dataValidation>
    <dataValidation type="decimal" allowBlank="1" showErrorMessage="1" errorTitle="ERROR" error="El precio debe ser menor o igual que el de proyecto" sqref="I143" xr:uid="{270A2CCA-5400-4FFF-879A-0B9E384F07B4}">
      <formula1>0</formula1>
      <formula2>58.03</formula2>
    </dataValidation>
    <dataValidation type="decimal" allowBlank="1" showErrorMessage="1" errorTitle="ERROR" error="El precio debe ser menor o igual que el de proyecto" sqref="I147" xr:uid="{2D086053-56B4-4158-835C-DF2E8E4C6282}">
      <formula1>0</formula1>
      <formula2>279.71</formula2>
    </dataValidation>
    <dataValidation type="decimal" allowBlank="1" showErrorMessage="1" errorTitle="ERROR" error="El precio debe ser menor o igual que el de proyecto" sqref="I149" xr:uid="{41E1B6B6-B1D6-44A3-87E1-28DCC0961738}">
      <formula1>0</formula1>
      <formula2>12.97</formula2>
    </dataValidation>
    <dataValidation type="decimal" allowBlank="1" showErrorMessage="1" errorTitle="ERROR" error="El precio debe ser menor o igual que el de proyecto" sqref="I155" xr:uid="{C2BCED61-F3A4-481F-87E2-A1A0E57499E5}">
      <formula1>0</formula1>
      <formula2>27.32</formula2>
    </dataValidation>
    <dataValidation type="decimal" allowBlank="1" showErrorMessage="1" errorTitle="ERROR" error="El precio debe ser menor o igual que el de proyecto" sqref="I159" xr:uid="{5158A32C-6F03-4E55-AB2D-83EDC3841424}">
      <formula1>0</formula1>
      <formula2>57.17</formula2>
    </dataValidation>
    <dataValidation type="decimal" allowBlank="1" showErrorMessage="1" errorTitle="ERROR" error="El precio debe ser menor o igual que el de proyecto" sqref="I160" xr:uid="{95938334-87A1-4E68-900F-BE055908D1C7}">
      <formula1>0</formula1>
      <formula2>9.4</formula2>
    </dataValidation>
    <dataValidation type="decimal" allowBlank="1" showErrorMessage="1" errorTitle="ERROR" error="El precio debe ser menor o igual que el de proyecto" sqref="I161" xr:uid="{1CBBD088-E733-468F-B260-7D1D959CAF39}">
      <formula1>0</formula1>
      <formula2>396.9</formula2>
    </dataValidation>
    <dataValidation type="decimal" allowBlank="1" showErrorMessage="1" errorTitle="ERROR" error="El precio debe ser menor o igual que el de proyecto" sqref="I162" xr:uid="{18D45F2E-1A5C-4D09-8015-7D184B2E252E}">
      <formula1>0</formula1>
      <formula2>436.54</formula2>
    </dataValidation>
    <dataValidation type="decimal" allowBlank="1" showErrorMessage="1" errorTitle="ERROR" error="El precio debe ser menor o igual que el de proyecto" sqref="I163" xr:uid="{E2DC6754-2E57-4AE4-AE25-2C2B61298AA5}">
      <formula1>0</formula1>
      <formula2>377.35</formula2>
    </dataValidation>
    <dataValidation type="decimal" allowBlank="1" showErrorMessage="1" errorTitle="ERROR" error="El precio debe ser menor o igual que el de proyecto" sqref="I164" xr:uid="{A353DA9C-29F1-4C70-A4B6-15DAB1A0A8B0}">
      <formula1>0</formula1>
      <formula2>467.42</formula2>
    </dataValidation>
    <dataValidation type="decimal" allowBlank="1" showErrorMessage="1" errorTitle="ERROR" error="El precio debe ser menor o igual que el de proyecto" sqref="I169" xr:uid="{704BF6DB-894C-44F8-B484-6DA37614DDE2}">
      <formula1>0</formula1>
      <formula2>1744.41</formula2>
    </dataValidation>
    <dataValidation type="decimal" allowBlank="1" showErrorMessage="1" errorTitle="ERROR" error="El precio debe ser menor o igual que el de proyecto" sqref="I171" xr:uid="{6824F98F-0085-4EFF-BB80-94377B54E98D}">
      <formula1>0</formula1>
      <formula2>42.95</formula2>
    </dataValidation>
    <dataValidation type="decimal" allowBlank="1" showErrorMessage="1" errorTitle="ERROR" error="El precio debe ser menor o igual que el de proyecto" sqref="I172" xr:uid="{4E55CF4A-23AA-4E3C-A975-E3543CE077EA}">
      <formula1>0</formula1>
      <formula2>49.49</formula2>
    </dataValidation>
    <dataValidation type="decimal" allowBlank="1" showErrorMessage="1" errorTitle="ERROR" error="El precio debe ser menor o igual que el de proyecto" sqref="I176" xr:uid="{0947706E-FB67-4F97-BD60-82B6D1E2B960}">
      <formula1>0</formula1>
      <formula2>60.2</formula2>
    </dataValidation>
    <dataValidation type="decimal" allowBlank="1" showErrorMessage="1" errorTitle="ERROR" error="El precio debe ser menor o igual que el de proyecto" sqref="I177" xr:uid="{3A465E62-F16B-4B69-8A94-1A74AC809B56}">
      <formula1>0</formula1>
      <formula2>286.58</formula2>
    </dataValidation>
    <dataValidation type="decimal" allowBlank="1" showErrorMessage="1" errorTitle="ERROR" error="El precio debe ser menor o igual que el de proyecto" sqref="I178" xr:uid="{9C7D7126-E625-40C9-8776-5F2AA01BAA5D}">
      <formula1>0</formula1>
      <formula2>81.24</formula2>
    </dataValidation>
    <dataValidation type="decimal" allowBlank="1" showErrorMessage="1" errorTitle="ERROR" error="El precio debe ser menor o igual que el de proyecto" sqref="I179" xr:uid="{9D4D74F4-7500-47A4-8AD2-9160294BA7C9}">
      <formula1>0</formula1>
      <formula2>177.06</formula2>
    </dataValidation>
    <dataValidation type="decimal" allowBlank="1" showErrorMessage="1" errorTitle="ERROR" error="El precio debe ser menor o igual que el de proyecto" sqref="I180" xr:uid="{90B8F325-19F0-4CE3-A4C3-71849282D4D7}">
      <formula1>0</formula1>
      <formula2>135.14</formula2>
    </dataValidation>
    <dataValidation type="decimal" allowBlank="1" showErrorMessage="1" errorTitle="ERROR" error="El precio debe ser menor o igual que el de proyecto" sqref="I181" xr:uid="{D1A2F68C-8F74-4039-9254-22C6CD0C5EBD}">
      <formula1>0</formula1>
      <formula2>49.71</formula2>
    </dataValidation>
    <dataValidation type="decimal" allowBlank="1" showErrorMessage="1" errorTitle="ERROR" error="El precio debe ser menor o igual que el de proyecto" sqref="I182" xr:uid="{CFDCBA7F-EFC6-46D2-BB90-5D77748CABA1}">
      <formula1>0</formula1>
      <formula2>18.94</formula2>
    </dataValidation>
    <dataValidation type="decimal" allowBlank="1" showErrorMessage="1" errorTitle="ERROR" error="El precio debe ser menor o igual que el de proyecto" sqref="I183" xr:uid="{1C3D0CC5-3926-439E-85E1-97F93F16CF3D}">
      <formula1>0</formula1>
      <formula2>230.17</formula2>
    </dataValidation>
    <dataValidation type="decimal" allowBlank="1" showErrorMessage="1" errorTitle="ERROR" error="El precio debe ser menor o igual que el de proyecto" sqref="I187" xr:uid="{909D1474-68BD-4CD6-9307-DEB85BD7270C}">
      <formula1>0</formula1>
      <formula2>170.59</formula2>
    </dataValidation>
    <dataValidation type="decimal" allowBlank="1" showErrorMessage="1" errorTitle="ERROR" error="El precio debe ser menor o igual que el de proyecto" sqref="I191" xr:uid="{B3255D5A-C552-48A9-B66F-1756BCC8CB49}">
      <formula1>0</formula1>
      <formula2>19.74</formula2>
    </dataValidation>
    <dataValidation type="decimal" allowBlank="1" showErrorMessage="1" errorTitle="ERROR" error="El precio debe ser menor o igual que el de proyecto" sqref="I192" xr:uid="{781CE03D-923E-4042-9146-E4798DB9E531}">
      <formula1>0</formula1>
      <formula2>26.81</formula2>
    </dataValidation>
    <dataValidation type="decimal" allowBlank="1" showErrorMessage="1" errorTitle="ERROR" error="El precio debe ser menor o igual que el de proyecto" sqref="I193" xr:uid="{9FD0C152-569F-40FB-B91D-C5955CCF2DA2}">
      <formula1>0</formula1>
      <formula2>42.61</formula2>
    </dataValidation>
    <dataValidation type="decimal" allowBlank="1" showErrorMessage="1" errorTitle="ERROR" error="El precio debe ser menor o igual que el de proyecto" sqref="I194" xr:uid="{F6779115-9457-4EDD-98D8-CACBB1E0D3C0}">
      <formula1>0</formula1>
      <formula2>39.27</formula2>
    </dataValidation>
    <dataValidation type="decimal" allowBlank="1" showErrorMessage="1" errorTitle="ERROR" error="El precio debe ser menor o igual que el de proyecto" sqref="I195" xr:uid="{3D29DAD8-A754-4055-ACC0-D1F4990706D5}">
      <formula1>0</formula1>
      <formula2>392.11</formula2>
    </dataValidation>
    <dataValidation type="decimal" allowBlank="1" showErrorMessage="1" errorTitle="ERROR" error="El precio debe ser menor o igual que el de proyecto" sqref="I196" xr:uid="{FF752682-7C6C-422C-8873-669FE2CEA228}">
      <formula1>0</formula1>
      <formula2>20.11</formula2>
    </dataValidation>
    <dataValidation type="decimal" allowBlank="1" showErrorMessage="1" errorTitle="ERROR" error="El precio debe ser menor o igual que el de proyecto" sqref="I197" xr:uid="{9CE9B9BF-D3E8-495B-B181-C6B1EB72244F}">
      <formula1>0</formula1>
      <formula2>214.9</formula2>
    </dataValidation>
    <dataValidation type="decimal" allowBlank="1" showErrorMessage="1" errorTitle="ERROR" error="El precio debe ser menor o igual que el de proyecto" sqref="I201" xr:uid="{AC8101F7-8DDB-42CD-84B8-4E630DD1F7F1}">
      <formula1>0</formula1>
      <formula2>36.4</formula2>
    </dataValidation>
    <dataValidation type="decimal" allowBlank="1" showErrorMessage="1" errorTitle="ERROR" error="El precio debe ser menor o igual que el de proyecto" sqref="I205" xr:uid="{1F005264-907A-48D2-9FBA-A4F20A1B0B96}">
      <formula1>0</formula1>
      <formula2>951.57</formula2>
    </dataValidation>
    <dataValidation type="decimal" allowBlank="1" showErrorMessage="1" errorTitle="ERROR" error="El precio debe ser menor o igual que el de proyecto" sqref="I206" xr:uid="{895FFED0-C5EC-46E1-9C03-A0C90CB6FF29}">
      <formula1>0</formula1>
      <formula2>219.26</formula2>
    </dataValidation>
    <dataValidation type="decimal" allowBlank="1" showErrorMessage="1" errorTitle="ERROR" error="El precio debe ser menor o igual que el de proyecto" sqref="I207" xr:uid="{DE3E6267-B4A2-4A46-9B03-B79B4D4447E9}">
      <formula1>0</formula1>
      <formula2>171.95</formula2>
    </dataValidation>
    <dataValidation type="decimal" allowBlank="1" showErrorMessage="1" errorTitle="ERROR" error="El precio debe ser menor o igual que el de proyecto" sqref="I208" xr:uid="{C4FD4E9F-7C9B-44D1-A8CF-01A55B698F94}">
      <formula1>0</formula1>
      <formula2>3.91</formula2>
    </dataValidation>
    <dataValidation type="decimal" allowBlank="1" showErrorMessage="1" errorTitle="ERROR" error="El precio debe ser menor o igual que el de proyecto" sqref="I209" xr:uid="{A8CBFC57-8339-4FC1-9883-9BA2F2D208EB}">
      <formula1>0</formula1>
      <formula2>1636.02</formula2>
    </dataValidation>
    <dataValidation type="decimal" allowBlank="1" showErrorMessage="1" errorTitle="ERROR" error="El precio debe ser menor o igual que el de proyecto" sqref="I210" xr:uid="{770BE939-E0FE-42E6-AD82-A5D0F582CDF4}">
      <formula1>0</formula1>
      <formula2>333.24</formula2>
    </dataValidation>
    <dataValidation type="decimal" allowBlank="1" showErrorMessage="1" errorTitle="ERROR" error="El precio debe ser menor o igual que el de proyecto" sqref="I211" xr:uid="{AE91197B-BFA4-4AE3-8A51-2744387D1F5D}">
      <formula1>0</formula1>
      <formula2>636.66</formula2>
    </dataValidation>
    <dataValidation type="decimal" allowBlank="1" showErrorMessage="1" errorTitle="ERROR" error="El precio debe ser menor o igual que el de proyecto" sqref="I212" xr:uid="{F94EDE93-7BDE-43AD-8F03-4A18DFBEB5D9}">
      <formula1>0</formula1>
      <formula2>1496.25</formula2>
    </dataValidation>
    <dataValidation type="decimal" allowBlank="1" showErrorMessage="1" errorTitle="ERROR" error="El precio debe ser menor o igual que el de proyecto" sqref="I216" xr:uid="{CA5D6AD0-CA05-44B2-9729-F5A942EDC348}">
      <formula1>0</formula1>
      <formula2>158.85</formula2>
    </dataValidation>
    <dataValidation type="decimal" allowBlank="1" showErrorMessage="1" errorTitle="ERROR" error="El precio debe ser menor o igual que el de proyecto" sqref="I217" xr:uid="{8F92A181-BC05-41E6-AED5-34A4AF2082AB}">
      <formula1>0</formula1>
      <formula2>69.78</formula2>
    </dataValidation>
    <dataValidation type="decimal" allowBlank="1" showErrorMessage="1" errorTitle="ERROR" error="El precio debe ser menor o igual que el de proyecto" sqref="I218" xr:uid="{5D9C3160-4AF5-4E5F-82E7-BBFEC5A7CF70}">
      <formula1>0</formula1>
      <formula2>367.5</formula2>
    </dataValidation>
    <dataValidation type="decimal" allowBlank="1" showErrorMessage="1" errorTitle="ERROR" error="El precio debe ser menor o igual que el de proyecto" sqref="I219" xr:uid="{E433FC7C-157D-402A-B6C3-1D4DA87831A7}">
      <formula1>0</formula1>
      <formula2>2941.8</formula2>
    </dataValidation>
    <dataValidation type="decimal" allowBlank="1" showErrorMessage="1" errorTitle="ERROR" error="El precio debe ser menor o igual que el de proyecto" sqref="I220" xr:uid="{C1D2621F-B6F9-4D9D-B989-0393F553D265}">
      <formula1>0</formula1>
      <formula2>1280.42</formula2>
    </dataValidation>
    <dataValidation type="decimal" allowBlank="1" showErrorMessage="1" errorTitle="ERROR" error="El precio debe ser menor o igual que el de proyecto" sqref="I221" xr:uid="{CE46A15E-39F1-470E-AE75-6DB0C16342D1}">
      <formula1>0</formula1>
      <formula2>3015.6</formula2>
    </dataValidation>
    <dataValidation type="decimal" allowBlank="1" showErrorMessage="1" errorTitle="ERROR" error="El precio debe ser menor o igual que el de proyecto" sqref="I222" xr:uid="{E197D97C-EB8C-47A5-B7D6-5215F1A0B050}">
      <formula1>0</formula1>
      <formula2>15750</formula2>
    </dataValidation>
    <dataValidation type="decimal" allowBlank="1" showErrorMessage="1" errorTitle="ERROR" error="El precio debe ser menor o igual que el de proyecto" sqref="I226" xr:uid="{B49841F0-BAB6-4AC8-B820-0D3E20A13EB0}">
      <formula1>0</formula1>
      <formula2>134.54</formula2>
    </dataValidation>
    <dataValidation type="decimal" allowBlank="1" showErrorMessage="1" errorTitle="ERROR" error="El precio debe ser menor o igual que el de proyecto" sqref="I227" xr:uid="{44AE8A26-31B7-4A25-82A8-17E3F2EBADC2}">
      <formula1>0</formula1>
      <formula2>114.17</formula2>
    </dataValidation>
    <dataValidation type="decimal" allowBlank="1" showErrorMessage="1" errorTitle="ERROR" error="El precio debe ser menor o igual que el de proyecto" sqref="I228" xr:uid="{21B61C28-BE94-4CAD-829A-A5DEB91DE40C}">
      <formula1>0</formula1>
      <formula2>121.46</formula2>
    </dataValidation>
    <dataValidation type="decimal" allowBlank="1" showErrorMessage="1" errorTitle="ERROR" error="El precio debe ser menor o igual que el de proyecto" sqref="I229" xr:uid="{79A27E94-7C6B-4DCE-9F57-D5314C4006BA}">
      <formula1>0</formula1>
      <formula2>45.87</formula2>
    </dataValidation>
    <dataValidation type="decimal" allowBlank="1" showErrorMessage="1" errorTitle="ERROR" error="El precio debe ser menor o igual que el de proyecto" sqref="I230" xr:uid="{E1D8F21C-10C0-40EE-8B8C-6C7A88539BE6}">
      <formula1>0</formula1>
      <formula2>172.7</formula2>
    </dataValidation>
    <dataValidation type="decimal" allowBlank="1" showErrorMessage="1" errorTitle="ERROR" error="El precio debe ser menor o igual que el de proyecto" sqref="I231" xr:uid="{9A6423FB-40CD-44C6-AB81-74A0BD42DC28}">
      <formula1>0</formula1>
      <formula2>235.36</formula2>
    </dataValidation>
    <dataValidation type="decimal" allowBlank="1" showErrorMessage="1" errorTitle="ERROR" error="El precio debe ser menor o igual que el de proyecto" sqref="I232" xr:uid="{CFB71593-FDBF-4B6E-85F3-EA886784ECDB}">
      <formula1>0</formula1>
      <formula2>261.27</formula2>
    </dataValidation>
    <dataValidation type="decimal" allowBlank="1" showErrorMessage="1" errorTitle="ERROR" error="El precio debe ser menor o igual que el de proyecto" sqref="I233" xr:uid="{9ACF48E2-8E04-44A2-B6C7-E6720D7EFBAD}">
      <formula1>0</formula1>
      <formula2>960.02</formula2>
    </dataValidation>
    <dataValidation type="decimal" allowBlank="1" showErrorMessage="1" errorTitle="ERROR" error="El precio debe ser menor o igual que el de proyecto" sqref="I234" xr:uid="{B7863D99-1F36-4914-877C-71B30C06B590}">
      <formula1>0</formula1>
      <formula2>644.07</formula2>
    </dataValidation>
    <dataValidation type="decimal" allowBlank="1" showErrorMessage="1" errorTitle="ERROR" error="El precio debe ser menor o igual que el de proyecto" sqref="I235" xr:uid="{DBF7DA40-ADFF-4D41-96A0-4046B608F87D}">
      <formula1>0</formula1>
      <formula2>33.06</formula2>
    </dataValidation>
    <dataValidation type="decimal" allowBlank="1" showErrorMessage="1" errorTitle="ERROR" error="El precio debe ser menor o igual que el de proyecto" sqref="I236" xr:uid="{F1D745A0-1E2D-4348-8CB4-CF3CFDDCD519}">
      <formula1>0</formula1>
      <formula2>43.67</formula2>
    </dataValidation>
    <dataValidation type="decimal" allowBlank="1" showErrorMessage="1" errorTitle="ERROR" error="El precio debe ser menor o igual que el de proyecto" sqref="I237" xr:uid="{73A5F0BC-B72B-4FAC-A248-718EFEEBD1DF}">
      <formula1>0</formula1>
      <formula2>547.32</formula2>
    </dataValidation>
    <dataValidation type="decimal" allowBlank="1" showErrorMessage="1" errorTitle="ERROR" error="El precio debe ser menor o igual que el de proyecto" sqref="I238" xr:uid="{237115A8-48EE-400F-94F1-9C5907358D00}">
      <formula1>0</formula1>
      <formula2>347.54</formula2>
    </dataValidation>
    <dataValidation type="decimal" allowBlank="1" showErrorMessage="1" errorTitle="ERROR" error="El precio debe ser menor o igual que el de proyecto" sqref="I239" xr:uid="{4619C3A0-CECA-4CCF-B67B-C83203F93D90}">
      <formula1>0</formula1>
      <formula2>1034.41</formula2>
    </dataValidation>
    <dataValidation type="decimal" allowBlank="1" showErrorMessage="1" errorTitle="ERROR" error="El precio debe ser menor o igual que el de proyecto" sqref="I240" xr:uid="{EE52346B-2772-4F32-A7C3-11D3CE2600E2}">
      <formula1>0</formula1>
      <formula2>1038.89</formula2>
    </dataValidation>
    <dataValidation type="decimal" allowBlank="1" showErrorMessage="1" errorTitle="ERROR" error="El precio debe ser menor o igual que el de proyecto" sqref="I250 I258" xr:uid="{52326B98-EAEC-4F38-A694-145CD6FB2E0A}">
      <formula1>0</formula1>
      <formula2>15.38</formula2>
    </dataValidation>
    <dataValidation type="decimal" allowBlank="1" showErrorMessage="1" errorTitle="ERROR" error="El precio debe ser menor o igual que el de proyecto" sqref="I251" xr:uid="{4C5171E7-A02C-46AD-8F66-3E42934E6F90}">
      <formula1>0</formula1>
      <formula2>6.67</formula2>
    </dataValidation>
    <dataValidation type="decimal" allowBlank="1" showErrorMessage="1" errorTitle="ERROR" error="El precio debe ser menor o igual que el de proyecto" sqref="I252" xr:uid="{41AF8AAF-F5A7-4A3B-9F19-953664E7E7E3}">
      <formula1>0</formula1>
      <formula2>10.02</formula2>
    </dataValidation>
    <dataValidation type="decimal" allowBlank="1" showErrorMessage="1" errorTitle="ERROR" error="El precio debe ser menor o igual que el de proyecto" sqref="I253" xr:uid="{FAEC17F7-41A1-438A-BEAA-EDD39394B82B}">
      <formula1>0</formula1>
      <formula2>18.29</formula2>
    </dataValidation>
    <dataValidation type="decimal" allowBlank="1" showErrorMessage="1" errorTitle="ERROR" error="El precio debe ser menor o igual que el de proyecto" sqref="I254" xr:uid="{E4FFB247-8C6F-4AF2-812B-346F3C02D185}">
      <formula1>0</formula1>
      <formula2>1774.5</formula2>
    </dataValidation>
    <dataValidation type="decimal" allowBlank="1" showErrorMessage="1" errorTitle="ERROR" error="El precio debe ser menor o igual que el de proyecto" sqref="I259" xr:uid="{DF7B3713-9D3D-4AD4-A521-B2346FC91184}">
      <formula1>0</formula1>
      <formula2>24.92</formula2>
    </dataValidation>
    <dataValidation type="decimal" allowBlank="1" showErrorMessage="1" errorTitle="ERROR" error="El precio debe ser menor o igual que el de proyecto" sqref="I260" xr:uid="{BC900C82-1FC9-405E-B54B-8147A553BD78}">
      <formula1>0</formula1>
      <formula2>13.22</formula2>
    </dataValidation>
    <dataValidation type="decimal" allowBlank="1" showErrorMessage="1" errorTitle="ERROR" error="El precio debe ser menor o igual que el de proyecto" sqref="I261" xr:uid="{0C6DCA6A-8F90-4967-B5D5-DCD5C19AFC78}">
      <formula1>0</formula1>
      <formula2>7.79</formula2>
    </dataValidation>
    <dataValidation type="decimal" allowBlank="1" showErrorMessage="1" errorTitle="ERROR" error="El precio debe ser menor o igual que el de proyecto" sqref="I262" xr:uid="{06C558F5-E326-459C-A268-E5FBA3B846AA}">
      <formula1>0</formula1>
      <formula2>256.41</formula2>
    </dataValidation>
    <dataValidation type="decimal" allowBlank="1" showErrorMessage="1" errorTitle="ERROR" error="El precio debe ser menor o igual que el de proyecto" sqref="I263" xr:uid="{99ED5D28-5C6A-4D74-A475-B3A7FBE3669D}">
      <formula1>0</formula1>
      <formula2>1092</formula2>
    </dataValidation>
    <dataValidation type="decimal" allowBlank="1" showErrorMessage="1" errorTitle="ERROR" error="El precio debe ser menor o igual que el de proyecto" sqref="I264" xr:uid="{5C0F6036-FCAB-48F3-AE0F-80E3301AE856}">
      <formula1>0</formula1>
      <formula2>76.06</formula2>
    </dataValidation>
    <dataValidation type="decimal" allowBlank="1" showErrorMessage="1" errorTitle="ERROR" error="El precio debe ser menor o igual que el de proyecto" sqref="I265" xr:uid="{FD8C1066-9DB2-4E1B-8579-D7C1CEAFE98B}">
      <formula1>0</formula1>
      <formula2>84.57</formula2>
    </dataValidation>
    <dataValidation type="decimal" allowBlank="1" showErrorMessage="1" errorTitle="ERROR" error="El precio debe ser menor o igual que el de proyecto" sqref="I266" xr:uid="{524AD49A-B7B3-487D-B1AB-79AB31749F5C}">
      <formula1>0</formula1>
      <formula2>410.26</formula2>
    </dataValidation>
    <dataValidation type="decimal" allowBlank="1" showErrorMessage="1" errorTitle="ERROR" error="El precio debe ser menor o igual que el de proyecto" sqref="I267" xr:uid="{5C6F8A1B-0B1C-4EA0-8475-CCC34947B899}">
      <formula1>0</formula1>
      <formula2>1869</formula2>
    </dataValidation>
    <dataValidation type="decimal" allowBlank="1" showErrorMessage="1" errorTitle="ERROR" error="El precio debe ser menor o igual que el de proyecto" sqref="I271" xr:uid="{2BF465E2-BE49-4537-AA42-45A5F24E4E14}">
      <formula1>0</formula1>
      <formula2>49.08</formula2>
    </dataValidation>
    <dataValidation type="decimal" allowBlank="1" showErrorMessage="1" errorTitle="ERROR" error="El precio debe ser menor o igual que el de proyecto" sqref="I272" xr:uid="{2138AA67-9F11-44F4-BCA1-DBD717AAB6ED}">
      <formula1>0</formula1>
      <formula2>36.79</formula2>
    </dataValidation>
    <dataValidation type="decimal" allowBlank="1" showErrorMessage="1" errorTitle="ERROR" error="El precio debe ser menor o igual que el de proyecto" sqref="I279" xr:uid="{A27363BD-B55D-4563-BD40-4642C87B59A6}">
      <formula1>0</formula1>
      <formula2>1328.25</formula2>
    </dataValidation>
    <dataValidation type="decimal" allowBlank="1" showErrorMessage="1" errorTitle="ERROR" error="El precio debe ser menor o igual que el de proyecto" sqref="I280" xr:uid="{C0091B06-DC97-4899-8074-23E8AB483375}">
      <formula1>0</formula1>
      <formula2>945</formula2>
    </dataValidation>
    <dataValidation type="decimal" allowBlank="1" showErrorMessage="1" errorTitle="ERROR" error="El precio debe ser menor o igual que el de proyecto" sqref="I281 I293" xr:uid="{1A543D43-1108-4404-9F48-B6B9305CA3CA}">
      <formula1>0</formula1>
      <formula2>840</formula2>
    </dataValidation>
    <dataValidation type="decimal" allowBlank="1" showErrorMessage="1" errorTitle="ERROR" error="El precio debe ser menor o igual que el de proyecto" sqref="I282" xr:uid="{CCF416F4-12FF-46BE-9BBB-4366D1F7ED88}">
      <formula1>0</formula1>
      <formula2>179.76</formula2>
    </dataValidation>
    <dataValidation type="decimal" allowBlank="1" showErrorMessage="1" errorTitle="ERROR" error="El precio debe ser menor o igual que el de proyecto" sqref="I283" xr:uid="{65C75BCA-510A-4A18-8177-151C71AB9478}">
      <formula1>0</formula1>
      <formula2>69.24</formula2>
    </dataValidation>
    <dataValidation type="decimal" allowBlank="1" showErrorMessage="1" errorTitle="ERROR" error="El precio debe ser menor o igual que el de proyecto" sqref="I284:I285" xr:uid="{67AE6BA5-501C-4B18-85A3-59AE9649BFD4}">
      <formula1>0</formula1>
      <formula2>267.31</formula2>
    </dataValidation>
    <dataValidation type="decimal" allowBlank="1" showErrorMessage="1" errorTitle="ERROR" error="El precio debe ser menor o igual que el de proyecto" sqref="I289" xr:uid="{9C6A8CA4-A5C7-49C6-B578-477204505477}">
      <formula1>0</formula1>
      <formula2>482.79</formula2>
    </dataValidation>
    <dataValidation type="decimal" allowBlank="1" showErrorMessage="1" errorTitle="ERROR" error="El precio debe ser menor o igual que el de proyecto" sqref="I300 I306" xr:uid="{4644E9E9-CFC4-466C-855C-AFF76B259103}">
      <formula1>0</formula1>
      <formula2>225.75</formula2>
    </dataValidation>
    <dataValidation type="decimal" allowBlank="1" showErrorMessage="1" errorTitle="ERROR" error="El precio debe ser menor o igual que el de proyecto" sqref="I301" xr:uid="{3EEECA3C-8A07-417E-B68D-EAEFEA984826}">
      <formula1>0</formula1>
      <formula2>2226.15</formula2>
    </dataValidation>
    <dataValidation type="decimal" allowBlank="1" showErrorMessage="1" errorTitle="ERROR" error="El precio debe ser menor o igual que el de proyecto" sqref="I302" xr:uid="{F7BE4894-4590-4A63-BB22-9535DBFE67E0}">
      <formula1>0</formula1>
      <formula2>882.7</formula2>
    </dataValidation>
    <dataValidation type="decimal" allowBlank="1" showErrorMessage="1" errorTitle="ERROR" error="El precio debe ser menor o igual que el de proyecto" sqref="I303" xr:uid="{2995B98A-AA6F-49B3-8F94-D2B113F01F47}">
      <formula1>0</formula1>
      <formula2>126</formula2>
    </dataValidation>
    <dataValidation type="decimal" allowBlank="1" showErrorMessage="1" errorTitle="ERROR" error="El precio debe ser menor o igual que el de proyecto" sqref="I304" xr:uid="{819560C0-306E-4525-8399-13553FB64985}">
      <formula1>0</formula1>
      <formula2>830.55</formula2>
    </dataValidation>
    <dataValidation type="decimal" allowBlank="1" showErrorMessage="1" errorTitle="ERROR" error="El precio debe ser menor o igual que el de proyecto" sqref="I305" xr:uid="{222FE262-BB1D-4DFF-A349-1BF0E41AFFC8}">
      <formula1>0</formula1>
      <formula2>669.9</formula2>
    </dataValidation>
    <dataValidation type="decimal" allowBlank="1" showErrorMessage="1" errorTitle="ERROR" error="El precio debe ser menor o igual que el de proyecto" sqref="I307" xr:uid="{011A2E8F-5F44-48CC-88A6-4B255F9B9A91}">
      <formula1>0</formula1>
      <formula2>13083.14</formula2>
    </dataValidation>
    <dataValidation type="decimal" allowBlank="1" showErrorMessage="1" errorTitle="ERROR" error="El precio debe ser menor o igual que el de proyecto" sqref="I308" xr:uid="{284D1B03-1C11-4ACD-8202-80E66941178F}">
      <formula1>0</formula1>
      <formula2>724.5</formula2>
    </dataValidation>
    <dataValidation type="decimal" allowBlank="1" showErrorMessage="1" errorTitle="ERROR" error="El precio debe ser menor o igual que el de proyecto" sqref="I309" xr:uid="{76FA980E-BFA9-49B3-93EE-164F247D247E}">
      <formula1>0</formula1>
      <formula2>976.25</formula2>
    </dataValidation>
    <dataValidation type="decimal" allowBlank="1" showErrorMessage="1" errorTitle="ERROR" error="El precio debe ser menor o igual que el de proyecto" sqref="I315" xr:uid="{174424A5-CACE-44EC-85B4-E6A12554B31B}">
      <formula1>0</formula1>
      <formula2>265.57</formula2>
    </dataValidation>
    <dataValidation type="decimal" allowBlank="1" showErrorMessage="1" errorTitle="ERROR" error="El precio debe ser menor o igual que el de proyecto" sqref="I316" xr:uid="{DD7642CA-5EEB-4229-B229-DB8E8E4FF8CD}">
      <formula1>0</formula1>
      <formula2>3.52</formula2>
    </dataValidation>
    <dataValidation type="decimal" allowBlank="1" showErrorMessage="1" errorTitle="ERROR" error="El precio debe ser menor o igual que el de proyecto" sqref="I317" xr:uid="{8C3A3874-EB65-4F5E-854A-6EF7011F65CA}">
      <formula1>0</formula1>
      <formula2>1212.74</formula2>
    </dataValidation>
    <dataValidation type="decimal" allowBlank="1" showErrorMessage="1" errorTitle="ERROR" error="El precio debe ser menor o igual que el de proyecto" sqref="I321" xr:uid="{DC14E811-9D3B-4AE9-AD4D-C67C9005C9DE}">
      <formula1>0</formula1>
      <formula2>2531.81</formula2>
    </dataValidation>
    <dataValidation type="decimal" allowBlank="1" showErrorMessage="1" errorTitle="ERROR" error="El precio debe ser menor o igual que el de proyecto" sqref="I322" xr:uid="{60E8C3C8-25B1-4653-9EBD-3A03B33B0B9B}">
      <formula1>0</formula1>
      <formula2>2.71</formula2>
    </dataValidation>
    <dataValidation type="decimal" allowBlank="1" showErrorMessage="1" errorTitle="ERROR" error="El precio debe ser menor o igual que el de proyecto" sqref="I323" xr:uid="{2335C76A-610E-4998-B7EC-913AB8C04F21}">
      <formula1>0</formula1>
      <formula2>142.94</formula2>
    </dataValidation>
    <dataValidation type="decimal" allowBlank="1" showErrorMessage="1" errorTitle="ERROR" error="El precio debe ser menor o igual que el de proyecto" sqref="I324" xr:uid="{B0005CE7-2503-48FC-BB4C-B3B634AAA199}">
      <formula1>0</formula1>
      <formula2>1598.61</formula2>
    </dataValidation>
    <dataValidation type="decimal" allowBlank="1" showErrorMessage="1" errorTitle="ERROR" error="El precio debe ser menor o igual que el de proyecto" sqref="I328" xr:uid="{32CC91BD-E0C6-4E4B-88FC-0AE7E95B7A5B}">
      <formula1>0</formula1>
      <formula2>169.67</formula2>
    </dataValidation>
    <dataValidation type="decimal" allowBlank="1" showErrorMessage="1" errorTitle="ERROR" error="El precio debe ser menor o igual que el de proyecto" sqref="I329" xr:uid="{6509AF97-6531-4F5E-8889-D78F6D096AED}">
      <formula1>0</formula1>
      <formula2>3.99</formula2>
    </dataValidation>
    <dataValidation type="decimal" allowBlank="1" showErrorMessage="1" errorTitle="ERROR" error="El precio debe ser menor o igual que el de proyecto" sqref="I330" xr:uid="{967AEE3D-2DFE-4DE3-B0E9-62B4060F0372}">
      <formula1>0</formula1>
      <formula2>1543.49</formula2>
    </dataValidation>
    <dataValidation type="decimal" allowBlank="1" showErrorMessage="1" errorTitle="ERROR" error="El precio debe ser menor o igual que el de proyecto" sqref="I331" xr:uid="{DE78E6BB-4EBD-4B9A-8274-AD9DEBFAC105}">
      <formula1>0</formula1>
      <formula2>763.48</formula2>
    </dataValidation>
    <dataValidation type="decimal" allowBlank="1" showErrorMessage="1" errorTitle="ERROR" error="El precio debe ser menor o igual que el de proyecto" sqref="I335" xr:uid="{FE6F8823-A3FF-473D-BB6F-BC5C3BFBF810}">
      <formula1>0</formula1>
      <formula2>2575.99</formula2>
    </dataValidation>
    <dataValidation type="decimal" allowBlank="1" showErrorMessage="1" errorTitle="ERROR" error="El precio debe ser menor o igual que el de proyecto" sqref="I339" xr:uid="{DF4C4572-BC4C-406C-8A4B-D52F908F8A08}">
      <formula1>0</formula1>
      <formula2>768.92</formula2>
    </dataValidation>
    <dataValidation type="decimal" allowBlank="1" showErrorMessage="1" errorTitle="ERROR" error="El precio debe ser menor o igual que el de proyecto" sqref="I340" xr:uid="{3C089FB8-CDCC-43F6-B5BF-74C5A517AE01}">
      <formula1>0</formula1>
      <formula2>7222.95</formula2>
    </dataValidation>
    <dataValidation type="decimal" allowBlank="1" showErrorMessage="1" errorTitle="ERROR" error="El precio debe ser menor o igual que el de proyecto" sqref="I341" xr:uid="{0CFC4E77-2B74-4E7A-8F47-F25D03058CEF}">
      <formula1>0</formula1>
      <formula2>3755.42</formula2>
    </dataValidation>
    <dataValidation type="decimal" allowBlank="1" showErrorMessage="1" errorTitle="ERROR" error="El precio debe ser menor o igual que el de proyecto" sqref="I342" xr:uid="{5F2F5FDE-8E63-4149-B389-81B081A9709C}">
      <formula1>0</formula1>
      <formula2>5.67</formula2>
    </dataValidation>
    <dataValidation type="decimal" allowBlank="1" showErrorMessage="1" errorTitle="ERROR" error="El precio debe ser menor o igual que el de proyecto" sqref="I343" xr:uid="{2A0AEC40-29A3-40DE-BA50-E026AF1E6A11}">
      <formula1>0</formula1>
      <formula2>3.22</formula2>
    </dataValidation>
    <dataValidation type="decimal" allowBlank="1" showErrorMessage="1" errorTitle="ERROR" error="El precio debe ser menor o igual que el de proyecto" sqref="I344" xr:uid="{1EA1057B-AC57-4158-BBF7-35078615E42A}">
      <formula1>0</formula1>
      <formula2>826.86</formula2>
    </dataValidation>
    <dataValidation type="decimal" allowBlank="1" showErrorMessage="1" errorTitle="ERROR" error="El precio debe ser menor o igual que el de proyecto" sqref="I345" xr:uid="{430FC5B4-485B-4337-B574-B8E0906576D5}">
      <formula1>0</formula1>
      <formula2>265.47</formula2>
    </dataValidation>
    <dataValidation type="decimal" allowBlank="1" showErrorMessage="1" errorTitle="ERROR" error="El precio debe ser menor o igual que el de proyecto" sqref="I349" xr:uid="{191DF504-CCA2-4096-BC20-38FC1B09A5D0}">
      <formula1>0</formula1>
      <formula2>1837.5</formula2>
    </dataValidation>
    <dataValidation type="decimal" allowBlank="1" showErrorMessage="1" errorTitle="ERROR" error="El precio debe ser menor o igual que el de proyecto" sqref="I350" xr:uid="{16AB74C5-F191-4CAC-B970-1EEECF642B0B}">
      <formula1>0</formula1>
      <formula2>44.96</formula2>
    </dataValidation>
    <dataValidation type="decimal" allowBlank="1" showErrorMessage="1" errorTitle="ERROR" error="El precio debe ser menor o igual que el de proyecto" sqref="I351" xr:uid="{AA95B294-0603-4FF2-94FE-B00E5CFB6334}">
      <formula1>0</formula1>
      <formula2>2701.11</formula2>
    </dataValidation>
    <dataValidation type="decimal" allowBlank="1" showErrorMessage="1" errorTitle="ERROR" error="El precio debe ser menor o igual que el de proyecto" sqref="I352" xr:uid="{835F78B3-A12E-48E0-B014-E2489F793100}">
      <formula1>0</formula1>
      <formula2>1653.75</formula2>
    </dataValidation>
    <dataValidation type="decimal" allowBlank="1" showErrorMessage="1" errorTitle="ERROR" error="El precio debe ser menor o igual que el de proyecto" sqref="I353" xr:uid="{3EFF3B32-3C81-4D26-961E-C385082A26F9}">
      <formula1>0</formula1>
      <formula2>275.61</formula2>
    </dataValidation>
    <dataValidation type="decimal" allowBlank="1" showErrorMessage="1" errorTitle="ERROR" error="El precio debe ser menor o igual que el de proyecto" sqref="I357" xr:uid="{96EF333C-3D48-4C9F-880E-FDFA04C3CD25}">
      <formula1>0</formula1>
      <formula2>157.5</formula2>
    </dataValidation>
    <dataValidation type="decimal" allowBlank="1" showErrorMessage="1" errorTitle="ERROR" error="El precio debe ser menor o igual que el de proyecto" sqref="I358" xr:uid="{9C332FCD-DE59-4276-BAD7-E2DB8BB4F99F}">
      <formula1>0</formula1>
      <formula2>5.46</formula2>
    </dataValidation>
    <dataValidation type="decimal" allowBlank="1" showErrorMessage="1" errorTitle="ERROR" error="El precio debe ser menor o igual que el de proyecto" sqref="I359" xr:uid="{5D2C0B02-B595-4ACA-B9B9-AAA1BF32A3E6}">
      <formula1>0</formula1>
      <formula2>787.5</formula2>
    </dataValidation>
    <dataValidation type="decimal" allowBlank="1" showErrorMessage="1" errorTitle="ERROR" error="El precio debe ser menor o igual que el de proyecto" sqref="I360" xr:uid="{217C0ACC-3F99-4F56-9F73-49975A1F640F}">
      <formula1>0</formula1>
      <formula2>303.18</formula2>
    </dataValidation>
    <dataValidation type="decimal" allowBlank="1" showErrorMessage="1" errorTitle="ERROR" error="El precio debe ser menor o igual que el de proyecto" sqref="I364" xr:uid="{3F2EB953-1B1E-4DEE-B72A-D57F88027872}">
      <formula1>0</formula1>
      <formula2>3753.75</formula2>
    </dataValidation>
    <dataValidation type="decimal" allowBlank="1" showErrorMessage="1" errorTitle="ERROR" error="El precio debe ser menor o igual que el de proyecto" sqref="I365" xr:uid="{F1471ACF-F6CB-4F79-8C75-4C6F64B35371}">
      <formula1>0</formula1>
      <formula2>12.63</formula2>
    </dataValidation>
    <dataValidation type="decimal" allowBlank="1" showErrorMessage="1" errorTitle="ERROR" error="El precio debe ser menor o igual que el de proyecto" sqref="I369:I370" xr:uid="{D3F375E1-DEAF-41BF-B982-7DEF9B07BEEB}">
      <formula1>0</formula1>
      <formula2>1098.72</formula2>
    </dataValidation>
    <dataValidation type="decimal" allowBlank="1" showErrorMessage="1" errorTitle="ERROR" error="El precio debe ser menor o igual que el de proyecto" sqref="I371" xr:uid="{D12D40F4-3EA3-47F4-B5C0-42420F94B072}">
      <formula1>0</formula1>
      <formula2>286.78</formula2>
    </dataValidation>
    <dataValidation type="decimal" allowBlank="1" showErrorMessage="1" errorTitle="ERROR" error="El precio debe ser menor o igual que el de proyecto" sqref="I372" xr:uid="{F5A2A22E-FC56-4009-ACF1-69B9F64D9A7C}">
      <formula1>0</formula1>
      <formula2>705.55</formula2>
    </dataValidation>
    <dataValidation type="decimal" allowBlank="1" showErrorMessage="1" errorTitle="ERROR" error="El precio debe ser menor o igual que el de proyecto" sqref="I379" xr:uid="{52D47121-F24A-48D1-98EA-228B28998548}">
      <formula1>0</formula1>
      <formula2>1281.51</formula2>
    </dataValidation>
    <dataValidation type="decimal" allowBlank="1" showErrorMessage="1" errorTitle="ERROR" error="El precio debe ser menor o igual que el de proyecto" sqref="I380" xr:uid="{FCA507CC-C8A3-440E-95F7-5E64FBA68FB6}">
      <formula1>0</formula1>
      <formula2>380.93</formula2>
    </dataValidation>
    <dataValidation type="decimal" allowBlank="1" showErrorMessage="1" errorTitle="ERROR" error="El precio debe ser menor o igual que el de proyecto" sqref="I381" xr:uid="{4C3F09DA-D606-46F3-8DAA-D9152545C4AC}">
      <formula1>0</formula1>
      <formula2>1383.29</formula2>
    </dataValidation>
    <dataValidation type="decimal" allowBlank="1" showErrorMessage="1" errorTitle="ERROR" error="El precio debe ser menor o igual que el de proyecto" sqref="I382" xr:uid="{0A408F35-4B97-4E9C-A4F6-1CEC1E53DDCC}">
      <formula1>0</formula1>
      <formula2>593.12</formula2>
    </dataValidation>
    <dataValidation type="decimal" allowBlank="1" showErrorMessage="1" errorTitle="ERROR" error="El precio debe ser menor o igual que el de proyecto" sqref="I383" xr:uid="{E532DF8D-3E90-4A19-88EA-854340B95A15}">
      <formula1>0</formula1>
      <formula2>1655.78</formula2>
    </dataValidation>
    <dataValidation type="decimal" allowBlank="1" showErrorMessage="1" errorTitle="ERROR" error="El precio debe ser menor o igual que el de proyecto" sqref="I384" xr:uid="{708792F3-70D1-4841-B073-B5E1955612E7}">
      <formula1>0</formula1>
      <formula2>1099.14</formula2>
    </dataValidation>
    <dataValidation type="decimal" allowBlank="1" showErrorMessage="1" errorTitle="ERROR" error="El precio debe ser menor o igual que el de proyecto" sqref="I385" xr:uid="{5403AD3D-A3DE-4B70-8D08-40E9BCA79AAC}">
      <formula1>0</formula1>
      <formula2>2.34</formula2>
    </dataValidation>
    <dataValidation type="decimal" allowBlank="1" showErrorMessage="1" errorTitle="ERROR" error="El precio debe ser menor o igual que el de proyecto" sqref="I386 I418" xr:uid="{BB54A692-6932-4418-85DE-334A5BE2D54A}">
      <formula1>0</formula1>
      <formula2>3.32</formula2>
    </dataValidation>
    <dataValidation type="decimal" allowBlank="1" showErrorMessage="1" errorTitle="ERROR" error="El precio debe ser menor o igual que el de proyecto" sqref="I387 I419" xr:uid="{18ECF16C-4E66-42DE-BAA5-4C137D2978ED}">
      <formula1>0</formula1>
      <formula2>4.58</formula2>
    </dataValidation>
    <dataValidation type="decimal" allowBlank="1" showErrorMessage="1" errorTitle="ERROR" error="El precio debe ser menor o igual que el de proyecto" sqref="I388" xr:uid="{09C7E45B-227E-4C5A-908F-6086D9046B63}">
      <formula1>0</formula1>
      <formula2>6.88</formula2>
    </dataValidation>
    <dataValidation type="decimal" allowBlank="1" showErrorMessage="1" errorTitle="ERROR" error="El precio debe ser menor o igual que el de proyecto" sqref="I389 I421" xr:uid="{387CE1CB-A276-4B88-B3A7-A36EAA544D9B}">
      <formula1>0</formula1>
      <formula2>11</formula2>
    </dataValidation>
    <dataValidation type="decimal" allowBlank="1" showErrorMessage="1" errorTitle="ERROR" error="El precio debe ser menor o igual que el de proyecto" sqref="I390" xr:uid="{C17B52D2-99EE-43C9-BDA1-CED603F474DE}">
      <formula1>0</formula1>
      <formula2>5.78</formula2>
    </dataValidation>
    <dataValidation type="decimal" allowBlank="1" showErrorMessage="1" errorTitle="ERROR" error="El precio debe ser menor o igual que el de proyecto" sqref="I391" xr:uid="{CE2A5966-7067-4B12-A673-1B8BC629AD48}">
      <formula1>0</formula1>
      <formula2>16.4</formula2>
    </dataValidation>
    <dataValidation type="decimal" allowBlank="1" showErrorMessage="1" errorTitle="ERROR" error="El precio debe ser menor o igual que el de proyecto" sqref="I392" xr:uid="{153F10DB-D168-41C3-8D89-DEAAEFE214C6}">
      <formula1>0</formula1>
      <formula2>5.02</formula2>
    </dataValidation>
    <dataValidation type="decimal" allowBlank="1" showErrorMessage="1" errorTitle="ERROR" error="El precio debe ser menor o igual que el de proyecto" sqref="I393" xr:uid="{D099A883-2CDF-45A4-92A3-C6F33FB6F540}">
      <formula1>0</formula1>
      <formula2>130.59</formula2>
    </dataValidation>
    <dataValidation type="decimal" allowBlank="1" showErrorMessage="1" errorTitle="ERROR" error="El precio debe ser menor o igual que el de proyecto" sqref="I394 I441" xr:uid="{93F813EB-4E93-43BD-AD89-235DC6CAEB83}">
      <formula1>0</formula1>
      <formula2>100.6</formula2>
    </dataValidation>
    <dataValidation type="decimal" allowBlank="1" showErrorMessage="1" errorTitle="ERROR" error="El precio debe ser menor o igual que el de proyecto" sqref="I395" xr:uid="{CF20D401-A836-4E23-AA83-DF75766FC3BC}">
      <formula1>0</formula1>
      <formula2>68.22</formula2>
    </dataValidation>
    <dataValidation type="decimal" allowBlank="1" showErrorMessage="1" errorTitle="ERROR" error="El precio debe ser menor o igual que el de proyecto" sqref="I400" xr:uid="{8A153A43-C74B-4372-A864-F3C42256C265}">
      <formula1>0</formula1>
      <formula2>3457.1</formula2>
    </dataValidation>
    <dataValidation type="decimal" allowBlank="1" showErrorMessage="1" errorTitle="ERROR" error="El precio debe ser menor o igual que el de proyecto" sqref="I401" xr:uid="{6D32AF50-BFA2-4C45-9D87-7FCCDF393DB3}">
      <formula1>0</formula1>
      <formula2>2700.86</formula2>
    </dataValidation>
    <dataValidation type="decimal" allowBlank="1" showErrorMessage="1" errorTitle="ERROR" error="El precio debe ser menor o igual que el de proyecto" sqref="I402" xr:uid="{478F39A2-51F7-40B5-AB27-3A6343F152EE}">
      <formula1>0</formula1>
      <formula2>5401.73</formula2>
    </dataValidation>
    <dataValidation type="decimal" allowBlank="1" showErrorMessage="1" errorTitle="ERROR" error="El precio debe ser menor o igual que el de proyecto" sqref="I403" xr:uid="{AB84B18A-36EE-4B46-8FDD-138BC4F8CBAE}">
      <formula1>0</formula1>
      <formula2>2020.2</formula2>
    </dataValidation>
    <dataValidation type="decimal" allowBlank="1" showErrorMessage="1" errorTitle="ERROR" error="El precio debe ser menor o igual que el de proyecto" sqref="I404" xr:uid="{8DE53B51-7D67-4E50-A3E7-3E99E3AAE8A4}">
      <formula1>0</formula1>
      <formula2>1886.45</formula2>
    </dataValidation>
    <dataValidation type="decimal" allowBlank="1" showErrorMessage="1" errorTitle="ERROR" error="El precio debe ser menor o igual que el de proyecto" sqref="I408" xr:uid="{D1E03333-C42F-4922-8602-A4783543D340}">
      <formula1>0</formula1>
      <formula2>14217.14</formula2>
    </dataValidation>
    <dataValidation type="decimal" allowBlank="1" showErrorMessage="1" errorTitle="ERROR" error="El precio debe ser menor o igual que el de proyecto" sqref="I409" xr:uid="{06C27170-FAB8-49DB-BA03-0251292505C6}">
      <formula1>0</formula1>
      <formula2>3793.43</formula2>
    </dataValidation>
    <dataValidation type="decimal" allowBlank="1" showErrorMessage="1" errorTitle="ERROR" error="El precio debe ser menor o igual que el de proyecto" sqref="I410" xr:uid="{B6F0D50C-A03A-4271-A541-40043E42468D}">
      <formula1>0</formula1>
      <formula2>187.7</formula2>
    </dataValidation>
    <dataValidation type="decimal" allowBlank="1" showErrorMessage="1" errorTitle="ERROR" error="El precio debe ser menor o igual que el de proyecto" sqref="I414" xr:uid="{7C6852D3-B5AC-459C-9E30-258B98C40237}">
      <formula1>0</formula1>
      <formula2>1946.9</formula2>
    </dataValidation>
    <dataValidation type="decimal" allowBlank="1" showErrorMessage="1" errorTitle="ERROR" error="El precio debe ser menor o igual que el de proyecto" sqref="I420" xr:uid="{A1B1AFDA-82C7-4F06-ACFE-8017ED95F5BC}">
      <formula1>0</formula1>
      <formula2>6.96</formula2>
    </dataValidation>
    <dataValidation type="decimal" allowBlank="1" showErrorMessage="1" errorTitle="ERROR" error="El precio debe ser menor o igual que el de proyecto" sqref="I422" xr:uid="{88615AAC-FA11-4B2D-8500-F40049D73078}">
      <formula1>0</formula1>
      <formula2>5.73</formula2>
    </dataValidation>
    <dataValidation type="decimal" allowBlank="1" showErrorMessage="1" errorTitle="ERROR" error="El precio debe ser menor o igual que el de proyecto" sqref="I426" xr:uid="{F7F4D911-9A12-4F9D-9147-ED197CDDD52B}">
      <formula1>0</formula1>
      <formula2>106.1</formula2>
    </dataValidation>
    <dataValidation type="decimal" allowBlank="1" showErrorMessage="1" errorTitle="ERROR" error="El precio debe ser menor o igual que el de proyecto" sqref="I427" xr:uid="{DF5EBF2D-E687-45C4-B8F2-A8F6467E326A}">
      <formula1>0</formula1>
      <formula2>102.65</formula2>
    </dataValidation>
    <dataValidation type="decimal" allowBlank="1" showErrorMessage="1" errorTitle="ERROR" error="El precio debe ser menor o igual que el de proyecto" sqref="I428" xr:uid="{5CCAC0DD-F60B-4237-9DB0-1A95807B6C66}">
      <formula1>0</formula1>
      <formula2>6.28</formula2>
    </dataValidation>
    <dataValidation type="decimal" allowBlank="1" showErrorMessage="1" errorTitle="ERROR" error="El precio debe ser menor o igual que el de proyecto" sqref="I429" xr:uid="{F4B1EAA4-A5FF-4D34-92FB-7FAF2F58C2BF}">
      <formula1>0</formula1>
      <formula2>6.23</formula2>
    </dataValidation>
    <dataValidation type="decimal" allowBlank="1" showErrorMessage="1" errorTitle="ERROR" error="El precio debe ser menor o igual que el de proyecto" sqref="I433" xr:uid="{90392838-BB5F-42DA-944C-ADE55773C239}">
      <formula1>0</formula1>
      <formula2>42.37</formula2>
    </dataValidation>
    <dataValidation type="decimal" allowBlank="1" showErrorMessage="1" errorTitle="ERROR" error="El precio debe ser menor o igual que el de proyecto" sqref="I434" xr:uid="{8B22D676-06F0-412F-ABFD-5A2245CFDB15}">
      <formula1>0</formula1>
      <formula2>90.29</formula2>
    </dataValidation>
    <dataValidation type="decimal" allowBlank="1" showErrorMessage="1" errorTitle="ERROR" error="El precio debe ser menor o igual que el de proyecto" sqref="I438" xr:uid="{096FE006-05CC-43DB-BF63-C337BDA8922A}">
      <formula1>0</formula1>
      <formula2>225.14</formula2>
    </dataValidation>
    <dataValidation type="decimal" allowBlank="1" showErrorMessage="1" errorTitle="ERROR" error="El precio debe ser menor o igual que el de proyecto" sqref="I439" xr:uid="{8EFBF67C-C733-4F0D-9F26-537FD14B4990}">
      <formula1>0</formula1>
      <formula2>173.33</formula2>
    </dataValidation>
    <dataValidation type="decimal" allowBlank="1" showErrorMessage="1" errorTitle="ERROR" error="El precio debe ser menor o igual que el de proyecto" sqref="I440" xr:uid="{9B6B8379-A968-40CE-A29A-F1AA3D34E344}">
      <formula1>0</formula1>
      <formula2>38.96</formula2>
    </dataValidation>
    <dataValidation type="decimal" allowBlank="1" showErrorMessage="1" errorTitle="ERROR" error="El precio debe ser menor o igual que el de proyecto" sqref="I445" xr:uid="{DB42DD61-6EFB-4F95-8BCF-B7841AD30942}">
      <formula1>0</formula1>
      <formula2>1.83</formula2>
    </dataValidation>
    <dataValidation type="decimal" allowBlank="1" showErrorMessage="1" errorTitle="ERROR" error="El precio debe ser menor o igual que el de proyecto" sqref="I446" xr:uid="{F1CDB525-A1E2-4D71-AF1A-3A25A8618E26}">
      <formula1>0</formula1>
      <formula2>251.16</formula2>
    </dataValidation>
    <dataValidation type="decimal" allowBlank="1" showErrorMessage="1" errorTitle="ERROR" error="El precio debe ser menor o igual que el de proyecto" sqref="I447" xr:uid="{6A7BD12C-CCAD-4700-8211-AA45076260BB}">
      <formula1>0</formula1>
      <formula2>202.1</formula2>
    </dataValidation>
    <dataValidation type="decimal" allowBlank="1" showErrorMessage="1" errorTitle="ERROR" error="El precio debe ser menor o igual que el de proyecto" sqref="I448" xr:uid="{102F468D-55E9-49A1-8F58-00ABB8E4A0BA}">
      <formula1>0</formula1>
      <formula2>17.72</formula2>
    </dataValidation>
    <dataValidation type="decimal" allowBlank="1" showErrorMessage="1" errorTitle="ERROR" error="El precio debe ser menor o igual que el de proyecto" sqref="I449" xr:uid="{AA8D8DD1-91BC-4E43-95B2-00F2F446446B}">
      <formula1>0</formula1>
      <formula2>5730.03</formula2>
    </dataValidation>
    <dataValidation type="decimal" allowBlank="1" showErrorMessage="1" errorTitle="ERROR" error="El precio debe ser menor o igual que el de proyecto" sqref="I450" xr:uid="{A1BF749A-2F38-4869-9169-64DD1E951E7E}">
      <formula1>0</formula1>
      <formula2>3965.33</formula2>
    </dataValidation>
    <dataValidation type="decimal" allowBlank="1" showErrorMessage="1" errorTitle="ERROR" error="El precio debe ser menor o igual que el de proyecto" sqref="I454" xr:uid="{088E2D1A-6D6E-41E4-AC5D-2754AAC26F9A}">
      <formula1>0</formula1>
      <formula2>1951.45</formula2>
    </dataValidation>
    <dataValidation type="decimal" allowBlank="1" showErrorMessage="1" errorTitle="ERROR" error="El precio debe ser menor o igual que el de proyecto" sqref="I455" xr:uid="{699B5F7A-2E2C-41C7-A98D-DB483FEFA407}">
      <formula1>0</formula1>
      <formula2>2261.7</formula2>
    </dataValidation>
    <dataValidation type="decimal" allowBlank="1" showErrorMessage="1" errorTitle="ERROR" error="El precio debe ser menor o igual que el de proyecto" sqref="I461" xr:uid="{1F3DC8E2-CD98-45E2-83BA-3B7D3946B17D}">
      <formula1>0</formula1>
      <formula2>1000.71</formula2>
    </dataValidation>
    <dataValidation type="decimal" allowBlank="1" showErrorMessage="1" errorTitle="ERROR" error="El precio debe ser menor o igual que el de proyecto" sqref="I462" xr:uid="{9813B1A3-5049-4988-8784-FAF1E7169A11}">
      <formula1>0</formula1>
      <formula2>2889.14</formula2>
    </dataValidation>
    <dataValidation type="decimal" allowBlank="1" showErrorMessage="1" errorTitle="ERROR" error="El precio debe ser menor o igual que el de proyecto" sqref="I463" xr:uid="{860C5AF6-61FF-4551-8555-6851854A5924}">
      <formula1>0</formula1>
      <formula2>3852.56</formula2>
    </dataValidation>
    <dataValidation type="decimal" allowBlank="1" showErrorMessage="1" errorTitle="ERROR" error="El precio debe ser menor o igual que el de proyecto" sqref="I470" xr:uid="{BC62FF0A-1915-4E26-A8B5-4C1D205840A2}">
      <formula1>0</formula1>
      <formula2>543.42</formula2>
    </dataValidation>
    <dataValidation type="decimal" allowBlank="1" showErrorMessage="1" errorTitle="ERROR" error="El precio debe ser menor o igual que el de proyecto" sqref="I471" xr:uid="{D376DD55-0472-48FE-A864-4E41112F6B42}">
      <formula1>0</formula1>
      <formula2>532.77</formula2>
    </dataValidation>
    <dataValidation type="decimal" allowBlank="1" showErrorMessage="1" errorTitle="ERROR" error="El precio debe ser menor o igual que el de proyecto" sqref="I472" xr:uid="{7EF9C778-C72A-4FCF-A46B-5FDC3E5149E1}">
      <formula1>0</formula1>
      <formula2>218.48</formula2>
    </dataValidation>
    <dataValidation type="decimal" allowBlank="1" showErrorMessage="1" errorTitle="ERROR" error="El precio debe ser menor o igual que el de proyecto" sqref="I473" xr:uid="{7D5CBB3C-A019-470D-8174-EAFEF6F3930C}">
      <formula1>0</formula1>
      <formula2>664.24</formula2>
    </dataValidation>
    <dataValidation type="decimal" allowBlank="1" showErrorMessage="1" errorTitle="ERROR" error="El precio debe ser menor o igual que el de proyecto" sqref="I474" xr:uid="{54F78CE1-6D4A-4433-B126-D99E34CAC751}">
      <formula1>0</formula1>
      <formula2>121.21</formula2>
    </dataValidation>
    <dataValidation type="decimal" allowBlank="1" showErrorMessage="1" errorTitle="ERROR" error="El precio debe ser menor o igual que el de proyecto" sqref="I475" xr:uid="{F06E98EC-00AE-4F33-AA5A-97107520488B}">
      <formula1>0</formula1>
      <formula2>145.9</formula2>
    </dataValidation>
    <dataValidation type="decimal" allowBlank="1" showErrorMessage="1" errorTitle="ERROR" error="El precio debe ser menor o igual que el de proyecto" sqref="I479" xr:uid="{42E79F08-96A4-4DD9-A995-9A1F4E8406E1}">
      <formula1>0</formula1>
      <formula2>516.01</formula2>
    </dataValidation>
    <dataValidation type="decimal" allowBlank="1" showErrorMessage="1" errorTitle="ERROR" error="El precio debe ser menor o igual que el de proyecto" sqref="I480" xr:uid="{CC652AB5-C5AC-4246-905C-89D8FF438566}">
      <formula1>0</formula1>
      <formula2>545.78</formula2>
    </dataValidation>
    <dataValidation type="decimal" allowBlank="1" showErrorMessage="1" errorTitle="ERROR" error="El precio debe ser menor o igual que el de proyecto" sqref="I481" xr:uid="{6AFD2478-A120-4E84-B894-419E4F22A3D0}">
      <formula1>0</formula1>
      <formula2>270.92</formula2>
    </dataValidation>
    <dataValidation type="decimal" allowBlank="1" showErrorMessage="1" errorTitle="ERROR" error="El precio debe ser menor o igual que el de proyecto" sqref="I482" xr:uid="{ACE97608-3BBA-4D8D-9EC5-F15DB3CF11C4}">
      <formula1>0</formula1>
      <formula2>242.42</formula2>
    </dataValidation>
    <dataValidation type="decimal" allowBlank="1" showErrorMessage="1" errorTitle="ERROR" error="El precio debe ser menor o igual que el de proyecto" sqref="I483" xr:uid="{0DF5F37A-1458-4129-9A9D-0956BBDD11A8}">
      <formula1>0</formula1>
      <formula2>1907.58</formula2>
    </dataValidation>
    <dataValidation type="decimal" allowBlank="1" showErrorMessage="1" errorTitle="ERROR" error="El precio debe ser menor o igual que el de proyecto" sqref="I484" xr:uid="{9757EC93-985C-4E67-AD47-4E4A7DA6E5EF}">
      <formula1>0</formula1>
      <formula2>1211.11</formula2>
    </dataValidation>
    <dataValidation type="decimal" allowBlank="1" showErrorMessage="1" errorTitle="ERROR" error="El precio debe ser menor o igual que el de proyecto" sqref="I485" xr:uid="{4188566F-4E74-4AB0-AE99-9A1910FAAC70}">
      <formula1>0</formula1>
      <formula2>1427.22</formula2>
    </dataValidation>
    <dataValidation type="decimal" allowBlank="1" showErrorMessage="1" errorTitle="ERROR" error="El precio debe ser menor o igual que el de proyecto" sqref="I486" xr:uid="{8BD74D24-33B0-4C53-9E5D-142ACFB65A85}">
      <formula1>0</formula1>
      <formula2>238.46</formula2>
    </dataValidation>
    <dataValidation type="decimal" allowBlank="1" showErrorMessage="1" errorTitle="ERROR" error="El precio debe ser menor o igual que el de proyecto" sqref="I496" xr:uid="{1733BC38-A573-462A-8D0B-5F5F5425A4F8}">
      <formula1>0</formula1>
      <formula2>522.48</formula2>
    </dataValidation>
    <dataValidation type="decimal" allowBlank="1" showErrorMessage="1" errorTitle="ERROR" error="El precio debe ser menor o igual que el de proyecto" sqref="I497" xr:uid="{ECCF345C-E6B9-43C3-A9C1-9E5E93DF1146}">
      <formula1>0</formula1>
      <formula2>60.63</formula2>
    </dataValidation>
    <dataValidation type="decimal" allowBlank="1" showErrorMessage="1" errorTitle="ERROR" error="El precio debe ser menor o igual que el de proyecto" sqref="I501" xr:uid="{D24AEC60-63DF-4482-B5A2-8169CDD70149}">
      <formula1>0</formula1>
      <formula2>135.78</formula2>
    </dataValidation>
    <dataValidation type="decimal" allowBlank="1" showErrorMessage="1" errorTitle="ERROR" error="El precio debe ser menor o igual que el de proyecto" sqref="I508" xr:uid="{306CA08F-0EEC-47AC-B6CF-2D3DB0500016}">
      <formula1>0</formula1>
      <formula2>72.03</formula2>
    </dataValidation>
    <dataValidation type="decimal" allowBlank="1" showErrorMessage="1" errorTitle="ERROR" error="El precio debe ser menor o igual que el de proyecto" sqref="I510" xr:uid="{A71D70A7-D071-4D9C-84C7-2B022E71C487}">
      <formula1>0</formula1>
      <formula2>1260</formula2>
    </dataValidation>
    <dataValidation type="decimal" allowBlank="1" showErrorMessage="1" errorTitle="ERROR" error="El precio debe ser menor o igual que el de proyecto" sqref="I511" xr:uid="{9CF9C8CB-DDAB-4C5D-B57F-3666C39D0F16}">
      <formula1>0</formula1>
      <formula2>66.62</formula2>
    </dataValidation>
    <dataValidation type="decimal" allowBlank="1" showErrorMessage="1" errorTitle="ERROR" error="El precio debe ser menor o igual que el de proyecto" sqref="I512" xr:uid="{6A49DF61-213A-4645-A8E0-0F35203E6141}">
      <formula1>0</formula1>
      <formula2>8.43</formula2>
    </dataValidation>
    <dataValidation type="decimal" allowBlank="1" showErrorMessage="1" errorTitle="ERROR" error="El precio debe ser menor o igual que el de proyecto" sqref="I513" xr:uid="{3CCF8DFA-BBDE-4426-BF3A-4CF1B7542457}">
      <formula1>0</formula1>
      <formula2>1785</formula2>
    </dataValidation>
    <dataValidation type="decimal" allowBlank="1" showErrorMessage="1" errorTitle="ERROR" error="El precio debe ser menor o igual que el de proyecto" sqref="I517" xr:uid="{C9A81F44-A29A-43A5-B386-A73FECE1DDEF}">
      <formula1>0</formula1>
      <formula2>32.17</formula2>
    </dataValidation>
    <dataValidation type="decimal" allowBlank="1" showErrorMessage="1" errorTitle="ERROR" error="El precio debe ser menor o igual que el de proyecto" sqref="I518" xr:uid="{F69D3FD0-0128-4F19-BC07-B0A14776B0A7}">
      <formula1>0</formula1>
      <formula2>40.18</formula2>
    </dataValidation>
    <dataValidation type="decimal" allowBlank="1" showErrorMessage="1" errorTitle="ERROR" error="El precio debe ser menor o igual que el de proyecto" sqref="I519" xr:uid="{940EADFC-72ED-4073-808A-2C9E04B179C4}">
      <formula1>0</formula1>
      <formula2>80.37</formula2>
    </dataValidation>
    <dataValidation type="decimal" allowBlank="1" showErrorMessage="1" errorTitle="ERROR" error="El precio debe ser menor o igual que el de proyecto" sqref="I520" xr:uid="{02E15129-3170-45F8-9F02-ABE4D4CDE532}">
      <formula1>0</formula1>
      <formula2>10.55</formula2>
    </dataValidation>
    <dataValidation type="decimal" allowBlank="1" showErrorMessage="1" errorTitle="ERROR" error="El precio debe ser menor o igual que el de proyecto" sqref="I530" xr:uid="{D8230D96-D9E4-458E-9EBA-0E94E095F0E4}">
      <formula1>0</formula1>
      <formula2>96.12</formula2>
    </dataValidation>
    <dataValidation type="decimal" allowBlank="1" showErrorMessage="1" errorTitle="ERROR" error="El precio debe ser menor o igual que el de proyecto" sqref="I531" xr:uid="{B3C1D07C-14FE-43CE-B2F1-F3120751CAFC}">
      <formula1>0</formula1>
      <formula2>81.14</formula2>
    </dataValidation>
    <dataValidation type="decimal" allowBlank="1" showErrorMessage="1" errorTitle="ERROR" error="El precio debe ser menor o igual que el de proyecto" sqref="I532 I547:I558" xr:uid="{5ECBDB6B-E31B-4C06-84CE-081AFDDE63CA}">
      <formula1>0</formula1>
      <formula2>81.13</formula2>
    </dataValidation>
    <dataValidation type="decimal" allowBlank="1" showInputMessage="1" showErrorMessage="1" sqref="E564" xr:uid="{C14890AA-1BEC-48FF-9B71-2212C2435DB6}">
      <formula1>0</formula1>
      <formula2>0.19</formula2>
    </dataValidation>
    <dataValidation type="decimal" operator="lessThanOrEqual" allowBlank="1" showInputMessage="1" showErrorMessage="1" errorTitle="ERROR" error="El precio debe ser igual o menor que el de Proyecto" sqref="I533" xr:uid="{31BF252E-7FC1-48D0-A048-754111649235}">
      <formula1>F533</formula1>
    </dataValidation>
    <dataValidation type="decimal" operator="greaterThanOrEqual" allowBlank="1" showErrorMessage="1" errorTitle="ERROR" error="El precio debe ser mayor o igual que el de proyecto" sqref="I542" xr:uid="{5471C47A-C6BF-4853-9840-65F908334949}">
      <formula1>F542</formula1>
    </dataValidation>
    <dataValidation type="decimal" operator="lessThanOrEqual" allowBlank="1" showErrorMessage="1" errorTitle="ERROR" error="El precio debe ser menor o igual que el de proyecto" sqref="I534:I538 I546" xr:uid="{A61AFA39-6E35-4CF7-9BAE-AA8048BD912B}">
      <formula1>F534</formula1>
    </dataValidation>
    <dataValidation type="decimal" allowBlank="1" showInputMessage="1" showErrorMessage="1" errorTitle="Error" error="No puede ser superior al 19%" sqref="H564" xr:uid="{A0282DAF-2C65-4C87-A0FA-0A15CEA674F0}">
      <formula1>0</formula1>
      <formula2>0.19</formula2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Cárdaba Prada, Luis María</dc:creator>
  <cp:lastModifiedBy>De Diego Pardos, Rafael</cp:lastModifiedBy>
  <dcterms:created xsi:type="dcterms:W3CDTF">2023-03-22T10:48:46Z</dcterms:created>
  <dcterms:modified xsi:type="dcterms:W3CDTF">2023-03-31T11:00:01Z</dcterms:modified>
</cp:coreProperties>
</file>