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MCA\OZ.22.071 Acuerdo Marco 2021_202X Servicio Inspección y encapsulado MCA\Licitación\"/>
    </mc:Choice>
  </mc:AlternateContent>
  <xr:revisionPtr revIDLastSave="0" documentId="13_ncr:1_{1A3C792C-8710-4E59-8F2F-6B3E533D82B6}" xr6:coauthVersionLast="47" xr6:coauthVersionMax="47" xr10:uidLastSave="{00000000-0000-0000-0000-000000000000}"/>
  <bookViews>
    <workbookView xWindow="-108" yWindow="-108" windowWidth="23256" windowHeight="12576" xr2:uid="{BB2276C4-5699-43C8-950E-DAA9E07771DC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I30" i="1"/>
  <c r="I29" i="1"/>
  <c r="I25" i="1"/>
  <c r="H26" i="1" s="1"/>
  <c r="I26" i="1" s="1"/>
  <c r="I21" i="1"/>
  <c r="I20" i="1"/>
  <c r="I16" i="1"/>
  <c r="I15" i="1"/>
  <c r="I11" i="1"/>
  <c r="I10" i="1"/>
  <c r="I6" i="1"/>
  <c r="I5" i="1"/>
  <c r="H32" i="1" l="1"/>
  <c r="H22" i="1"/>
  <c r="H17" i="1"/>
  <c r="I17" i="1" s="1"/>
  <c r="I14" i="1" s="1"/>
  <c r="H12" i="1"/>
  <c r="H7" i="1"/>
  <c r="I24" i="1"/>
  <c r="H24" i="1"/>
  <c r="H14" i="1" l="1"/>
  <c r="H4" i="1"/>
  <c r="I7" i="1"/>
  <c r="I4" i="1" s="1"/>
  <c r="I12" i="1"/>
  <c r="I9" i="1" s="1"/>
  <c r="H19" i="1"/>
  <c r="I22" i="1"/>
  <c r="I19" i="1" s="1"/>
  <c r="H28" i="1"/>
  <c r="I32" i="1"/>
  <c r="I28" i="1" s="1"/>
  <c r="H9" i="1"/>
  <c r="H34" i="1" l="1"/>
  <c r="I34" i="1" s="1"/>
  <c r="I36" i="1" l="1"/>
  <c r="I37" i="1"/>
  <c r="I38" i="1" l="1"/>
  <c r="I41" i="1" s="1"/>
  <c r="I39" i="1" l="1"/>
  <c r="E28" i="1"/>
  <c r="G31" i="1"/>
  <c r="G30" i="1"/>
  <c r="G29" i="1"/>
  <c r="E24" i="1"/>
  <c r="G25" i="1"/>
  <c r="F26" i="1" s="1"/>
  <c r="G26" i="1" s="1"/>
  <c r="G24" i="1" s="1"/>
  <c r="E19" i="1"/>
  <c r="G21" i="1"/>
  <c r="G20" i="1"/>
  <c r="E14" i="1"/>
  <c r="G16" i="1"/>
  <c r="G15" i="1"/>
  <c r="E9" i="1"/>
  <c r="G11" i="1"/>
  <c r="G10" i="1"/>
  <c r="E4" i="1"/>
  <c r="G6" i="1"/>
  <c r="G5" i="1"/>
  <c r="F17" i="1" l="1"/>
  <c r="F14" i="1" s="1"/>
  <c r="F32" i="1"/>
  <c r="F28" i="1" s="1"/>
  <c r="F22" i="1"/>
  <c r="F19" i="1" s="1"/>
  <c r="F7" i="1"/>
  <c r="F4" i="1" s="1"/>
  <c r="F12" i="1"/>
  <c r="G12" i="1" s="1"/>
  <c r="G9" i="1" s="1"/>
  <c r="G7" i="1"/>
  <c r="G4" i="1" s="1"/>
  <c r="F24" i="1"/>
  <c r="G32" i="1" l="1"/>
  <c r="G28" i="1" s="1"/>
  <c r="G17" i="1"/>
  <c r="G14" i="1" s="1"/>
  <c r="G22" i="1"/>
  <c r="G19" i="1" s="1"/>
  <c r="F9" i="1"/>
  <c r="F34" i="1" l="1"/>
  <c r="G34" i="1" s="1"/>
  <c r="G37" i="1" s="1"/>
  <c r="G36" i="1" l="1"/>
  <c r="G38" i="1" s="1"/>
  <c r="G3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Zazo Calahorra, Juan Carlos</author>
  </authors>
  <commentList>
    <comment ref="A3" authorId="0" shapeId="0" xr:uid="{D5D50CFA-4B2B-4E63-A4C4-5C5D481F8103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1278AE10-249F-4C04-B49B-7BA152AFB61E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E0423801-E3E4-4E40-9997-E01828D4047F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AAF625C7-5BE6-4A23-81CD-25177E540057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799988BF-750B-4E03-862E-1D60E579E13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9944AF90-7A34-4EF8-83F2-D7030FFB23E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B9399003-C547-4732-A51E-630A497284A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6B14D004-027B-4424-8BDB-099D0E0FD9A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I3" authorId="0" shapeId="0" xr:uid="{18B534CE-C8B4-4CC0-84BA-72C55E7A9693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<sst xmlns="http://schemas.openxmlformats.org/spreadsheetml/2006/main" count="98" uniqueCount="65">
  <si>
    <t>ACUERDO MARCO PARA LA INSPECCIÓN, IDENTIFICACIÓN, MEDICIÓN AMBIENTAL, EJECUCIÓN DE ENCAPSULADOS Y ELABORACIÓN DE INFORMES MCA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</si>
  <si>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</si>
  <si>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</si>
  <si>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</si>
  <si>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</si>
  <si>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</si>
  <si>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</si>
  <si>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</si>
  <si>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</si>
  <si>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</si>
  <si>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</si>
  <si>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</si>
  <si>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INSPECCIÓN, IDENTIFICACIÓN Y SEÑALIZACIÓN MCA</t>
  </si>
  <si>
    <t>MCA 010</t>
  </si>
  <si>
    <t>Partida</t>
  </si>
  <si>
    <t>d</t>
  </si>
  <si>
    <t>INSPECCIÓN , IDENTIFICACIÓN y SEÑALIZACIÓN MCA.</t>
  </si>
  <si>
    <t>MCA 010 N</t>
  </si>
  <si>
    <t>INSPECCIÓN , IDENTIFICACIÓN y SEÑALIZACIÓN MCA. NOCTURNO.</t>
  </si>
  <si>
    <t>Total 01</t>
  </si>
  <si>
    <t>02</t>
  </si>
  <si>
    <t>ENCAPSULADOS MCA</t>
  </si>
  <si>
    <t>ENC MCA 01</t>
  </si>
  <si>
    <t>m²</t>
  </si>
  <si>
    <t>ENCAPSULAMIENTO DE MCA</t>
  </si>
  <si>
    <t>ENC MCA 01 N</t>
  </si>
  <si>
    <t>ENCAPSULAMIENTO DE MCA. NOCTURNO.</t>
  </si>
  <si>
    <t>Total 02</t>
  </si>
  <si>
    <t>03</t>
  </si>
  <si>
    <t>ANÁLISIS Y CARACTERIZACIÓN DE MATERIALES</t>
  </si>
  <si>
    <t>ENY MAT MCA 01</t>
  </si>
  <si>
    <t>ud</t>
  </si>
  <si>
    <t>TOMA DE MUESTRA Y ENSAYO CARACTERIZACIÓN MATERIAL MCA</t>
  </si>
  <si>
    <t>ENY MAT MCA 01 URG</t>
  </si>
  <si>
    <t>TOMA DE MUESTRA Y ENSAYO CARACTERIZACIÓN MATERIAL MCA. URGENTE.</t>
  </si>
  <si>
    <t>Total 03</t>
  </si>
  <si>
    <t>04</t>
  </si>
  <si>
    <t>MEDICIONES AMBIENTALES MCA</t>
  </si>
  <si>
    <t>ENY AMB MCA 01</t>
  </si>
  <si>
    <t>ENSAYOS DE IDENTIFICACIÓN DE FIBRAS DE AMIANTO EN MUESTRA AMBIENTAL</t>
  </si>
  <si>
    <t>ENY AMB MCA 01 URG</t>
  </si>
  <si>
    <t>ENSAYOS DE IDENTIFICACIÓN DE FIBRAS DE AMIANTO EN MUESTRA AMBIENTAL. URGENTE.</t>
  </si>
  <si>
    <t>Total 04</t>
  </si>
  <si>
    <t>05</t>
  </si>
  <si>
    <t>INFORMES TÉCNICOS MCA</t>
  </si>
  <si>
    <t>INF MCA 01</t>
  </si>
  <si>
    <t>INFORME ESPECÍFICO MCA</t>
  </si>
  <si>
    <t>Total 05</t>
  </si>
  <si>
    <t>06</t>
  </si>
  <si>
    <t>MEDIOS AUXILIARES</t>
  </si>
  <si>
    <t>QMAUX 001</t>
  </si>
  <si>
    <t>jd</t>
  </si>
  <si>
    <t>JORNADA COMPROBACIÓN CORTE DE TRACCIÓN EN ESTACIÓN Ó TÚNEL (NOCTURNO)</t>
  </si>
  <si>
    <t>QMAUX 003</t>
  </si>
  <si>
    <t>MONTAJE Y DESMONTAJE TORRE MÓVIL h= 12 m. NOCTURNO.</t>
  </si>
  <si>
    <t>QMAUX 004</t>
  </si>
  <si>
    <t>MONTAJE Y DESMONTAJE TORRE MÓVIL h= 8 m. NOCTURNO.</t>
  </si>
  <si>
    <t>Total 06</t>
  </si>
  <si>
    <t>Total PEM</t>
  </si>
  <si>
    <t>%</t>
  </si>
  <si>
    <t>TOTAL OFERTA</t>
  </si>
  <si>
    <t>Beneficio Industrial</t>
  </si>
  <si>
    <t>Gastos Generales</t>
  </si>
  <si>
    <t>Base Imponible</t>
  </si>
  <si>
    <t>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</si>
</sst>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rgb="FFFF40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40FF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49" fontId="2" fillId="2" borderId="0" xfId="0" applyNumberFormat="1" applyFont="1" applyFill="1" applyAlignment="1">
      <alignment vertical="top"/>
    </xf>
    <xf numFmtId="49" fontId="6" fillId="2" borderId="0" xfId="0" applyNumberFormat="1" applyFont="1" applyFill="1" applyAlignment="1">
      <alignment vertical="top"/>
    </xf>
    <xf numFmtId="49" fontId="2" fillId="2" borderId="0" xfId="0" applyNumberFormat="1" applyFont="1" applyFill="1" applyAlignment="1">
      <alignment vertical="top" wrapText="1"/>
    </xf>
    <xf numFmtId="4" fontId="7" fillId="2" borderId="0" xfId="0" applyNumberFormat="1" applyFont="1" applyFill="1" applyAlignment="1">
      <alignment vertical="top"/>
    </xf>
    <xf numFmtId="49" fontId="8" fillId="3" borderId="0" xfId="0" applyNumberFormat="1" applyFont="1" applyFill="1" applyAlignment="1">
      <alignment vertical="top"/>
    </xf>
    <xf numFmtId="0" fontId="8" fillId="4" borderId="0" xfId="0" applyFont="1" applyFill="1" applyAlignment="1">
      <alignment vertical="top"/>
    </xf>
    <xf numFmtId="0" fontId="8" fillId="4" borderId="0" xfId="0" applyFont="1" applyFill="1" applyAlignment="1">
      <alignment vertical="top" wrapText="1"/>
    </xf>
    <xf numFmtId="3" fontId="11" fillId="2" borderId="0" xfId="0" applyNumberFormat="1" applyFont="1" applyFill="1" applyAlignment="1">
      <alignment vertical="top"/>
    </xf>
    <xf numFmtId="4" fontId="11" fillId="2" borderId="0" xfId="0" applyNumberFormat="1" applyFont="1" applyFill="1" applyAlignment="1">
      <alignment vertical="top"/>
    </xf>
    <xf numFmtId="0" fontId="10" fillId="4" borderId="0" xfId="0" applyFont="1" applyFill="1" applyAlignment="1">
      <alignment vertical="top"/>
    </xf>
    <xf numFmtId="49" fontId="8" fillId="5" borderId="0" xfId="0" applyNumberFormat="1" applyFont="1" applyFill="1" applyAlignment="1">
      <alignment vertical="top"/>
    </xf>
    <xf numFmtId="49" fontId="8" fillId="5" borderId="0" xfId="0" applyNumberFormat="1" applyFont="1" applyFill="1" applyAlignment="1">
      <alignment vertical="top" wrapText="1"/>
    </xf>
    <xf numFmtId="4" fontId="10" fillId="5" borderId="0" xfId="0" applyNumberFormat="1" applyFont="1" applyFill="1" applyAlignment="1">
      <alignment vertical="top"/>
    </xf>
    <xf numFmtId="0" fontId="8" fillId="5" borderId="0" xfId="0" applyFont="1" applyFill="1" applyAlignment="1">
      <alignment vertical="top"/>
    </xf>
    <xf numFmtId="49" fontId="2" fillId="5" borderId="0" xfId="0" applyNumberFormat="1" applyFont="1" applyFill="1" applyAlignment="1">
      <alignment vertical="top" wrapText="1"/>
    </xf>
    <xf numFmtId="3" fontId="10" fillId="5" borderId="0" xfId="0" applyNumberFormat="1" applyFont="1" applyFill="1" applyAlignment="1">
      <alignment vertical="top"/>
    </xf>
    <xf numFmtId="4" fontId="11" fillId="5" borderId="0" xfId="0" applyNumberFormat="1" applyFont="1" applyFill="1" applyAlignment="1">
      <alignment vertical="top"/>
    </xf>
    <xf numFmtId="49" fontId="2" fillId="5" borderId="0" xfId="0" applyNumberFormat="1" applyFont="1" applyFill="1" applyAlignment="1">
      <alignment horizontal="right" vertical="top" wrapText="1"/>
    </xf>
    <xf numFmtId="0" fontId="8" fillId="5" borderId="0" xfId="0" applyFont="1" applyFill="1" applyAlignment="1">
      <alignment vertical="top" wrapText="1"/>
    </xf>
    <xf numFmtId="0" fontId="8" fillId="5" borderId="0" xfId="0" applyFont="1" applyFill="1"/>
    <xf numFmtId="0" fontId="2" fillId="5" borderId="0" xfId="0" applyFont="1" applyFill="1" applyAlignment="1">
      <alignment horizontal="right"/>
    </xf>
    <xf numFmtId="0" fontId="8" fillId="5" borderId="0" xfId="0" applyFont="1" applyFill="1" applyAlignment="1">
      <alignment horizontal="right"/>
    </xf>
    <xf numFmtId="0" fontId="8" fillId="5" borderId="0" xfId="0" applyFont="1" applyFill="1" applyAlignment="1">
      <alignment horizontal="left"/>
    </xf>
    <xf numFmtId="0" fontId="0" fillId="5" borderId="0" xfId="0" applyFill="1"/>
    <xf numFmtId="4" fontId="1" fillId="5" borderId="0" xfId="0" applyNumberFormat="1" applyFont="1" applyFill="1"/>
    <xf numFmtId="4" fontId="7" fillId="5" borderId="0" xfId="0" applyNumberFormat="1" applyFont="1" applyFill="1" applyAlignment="1">
      <alignment vertical="top"/>
    </xf>
    <xf numFmtId="4" fontId="9" fillId="5" borderId="0" xfId="0" applyNumberFormat="1" applyFont="1" applyFill="1" applyAlignment="1">
      <alignment vertical="top"/>
    </xf>
    <xf numFmtId="0" fontId="1" fillId="6" borderId="0" xfId="0" applyFont="1" applyFill="1" applyAlignment="1">
      <alignment horizontal="right"/>
    </xf>
    <xf numFmtId="4" fontId="1" fillId="6" borderId="0" xfId="0" applyNumberFormat="1" applyFont="1" applyFill="1"/>
    <xf numFmtId="0" fontId="0" fillId="0" borderId="0" xfId="0" applyFill="1"/>
    <xf numFmtId="0" fontId="0" fillId="5" borderId="0" xfId="0" applyFill="1" applyAlignment="1">
      <alignment horizontal="right"/>
    </xf>
    <xf numFmtId="2" fontId="0" fillId="7" borderId="0" xfId="0" applyNumberFormat="1" applyFill="1" applyProtection="1">
      <protection locked="0"/>
    </xf>
    <xf numFmtId="4" fontId="8" fillId="7" borderId="0" xfId="0" applyNumberFormat="1" applyFont="1" applyFill="1" applyAlignment="1" applyProtection="1">
      <alignment vertical="top"/>
      <protection locked="0"/>
    </xf>
    <xf numFmtId="0" fontId="2" fillId="5" borderId="0" xfId="0" applyFont="1" applyFill="1" applyAlignment="1">
      <alignment horizontal="left" vertical="top"/>
    </xf>
    <xf numFmtId="0" fontId="0" fillId="5" borderId="0" xfId="0" applyFill="1" applyAlignment="1">
      <alignment horizontal="left" vertical="top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43</xdr:row>
      <xdr:rowOff>0</xdr:rowOff>
    </xdr:from>
    <xdr:to>
      <xdr:col>8</xdr:col>
      <xdr:colOff>1074421</xdr:colOff>
      <xdr:row>50</xdr:row>
      <xdr:rowOff>163830</xdr:rowOff>
    </xdr:to>
    <xdr:sp macro="" textlink="" fLocksText="0">
      <xdr:nvSpPr>
        <xdr:cNvPr id="2" name="CuadroTexto 1">
          <a:extLst>
            <a:ext uri="{FF2B5EF4-FFF2-40B4-BE49-F238E27FC236}">
              <a16:creationId xmlns:a16="http://schemas.microsoft.com/office/drawing/2014/main" id="{3434C2C6-002E-4B83-85D3-FF55A2644D08}"/>
            </a:ext>
          </a:extLst>
        </xdr:cNvPr>
        <xdr:cNvSpPr txBox="1"/>
      </xdr:nvSpPr>
      <xdr:spPr>
        <a:xfrm>
          <a:off x="1" y="8023860"/>
          <a:ext cx="9136380" cy="144399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800" b="1"/>
            <a:t>OBSERVACIONES</a:t>
          </a:r>
        </a:p>
        <a:p>
          <a:r>
            <a:rPr lang="es-E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deberán tener en cuenta las Notas del apartado “27. Evaluación de las ofertas” del cuadro resumen del Pliego de Condiciones Particulares.</a:t>
          </a:r>
          <a:endParaRPr lang="es-ES" sz="105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42010-6F33-46E8-A71B-4DB948C23538}">
  <dimension ref="A1:I41"/>
  <sheetViews>
    <sheetView showGridLines="0" tabSelected="1" workbookViewId="0">
      <pane xSplit="4" ySplit="3" topLeftCell="E28" activePane="bottomRight" state="frozen"/>
      <selection pane="topRight" activeCell="E1" sqref="E1"/>
      <selection pane="bottomLeft" activeCell="A4" sqref="A4"/>
      <selection pane="bottomRight" activeCell="I41" sqref="I41"/>
    </sheetView>
  </sheetViews>
  <sheetFormatPr baseColWidth="10" defaultRowHeight="14.4" x14ac:dyDescent="0.3"/>
  <cols>
    <col min="1" max="1" width="18.77734375" customWidth="1"/>
    <col min="2" max="2" width="7.44140625" bestFit="1" customWidth="1"/>
    <col min="3" max="3" width="3.88671875" bestFit="1" customWidth="1"/>
    <col min="4" max="4" width="42.21875" customWidth="1"/>
    <col min="5" max="5" width="6.5546875" customWidth="1"/>
    <col min="6" max="6" width="10.6640625" customWidth="1"/>
    <col min="7" max="7" width="11.44140625" customWidth="1"/>
    <col min="8" max="8" width="14.5546875" customWidth="1"/>
    <col min="9" max="9" width="15.77734375" customWidth="1"/>
  </cols>
  <sheetData>
    <row r="1" spans="1:9" x14ac:dyDescent="0.3">
      <c r="A1" s="38" t="s">
        <v>0</v>
      </c>
      <c r="B1" s="39"/>
      <c r="C1" s="39"/>
      <c r="D1" s="39"/>
      <c r="E1" s="39"/>
      <c r="F1" s="39"/>
      <c r="G1" s="39"/>
      <c r="H1" s="40"/>
      <c r="I1" s="40"/>
    </row>
    <row r="2" spans="1:9" ht="18" x14ac:dyDescent="0.3">
      <c r="A2" s="2" t="s">
        <v>1</v>
      </c>
      <c r="B2" s="1"/>
      <c r="C2" s="1"/>
      <c r="D2" s="1"/>
      <c r="E2" s="1"/>
      <c r="F2" s="1"/>
      <c r="G2" s="1"/>
    </row>
    <row r="3" spans="1:9" x14ac:dyDescent="0.3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3" t="s">
        <v>7</v>
      </c>
      <c r="G3" s="3" t="s">
        <v>8</v>
      </c>
      <c r="H3" s="3" t="s">
        <v>7</v>
      </c>
      <c r="I3" s="3" t="s">
        <v>8</v>
      </c>
    </row>
    <row r="4" spans="1:9" ht="27.6" x14ac:dyDescent="0.3">
      <c r="A4" s="5" t="s">
        <v>9</v>
      </c>
      <c r="B4" s="6" t="s">
        <v>10</v>
      </c>
      <c r="C4" s="5" t="s">
        <v>11</v>
      </c>
      <c r="D4" s="7" t="s">
        <v>12</v>
      </c>
      <c r="E4" s="12">
        <f>E7</f>
        <v>1</v>
      </c>
      <c r="F4" s="13">
        <f>F7</f>
        <v>422933</v>
      </c>
      <c r="G4" s="13">
        <f>G7</f>
        <v>422933</v>
      </c>
      <c r="H4" s="8">
        <f>H7</f>
        <v>0</v>
      </c>
      <c r="I4" s="8">
        <f>I7</f>
        <v>0</v>
      </c>
    </row>
    <row r="5" spans="1:9" ht="27.6" x14ac:dyDescent="0.3">
      <c r="A5" s="9" t="s">
        <v>13</v>
      </c>
      <c r="B5" s="15" t="s">
        <v>14</v>
      </c>
      <c r="C5" s="15" t="s">
        <v>15</v>
      </c>
      <c r="D5" s="16" t="s">
        <v>16</v>
      </c>
      <c r="E5" s="17">
        <v>300</v>
      </c>
      <c r="F5" s="17">
        <v>457.21</v>
      </c>
      <c r="G5" s="17">
        <f>ROUND(E5*F5,2)</f>
        <v>137163</v>
      </c>
      <c r="H5" s="37">
        <v>0</v>
      </c>
      <c r="I5" s="31">
        <f>ROUND(E5*H5,2)</f>
        <v>0</v>
      </c>
    </row>
    <row r="6" spans="1:9" ht="27.6" x14ac:dyDescent="0.3">
      <c r="A6" s="9" t="s">
        <v>17</v>
      </c>
      <c r="B6" s="15" t="s">
        <v>14</v>
      </c>
      <c r="C6" s="15" t="s">
        <v>15</v>
      </c>
      <c r="D6" s="16" t="s">
        <v>18</v>
      </c>
      <c r="E6" s="17">
        <v>500</v>
      </c>
      <c r="F6" s="17">
        <v>571.54</v>
      </c>
      <c r="G6" s="17">
        <f>ROUND(E6*F6,2)</f>
        <v>285770</v>
      </c>
      <c r="H6" s="37">
        <v>0</v>
      </c>
      <c r="I6" s="31">
        <f>ROUND(E6*H6,2)</f>
        <v>0</v>
      </c>
    </row>
    <row r="7" spans="1:9" x14ac:dyDescent="0.3">
      <c r="A7" s="18"/>
      <c r="B7" s="18"/>
      <c r="C7" s="18"/>
      <c r="D7" s="19" t="s">
        <v>19</v>
      </c>
      <c r="E7" s="20">
        <v>1</v>
      </c>
      <c r="F7" s="21">
        <f>SUM(G5:G6)</f>
        <v>422933</v>
      </c>
      <c r="G7" s="21">
        <f>ROUND(E7*F7,2)</f>
        <v>422933</v>
      </c>
      <c r="H7" s="30">
        <f>SUM(I5:I6)</f>
        <v>0</v>
      </c>
      <c r="I7" s="30">
        <f>ROUND(E7*H7,2)</f>
        <v>0</v>
      </c>
    </row>
    <row r="8" spans="1:9" ht="1.05" customHeight="1" x14ac:dyDescent="0.3">
      <c r="A8" s="10"/>
      <c r="B8" s="10"/>
      <c r="C8" s="10"/>
      <c r="D8" s="11"/>
      <c r="E8" s="14"/>
      <c r="F8" s="14"/>
      <c r="G8" s="14"/>
      <c r="H8" s="10"/>
      <c r="I8" s="10"/>
    </row>
    <row r="9" spans="1:9" x14ac:dyDescent="0.3">
      <c r="A9" s="5" t="s">
        <v>20</v>
      </c>
      <c r="B9" s="6" t="s">
        <v>10</v>
      </c>
      <c r="C9" s="5" t="s">
        <v>11</v>
      </c>
      <c r="D9" s="7" t="s">
        <v>21</v>
      </c>
      <c r="E9" s="12">
        <f>E12</f>
        <v>1</v>
      </c>
      <c r="F9" s="13">
        <f>F12</f>
        <v>23074.92</v>
      </c>
      <c r="G9" s="13">
        <f>G12</f>
        <v>23074.92</v>
      </c>
      <c r="H9" s="8">
        <f>H12</f>
        <v>0</v>
      </c>
      <c r="I9" s="8">
        <f>I12</f>
        <v>0</v>
      </c>
    </row>
    <row r="10" spans="1:9" x14ac:dyDescent="0.3">
      <c r="A10" s="15" t="s">
        <v>22</v>
      </c>
      <c r="B10" s="15" t="s">
        <v>14</v>
      </c>
      <c r="C10" s="15" t="s">
        <v>23</v>
      </c>
      <c r="D10" s="16" t="s">
        <v>24</v>
      </c>
      <c r="E10" s="17">
        <v>90</v>
      </c>
      <c r="F10" s="17">
        <v>53.34</v>
      </c>
      <c r="G10" s="17">
        <f>ROUND(E10*F10,2)</f>
        <v>4800.6000000000004</v>
      </c>
      <c r="H10" s="37">
        <v>0</v>
      </c>
      <c r="I10" s="31">
        <f>ROUND(E10*H10,2)</f>
        <v>0</v>
      </c>
    </row>
    <row r="11" spans="1:9" x14ac:dyDescent="0.3">
      <c r="A11" s="15" t="s">
        <v>25</v>
      </c>
      <c r="B11" s="15" t="s">
        <v>14</v>
      </c>
      <c r="C11" s="15" t="s">
        <v>23</v>
      </c>
      <c r="D11" s="16" t="s">
        <v>26</v>
      </c>
      <c r="E11" s="17">
        <v>306</v>
      </c>
      <c r="F11" s="17">
        <v>59.72</v>
      </c>
      <c r="G11" s="17">
        <f>ROUND(E11*F11,2)</f>
        <v>18274.32</v>
      </c>
      <c r="H11" s="37">
        <v>0</v>
      </c>
      <c r="I11" s="31">
        <f>ROUND(E11*H11,2)</f>
        <v>0</v>
      </c>
    </row>
    <row r="12" spans="1:9" x14ac:dyDescent="0.3">
      <c r="A12" s="18"/>
      <c r="B12" s="18"/>
      <c r="C12" s="18"/>
      <c r="D12" s="19" t="s">
        <v>27</v>
      </c>
      <c r="E12" s="20">
        <v>1</v>
      </c>
      <c r="F12" s="21">
        <f>SUM(G10:G11)</f>
        <v>23074.92</v>
      </c>
      <c r="G12" s="21">
        <f>ROUND(E12*F12,2)</f>
        <v>23074.92</v>
      </c>
      <c r="H12" s="30">
        <f>SUM(I10:I11)</f>
        <v>0</v>
      </c>
      <c r="I12" s="30">
        <f>ROUND(E12*H12,2)</f>
        <v>0</v>
      </c>
    </row>
    <row r="13" spans="1:9" ht="1.05" customHeight="1" x14ac:dyDescent="0.3">
      <c r="A13" s="10"/>
      <c r="B13" s="10"/>
      <c r="C13" s="10"/>
      <c r="D13" s="11"/>
      <c r="E13" s="14"/>
      <c r="F13" s="14"/>
      <c r="G13" s="14"/>
      <c r="H13" s="10"/>
      <c r="I13" s="10"/>
    </row>
    <row r="14" spans="1:9" x14ac:dyDescent="0.3">
      <c r="A14" s="5" t="s">
        <v>28</v>
      </c>
      <c r="B14" s="6" t="s">
        <v>10</v>
      </c>
      <c r="C14" s="5" t="s">
        <v>11</v>
      </c>
      <c r="D14" s="7" t="s">
        <v>29</v>
      </c>
      <c r="E14" s="12">
        <f>E17</f>
        <v>1</v>
      </c>
      <c r="F14" s="13">
        <f>F17</f>
        <v>64639.4</v>
      </c>
      <c r="G14" s="13">
        <f>G17</f>
        <v>64639.4</v>
      </c>
      <c r="H14" s="8">
        <f>H17</f>
        <v>0</v>
      </c>
      <c r="I14" s="8">
        <f>I17</f>
        <v>0</v>
      </c>
    </row>
    <row r="15" spans="1:9" ht="27.6" x14ac:dyDescent="0.3">
      <c r="A15" s="15" t="s">
        <v>30</v>
      </c>
      <c r="B15" s="15" t="s">
        <v>14</v>
      </c>
      <c r="C15" s="15" t="s">
        <v>31</v>
      </c>
      <c r="D15" s="16" t="s">
        <v>32</v>
      </c>
      <c r="E15" s="17">
        <v>100</v>
      </c>
      <c r="F15" s="17">
        <v>327.29000000000002</v>
      </c>
      <c r="G15" s="17">
        <f>ROUND(E15*F15,2)</f>
        <v>32729</v>
      </c>
      <c r="H15" s="37">
        <v>0</v>
      </c>
      <c r="I15" s="31">
        <f>ROUND(E15*H15,2)</f>
        <v>0</v>
      </c>
    </row>
    <row r="16" spans="1:9" ht="27.6" x14ac:dyDescent="0.3">
      <c r="A16" s="15" t="s">
        <v>33</v>
      </c>
      <c r="B16" s="15" t="s">
        <v>14</v>
      </c>
      <c r="C16" s="15" t="s">
        <v>31</v>
      </c>
      <c r="D16" s="16" t="s">
        <v>34</v>
      </c>
      <c r="E16" s="17">
        <v>64</v>
      </c>
      <c r="F16" s="17">
        <v>498.6</v>
      </c>
      <c r="G16" s="17">
        <f>ROUND(E16*F16,2)</f>
        <v>31910.400000000001</v>
      </c>
      <c r="H16" s="37">
        <v>0</v>
      </c>
      <c r="I16" s="31">
        <f>ROUND(E16*H16,2)</f>
        <v>0</v>
      </c>
    </row>
    <row r="17" spans="1:9" x14ac:dyDescent="0.3">
      <c r="A17" s="18"/>
      <c r="B17" s="18"/>
      <c r="C17" s="18"/>
      <c r="D17" s="19" t="s">
        <v>35</v>
      </c>
      <c r="E17" s="20">
        <v>1</v>
      </c>
      <c r="F17" s="21">
        <f>SUM(G15:G16)</f>
        <v>64639.4</v>
      </c>
      <c r="G17" s="21">
        <f>ROUND(E17*F17,2)</f>
        <v>64639.4</v>
      </c>
      <c r="H17" s="30">
        <f>SUM(I15:I16)</f>
        <v>0</v>
      </c>
      <c r="I17" s="30">
        <f>ROUND(E17*H17,2)</f>
        <v>0</v>
      </c>
    </row>
    <row r="18" spans="1:9" ht="1.05" customHeight="1" x14ac:dyDescent="0.3">
      <c r="A18" s="10"/>
      <c r="B18" s="10"/>
      <c r="C18" s="10"/>
      <c r="D18" s="11"/>
      <c r="E18" s="14"/>
      <c r="F18" s="14"/>
      <c r="G18" s="14"/>
      <c r="H18" s="10"/>
      <c r="I18" s="10"/>
    </row>
    <row r="19" spans="1:9" x14ac:dyDescent="0.3">
      <c r="A19" s="5" t="s">
        <v>36</v>
      </c>
      <c r="B19" s="6" t="s">
        <v>10</v>
      </c>
      <c r="C19" s="5" t="s">
        <v>11</v>
      </c>
      <c r="D19" s="7" t="s">
        <v>37</v>
      </c>
      <c r="E19" s="12">
        <f>E22</f>
        <v>1</v>
      </c>
      <c r="F19" s="13">
        <f>F22</f>
        <v>185525.2</v>
      </c>
      <c r="G19" s="13">
        <f>G22</f>
        <v>185525.2</v>
      </c>
      <c r="H19" s="8">
        <f>H22</f>
        <v>0</v>
      </c>
      <c r="I19" s="8">
        <f>I22</f>
        <v>0</v>
      </c>
    </row>
    <row r="20" spans="1:9" ht="27.6" x14ac:dyDescent="0.3">
      <c r="A20" s="15" t="s">
        <v>38</v>
      </c>
      <c r="B20" s="15" t="s">
        <v>14</v>
      </c>
      <c r="C20" s="15" t="s">
        <v>31</v>
      </c>
      <c r="D20" s="16" t="s">
        <v>39</v>
      </c>
      <c r="E20" s="17">
        <v>288</v>
      </c>
      <c r="F20" s="17">
        <v>416.45</v>
      </c>
      <c r="G20" s="17">
        <f>ROUND(E20*F20,2)</f>
        <v>119937.60000000001</v>
      </c>
      <c r="H20" s="37">
        <v>0</v>
      </c>
      <c r="I20" s="31">
        <f>ROUND(E20*H20,2)</f>
        <v>0</v>
      </c>
    </row>
    <row r="21" spans="1:9" ht="27.6" x14ac:dyDescent="0.3">
      <c r="A21" s="15" t="s">
        <v>40</v>
      </c>
      <c r="B21" s="15" t="s">
        <v>14</v>
      </c>
      <c r="C21" s="15" t="s">
        <v>31</v>
      </c>
      <c r="D21" s="16" t="s">
        <v>41</v>
      </c>
      <c r="E21" s="17">
        <v>104</v>
      </c>
      <c r="F21" s="17">
        <v>630.65</v>
      </c>
      <c r="G21" s="17">
        <f>ROUND(E21*F21,2)</f>
        <v>65587.600000000006</v>
      </c>
      <c r="H21" s="37">
        <v>0</v>
      </c>
      <c r="I21" s="31">
        <f>ROUND(E21*H21,2)</f>
        <v>0</v>
      </c>
    </row>
    <row r="22" spans="1:9" x14ac:dyDescent="0.3">
      <c r="A22" s="18"/>
      <c r="B22" s="18"/>
      <c r="C22" s="18"/>
      <c r="D22" s="19" t="s">
        <v>42</v>
      </c>
      <c r="E22" s="20">
        <v>1</v>
      </c>
      <c r="F22" s="21">
        <f>SUM(G20:G21)</f>
        <v>185525.2</v>
      </c>
      <c r="G22" s="21">
        <f>ROUND(E22*F22,2)</f>
        <v>185525.2</v>
      </c>
      <c r="H22" s="30">
        <f>SUM(I20:I21)</f>
        <v>0</v>
      </c>
      <c r="I22" s="30">
        <f>ROUND(E22*H22,2)</f>
        <v>0</v>
      </c>
    </row>
    <row r="23" spans="1:9" ht="1.05" customHeight="1" x14ac:dyDescent="0.3">
      <c r="A23" s="10"/>
      <c r="B23" s="10"/>
      <c r="C23" s="10"/>
      <c r="D23" s="11"/>
      <c r="E23" s="14"/>
      <c r="F23" s="14"/>
      <c r="G23" s="14"/>
      <c r="H23" s="10"/>
      <c r="I23" s="10"/>
    </row>
    <row r="24" spans="1:9" x14ac:dyDescent="0.3">
      <c r="A24" s="5" t="s">
        <v>43</v>
      </c>
      <c r="B24" s="6" t="s">
        <v>10</v>
      </c>
      <c r="C24" s="5" t="s">
        <v>11</v>
      </c>
      <c r="D24" s="7" t="s">
        <v>44</v>
      </c>
      <c r="E24" s="12">
        <f>E26</f>
        <v>1</v>
      </c>
      <c r="F24" s="13">
        <f>F26</f>
        <v>7153.92</v>
      </c>
      <c r="G24" s="13">
        <f>G26</f>
        <v>7153.92</v>
      </c>
      <c r="H24" s="8">
        <f>H26</f>
        <v>0</v>
      </c>
      <c r="I24" s="8">
        <f>I26</f>
        <v>0</v>
      </c>
    </row>
    <row r="25" spans="1:9" x14ac:dyDescent="0.3">
      <c r="A25" s="15" t="s">
        <v>45</v>
      </c>
      <c r="B25" s="15" t="s">
        <v>14</v>
      </c>
      <c r="C25" s="15" t="s">
        <v>31</v>
      </c>
      <c r="D25" s="16" t="s">
        <v>46</v>
      </c>
      <c r="E25" s="17">
        <v>12</v>
      </c>
      <c r="F25" s="17">
        <v>596.16</v>
      </c>
      <c r="G25" s="17">
        <f>ROUND(E25*F25,2)</f>
        <v>7153.92</v>
      </c>
      <c r="H25" s="37">
        <v>0</v>
      </c>
      <c r="I25" s="31">
        <f>ROUND(E25*H25,2)</f>
        <v>0</v>
      </c>
    </row>
    <row r="26" spans="1:9" x14ac:dyDescent="0.3">
      <c r="A26" s="18"/>
      <c r="B26" s="18"/>
      <c r="C26" s="18"/>
      <c r="D26" s="19" t="s">
        <v>47</v>
      </c>
      <c r="E26" s="20">
        <v>1</v>
      </c>
      <c r="F26" s="21">
        <f>G25</f>
        <v>7153.92</v>
      </c>
      <c r="G26" s="21">
        <f>ROUND(E26*F26,2)</f>
        <v>7153.92</v>
      </c>
      <c r="H26" s="30">
        <f>I25</f>
        <v>0</v>
      </c>
      <c r="I26" s="30">
        <f>ROUND(E26*H26,2)</f>
        <v>0</v>
      </c>
    </row>
    <row r="27" spans="1:9" ht="1.05" customHeight="1" x14ac:dyDescent="0.3">
      <c r="A27" s="10"/>
      <c r="B27" s="10"/>
      <c r="C27" s="10"/>
      <c r="D27" s="11"/>
      <c r="E27" s="14"/>
      <c r="F27" s="14"/>
      <c r="G27" s="14"/>
      <c r="H27" s="10"/>
      <c r="I27" s="10"/>
    </row>
    <row r="28" spans="1:9" x14ac:dyDescent="0.3">
      <c r="A28" s="5" t="s">
        <v>48</v>
      </c>
      <c r="B28" s="5" t="s">
        <v>10</v>
      </c>
      <c r="C28" s="5" t="s">
        <v>11</v>
      </c>
      <c r="D28" s="7" t="s">
        <v>49</v>
      </c>
      <c r="E28" s="12">
        <f>E32</f>
        <v>1</v>
      </c>
      <c r="F28" s="13">
        <f>F32</f>
        <v>81746</v>
      </c>
      <c r="G28" s="13">
        <f>G32</f>
        <v>81746</v>
      </c>
      <c r="H28" s="8">
        <f>H32</f>
        <v>0</v>
      </c>
      <c r="I28" s="8">
        <f>I32</f>
        <v>0</v>
      </c>
    </row>
    <row r="29" spans="1:9" ht="27.6" x14ac:dyDescent="0.3">
      <c r="A29" s="15" t="s">
        <v>50</v>
      </c>
      <c r="B29" s="15" t="s">
        <v>14</v>
      </c>
      <c r="C29" s="15" t="s">
        <v>51</v>
      </c>
      <c r="D29" s="16" t="s">
        <v>52</v>
      </c>
      <c r="E29" s="17">
        <v>160</v>
      </c>
      <c r="F29" s="17">
        <v>248.16</v>
      </c>
      <c r="G29" s="17">
        <f>ROUND(E29*F29,2)</f>
        <v>39705.599999999999</v>
      </c>
      <c r="H29" s="37">
        <v>0</v>
      </c>
      <c r="I29" s="31">
        <f>ROUND(E29*H29,2)</f>
        <v>0</v>
      </c>
    </row>
    <row r="30" spans="1:9" ht="27.6" x14ac:dyDescent="0.3">
      <c r="A30" s="15" t="s">
        <v>53</v>
      </c>
      <c r="B30" s="15" t="s">
        <v>14</v>
      </c>
      <c r="C30" s="15" t="s">
        <v>31</v>
      </c>
      <c r="D30" s="16" t="s">
        <v>54</v>
      </c>
      <c r="E30" s="17">
        <v>40</v>
      </c>
      <c r="F30" s="17">
        <v>378.53</v>
      </c>
      <c r="G30" s="17">
        <f>ROUND(E30*F30,2)</f>
        <v>15141.2</v>
      </c>
      <c r="H30" s="37">
        <v>0</v>
      </c>
      <c r="I30" s="31">
        <f>ROUND(E30*H30,2)</f>
        <v>0</v>
      </c>
    </row>
    <row r="31" spans="1:9" ht="27.6" x14ac:dyDescent="0.3">
      <c r="A31" s="15" t="s">
        <v>55</v>
      </c>
      <c r="B31" s="15" t="s">
        <v>14</v>
      </c>
      <c r="C31" s="15" t="s">
        <v>31</v>
      </c>
      <c r="D31" s="16" t="s">
        <v>56</v>
      </c>
      <c r="E31" s="17">
        <v>120</v>
      </c>
      <c r="F31" s="17">
        <v>224.16</v>
      </c>
      <c r="G31" s="17">
        <f>ROUND(E31*F31,2)</f>
        <v>26899.200000000001</v>
      </c>
      <c r="H31" s="37"/>
      <c r="I31" s="31">
        <f>ROUND(E31*H31,2)</f>
        <v>0</v>
      </c>
    </row>
    <row r="32" spans="1:9" x14ac:dyDescent="0.3">
      <c r="A32" s="18"/>
      <c r="B32" s="18"/>
      <c r="C32" s="18"/>
      <c r="D32" s="19" t="s">
        <v>57</v>
      </c>
      <c r="E32" s="20">
        <v>1</v>
      </c>
      <c r="F32" s="21">
        <f>SUM(G29:G31)</f>
        <v>81746</v>
      </c>
      <c r="G32" s="21">
        <f>ROUND(E32*F32,2)</f>
        <v>81746</v>
      </c>
      <c r="H32" s="30">
        <f>SUM(I29:I31)</f>
        <v>0</v>
      </c>
      <c r="I32" s="30">
        <f>ROUND(E32*H32,2)</f>
        <v>0</v>
      </c>
    </row>
    <row r="33" spans="1:9" ht="1.05" customHeight="1" x14ac:dyDescent="0.3">
      <c r="A33" s="10"/>
      <c r="B33" s="10"/>
      <c r="C33" s="10"/>
      <c r="D33" s="11"/>
      <c r="E33" s="14"/>
      <c r="F33" s="14"/>
      <c r="G33" s="14"/>
      <c r="H33" s="18"/>
      <c r="I33" s="10"/>
    </row>
    <row r="34" spans="1:9" x14ac:dyDescent="0.3">
      <c r="A34" s="18"/>
      <c r="B34" s="18"/>
      <c r="C34" s="18"/>
      <c r="D34" s="22" t="s">
        <v>58</v>
      </c>
      <c r="E34" s="20">
        <v>1</v>
      </c>
      <c r="F34" s="21">
        <f>G4+G9+G14+G19+G24+G28</f>
        <v>785072.44</v>
      </c>
      <c r="G34" s="21">
        <f>ROUND(E34*F34,2)</f>
        <v>785072.44</v>
      </c>
      <c r="H34" s="30">
        <f>I4+I9+I14+I19+I24+I28</f>
        <v>0</v>
      </c>
      <c r="I34" s="30">
        <f>ROUND(E34*H34,2)</f>
        <v>0</v>
      </c>
    </row>
    <row r="35" spans="1:9" ht="1.05" customHeight="1" x14ac:dyDescent="0.3">
      <c r="A35" s="18"/>
      <c r="B35" s="18"/>
      <c r="C35" s="18"/>
      <c r="D35" s="23"/>
      <c r="E35" s="18"/>
      <c r="F35" s="18"/>
      <c r="G35" s="18"/>
      <c r="I35" s="28"/>
    </row>
    <row r="36" spans="1:9" x14ac:dyDescent="0.3">
      <c r="A36" s="24"/>
      <c r="B36" s="24"/>
      <c r="C36" s="24"/>
      <c r="D36" s="25" t="s">
        <v>62</v>
      </c>
      <c r="E36" s="26">
        <v>13</v>
      </c>
      <c r="F36" s="27" t="s">
        <v>59</v>
      </c>
      <c r="G36" s="17">
        <f>G34*E36/100</f>
        <v>102059.42</v>
      </c>
      <c r="H36" s="36">
        <v>0</v>
      </c>
      <c r="I36" s="17">
        <f>I34*H36/100</f>
        <v>0</v>
      </c>
    </row>
    <row r="37" spans="1:9" x14ac:dyDescent="0.3">
      <c r="A37" s="24"/>
      <c r="B37" s="24"/>
      <c r="C37" s="24"/>
      <c r="D37" s="25" t="s">
        <v>61</v>
      </c>
      <c r="E37" s="26">
        <v>6</v>
      </c>
      <c r="F37" s="27" t="s">
        <v>59</v>
      </c>
      <c r="G37" s="17">
        <f>G34*E37/100</f>
        <v>47104.35</v>
      </c>
      <c r="H37" s="36">
        <v>0</v>
      </c>
      <c r="I37" s="17">
        <f>I34*H37/100</f>
        <v>0</v>
      </c>
    </row>
    <row r="38" spans="1:9" x14ac:dyDescent="0.3">
      <c r="A38" s="24"/>
      <c r="B38" s="24"/>
      <c r="C38" s="24"/>
      <c r="D38" s="25" t="s">
        <v>63</v>
      </c>
      <c r="E38" s="26"/>
      <c r="F38" s="27"/>
      <c r="G38" s="21">
        <f>G34+G36+G37</f>
        <v>934236.21</v>
      </c>
      <c r="H38" s="29"/>
      <c r="I38" s="21">
        <f>SUM(I34:I37)</f>
        <v>0</v>
      </c>
    </row>
    <row r="39" spans="1:9" hidden="1" x14ac:dyDescent="0.3">
      <c r="A39" s="24"/>
      <c r="B39" s="24"/>
      <c r="C39" s="24"/>
      <c r="D39" s="25" t="s">
        <v>64</v>
      </c>
      <c r="E39" s="26">
        <v>21</v>
      </c>
      <c r="F39" s="27" t="s">
        <v>59</v>
      </c>
      <c r="G39" s="17">
        <f>G38*E39/100</f>
        <v>196189.6</v>
      </c>
      <c r="H39" s="35">
        <v>21</v>
      </c>
      <c r="I39" s="17">
        <f>I38*H39/100</f>
        <v>0</v>
      </c>
    </row>
    <row r="40" spans="1:9" x14ac:dyDescent="0.3">
      <c r="A40" s="34"/>
      <c r="B40" s="34"/>
      <c r="C40" s="34"/>
      <c r="D40" s="34"/>
      <c r="E40" s="34"/>
      <c r="F40" s="34"/>
      <c r="G40" s="34"/>
      <c r="H40" s="34"/>
      <c r="I40" s="34"/>
    </row>
    <row r="41" spans="1:9" x14ac:dyDescent="0.3">
      <c r="A41" s="28"/>
      <c r="B41" s="28"/>
      <c r="C41" s="28"/>
      <c r="D41" s="41"/>
      <c r="E41" s="41"/>
      <c r="F41" s="41"/>
      <c r="G41" s="29"/>
      <c r="H41" s="32" t="s">
        <v>60</v>
      </c>
      <c r="I41" s="33">
        <f>I38</f>
        <v>0</v>
      </c>
    </row>
  </sheetData>
  <sheetProtection algorithmName="SHA-512" hashValue="m6ZV4Te3giRrRPowPwYrM07m/2pXPulIx2dQ2FIFwovtVwqNuNSTN1IXdvnt6a1EnDrxXSdDfDcnw7AyeVuiUA==" saltValue="gESkNTa4uA4Zl4zRZWE6Gw==" spinCount="100000" sheet="1" objects="1" scenarios="1"/>
  <mergeCells count="1">
    <mergeCell ref="D41:F41"/>
  </mergeCells>
  <dataValidations count="1">
    <dataValidation type="list" allowBlank="1" showInputMessage="1" showErrorMessage="1" sqref="B4:B35" xr:uid="{4DAC3C4C-6C4B-4BA9-B2D8-A044B49D2CEB}">
      <formula1>"Capítulo,Partida,Mano de obra,Maquinaria,Material,Otros,Tarea,"</formula1>
    </dataValidation>
  </dataValidations>
  <pageMargins left="0.25" right="0.25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Zazo Calahorra, Juan Carlos</dc:creator>
  <cp:lastModifiedBy>Zazo Calahorra, Juan Carlos</cp:lastModifiedBy>
  <cp:lastPrinted>2022-10-11T12:14:52Z</cp:lastPrinted>
  <dcterms:created xsi:type="dcterms:W3CDTF">2022-07-19T09:49:34Z</dcterms:created>
  <dcterms:modified xsi:type="dcterms:W3CDTF">2023-03-24T10:01:57Z</dcterms:modified>
</cp:coreProperties>
</file>