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\\metromadrid.net\Estamentos\Ser. Obras\Proyectos y Construcción\002_MODERNIZACIÓN\L-09\Desamiantado_Nuñez de Balboa Cruz del Rayo y Concha Espina\02.1_OB.23.003_NUÑEZ DE BALBOA\DOC 4 PRESUPUESTO\"/>
    </mc:Choice>
  </mc:AlternateContent>
  <xr:revisionPtr revIDLastSave="0" documentId="8_{3E531267-39E7-4A69-8789-D303AD7A94C8}" xr6:coauthVersionLast="47" xr6:coauthVersionMax="47" xr10:uidLastSave="{00000000-0000-0000-0000-000000000000}"/>
  <bookViews>
    <workbookView xWindow="-108" yWindow="-108" windowWidth="23256" windowHeight="12576" xr2:uid="{56D2E461-B193-4661-B871-10F5D17F2A60}"/>
  </bookViews>
  <sheets>
    <sheet name="Hoja1" sheetId="1" r:id="rId1"/>
  </sheets>
  <definedNames>
    <definedName name="_xlnm._FilterDatabase" localSheetId="0" hidden="1">Hoja1!$C$1:$C$652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638" i="1" l="1"/>
  <c r="G638" i="1"/>
  <c r="I627" i="1"/>
  <c r="J627" i="1" s="1"/>
  <c r="I628" i="1" s="1"/>
  <c r="I142" i="1"/>
  <c r="J632" i="1"/>
  <c r="J631" i="1"/>
  <c r="H630" i="1"/>
  <c r="H626" i="1"/>
  <c r="J623" i="1"/>
  <c r="J622" i="1"/>
  <c r="J621" i="1"/>
  <c r="J620" i="1"/>
  <c r="J619" i="1"/>
  <c r="J618" i="1"/>
  <c r="J617" i="1"/>
  <c r="J616" i="1"/>
  <c r="J615" i="1"/>
  <c r="H614" i="1"/>
  <c r="J611" i="1"/>
  <c r="J610" i="1"/>
  <c r="J605" i="1"/>
  <c r="J604" i="1"/>
  <c r="J603" i="1"/>
  <c r="J602" i="1"/>
  <c r="H601" i="1"/>
  <c r="J598" i="1"/>
  <c r="J597" i="1"/>
  <c r="J596" i="1"/>
  <c r="J595" i="1"/>
  <c r="J594" i="1"/>
  <c r="J593" i="1"/>
  <c r="J592" i="1"/>
  <c r="H591" i="1"/>
  <c r="H590" i="1"/>
  <c r="J585" i="1"/>
  <c r="J584" i="1"/>
  <c r="H583" i="1"/>
  <c r="J580" i="1"/>
  <c r="J579" i="1"/>
  <c r="H578" i="1"/>
  <c r="H577" i="1"/>
  <c r="H576" i="1"/>
  <c r="J567" i="1"/>
  <c r="J566" i="1"/>
  <c r="J565" i="1"/>
  <c r="J564" i="1"/>
  <c r="J563" i="1"/>
  <c r="J562" i="1"/>
  <c r="J561" i="1"/>
  <c r="J560" i="1"/>
  <c r="J559" i="1"/>
  <c r="H558" i="1"/>
  <c r="J555" i="1"/>
  <c r="J554" i="1"/>
  <c r="J553" i="1"/>
  <c r="J552" i="1"/>
  <c r="J551" i="1"/>
  <c r="J550" i="1"/>
  <c r="H549" i="1"/>
  <c r="H548" i="1"/>
  <c r="J545" i="1"/>
  <c r="J544" i="1"/>
  <c r="J543" i="1"/>
  <c r="J542" i="1"/>
  <c r="J541" i="1"/>
  <c r="J540" i="1"/>
  <c r="J539" i="1"/>
  <c r="J538" i="1"/>
  <c r="H537" i="1"/>
  <c r="J534" i="1"/>
  <c r="J533" i="1"/>
  <c r="H532" i="1"/>
  <c r="J529" i="1"/>
  <c r="J528" i="1"/>
  <c r="H527" i="1"/>
  <c r="J524" i="1"/>
  <c r="J523" i="1"/>
  <c r="J522" i="1"/>
  <c r="H521" i="1"/>
  <c r="J518" i="1"/>
  <c r="J517" i="1"/>
  <c r="J516" i="1"/>
  <c r="J515" i="1"/>
  <c r="H514" i="1"/>
  <c r="J511" i="1"/>
  <c r="J510" i="1"/>
  <c r="J509" i="1"/>
  <c r="J508" i="1"/>
  <c r="J507" i="1"/>
  <c r="J506" i="1"/>
  <c r="J505" i="1"/>
  <c r="H504" i="1"/>
  <c r="J499" i="1"/>
  <c r="J498" i="1"/>
  <c r="J497" i="1"/>
  <c r="H496" i="1"/>
  <c r="H495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H479" i="1"/>
  <c r="J476" i="1"/>
  <c r="J475" i="1"/>
  <c r="J474" i="1"/>
  <c r="H473" i="1"/>
  <c r="J470" i="1"/>
  <c r="I471" i="1" s="1"/>
  <c r="H469" i="1"/>
  <c r="J466" i="1"/>
  <c r="I467" i="1" s="1"/>
  <c r="H465" i="1"/>
  <c r="J462" i="1"/>
  <c r="J461" i="1"/>
  <c r="J460" i="1"/>
  <c r="J459" i="1"/>
  <c r="H458" i="1"/>
  <c r="J453" i="1"/>
  <c r="J452" i="1"/>
  <c r="J451" i="1"/>
  <c r="H450" i="1"/>
  <c r="J447" i="1"/>
  <c r="J446" i="1"/>
  <c r="J445" i="1"/>
  <c r="H444" i="1"/>
  <c r="J441" i="1"/>
  <c r="J440" i="1"/>
  <c r="J439" i="1"/>
  <c r="J438" i="1"/>
  <c r="J437" i="1"/>
  <c r="J436" i="1"/>
  <c r="J435" i="1"/>
  <c r="J434" i="1"/>
  <c r="J433" i="1"/>
  <c r="J432" i="1"/>
  <c r="H431" i="1"/>
  <c r="H430" i="1"/>
  <c r="H429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H414" i="1"/>
  <c r="J409" i="1"/>
  <c r="I410" i="1" s="1"/>
  <c r="J410" i="1" s="1"/>
  <c r="J408" i="1" s="1"/>
  <c r="H408" i="1"/>
  <c r="J405" i="1"/>
  <c r="I406" i="1" s="1"/>
  <c r="H404" i="1"/>
  <c r="J401" i="1"/>
  <c r="I402" i="1" s="1"/>
  <c r="H400" i="1"/>
  <c r="J397" i="1"/>
  <c r="J396" i="1"/>
  <c r="J395" i="1"/>
  <c r="J394" i="1"/>
  <c r="J393" i="1"/>
  <c r="H392" i="1"/>
  <c r="H391" i="1"/>
  <c r="J386" i="1"/>
  <c r="J385" i="1"/>
  <c r="I387" i="1" s="1"/>
  <c r="H384" i="1"/>
  <c r="J381" i="1"/>
  <c r="J380" i="1"/>
  <c r="J379" i="1"/>
  <c r="H378" i="1"/>
  <c r="J373" i="1"/>
  <c r="I374" i="1" s="1"/>
  <c r="H372" i="1"/>
  <c r="J369" i="1"/>
  <c r="J368" i="1"/>
  <c r="J367" i="1"/>
  <c r="J366" i="1"/>
  <c r="J365" i="1"/>
  <c r="J364" i="1"/>
  <c r="J363" i="1"/>
  <c r="J362" i="1"/>
  <c r="J361" i="1"/>
  <c r="J360" i="1"/>
  <c r="J359" i="1"/>
  <c r="H358" i="1"/>
  <c r="J355" i="1"/>
  <c r="J354" i="1"/>
  <c r="J353" i="1"/>
  <c r="J352" i="1"/>
  <c r="J351" i="1"/>
  <c r="J350" i="1"/>
  <c r="J349" i="1"/>
  <c r="H348" i="1"/>
  <c r="H347" i="1"/>
  <c r="J344" i="1"/>
  <c r="J343" i="1"/>
  <c r="J342" i="1"/>
  <c r="J341" i="1"/>
  <c r="J340" i="1"/>
  <c r="H339" i="1"/>
  <c r="J336" i="1"/>
  <c r="J335" i="1"/>
  <c r="J334" i="1"/>
  <c r="J333" i="1"/>
  <c r="H332" i="1"/>
  <c r="J329" i="1"/>
  <c r="J328" i="1"/>
  <c r="J327" i="1"/>
  <c r="J326" i="1"/>
  <c r="J325" i="1"/>
  <c r="J324" i="1"/>
  <c r="J323" i="1"/>
  <c r="J322" i="1"/>
  <c r="J321" i="1"/>
  <c r="H320" i="1"/>
  <c r="J317" i="1"/>
  <c r="J316" i="1"/>
  <c r="J315" i="1"/>
  <c r="J314" i="1"/>
  <c r="J313" i="1"/>
  <c r="J312" i="1"/>
  <c r="J311" i="1"/>
  <c r="J310" i="1"/>
  <c r="J309" i="1"/>
  <c r="H308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H292" i="1"/>
  <c r="H291" i="1"/>
  <c r="H290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H270" i="1"/>
  <c r="J265" i="1"/>
  <c r="J264" i="1"/>
  <c r="J263" i="1"/>
  <c r="J262" i="1"/>
  <c r="J261" i="1"/>
  <c r="J260" i="1"/>
  <c r="J259" i="1"/>
  <c r="H258" i="1"/>
  <c r="J255" i="1"/>
  <c r="J254" i="1"/>
  <c r="J253" i="1"/>
  <c r="J252" i="1"/>
  <c r="J251" i="1"/>
  <c r="J250" i="1"/>
  <c r="J249" i="1"/>
  <c r="J248" i="1"/>
  <c r="H247" i="1"/>
  <c r="J244" i="1"/>
  <c r="I245" i="1" s="1"/>
  <c r="H243" i="1"/>
  <c r="J240" i="1"/>
  <c r="J239" i="1"/>
  <c r="J238" i="1"/>
  <c r="J237" i="1"/>
  <c r="J236" i="1"/>
  <c r="J235" i="1"/>
  <c r="J234" i="1"/>
  <c r="H233" i="1"/>
  <c r="J230" i="1"/>
  <c r="I231" i="1" s="1"/>
  <c r="I229" i="1" s="1"/>
  <c r="H229" i="1"/>
  <c r="J226" i="1"/>
  <c r="J225" i="1"/>
  <c r="J224" i="1"/>
  <c r="J223" i="1"/>
  <c r="J222" i="1"/>
  <c r="J221" i="1"/>
  <c r="J220" i="1"/>
  <c r="J219" i="1"/>
  <c r="H218" i="1"/>
  <c r="J215" i="1"/>
  <c r="J214" i="1"/>
  <c r="J213" i="1"/>
  <c r="J212" i="1"/>
  <c r="H211" i="1"/>
  <c r="H210" i="1"/>
  <c r="J207" i="1"/>
  <c r="J206" i="1"/>
  <c r="J205" i="1"/>
  <c r="J204" i="1"/>
  <c r="J203" i="1"/>
  <c r="J202" i="1"/>
  <c r="J201" i="1"/>
  <c r="J200" i="1"/>
  <c r="J199" i="1"/>
  <c r="J198" i="1"/>
  <c r="H197" i="1"/>
  <c r="J190" i="1"/>
  <c r="J189" i="1"/>
  <c r="J188" i="1"/>
  <c r="J187" i="1"/>
  <c r="J186" i="1"/>
  <c r="J185" i="1"/>
  <c r="H184" i="1"/>
  <c r="H183" i="1"/>
  <c r="J174" i="1"/>
  <c r="J173" i="1"/>
  <c r="J172" i="1"/>
  <c r="J171" i="1"/>
  <c r="H170" i="1"/>
  <c r="H169" i="1"/>
  <c r="J166" i="1"/>
  <c r="I167" i="1" s="1"/>
  <c r="I165" i="1" s="1"/>
  <c r="H165" i="1"/>
  <c r="H164" i="1"/>
  <c r="H163" i="1"/>
  <c r="J158" i="1"/>
  <c r="J157" i="1"/>
  <c r="J156" i="1"/>
  <c r="H155" i="1"/>
  <c r="J152" i="1"/>
  <c r="J151" i="1"/>
  <c r="J150" i="1"/>
  <c r="J149" i="1"/>
  <c r="H148" i="1"/>
  <c r="H147" i="1"/>
  <c r="J142" i="1"/>
  <c r="I143" i="1" s="1"/>
  <c r="H141" i="1"/>
  <c r="H140" i="1"/>
  <c r="H139" i="1"/>
  <c r="J136" i="1"/>
  <c r="J135" i="1"/>
  <c r="J134" i="1"/>
  <c r="J133" i="1"/>
  <c r="J132" i="1"/>
  <c r="H131" i="1"/>
  <c r="J128" i="1"/>
  <c r="J127" i="1"/>
  <c r="J126" i="1"/>
  <c r="J125" i="1"/>
  <c r="H124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H106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H87" i="1"/>
  <c r="J84" i="1"/>
  <c r="J83" i="1"/>
  <c r="J82" i="1"/>
  <c r="J81" i="1"/>
  <c r="J80" i="1"/>
  <c r="J79" i="1"/>
  <c r="J78" i="1"/>
  <c r="J77" i="1"/>
  <c r="J76" i="1"/>
  <c r="H75" i="1"/>
  <c r="J72" i="1"/>
  <c r="J71" i="1"/>
  <c r="J70" i="1"/>
  <c r="J69" i="1"/>
  <c r="J68" i="1"/>
  <c r="J67" i="1"/>
  <c r="J66" i="1"/>
  <c r="J65" i="1"/>
  <c r="J64" i="1"/>
  <c r="H63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H40" i="1"/>
  <c r="J37" i="1"/>
  <c r="J36" i="1"/>
  <c r="J35" i="1"/>
  <c r="J34" i="1"/>
  <c r="J33" i="1"/>
  <c r="J32" i="1"/>
  <c r="J31" i="1"/>
  <c r="J30" i="1"/>
  <c r="J29" i="1"/>
  <c r="J28" i="1"/>
  <c r="J27" i="1"/>
  <c r="J26" i="1"/>
  <c r="H25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H6" i="1"/>
  <c r="H5" i="1"/>
  <c r="H4" i="1"/>
  <c r="E630" i="1"/>
  <c r="G632" i="1"/>
  <c r="G631" i="1"/>
  <c r="E626" i="1"/>
  <c r="G627" i="1"/>
  <c r="F628" i="1" s="1"/>
  <c r="E614" i="1"/>
  <c r="G623" i="1"/>
  <c r="G622" i="1"/>
  <c r="G621" i="1"/>
  <c r="G620" i="1"/>
  <c r="G619" i="1"/>
  <c r="G618" i="1"/>
  <c r="G617" i="1"/>
  <c r="G616" i="1"/>
  <c r="G615" i="1"/>
  <c r="E576" i="1"/>
  <c r="G611" i="1"/>
  <c r="G610" i="1"/>
  <c r="E590" i="1"/>
  <c r="E601" i="1"/>
  <c r="G605" i="1"/>
  <c r="G604" i="1"/>
  <c r="G603" i="1"/>
  <c r="G602" i="1"/>
  <c r="E591" i="1"/>
  <c r="G598" i="1"/>
  <c r="G597" i="1"/>
  <c r="G596" i="1"/>
  <c r="G595" i="1"/>
  <c r="G594" i="1"/>
  <c r="G593" i="1"/>
  <c r="G592" i="1"/>
  <c r="E577" i="1"/>
  <c r="E583" i="1"/>
  <c r="G585" i="1"/>
  <c r="G584" i="1"/>
  <c r="E578" i="1"/>
  <c r="G580" i="1"/>
  <c r="G579" i="1"/>
  <c r="E290" i="1"/>
  <c r="E429" i="1"/>
  <c r="E548" i="1"/>
  <c r="E558" i="1"/>
  <c r="G567" i="1"/>
  <c r="G566" i="1"/>
  <c r="G565" i="1"/>
  <c r="G564" i="1"/>
  <c r="G563" i="1"/>
  <c r="G562" i="1"/>
  <c r="G561" i="1"/>
  <c r="G560" i="1"/>
  <c r="G559" i="1"/>
  <c r="E549" i="1"/>
  <c r="G555" i="1"/>
  <c r="G554" i="1"/>
  <c r="G553" i="1"/>
  <c r="G552" i="1"/>
  <c r="G551" i="1"/>
  <c r="G550" i="1"/>
  <c r="E537" i="1"/>
  <c r="G545" i="1"/>
  <c r="G544" i="1"/>
  <c r="G543" i="1"/>
  <c r="G542" i="1"/>
  <c r="G541" i="1"/>
  <c r="G540" i="1"/>
  <c r="G539" i="1"/>
  <c r="G538" i="1"/>
  <c r="E532" i="1"/>
  <c r="G534" i="1"/>
  <c r="G533" i="1"/>
  <c r="E527" i="1"/>
  <c r="G529" i="1"/>
  <c r="G528" i="1"/>
  <c r="E521" i="1"/>
  <c r="G524" i="1"/>
  <c r="G523" i="1"/>
  <c r="G522" i="1"/>
  <c r="E514" i="1"/>
  <c r="G518" i="1"/>
  <c r="G517" i="1"/>
  <c r="G516" i="1"/>
  <c r="G515" i="1"/>
  <c r="E504" i="1"/>
  <c r="G511" i="1"/>
  <c r="G510" i="1"/>
  <c r="G509" i="1"/>
  <c r="G508" i="1"/>
  <c r="G507" i="1"/>
  <c r="G506" i="1"/>
  <c r="G505" i="1"/>
  <c r="E495" i="1"/>
  <c r="E496" i="1"/>
  <c r="G499" i="1"/>
  <c r="G498" i="1"/>
  <c r="G497" i="1"/>
  <c r="E479" i="1"/>
  <c r="G492" i="1"/>
  <c r="G491" i="1"/>
  <c r="G490" i="1"/>
  <c r="G489" i="1"/>
  <c r="G488" i="1"/>
  <c r="G487" i="1"/>
  <c r="G486" i="1"/>
  <c r="G485" i="1"/>
  <c r="G484" i="1"/>
  <c r="G483" i="1"/>
  <c r="G482" i="1"/>
  <c r="G481" i="1"/>
  <c r="G480" i="1"/>
  <c r="E473" i="1"/>
  <c r="G476" i="1"/>
  <c r="G475" i="1"/>
  <c r="G474" i="1"/>
  <c r="E469" i="1"/>
  <c r="G470" i="1"/>
  <c r="F471" i="1" s="1"/>
  <c r="E465" i="1"/>
  <c r="G466" i="1"/>
  <c r="F467" i="1" s="1"/>
  <c r="G467" i="1" s="1"/>
  <c r="G465" i="1" s="1"/>
  <c r="E458" i="1"/>
  <c r="G462" i="1"/>
  <c r="G461" i="1"/>
  <c r="G460" i="1"/>
  <c r="G459" i="1"/>
  <c r="E430" i="1"/>
  <c r="E450" i="1"/>
  <c r="G453" i="1"/>
  <c r="G452" i="1"/>
  <c r="G451" i="1"/>
  <c r="E444" i="1"/>
  <c r="G447" i="1"/>
  <c r="G446" i="1"/>
  <c r="G445" i="1"/>
  <c r="E431" i="1"/>
  <c r="G441" i="1"/>
  <c r="G440" i="1"/>
  <c r="G439" i="1"/>
  <c r="G438" i="1"/>
  <c r="G437" i="1"/>
  <c r="G436" i="1"/>
  <c r="G435" i="1"/>
  <c r="G434" i="1"/>
  <c r="G433" i="1"/>
  <c r="G432" i="1"/>
  <c r="E414" i="1"/>
  <c r="G426" i="1"/>
  <c r="G425" i="1"/>
  <c r="G424" i="1"/>
  <c r="G423" i="1"/>
  <c r="G422" i="1"/>
  <c r="G421" i="1"/>
  <c r="G420" i="1"/>
  <c r="G419" i="1"/>
  <c r="G418" i="1"/>
  <c r="G417" i="1"/>
  <c r="G416" i="1"/>
  <c r="G415" i="1"/>
  <c r="E391" i="1"/>
  <c r="E408" i="1"/>
  <c r="G409" i="1"/>
  <c r="F410" i="1" s="1"/>
  <c r="E404" i="1"/>
  <c r="G405" i="1"/>
  <c r="F406" i="1" s="1"/>
  <c r="E400" i="1"/>
  <c r="G401" i="1"/>
  <c r="F402" i="1" s="1"/>
  <c r="E392" i="1"/>
  <c r="G397" i="1"/>
  <c r="G396" i="1"/>
  <c r="G395" i="1"/>
  <c r="G394" i="1"/>
  <c r="G393" i="1"/>
  <c r="E291" i="1"/>
  <c r="E384" i="1"/>
  <c r="G386" i="1"/>
  <c r="G385" i="1"/>
  <c r="E378" i="1"/>
  <c r="G381" i="1"/>
  <c r="G380" i="1"/>
  <c r="G379" i="1"/>
  <c r="E347" i="1"/>
  <c r="E372" i="1"/>
  <c r="G373" i="1"/>
  <c r="F374" i="1" s="1"/>
  <c r="E358" i="1"/>
  <c r="G369" i="1"/>
  <c r="G368" i="1"/>
  <c r="G367" i="1"/>
  <c r="G366" i="1"/>
  <c r="G365" i="1"/>
  <c r="G364" i="1"/>
  <c r="G363" i="1"/>
  <c r="G362" i="1"/>
  <c r="G361" i="1"/>
  <c r="G360" i="1"/>
  <c r="G359" i="1"/>
  <c r="E348" i="1"/>
  <c r="G355" i="1"/>
  <c r="G354" i="1"/>
  <c r="G353" i="1"/>
  <c r="G352" i="1"/>
  <c r="G351" i="1"/>
  <c r="G350" i="1"/>
  <c r="G349" i="1"/>
  <c r="E339" i="1"/>
  <c r="G344" i="1"/>
  <c r="G343" i="1"/>
  <c r="G342" i="1"/>
  <c r="G341" i="1"/>
  <c r="G340" i="1"/>
  <c r="E332" i="1"/>
  <c r="G336" i="1"/>
  <c r="G335" i="1"/>
  <c r="G334" i="1"/>
  <c r="G333" i="1"/>
  <c r="E320" i="1"/>
  <c r="G329" i="1"/>
  <c r="G328" i="1"/>
  <c r="G327" i="1"/>
  <c r="G326" i="1"/>
  <c r="G325" i="1"/>
  <c r="G324" i="1"/>
  <c r="G323" i="1"/>
  <c r="G322" i="1"/>
  <c r="G321" i="1"/>
  <c r="E308" i="1"/>
  <c r="G317" i="1"/>
  <c r="G316" i="1"/>
  <c r="G315" i="1"/>
  <c r="G314" i="1"/>
  <c r="G313" i="1"/>
  <c r="G312" i="1"/>
  <c r="G311" i="1"/>
  <c r="G310" i="1"/>
  <c r="G309" i="1"/>
  <c r="E292" i="1"/>
  <c r="G305" i="1"/>
  <c r="G304" i="1"/>
  <c r="G303" i="1"/>
  <c r="G302" i="1"/>
  <c r="G301" i="1"/>
  <c r="G300" i="1"/>
  <c r="G299" i="1"/>
  <c r="G298" i="1"/>
  <c r="G297" i="1"/>
  <c r="G296" i="1"/>
  <c r="G295" i="1"/>
  <c r="G294" i="1"/>
  <c r="G293" i="1"/>
  <c r="E4" i="1"/>
  <c r="E270" i="1"/>
  <c r="G285" i="1"/>
  <c r="G284" i="1"/>
  <c r="G28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E210" i="1"/>
  <c r="E258" i="1"/>
  <c r="G265" i="1"/>
  <c r="G264" i="1"/>
  <c r="G263" i="1"/>
  <c r="G262" i="1"/>
  <c r="G261" i="1"/>
  <c r="G260" i="1"/>
  <c r="G259" i="1"/>
  <c r="E247" i="1"/>
  <c r="G255" i="1"/>
  <c r="G254" i="1"/>
  <c r="G253" i="1"/>
  <c r="G252" i="1"/>
  <c r="G251" i="1"/>
  <c r="G250" i="1"/>
  <c r="G249" i="1"/>
  <c r="G248" i="1"/>
  <c r="E243" i="1"/>
  <c r="G244" i="1"/>
  <c r="F245" i="1" s="1"/>
  <c r="G245" i="1" s="1"/>
  <c r="G243" i="1" s="1"/>
  <c r="E233" i="1"/>
  <c r="G240" i="1"/>
  <c r="G239" i="1"/>
  <c r="G238" i="1"/>
  <c r="G237" i="1"/>
  <c r="G236" i="1"/>
  <c r="G235" i="1"/>
  <c r="G234" i="1"/>
  <c r="E229" i="1"/>
  <c r="G230" i="1"/>
  <c r="F231" i="1" s="1"/>
  <c r="E218" i="1"/>
  <c r="G226" i="1"/>
  <c r="G225" i="1"/>
  <c r="G224" i="1"/>
  <c r="G223" i="1"/>
  <c r="G222" i="1"/>
  <c r="G221" i="1"/>
  <c r="G220" i="1"/>
  <c r="G219" i="1"/>
  <c r="E211" i="1"/>
  <c r="G215" i="1"/>
  <c r="G214" i="1"/>
  <c r="G213" i="1"/>
  <c r="G212" i="1"/>
  <c r="E197" i="1"/>
  <c r="G207" i="1"/>
  <c r="G206" i="1"/>
  <c r="G205" i="1"/>
  <c r="G204" i="1"/>
  <c r="G203" i="1"/>
  <c r="G202" i="1"/>
  <c r="G201" i="1"/>
  <c r="G200" i="1"/>
  <c r="G199" i="1"/>
  <c r="G198" i="1"/>
  <c r="E139" i="1"/>
  <c r="E183" i="1"/>
  <c r="E184" i="1"/>
  <c r="G190" i="1"/>
  <c r="G189" i="1"/>
  <c r="G188" i="1"/>
  <c r="G187" i="1"/>
  <c r="G186" i="1"/>
  <c r="G185" i="1"/>
  <c r="E163" i="1"/>
  <c r="E164" i="1"/>
  <c r="E169" i="1"/>
  <c r="E170" i="1"/>
  <c r="G174" i="1"/>
  <c r="G173" i="1"/>
  <c r="G172" i="1"/>
  <c r="G171" i="1"/>
  <c r="E165" i="1"/>
  <c r="G166" i="1"/>
  <c r="F167" i="1" s="1"/>
  <c r="E147" i="1"/>
  <c r="E155" i="1"/>
  <c r="G158" i="1"/>
  <c r="G157" i="1"/>
  <c r="G156" i="1"/>
  <c r="E148" i="1"/>
  <c r="G152" i="1"/>
  <c r="G151" i="1"/>
  <c r="G150" i="1"/>
  <c r="G149" i="1"/>
  <c r="E140" i="1"/>
  <c r="E141" i="1"/>
  <c r="G142" i="1"/>
  <c r="F143" i="1" s="1"/>
  <c r="E131" i="1"/>
  <c r="G136" i="1"/>
  <c r="G135" i="1"/>
  <c r="G134" i="1"/>
  <c r="G133" i="1"/>
  <c r="G132" i="1"/>
  <c r="E124" i="1"/>
  <c r="G128" i="1"/>
  <c r="G127" i="1"/>
  <c r="G126" i="1"/>
  <c r="G125" i="1"/>
  <c r="E106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E87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E75" i="1"/>
  <c r="G84" i="1"/>
  <c r="G83" i="1"/>
  <c r="G82" i="1"/>
  <c r="G81" i="1"/>
  <c r="G80" i="1"/>
  <c r="G79" i="1"/>
  <c r="G78" i="1"/>
  <c r="G77" i="1"/>
  <c r="G76" i="1"/>
  <c r="E63" i="1"/>
  <c r="G72" i="1"/>
  <c r="G71" i="1"/>
  <c r="G70" i="1"/>
  <c r="G69" i="1"/>
  <c r="G68" i="1"/>
  <c r="G67" i="1"/>
  <c r="G66" i="1"/>
  <c r="G65" i="1"/>
  <c r="G64" i="1"/>
  <c r="E5" i="1"/>
  <c r="E40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E25" i="1"/>
  <c r="G37" i="1"/>
  <c r="G36" i="1"/>
  <c r="G35" i="1"/>
  <c r="G34" i="1"/>
  <c r="G33" i="1"/>
  <c r="G32" i="1"/>
  <c r="G31" i="1"/>
  <c r="G30" i="1"/>
  <c r="G29" i="1"/>
  <c r="G28" i="1"/>
  <c r="G27" i="1"/>
  <c r="G26" i="1"/>
  <c r="E6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I633" i="1" l="1"/>
  <c r="F535" i="1"/>
  <c r="G535" i="1" s="1"/>
  <c r="G532" i="1" s="1"/>
  <c r="F581" i="1"/>
  <c r="F578" i="1" s="1"/>
  <c r="F387" i="1"/>
  <c r="F38" i="1"/>
  <c r="G38" i="1" s="1"/>
  <c r="G25" i="1" s="1"/>
  <c r="F175" i="1"/>
  <c r="F633" i="1"/>
  <c r="F630" i="1" s="1"/>
  <c r="I530" i="1"/>
  <c r="I527" i="1" s="1"/>
  <c r="F318" i="1"/>
  <c r="G318" i="1" s="1"/>
  <c r="G308" i="1" s="1"/>
  <c r="F500" i="1"/>
  <c r="G500" i="1" s="1"/>
  <c r="G496" i="1" s="1"/>
  <c r="F502" i="1" s="1"/>
  <c r="G502" i="1" s="1"/>
  <c r="G495" i="1" s="1"/>
  <c r="F525" i="1"/>
  <c r="G525" i="1" s="1"/>
  <c r="G521" i="1" s="1"/>
  <c r="F337" i="1"/>
  <c r="F332" i="1" s="1"/>
  <c r="F463" i="1"/>
  <c r="G463" i="1" s="1"/>
  <c r="G458" i="1" s="1"/>
  <c r="I454" i="1"/>
  <c r="J454" i="1" s="1"/>
  <c r="J450" i="1" s="1"/>
  <c r="F216" i="1"/>
  <c r="G216" i="1" s="1"/>
  <c r="G211" i="1" s="1"/>
  <c r="I525" i="1"/>
  <c r="I521" i="1" s="1"/>
  <c r="F530" i="1"/>
  <c r="F527" i="1" s="1"/>
  <c r="I159" i="1"/>
  <c r="J159" i="1" s="1"/>
  <c r="J155" i="1" s="1"/>
  <c r="F73" i="1"/>
  <c r="F63" i="1" s="1"/>
  <c r="F122" i="1"/>
  <c r="F106" i="1" s="1"/>
  <c r="F159" i="1"/>
  <c r="F155" i="1" s="1"/>
  <c r="F191" i="1"/>
  <c r="G191" i="1" s="1"/>
  <c r="G184" i="1" s="1"/>
  <c r="F193" i="1" s="1"/>
  <c r="F208" i="1"/>
  <c r="G208" i="1" s="1"/>
  <c r="G197" i="1" s="1"/>
  <c r="F227" i="1"/>
  <c r="G227" i="1" s="1"/>
  <c r="G218" i="1" s="1"/>
  <c r="F556" i="1"/>
  <c r="G556" i="1" s="1"/>
  <c r="G549" i="1" s="1"/>
  <c r="I581" i="1"/>
  <c r="I578" i="1" s="1"/>
  <c r="F266" i="1"/>
  <c r="F258" i="1" s="1"/>
  <c r="F286" i="1"/>
  <c r="F270" i="1" s="1"/>
  <c r="F306" i="1"/>
  <c r="G306" i="1" s="1"/>
  <c r="G292" i="1" s="1"/>
  <c r="F330" i="1"/>
  <c r="F320" i="1" s="1"/>
  <c r="F345" i="1"/>
  <c r="F339" i="1" s="1"/>
  <c r="F442" i="1"/>
  <c r="F431" i="1" s="1"/>
  <c r="F85" i="1"/>
  <c r="F75" i="1" s="1"/>
  <c r="F137" i="1"/>
  <c r="F131" i="1" s="1"/>
  <c r="F427" i="1"/>
  <c r="F414" i="1" s="1"/>
  <c r="F448" i="1"/>
  <c r="G448" i="1" s="1"/>
  <c r="G444" i="1" s="1"/>
  <c r="F493" i="1"/>
  <c r="F599" i="1"/>
  <c r="F591" i="1" s="1"/>
  <c r="F606" i="1"/>
  <c r="F601" i="1" s="1"/>
  <c r="F512" i="1"/>
  <c r="G512" i="1" s="1"/>
  <c r="G504" i="1" s="1"/>
  <c r="F59" i="1"/>
  <c r="F40" i="1" s="1"/>
  <c r="F104" i="1"/>
  <c r="F87" i="1" s="1"/>
  <c r="F153" i="1"/>
  <c r="F148" i="1" s="1"/>
  <c r="F241" i="1"/>
  <c r="F233" i="1" s="1"/>
  <c r="I129" i="1"/>
  <c r="J129" i="1" s="1"/>
  <c r="J124" i="1" s="1"/>
  <c r="F129" i="1"/>
  <c r="G129" i="1" s="1"/>
  <c r="G124" i="1" s="1"/>
  <c r="F382" i="1"/>
  <c r="G382" i="1" s="1"/>
  <c r="G378" i="1" s="1"/>
  <c r="F398" i="1"/>
  <c r="F392" i="1" s="1"/>
  <c r="F519" i="1"/>
  <c r="F514" i="1" s="1"/>
  <c r="F546" i="1"/>
  <c r="F537" i="1" s="1"/>
  <c r="F568" i="1"/>
  <c r="F558" i="1" s="1"/>
  <c r="I382" i="1"/>
  <c r="J382" i="1" s="1"/>
  <c r="J378" i="1" s="1"/>
  <c r="F23" i="1"/>
  <c r="F6" i="1" s="1"/>
  <c r="F256" i="1"/>
  <c r="F247" i="1" s="1"/>
  <c r="F356" i="1"/>
  <c r="G356" i="1" s="1"/>
  <c r="G348" i="1" s="1"/>
  <c r="F370" i="1"/>
  <c r="F358" i="1" s="1"/>
  <c r="F454" i="1"/>
  <c r="F450" i="1" s="1"/>
  <c r="F477" i="1"/>
  <c r="F473" i="1" s="1"/>
  <c r="F586" i="1"/>
  <c r="F583" i="1" s="1"/>
  <c r="F624" i="1"/>
  <c r="G624" i="1" s="1"/>
  <c r="G614" i="1" s="1"/>
  <c r="I624" i="1"/>
  <c r="I614" i="1" s="1"/>
  <c r="I606" i="1"/>
  <c r="I601" i="1" s="1"/>
  <c r="I599" i="1"/>
  <c r="I591" i="1" s="1"/>
  <c r="I586" i="1"/>
  <c r="I583" i="1" s="1"/>
  <c r="I568" i="1"/>
  <c r="I558" i="1" s="1"/>
  <c r="I556" i="1"/>
  <c r="J556" i="1" s="1"/>
  <c r="J549" i="1" s="1"/>
  <c r="I546" i="1"/>
  <c r="I537" i="1" s="1"/>
  <c r="I535" i="1"/>
  <c r="J535" i="1" s="1"/>
  <c r="J532" i="1" s="1"/>
  <c r="I519" i="1"/>
  <c r="I514" i="1" s="1"/>
  <c r="I512" i="1"/>
  <c r="I504" i="1" s="1"/>
  <c r="I500" i="1"/>
  <c r="I496" i="1" s="1"/>
  <c r="I493" i="1"/>
  <c r="J493" i="1" s="1"/>
  <c r="J479" i="1" s="1"/>
  <c r="I477" i="1"/>
  <c r="I473" i="1" s="1"/>
  <c r="I469" i="1"/>
  <c r="J471" i="1"/>
  <c r="J469" i="1" s="1"/>
  <c r="I463" i="1"/>
  <c r="J463" i="1" s="1"/>
  <c r="J458" i="1" s="1"/>
  <c r="I448" i="1"/>
  <c r="J448" i="1" s="1"/>
  <c r="J444" i="1" s="1"/>
  <c r="I442" i="1"/>
  <c r="J442" i="1" s="1"/>
  <c r="J431" i="1" s="1"/>
  <c r="I427" i="1"/>
  <c r="J427" i="1" s="1"/>
  <c r="J414" i="1" s="1"/>
  <c r="J402" i="1"/>
  <c r="J400" i="1" s="1"/>
  <c r="I400" i="1"/>
  <c r="I398" i="1"/>
  <c r="I392" i="1" s="1"/>
  <c r="I384" i="1"/>
  <c r="J387" i="1"/>
  <c r="J384" i="1" s="1"/>
  <c r="I370" i="1"/>
  <c r="J370" i="1" s="1"/>
  <c r="J358" i="1" s="1"/>
  <c r="I356" i="1"/>
  <c r="J356" i="1" s="1"/>
  <c r="J348" i="1" s="1"/>
  <c r="I345" i="1"/>
  <c r="J345" i="1" s="1"/>
  <c r="J339" i="1" s="1"/>
  <c r="I337" i="1"/>
  <c r="J337" i="1" s="1"/>
  <c r="J332" i="1" s="1"/>
  <c r="I330" i="1"/>
  <c r="J330" i="1" s="1"/>
  <c r="J320" i="1" s="1"/>
  <c r="I318" i="1"/>
  <c r="J318" i="1" s="1"/>
  <c r="J308" i="1" s="1"/>
  <c r="I306" i="1"/>
  <c r="I292" i="1" s="1"/>
  <c r="I286" i="1"/>
  <c r="I270" i="1" s="1"/>
  <c r="I266" i="1"/>
  <c r="I258" i="1" s="1"/>
  <c r="I256" i="1"/>
  <c r="J256" i="1" s="1"/>
  <c r="J247" i="1" s="1"/>
  <c r="I241" i="1"/>
  <c r="I233" i="1" s="1"/>
  <c r="J231" i="1"/>
  <c r="J229" i="1" s="1"/>
  <c r="I227" i="1"/>
  <c r="I218" i="1" s="1"/>
  <c r="I216" i="1"/>
  <c r="I211" i="1" s="1"/>
  <c r="I208" i="1"/>
  <c r="J208" i="1" s="1"/>
  <c r="J197" i="1" s="1"/>
  <c r="I191" i="1"/>
  <c r="J191" i="1" s="1"/>
  <c r="J184" i="1" s="1"/>
  <c r="I193" i="1" s="1"/>
  <c r="I175" i="1"/>
  <c r="J175" i="1" s="1"/>
  <c r="J170" i="1" s="1"/>
  <c r="I177" i="1" s="1"/>
  <c r="I153" i="1"/>
  <c r="J153" i="1" s="1"/>
  <c r="J148" i="1" s="1"/>
  <c r="I137" i="1"/>
  <c r="I131" i="1" s="1"/>
  <c r="I122" i="1"/>
  <c r="J122" i="1" s="1"/>
  <c r="J106" i="1" s="1"/>
  <c r="I104" i="1"/>
  <c r="J104" i="1" s="1"/>
  <c r="J87" i="1" s="1"/>
  <c r="I85" i="1"/>
  <c r="J85" i="1" s="1"/>
  <c r="J75" i="1" s="1"/>
  <c r="I73" i="1"/>
  <c r="J73" i="1" s="1"/>
  <c r="J63" i="1" s="1"/>
  <c r="I59" i="1"/>
  <c r="I40" i="1" s="1"/>
  <c r="I38" i="1"/>
  <c r="J38" i="1" s="1"/>
  <c r="J25" i="1" s="1"/>
  <c r="I23" i="1"/>
  <c r="J23" i="1" s="1"/>
  <c r="J6" i="1" s="1"/>
  <c r="J245" i="1"/>
  <c r="J243" i="1" s="1"/>
  <c r="I243" i="1"/>
  <c r="J374" i="1"/>
  <c r="J372" i="1" s="1"/>
  <c r="I372" i="1"/>
  <c r="I404" i="1"/>
  <c r="J406" i="1"/>
  <c r="J404" i="1" s="1"/>
  <c r="I458" i="1"/>
  <c r="J227" i="1"/>
  <c r="J218" i="1" s="1"/>
  <c r="J519" i="1"/>
  <c r="J514" i="1" s="1"/>
  <c r="J568" i="1"/>
  <c r="J558" i="1" s="1"/>
  <c r="J628" i="1"/>
  <c r="J626" i="1" s="1"/>
  <c r="I626" i="1"/>
  <c r="J143" i="1"/>
  <c r="J141" i="1" s="1"/>
  <c r="I145" i="1" s="1"/>
  <c r="I141" i="1"/>
  <c r="I358" i="1"/>
  <c r="J477" i="1"/>
  <c r="J473" i="1" s="1"/>
  <c r="J633" i="1"/>
  <c r="J630" i="1" s="1"/>
  <c r="I630" i="1"/>
  <c r="I124" i="1"/>
  <c r="J546" i="1"/>
  <c r="J537" i="1" s="1"/>
  <c r="J467" i="1"/>
  <c r="J465" i="1" s="1"/>
  <c r="I465" i="1"/>
  <c r="I444" i="1"/>
  <c r="I450" i="1"/>
  <c r="I408" i="1"/>
  <c r="J167" i="1"/>
  <c r="J165" i="1" s="1"/>
  <c r="F400" i="1"/>
  <c r="G402" i="1"/>
  <c r="G400" i="1" s="1"/>
  <c r="F458" i="1"/>
  <c r="F469" i="1"/>
  <c r="G471" i="1"/>
  <c r="G469" i="1" s="1"/>
  <c r="F521" i="1"/>
  <c r="G104" i="1"/>
  <c r="G87" i="1" s="1"/>
  <c r="G241" i="1"/>
  <c r="G233" i="1" s="1"/>
  <c r="G167" i="1"/>
  <c r="G165" i="1" s="1"/>
  <c r="F165" i="1"/>
  <c r="G406" i="1"/>
  <c r="G404" i="1" s="1"/>
  <c r="F404" i="1"/>
  <c r="G519" i="1"/>
  <c r="G514" i="1" s="1"/>
  <c r="F626" i="1"/>
  <c r="G628" i="1"/>
  <c r="G626" i="1" s="1"/>
  <c r="G454" i="1"/>
  <c r="G450" i="1" s="1"/>
  <c r="F25" i="1"/>
  <c r="F170" i="1"/>
  <c r="G175" i="1"/>
  <c r="G170" i="1" s="1"/>
  <c r="F177" i="1" s="1"/>
  <c r="F308" i="1"/>
  <c r="F408" i="1"/>
  <c r="G410" i="1"/>
  <c r="G408" i="1" s="1"/>
  <c r="G530" i="1"/>
  <c r="G527" i="1" s="1"/>
  <c r="G122" i="1"/>
  <c r="G106" i="1" s="1"/>
  <c r="F141" i="1"/>
  <c r="G143" i="1"/>
  <c r="G141" i="1" s="1"/>
  <c r="F145" i="1" s="1"/>
  <c r="F549" i="1"/>
  <c r="F229" i="1"/>
  <c r="G231" i="1"/>
  <c r="G229" i="1" s="1"/>
  <c r="F292" i="1"/>
  <c r="G330" i="1"/>
  <c r="G320" i="1" s="1"/>
  <c r="F384" i="1"/>
  <c r="G387" i="1"/>
  <c r="G384" i="1" s="1"/>
  <c r="G85" i="1"/>
  <c r="G75" i="1" s="1"/>
  <c r="F372" i="1"/>
  <c r="G374" i="1"/>
  <c r="G372" i="1" s="1"/>
  <c r="F444" i="1"/>
  <c r="G493" i="1"/>
  <c r="G479" i="1" s="1"/>
  <c r="F479" i="1"/>
  <c r="F495" i="1"/>
  <c r="F243" i="1"/>
  <c r="F465" i="1"/>
  <c r="F532" i="1"/>
  <c r="G581" i="1"/>
  <c r="G578" i="1" s="1"/>
  <c r="G633" i="1"/>
  <c r="G630" i="1" s="1"/>
  <c r="I332" i="1" l="1"/>
  <c r="J525" i="1"/>
  <c r="J521" i="1" s="1"/>
  <c r="G606" i="1"/>
  <c r="G601" i="1" s="1"/>
  <c r="G442" i="1"/>
  <c r="G431" i="1" s="1"/>
  <c r="G370" i="1"/>
  <c r="G358" i="1" s="1"/>
  <c r="G398" i="1"/>
  <c r="G392" i="1" s="1"/>
  <c r="F412" i="1" s="1"/>
  <c r="F504" i="1"/>
  <c r="F218" i="1"/>
  <c r="F348" i="1"/>
  <c r="F378" i="1"/>
  <c r="J530" i="1"/>
  <c r="J527" i="1" s="1"/>
  <c r="G345" i="1"/>
  <c r="G339" i="1" s="1"/>
  <c r="F197" i="1"/>
  <c r="I308" i="1"/>
  <c r="F496" i="1"/>
  <c r="G73" i="1"/>
  <c r="G63" i="1" s="1"/>
  <c r="G23" i="1"/>
  <c r="G6" i="1" s="1"/>
  <c r="I106" i="1"/>
  <c r="I155" i="1"/>
  <c r="I456" i="1"/>
  <c r="G266" i="1"/>
  <c r="G258" i="1" s="1"/>
  <c r="G159" i="1"/>
  <c r="G155" i="1" s="1"/>
  <c r="G59" i="1"/>
  <c r="G40" i="1" s="1"/>
  <c r="G256" i="1"/>
  <c r="G247" i="1" s="1"/>
  <c r="F268" i="1" s="1"/>
  <c r="I532" i="1"/>
  <c r="J398" i="1"/>
  <c r="J392" i="1" s="1"/>
  <c r="I412" i="1" s="1"/>
  <c r="J412" i="1" s="1"/>
  <c r="J391" i="1" s="1"/>
  <c r="G286" i="1"/>
  <c r="G270" i="1" s="1"/>
  <c r="F184" i="1"/>
  <c r="G337" i="1"/>
  <c r="G332" i="1" s="1"/>
  <c r="I320" i="1"/>
  <c r="F614" i="1"/>
  <c r="I378" i="1"/>
  <c r="F124" i="1"/>
  <c r="I247" i="1"/>
  <c r="J606" i="1"/>
  <c r="J601" i="1" s="1"/>
  <c r="G599" i="1"/>
  <c r="G591" i="1" s="1"/>
  <c r="F608" i="1" s="1"/>
  <c r="F211" i="1"/>
  <c r="G477" i="1"/>
  <c r="G473" i="1" s="1"/>
  <c r="G427" i="1"/>
  <c r="G414" i="1" s="1"/>
  <c r="I348" i="1"/>
  <c r="I431" i="1"/>
  <c r="I570" i="1"/>
  <c r="I548" i="1" s="1"/>
  <c r="J581" i="1"/>
  <c r="J578" i="1" s="1"/>
  <c r="I339" i="1"/>
  <c r="I376" i="1"/>
  <c r="J376" i="1" s="1"/>
  <c r="J347" i="1" s="1"/>
  <c r="I549" i="1"/>
  <c r="J241" i="1"/>
  <c r="J233" i="1" s="1"/>
  <c r="F456" i="1"/>
  <c r="G456" i="1" s="1"/>
  <c r="G430" i="1" s="1"/>
  <c r="G568" i="1"/>
  <c r="G558" i="1" s="1"/>
  <c r="F570" i="1" s="1"/>
  <c r="J216" i="1"/>
  <c r="J211" i="1" s="1"/>
  <c r="G137" i="1"/>
  <c r="G131" i="1" s="1"/>
  <c r="I63" i="1"/>
  <c r="J500" i="1"/>
  <c r="J496" i="1" s="1"/>
  <c r="I502" i="1" s="1"/>
  <c r="J502" i="1" s="1"/>
  <c r="J495" i="1" s="1"/>
  <c r="G586" i="1"/>
  <c r="G583" i="1" s="1"/>
  <c r="F588" i="1" s="1"/>
  <c r="G546" i="1"/>
  <c r="G537" i="1" s="1"/>
  <c r="G153" i="1"/>
  <c r="G148" i="1" s="1"/>
  <c r="F161" i="1" s="1"/>
  <c r="I479" i="1"/>
  <c r="I414" i="1"/>
  <c r="I148" i="1"/>
  <c r="J586" i="1"/>
  <c r="J583" i="1" s="1"/>
  <c r="J624" i="1"/>
  <c r="J614" i="1" s="1"/>
  <c r="J599" i="1"/>
  <c r="J591" i="1" s="1"/>
  <c r="I608" i="1" s="1"/>
  <c r="J512" i="1"/>
  <c r="J504" i="1" s="1"/>
  <c r="J306" i="1"/>
  <c r="J292" i="1" s="1"/>
  <c r="J286" i="1"/>
  <c r="J270" i="1" s="1"/>
  <c r="J266" i="1"/>
  <c r="J258" i="1" s="1"/>
  <c r="I197" i="1"/>
  <c r="I184" i="1"/>
  <c r="I170" i="1"/>
  <c r="I161" i="1"/>
  <c r="J161" i="1" s="1"/>
  <c r="J147" i="1" s="1"/>
  <c r="J137" i="1"/>
  <c r="J131" i="1" s="1"/>
  <c r="I87" i="1"/>
  <c r="I75" i="1"/>
  <c r="J59" i="1"/>
  <c r="J40" i="1" s="1"/>
  <c r="I61" i="1" s="1"/>
  <c r="I25" i="1"/>
  <c r="I6" i="1"/>
  <c r="I183" i="1"/>
  <c r="J193" i="1"/>
  <c r="J183" i="1" s="1"/>
  <c r="I169" i="1"/>
  <c r="J177" i="1"/>
  <c r="J169" i="1" s="1"/>
  <c r="I179" i="1" s="1"/>
  <c r="I430" i="1"/>
  <c r="J456" i="1"/>
  <c r="J430" i="1" s="1"/>
  <c r="J145" i="1"/>
  <c r="J140" i="1" s="1"/>
  <c r="I140" i="1"/>
  <c r="F140" i="1"/>
  <c r="G145" i="1"/>
  <c r="G140" i="1" s="1"/>
  <c r="F376" i="1"/>
  <c r="F169" i="1"/>
  <c r="G177" i="1"/>
  <c r="G169" i="1" s="1"/>
  <c r="F179" i="1" s="1"/>
  <c r="G193" i="1"/>
  <c r="G183" i="1" s="1"/>
  <c r="F183" i="1"/>
  <c r="I495" i="1" l="1"/>
  <c r="J570" i="1"/>
  <c r="J548" i="1" s="1"/>
  <c r="F61" i="1"/>
  <c r="G61" i="1" s="1"/>
  <c r="G5" i="1" s="1"/>
  <c r="F210" i="1"/>
  <c r="G268" i="1"/>
  <c r="G210" i="1" s="1"/>
  <c r="I391" i="1"/>
  <c r="I588" i="1"/>
  <c r="I577" i="1" s="1"/>
  <c r="I347" i="1"/>
  <c r="F548" i="1"/>
  <c r="G570" i="1"/>
  <c r="G548" i="1" s="1"/>
  <c r="F572" i="1" s="1"/>
  <c r="F577" i="1"/>
  <c r="G588" i="1"/>
  <c r="G577" i="1" s="1"/>
  <c r="I268" i="1"/>
  <c r="J268" i="1" s="1"/>
  <c r="J210" i="1" s="1"/>
  <c r="F430" i="1"/>
  <c r="I389" i="1"/>
  <c r="I291" i="1" s="1"/>
  <c r="I147" i="1"/>
  <c r="I164" i="1"/>
  <c r="J179" i="1"/>
  <c r="J164" i="1" s="1"/>
  <c r="I181" i="1" s="1"/>
  <c r="I572" i="1"/>
  <c r="J61" i="1"/>
  <c r="J5" i="1" s="1"/>
  <c r="I5" i="1"/>
  <c r="J608" i="1"/>
  <c r="J590" i="1" s="1"/>
  <c r="I590" i="1"/>
  <c r="G179" i="1"/>
  <c r="G164" i="1" s="1"/>
  <c r="F181" i="1" s="1"/>
  <c r="F164" i="1"/>
  <c r="F147" i="1"/>
  <c r="G161" i="1"/>
  <c r="G147" i="1" s="1"/>
  <c r="F590" i="1"/>
  <c r="G608" i="1"/>
  <c r="G590" i="1" s="1"/>
  <c r="F347" i="1"/>
  <c r="G376" i="1"/>
  <c r="G347" i="1" s="1"/>
  <c r="F389" i="1" s="1"/>
  <c r="F391" i="1"/>
  <c r="G412" i="1"/>
  <c r="G391" i="1" s="1"/>
  <c r="F5" i="1" l="1"/>
  <c r="I210" i="1"/>
  <c r="F612" i="1"/>
  <c r="G612" i="1" s="1"/>
  <c r="G576" i="1" s="1"/>
  <c r="J588" i="1"/>
  <c r="J577" i="1" s="1"/>
  <c r="I612" i="1" s="1"/>
  <c r="J389" i="1"/>
  <c r="J291" i="1" s="1"/>
  <c r="J572" i="1"/>
  <c r="J429" i="1" s="1"/>
  <c r="I429" i="1"/>
  <c r="J181" i="1"/>
  <c r="J163" i="1" s="1"/>
  <c r="I195" i="1" s="1"/>
  <c r="I163" i="1"/>
  <c r="F291" i="1"/>
  <c r="G389" i="1"/>
  <c r="G291" i="1" s="1"/>
  <c r="G572" i="1"/>
  <c r="G429" i="1" s="1"/>
  <c r="F429" i="1"/>
  <c r="F163" i="1"/>
  <c r="G181" i="1"/>
  <c r="G163" i="1" s="1"/>
  <c r="F195" i="1" s="1"/>
  <c r="F576" i="1" l="1"/>
  <c r="J612" i="1"/>
  <c r="J576" i="1" s="1"/>
  <c r="I576" i="1"/>
  <c r="I574" i="1"/>
  <c r="J574" i="1" s="1"/>
  <c r="J290" i="1" s="1"/>
  <c r="J195" i="1"/>
  <c r="J139" i="1" s="1"/>
  <c r="I288" i="1" s="1"/>
  <c r="I139" i="1"/>
  <c r="F139" i="1"/>
  <c r="G195" i="1"/>
  <c r="G139" i="1" s="1"/>
  <c r="F288" i="1" s="1"/>
  <c r="F574" i="1"/>
  <c r="I290" i="1" l="1"/>
  <c r="J288" i="1"/>
  <c r="J4" i="1" s="1"/>
  <c r="I635" i="1" s="1"/>
  <c r="J635" i="1" s="1"/>
  <c r="J637" i="1" s="1"/>
  <c r="I4" i="1"/>
  <c r="F290" i="1"/>
  <c r="G574" i="1"/>
  <c r="G290" i="1" s="1"/>
  <c r="F4" i="1"/>
  <c r="G288" i="1"/>
  <c r="G4" i="1" s="1"/>
  <c r="F635" i="1" l="1"/>
  <c r="G635" i="1" s="1"/>
  <c r="G637" i="1" s="1"/>
  <c r="G639" i="1" s="1"/>
  <c r="G640" i="1" s="1"/>
  <c r="G641" i="1" s="1"/>
  <c r="J639" i="1"/>
  <c r="J640" i="1" s="1"/>
  <c r="J64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Valiente Baos, Mario</author>
    <author>Cárdaba Prada, Luis María</author>
  </authors>
  <commentList>
    <comment ref="A3" authorId="0" shapeId="0" xr:uid="{FCB22644-8657-4915-BB5C-12244D53ACC7}">
      <text>
        <r>
          <rPr>
            <b/>
            <sz val="9"/>
            <color indexed="81"/>
            <rFont val="Tahoma"/>
            <family val="2"/>
          </rPr>
          <t>Código del concepto. Ver colores en "Entorno de trabajo: Apariencia"</t>
        </r>
      </text>
    </comment>
    <comment ref="B3" authorId="0" shapeId="0" xr:uid="{15C27487-AD0C-4AAA-93D5-ABBFD030943E}">
      <text>
        <r>
          <rPr>
            <b/>
            <sz val="9"/>
            <color indexed="81"/>
            <rFont val="Tahoma"/>
            <family val="2"/>
          </rPr>
          <t>Naturaleza o tipo de concepto, ver valores de cada naturaleza en la ayuda del menú contextual</t>
        </r>
      </text>
    </comment>
    <comment ref="C3" authorId="0" shapeId="0" xr:uid="{1D948980-A282-486A-9E95-9EA8F2FC3371}">
      <text>
        <r>
          <rPr>
            <b/>
            <sz val="9"/>
            <color indexed="81"/>
            <rFont val="Tahoma"/>
            <family val="2"/>
          </rPr>
          <t>Unidad principal de medida del concepto</t>
        </r>
      </text>
    </comment>
    <comment ref="D3" authorId="0" shapeId="0" xr:uid="{22C1B756-AD06-4120-B714-07A35E1FE546}">
      <text>
        <r>
          <rPr>
            <b/>
            <sz val="9"/>
            <color indexed="81"/>
            <rFont val="Tahoma"/>
            <family val="2"/>
          </rPr>
          <t>Descripción corta</t>
        </r>
      </text>
    </comment>
    <comment ref="E3" authorId="0" shapeId="0" xr:uid="{E875ADFD-38F9-4E01-BD42-61C1AF834EB5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F3" authorId="0" shapeId="0" xr:uid="{5787A861-C72D-4A83-A902-BB11CAF29360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G3" authorId="0" shapeId="0" xr:uid="{31056D3B-D2E9-437B-B3F9-984DAC2143EF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H3" authorId="0" shapeId="0" xr:uid="{E9C115E9-41D5-4093-968D-3BDB8A3E151F}">
      <text>
        <r>
          <rPr>
            <b/>
            <sz val="9"/>
            <color indexed="81"/>
            <rFont val="Tahoma"/>
            <family val="2"/>
          </rPr>
          <t>Rendimiento o cantidad presupuestada</t>
        </r>
      </text>
    </comment>
    <comment ref="I3" authorId="0" shapeId="0" xr:uid="{D6162755-AC27-4B05-9B3E-F2D687F1228E}">
      <text>
        <r>
          <rPr>
            <b/>
            <sz val="9"/>
            <color indexed="81"/>
            <rFont val="Tahoma"/>
            <family val="2"/>
          </rPr>
          <t>Precio unitario en el presupuesto</t>
        </r>
      </text>
    </comment>
    <comment ref="J3" authorId="0" shapeId="0" xr:uid="{D973F6B6-42BE-4E8D-B0EF-AD25F5B86DF0}">
      <text>
        <r>
          <rPr>
            <b/>
            <sz val="9"/>
            <color indexed="81"/>
            <rFont val="Tahoma"/>
            <family val="2"/>
          </rPr>
          <t>Importe del presupuesto</t>
        </r>
      </text>
    </comment>
    <comment ref="D639" authorId="1" shapeId="0" xr:uid="{6DF620D2-D623-493F-9C49-7655EB0C3822}">
      <text>
        <r>
          <rPr>
            <sz val="9"/>
            <color indexed="81"/>
            <rFont val="Tahoma"/>
            <family val="2"/>
          </rPr>
          <t>IVA no incluido</t>
        </r>
      </text>
    </comment>
    <comment ref="D641" authorId="1" shapeId="0" xr:uid="{1CE00C20-7724-4781-9F61-CBC62D68EDA9}">
      <text>
        <r>
          <rPr>
            <sz val="9"/>
            <color indexed="81"/>
            <rFont val="Tahoma"/>
            <family val="2"/>
          </rPr>
          <t>IVA incluido</t>
        </r>
      </text>
    </comment>
  </commentList>
</comments>
</file>

<file path=xl/sharedStrings.xml><?xml version="1.0" encoding="utf-8"?>
<sst xmlns="http://schemas.openxmlformats.org/spreadsheetml/2006/main" count="1957" uniqueCount="975">
  <si>
    <t>DESAMIANTADO Y RENOVACIÓN DE LA IMPERMEABILIZACIÓN DE LA BÓVEDA DE LÍNEA 9: ESTACIÓN DE NUÑEZ DE BALBOA</t>
  </si>
  <si>
    <t>Presupuesto</t>
  </si>
  <si>
    <t>Código</t>
  </si>
  <si>
    <t>Nat</t>
  </si>
  <si>
    <t>Ud</t>
  </si>
  <si>
    <t>Resumen</t>
  </si>
  <si>
    <t>CanPres</t>
  </si>
  <si>
    <t>Pres</t>
  </si>
  <si>
    <t>ImpPres</t>
  </si>
  <si>
    <t>L09.01.NB</t>
  </si>
  <si>
    <t>Capítulo</t>
  </si>
  <si>
    <t/>
  </si>
  <si>
    <t>OBRA CIVIL</t>
  </si>
  <si>
    <t>L09.01.01NB</t>
  </si>
  <si>
    <t>DESMONTAJES Y DEMOLICIONES</t>
  </si>
  <si>
    <t>L09.01.01.01NB</t>
  </si>
  <si>
    <t>DESMONTAJES</t>
  </si>
  <si>
    <t>ED0330</t>
  </si>
  <si>
    <t>Partida</t>
  </si>
  <si>
    <t>u</t>
  </si>
  <si>
    <t>DESMONTAJE DE ESPEJO DE PIÑÓN. (NOCTURNO)</t>
  </si>
  <si>
    <t>ED0390</t>
  </si>
  <si>
    <t>m2</t>
  </si>
  <si>
    <t>DESMONTAJE DE FALSO TECHO DE LAMAS METÁLICAS. (NOCTURNO)</t>
  </si>
  <si>
    <t>ED0390D</t>
  </si>
  <si>
    <t>DESMONTAJE DE FALSO TECHO DE LAMAS METÁLICAS.</t>
  </si>
  <si>
    <t>ED0600</t>
  </si>
  <si>
    <t>DESMONTAJE DE MUEBLE DE PUBLICIDAD 4,00X3,00 M, DISEÑO ACTUAL (NOCTURNO)</t>
  </si>
  <si>
    <t>EA01B030</t>
  </si>
  <si>
    <t>DESMONTAJE SOPORTE TELEINDICADOR (NOCTURNO)</t>
  </si>
  <si>
    <t>ED0230</t>
  </si>
  <si>
    <t>DESMONTAJE DE CARTEL DE SEÑALIZACIÓN AL USUARIO (NOCTURNO)</t>
  </si>
  <si>
    <t>EZ0200MT</t>
  </si>
  <si>
    <t>kg</t>
  </si>
  <si>
    <t>DESMONTAJE DE PERFILES METÁLICOS</t>
  </si>
  <si>
    <t>ED0410</t>
  </si>
  <si>
    <t>DESMONTAJE DE IMPERMEABILIZACIÓN DE LAMAS DE FIBRA DE VIDRIO (NOCTURNO)</t>
  </si>
  <si>
    <t>E01H260</t>
  </si>
  <si>
    <t>m</t>
  </si>
  <si>
    <t>DESMONTAJE DE CANALETA PORTACABLES E INSTALACIÓN ELÉCTRICA. (NOCTURNO)</t>
  </si>
  <si>
    <t>E01H260D</t>
  </si>
  <si>
    <t>DESMONTAJE DE CANALETA PORTACABLES E INSTALACIÓN ELÉCTRICA.</t>
  </si>
  <si>
    <t>NED11101</t>
  </si>
  <si>
    <t>DESMONTAJE Y RETIRADA DE REMATE PIÑON DE ACERO INOXIDABLE. JORNADA 2:30 - 5:00 A.M.</t>
  </si>
  <si>
    <t>NED11101NP</t>
  </si>
  <si>
    <t>DESMONTAJE Y RETIRADA DE REMATE PIÑON DE ACERO INOXIDABLE.</t>
  </si>
  <si>
    <t>EA01B030NP</t>
  </si>
  <si>
    <t>DESMONTAJE SOPORTE ESPEJO (NOCTURNO)</t>
  </si>
  <si>
    <t>ED0870</t>
  </si>
  <si>
    <t>DESMONTAJE DE PUERTA METÁLICA. (NOCTURNO)</t>
  </si>
  <si>
    <t>ED0650NP</t>
  </si>
  <si>
    <t>DESMONTAJE PANELES CHAPA VITRIFICADA. (NOCTURNO)</t>
  </si>
  <si>
    <t>ED0910NP</t>
  </si>
  <si>
    <t>DESMONTAJE DE ROMBO METÁLICO DE PIÑÓN DE ESTACIÓN.</t>
  </si>
  <si>
    <t>Total L09.01.01.01NB</t>
  </si>
  <si>
    <t>L09.01.01.02NB</t>
  </si>
  <si>
    <t>DESMONTAJE MCA</t>
  </si>
  <si>
    <t>ED0781</t>
  </si>
  <si>
    <t>MEDIDAS PREVIAS PARA EL DESMONTAJE DE FIBROCEMENTO</t>
  </si>
  <si>
    <t>ENC MCA 01</t>
  </si>
  <si>
    <t>m²</t>
  </si>
  <si>
    <t>MEDIDAS PREVIAS PROTECCIÓN DE MCA</t>
  </si>
  <si>
    <t>ENC MCA 01 N</t>
  </si>
  <si>
    <t>MEDIDAS PREVIAS PROTECCIÓN DE MCA. NOCTURNO.</t>
  </si>
  <si>
    <t>ENY MAT MCA 01</t>
  </si>
  <si>
    <t>ud</t>
  </si>
  <si>
    <t>TOMA DE MUESTRA Y ENSAYO CARACTERIZACIÓN MATERIAL MCA</t>
  </si>
  <si>
    <t>ENY MAT MCA 01 URG</t>
  </si>
  <si>
    <t>TOMA DE MUESTRA Y ENSAYO CARACTERIZACIÓN MATERIAL MCA. URGENTE.</t>
  </si>
  <si>
    <t>ED0785MT</t>
  </si>
  <si>
    <t>DESMONTAJE DE PLACAS DE FIBROCEMENTO EN ESTACIONES</t>
  </si>
  <si>
    <t>ED0785MTN</t>
  </si>
  <si>
    <t>DESMONTAJE DE PLACAS DE FIBROCEMENTO EN ESTACIONES (NOCTURNO)</t>
  </si>
  <si>
    <t>ED0085NR</t>
  </si>
  <si>
    <t>DESMONTAJE DE BAJANTE/CANALÓN DE FIBROCEMENTO</t>
  </si>
  <si>
    <t>DES.MCA.EP</t>
  </si>
  <si>
    <t>DESMONTAJE DE ENCOFRADO PERDIDO DE PLACAS DE FIBROCEMENTO.</t>
  </si>
  <si>
    <t>DES.MCA.EPN</t>
  </si>
  <si>
    <t>DESMONTAJE DE ENCOFRADO PERDIDO DE PLACAS DE FIBROCEMENTO. NOCTURNO</t>
  </si>
  <si>
    <t>INF MCA 01</t>
  </si>
  <si>
    <t>INFORME ESPECÍFICO MCA</t>
  </si>
  <si>
    <t>ANDL578</t>
  </si>
  <si>
    <t>d</t>
  </si>
  <si>
    <t>SUMINISTRO Y COLOCACIÓN ESTRUCTURA ANDAMIADA</t>
  </si>
  <si>
    <t>Total L09.01.01.02NB</t>
  </si>
  <si>
    <t>L09.01.01.03NB</t>
  </si>
  <si>
    <t>DEMOLICIONES</t>
  </si>
  <si>
    <t>EL0225NP</t>
  </si>
  <si>
    <t>DEMOLICIÓN CON RECUPERACIÓN DE APLACADOS A MANO. (NOCTURNO)</t>
  </si>
  <si>
    <t>EL0225NPD</t>
  </si>
  <si>
    <t>DEMOLICIÓN CON RECUPERACIÓN DE APLACADOS A MANO.</t>
  </si>
  <si>
    <t>EL0130NP</t>
  </si>
  <si>
    <t>CORTE CON RADIAL (NOCTURNO)</t>
  </si>
  <si>
    <t>EZ0320N</t>
  </si>
  <si>
    <t>LIMPIEZA Y PREPARACIÓN DE TODOS LOS ELEMENTOS METÁLICOS (NOCTURNO)</t>
  </si>
  <si>
    <t>EZ0320NNP</t>
  </si>
  <si>
    <t>LIMPIEZA Y PREPARACIÓN DE TODOS LOS ELEMENTOS METÁLICOS</t>
  </si>
  <si>
    <t>ED0420</t>
  </si>
  <si>
    <t>DESMONTAJE DE IMPERMEABILIZACIÓN TIPO MINIONDA. (NOCTURNO)</t>
  </si>
  <si>
    <t>EL0540</t>
  </si>
  <si>
    <t>DEMOLICIÓN FÁB.LADRILLO HUECO D. 1/2 PIE A MANO</t>
  </si>
  <si>
    <t>ED0370NP</t>
  </si>
  <si>
    <t>DESMONTAJE DE FALSO TECHO DE YESO O ESCAYOLA. (NOCTURNO)</t>
  </si>
  <si>
    <t>EL0230</t>
  </si>
  <si>
    <t>DEMOLICIÓN DE AZULEJO CON MATERIAL DE AGARRE (NOCTURNO)</t>
  </si>
  <si>
    <t>EL0440</t>
  </si>
  <si>
    <t>DEMOLICIÓN DE SOLADO DE TERRAZO O CERÁMICO</t>
  </si>
  <si>
    <t>EL0290</t>
  </si>
  <si>
    <t>DEMOLICIÓN DE CÁMARA BUFA DE ESTACIÓN  (NOCTURNO)</t>
  </si>
  <si>
    <t>EL0530</t>
  </si>
  <si>
    <t>DEMOLICIÓN DE ZANQUIN O RODAPIÉ DE TERRAZO (NOCTURNO)</t>
  </si>
  <si>
    <t>EL0810_D</t>
  </si>
  <si>
    <t>m3</t>
  </si>
  <si>
    <t>EXCAVACIÓN ZANJA SANEAMIENTO T.DURO A MANO (NOCTURNO)</t>
  </si>
  <si>
    <t>EL0410</t>
  </si>
  <si>
    <t>DEMOLICION DE OBRAS  DE HORMIGON ARMADO O EN MASA JORNADA 2:30 - 5:00 A.M.</t>
  </si>
  <si>
    <t>NEL0471</t>
  </si>
  <si>
    <t>DEMOLICIÓN DE SOLERA DE HORMIGÓN EN MASA DE HASTA 80 CM. (NOCTURNO)</t>
  </si>
  <si>
    <t>EL1090</t>
  </si>
  <si>
    <t>TALADRO S/HORMIGÓN D&gt;100 MM</t>
  </si>
  <si>
    <t>EL0210</t>
  </si>
  <si>
    <t>DEMOLICION DE ANDEN INCLUSO CIMENTACION Y RELLENO</t>
  </si>
  <si>
    <t>EL0080</t>
  </si>
  <si>
    <t>APERTURA HUECOS &gt;1M2 TABIQUERÍA A MANO</t>
  </si>
  <si>
    <t>Total L09.01.01.03NB</t>
  </si>
  <si>
    <t>Total L09.01.01NB</t>
  </si>
  <si>
    <t>L09.01.02NB</t>
  </si>
  <si>
    <t>RED DE DRENAJE Y SANEAMIENTO</t>
  </si>
  <si>
    <t>ER0210</t>
  </si>
  <si>
    <t>BAJANTE DE PVC DE D=50 MM PARA DESAGÜE, NOCTURNO</t>
  </si>
  <si>
    <t>EJ0190</t>
  </si>
  <si>
    <t>CANALÓN PVC CIRCULAR DESARROLLO 185 mm</t>
  </si>
  <si>
    <t>ER0040-ro</t>
  </si>
  <si>
    <t>CANAL DE DRENAJE LATERAL  CUNA DE 10 A 30CM. (NOCTURNO)</t>
  </si>
  <si>
    <t>E05C110.1</t>
  </si>
  <si>
    <t>TUBO PVC P.COMPACTA JUNTA ELÁSTICA SN2 C.TEJA  200MM</t>
  </si>
  <si>
    <t>EJE0150N.1</t>
  </si>
  <si>
    <t>TUBERÍA PVC SANITARIA TIPO C 110 MM.(NOCTURNO)</t>
  </si>
  <si>
    <t>ES0250-roN.1</t>
  </si>
  <si>
    <t>TAPA PARA ARQUETA REGISTRABLE. (NOCTURNO)</t>
  </si>
  <si>
    <t>E03ALR040-roN.1</t>
  </si>
  <si>
    <t>ARQUETA LADRILLO REGISTRO 51X51X65 CM (NOCTURNO)</t>
  </si>
  <si>
    <t>EL0990</t>
  </si>
  <si>
    <t>RELLENO EN ZANJAS, CIMENTACIONES Y POZOS CON MATERIALES DE LA EXCAVACIÓN</t>
  </si>
  <si>
    <t>NER0021N</t>
  </si>
  <si>
    <t>Ud.</t>
  </si>
  <si>
    <t>Limpieza de la red de saneamiento actual. (nocturno)</t>
  </si>
  <si>
    <t>Total L09.01.02NB</t>
  </si>
  <si>
    <t>L09.01.03NB</t>
  </si>
  <si>
    <t>IMPERMEABILIZACIÓN Y FALSOS TECHOS</t>
  </si>
  <si>
    <t>EI0040</t>
  </si>
  <si>
    <t>IMPERMEABILIZACIÓN CON LAMA FV Y RESINAS DE POLIESTER EN ANDENES..(NOCTURNO)</t>
  </si>
  <si>
    <t>EI0040D</t>
  </si>
  <si>
    <t>IMPERMEABILIZACIÓN CON LAMA FV Y RESINAS DE POLIESTER EN ANDENES.</t>
  </si>
  <si>
    <t>EI0020</t>
  </si>
  <si>
    <t>CANALÓN EN "U" 125X52 EN RESINAS DE POLIÉSTER Y FV, (NOCTURNO)</t>
  </si>
  <si>
    <t>NEI001</t>
  </si>
  <si>
    <t>ÁNGULO 25X25X2,5 MM. DE RESINAS DE POLIÉSTER Y FV. (NOCTURNO)</t>
  </si>
  <si>
    <t>EI0187</t>
  </si>
  <si>
    <t xml:space="preserve"> LÁMINA DE POLIETILENO EXPANDIDO, CLASIFICADO A FUEGO B-S1-D0 (NOCTURNO)</t>
  </si>
  <si>
    <t>EI0060</t>
  </si>
  <si>
    <t>IMPERMEABILIZACIÓN CON LAMA FV Y RESINAS DE POLIESTER EN CAÑONES.(NOCTURNO)</t>
  </si>
  <si>
    <t>invt 9</t>
  </si>
  <si>
    <t>TRATAMIENTO DE IMPERMEABILIZACIÓN INTERIOR PARA ESTANQUEIDAD DE PARAMENTOS VERTICALES /HORIZONTALES EN GALERÍAS, POZOS Y FOSOS</t>
  </si>
  <si>
    <t>0201</t>
  </si>
  <si>
    <t>TAPONAMIENTO DE VIAS DE AGUA (NOCTURNO)</t>
  </si>
  <si>
    <t>Total L09.01.03NB</t>
  </si>
  <si>
    <t>L09.01.04NB</t>
  </si>
  <si>
    <t>ALBAÑILERÍA, SOLADOS Y REVESTIMIENTOS</t>
  </si>
  <si>
    <t>EAF0020N</t>
  </si>
  <si>
    <t>FÁB.LADRILLO PERFORADO 7CM 1/2P.INTERIOR MORTERO M-5.(NOCTURNO)</t>
  </si>
  <si>
    <t>EVG0050N</t>
  </si>
  <si>
    <t>ENFOSCADO MAESTREADO HIDRÓFUGO M-10 VERTICAL (NOCTURNO)</t>
  </si>
  <si>
    <t>NEA004</t>
  </si>
  <si>
    <t>CERRAMIENTO DE LOS DOS LATERALES DE PUERTA. (NOCTURNO)</t>
  </si>
  <si>
    <t>EVA0090NNP</t>
  </si>
  <si>
    <t>COLOCACIÓN DE MARMOLINA 60X40 CM. (NOCTURNO)</t>
  </si>
  <si>
    <t>EVA0010</t>
  </si>
  <si>
    <t>ALICATADO AZULEJO BLANCO 20X20CM REC.MORTERO</t>
  </si>
  <si>
    <t>NEVB0110N</t>
  </si>
  <si>
    <t>PANEL VITRIFICADO RECTO TIPO SANDWICH (ALTURA1000-3000 mm). (NOCTURNO)</t>
  </si>
  <si>
    <t>NEA001NNP</t>
  </si>
  <si>
    <t>AYUDA DE ALBAÑILERÍA A LA INSTALACIÓN ELÉCTRICA.(NOCTURNO)</t>
  </si>
  <si>
    <t>NEVB0130N</t>
  </si>
  <si>
    <t>PIEZA ESPECIAL RINCÓN O ESQUINA DE PANEL VITRIFICADO (NOCTURNO)</t>
  </si>
  <si>
    <t>EVB0010</t>
  </si>
  <si>
    <t>REPOSICION DE PANELES VITRIFICADOS S/MATERIAL</t>
  </si>
  <si>
    <t>EVP0370</t>
  </si>
  <si>
    <t>SOLADO DE TERRAZO U/INTENSO MICROGRANO 40X40 (NOCTURNO)</t>
  </si>
  <si>
    <t>EVP0120</t>
  </si>
  <si>
    <t>PLASTÓN DE REGULARIZACIÓN ESP &lt; 10CM</t>
  </si>
  <si>
    <t>EVP0351</t>
  </si>
  <si>
    <t>SOLADO GRES PORCELÁNICO 60X60</t>
  </si>
  <si>
    <t>EVP0205_DN60</t>
  </si>
  <si>
    <t>RODAPIÉ DE GRES PORCELÁNICO  30X60 (NOCTURNO)</t>
  </si>
  <si>
    <t>234234</t>
  </si>
  <si>
    <t>REGULARIZACIÓN DE FÁBRICA DE LADRILLO (NOCTURNO)</t>
  </si>
  <si>
    <t>NEA001N</t>
  </si>
  <si>
    <t>CM1E12AP410</t>
  </si>
  <si>
    <t>ALICATADO PORCELÁNICO GRAN FORMATO 60x40 cm CON ADHESIVO CEMENTOSO C2E S2 GRIS (NOCTURNO)</t>
  </si>
  <si>
    <t>Total L09.01.04NB</t>
  </si>
  <si>
    <t>L09.01.05NB</t>
  </si>
  <si>
    <t>CARPINTERIA, CERRAJERÍA Y ESTRUCTURAS METÁLICAS</t>
  </si>
  <si>
    <t>NEC001N</t>
  </si>
  <si>
    <t>SUMINISTRO Y COLOCACIÓN DE BANDEJA REJIBAND DE 300 MM. (NOCTURNO)</t>
  </si>
  <si>
    <t>NEC001NNP</t>
  </si>
  <si>
    <t>SUMINISTRO Y COLOCACIÓN DE BANDEJA REJIBAND DE 300 MM.</t>
  </si>
  <si>
    <t>EHI0020</t>
  </si>
  <si>
    <t>BANDEJA DE REMATE EN FORMA DE U EN ACERO INOXIDABLE. (NOCTURNO)</t>
  </si>
  <si>
    <t>NEVB0230N</t>
  </si>
  <si>
    <t>TAPA CANALETA VITRIFICADA DE 2M X 390 MM. (NOCTURNO)</t>
  </si>
  <si>
    <t>EHI0100</t>
  </si>
  <si>
    <t>CHAPA DE ACERO INOXIDABLE EN REMATES. (NOCTURNO)</t>
  </si>
  <si>
    <t>EHI0230</t>
  </si>
  <si>
    <t>REMATE PIÑON DE ACERO INOXIDABLE. JORNADA 2:30 - 5:00 A.M.</t>
  </si>
  <si>
    <t>EHI0230NP</t>
  </si>
  <si>
    <t>REMATE PIÑON DE ACERO INOXIDABLE.</t>
  </si>
  <si>
    <t>NEHAP0001</t>
  </si>
  <si>
    <t>ELEMENTOS DE CONTROL DE ACCESO  A INSTALAR EN PUERTA</t>
  </si>
  <si>
    <t>NEHAP0120</t>
  </si>
  <si>
    <t>PUERTA CORTAFUEGO RF-90 DOS HOJAS CHAPA VITRIFICADA.</t>
  </si>
  <si>
    <t>EEF0190NP</t>
  </si>
  <si>
    <t>FORJADO DE VIGUETAS</t>
  </si>
  <si>
    <t>EE0310</t>
  </si>
  <si>
    <t>ENCOFRADO PLANO PARAMENTOS  VERTICALES</t>
  </si>
  <si>
    <t>U05LAHAPFEE01NP</t>
  </si>
  <si>
    <t>HORMIGÓN HA-30</t>
  </si>
  <si>
    <t>NCERRUPN</t>
  </si>
  <si>
    <t>PERFIL DE ACERO GALVANIZADO PARA REFUERZO TABIQUERÍA_UPN HASTA 140mm</t>
  </si>
  <si>
    <t>E09H990L9</t>
  </si>
  <si>
    <t>ESTRUCTURA DE ACERO GALVANIZADO PARA SOPORTE CANALETA CABLES. HASTA 30 CM DE BASE (NOCTURNO)</t>
  </si>
  <si>
    <t>NEVB0230NNB</t>
  </si>
  <si>
    <t>PERFIL EN L PARA TAPA DE CANALETA (NOCTURNO)</t>
  </si>
  <si>
    <t>Total L09.01.05NB</t>
  </si>
  <si>
    <t>L09.01.06NB</t>
  </si>
  <si>
    <t>PINTURA</t>
  </si>
  <si>
    <t>EB0170N</t>
  </si>
  <si>
    <t>PINTURA ESMALTE ESTRUCTURA MET.(NOCTURNO)</t>
  </si>
  <si>
    <t>EB0130MT</t>
  </si>
  <si>
    <t>PINTURA AL SILICATO EN INTERIORES</t>
  </si>
  <si>
    <t>EB0170</t>
  </si>
  <si>
    <t>PINTURA ESMALTE ESTRUCTURA MET.</t>
  </si>
  <si>
    <t>EL0952NP</t>
  </si>
  <si>
    <t>RASCADO DE PINTURA Y REGULARIZACIÓN DE SUPERFICIES.</t>
  </si>
  <si>
    <t>Total L09.01.06NB</t>
  </si>
  <si>
    <t>L09.01.07NB</t>
  </si>
  <si>
    <t>MOBILIARIO Y MONTAJES</t>
  </si>
  <si>
    <t>EK0150</t>
  </si>
  <si>
    <t>MONTAJE DE ESPEJO DE PIÑÓN, NOCTURNO</t>
  </si>
  <si>
    <t>EK0020NP</t>
  </si>
  <si>
    <t>ESPEJO DE PIÑÓN TIPO METRO.</t>
  </si>
  <si>
    <t>CART4</t>
  </si>
  <si>
    <t>CARTEL DE PUBLICIDAD EXTERIOR 4X3 ARTICULADO (NOCTURNO)</t>
  </si>
  <si>
    <t>EK0120</t>
  </si>
  <si>
    <t>MONTAJE DE CARTEL DE SEÑALIZACIÓN AL USUARIO, NOCTURNO</t>
  </si>
  <si>
    <t>NEHA001N</t>
  </si>
  <si>
    <t>SOPORTE EN BANDERA PARA TELEINDICADOR O PROYECTOR. (NOCTURNO)</t>
  </si>
  <si>
    <t>Total L09.01.07NB</t>
  </si>
  <si>
    <t>L09.01.08NB</t>
  </si>
  <si>
    <t>OBRA CIVIL CUARTO BT L5</t>
  </si>
  <si>
    <t>0101</t>
  </si>
  <si>
    <t>ACTUACIONES PREVIAS Y AFECCIONES</t>
  </si>
  <si>
    <t>010104</t>
  </si>
  <si>
    <t>INVENTARIO DE EDIFICACIONES</t>
  </si>
  <si>
    <t>01.01.04.01_m</t>
  </si>
  <si>
    <t>PA</t>
  </si>
  <si>
    <t>PA INVENTARIO DE EDIFICACIONES</t>
  </si>
  <si>
    <t>Total 010104</t>
  </si>
  <si>
    <t>Total 0101</t>
  </si>
  <si>
    <t>0103</t>
  </si>
  <si>
    <t>AUSCULTACIÓN Y CONTROL</t>
  </si>
  <si>
    <t>010301</t>
  </si>
  <si>
    <t>ELEMENTOS DE INSTRUMENTACIÓN</t>
  </si>
  <si>
    <t>AUSEL0110</t>
  </si>
  <si>
    <t>HITOS DE NIVELACIÓN. (NOCTURNO)</t>
  </si>
  <si>
    <t>AUSEL0120</t>
  </si>
  <si>
    <t>REGLETAS DE NIVELACIÓN EN FACHADAS TIPO DIÁBOLO</t>
  </si>
  <si>
    <t>AUSEL0190</t>
  </si>
  <si>
    <t>ARQUETA ESPECIAL REFORZADA PARA PROTECCIÓN DE EQUIPOS DE INSTRUM</t>
  </si>
  <si>
    <t>AUSEL0220</t>
  </si>
  <si>
    <t>SISTEMA COMBINADO PARA CONVERGENCIAS: PERNO + DIANA TOPOGRÁFICA</t>
  </si>
  <si>
    <t>Total 010301</t>
  </si>
  <si>
    <t>010302</t>
  </si>
  <si>
    <t>EQUIPOS DE LECTURA Y SEGUIMIENTO</t>
  </si>
  <si>
    <t>EYL0020_m</t>
  </si>
  <si>
    <t>JORNADA DE EQUIPO DE TOPOGRAFÍA DIURNO</t>
  </si>
  <si>
    <t>EYL0020N_m</t>
  </si>
  <si>
    <t>JORNADA DE EQUIPO DE TOPOGRAFÍA NOCTURNO</t>
  </si>
  <si>
    <t>EYL0030_m</t>
  </si>
  <si>
    <t>JORNADA DE TÉCNICO DE AUSCULTACIÓN</t>
  </si>
  <si>
    <t>Total 010302</t>
  </si>
  <si>
    <t>Total 0103</t>
  </si>
  <si>
    <t>0104</t>
  </si>
  <si>
    <t>010409</t>
  </si>
  <si>
    <t>NUEVOS CUARTOS</t>
  </si>
  <si>
    <t>01040902 LDA</t>
  </si>
  <si>
    <t>LEVANTES, DEMOLICIONES Y APERTURAS DE HUECOS</t>
  </si>
  <si>
    <t>Total 01040902 LDA</t>
  </si>
  <si>
    <t>01040904 EE A</t>
  </si>
  <si>
    <t>ESTRUCTURAS</t>
  </si>
  <si>
    <t>0104090401 OC</t>
  </si>
  <si>
    <t>U05TA001</t>
  </si>
  <si>
    <t>TUNEL METODO TRADICIONAL. SECCIÓN TIPO 1</t>
  </si>
  <si>
    <t>U05LAHAPFEE01</t>
  </si>
  <si>
    <t>HORMIGÓN HA-30 ALZADOS MUROS</t>
  </si>
  <si>
    <t>EIO140MN</t>
  </si>
  <si>
    <t>TRATAMIENTO DE IMPERMEABILIZACIÓN INTERIOR PARA ESTANQUEIDAD</t>
  </si>
  <si>
    <t>Total 0104090401 OC</t>
  </si>
  <si>
    <t>Total 01040904 EE A</t>
  </si>
  <si>
    <t>Total 010409</t>
  </si>
  <si>
    <t>Total 0104</t>
  </si>
  <si>
    <t>0108</t>
  </si>
  <si>
    <t>MEDIO AMBIENTE Y GESTIÓN DE RESIDUOS SÓLIDOS IA</t>
  </si>
  <si>
    <t>010802</t>
  </si>
  <si>
    <t>GESTIÓN DE RESIDUOS</t>
  </si>
  <si>
    <t>U20CO030</t>
  </si>
  <si>
    <t>mes</t>
  </si>
  <si>
    <t>ALQUILER CONTENEDOR RCD 16m3</t>
  </si>
  <si>
    <t>U20CVC040</t>
  </si>
  <si>
    <t>ALQUILER CONTENEDOR PLÁSTICOS 16m3.</t>
  </si>
  <si>
    <t>U20CVC010</t>
  </si>
  <si>
    <t>ALQUILER CONTENEDOR CHATARRA 16m3.</t>
  </si>
  <si>
    <t>U20CVC100</t>
  </si>
  <si>
    <t>ALQUILER CONTENEDOR MADERA 16m3.</t>
  </si>
  <si>
    <t>U20CVC111</t>
  </si>
  <si>
    <t>ALQUILER CONTENEDOR TIERRA 16m3.</t>
  </si>
  <si>
    <t>U20TCAPFEE120</t>
  </si>
  <si>
    <t>t</t>
  </si>
  <si>
    <t>TRANSP.PLAN.50km.CARGA MEC.</t>
  </si>
  <si>
    <t>Total 010802</t>
  </si>
  <si>
    <t>Total 0108</t>
  </si>
  <si>
    <t>Total L09.01.08NB</t>
  </si>
  <si>
    <t>L09.01.09NB</t>
  </si>
  <si>
    <t>VARIOS</t>
  </si>
  <si>
    <t>T0071</t>
  </si>
  <si>
    <t>PUERTA 1 HOJA CHAPA GALVANIZADA CON CERRADURA NORMALIZADA DE METRO DE MADRID. JORNADA 2:30 - 5:00 A.M.</t>
  </si>
  <si>
    <t>T0111</t>
  </si>
  <si>
    <t>PROTECCIÓN DE ESCALERA MECÁNICA CON LONA. CON CIERRE</t>
  </si>
  <si>
    <t>T0061</t>
  </si>
  <si>
    <t>CERRAMIENTO PROVISIONAL DE OBRA PARA INTERIOR DE PLACAS DE CARTÓN-YESO PINTADO EN AZUL (NOCTURNO)</t>
  </si>
  <si>
    <t>E07X0001</t>
  </si>
  <si>
    <t>ML VALLA TRASLADABLE/VALLA DE OCULTACIÓN</t>
  </si>
  <si>
    <t>BE0020AC_D</t>
  </si>
  <si>
    <t>AGENTE DE CORTE DE TRACCIÓN EN ESTACIÓN O TÚNEL (NOCTURNO)</t>
  </si>
  <si>
    <t>5646</t>
  </si>
  <si>
    <t>PROTECCIÓN DE ELEMENTOS NO DESMONTADOS (NOCTURNO)</t>
  </si>
  <si>
    <t>T0031NP</t>
  </si>
  <si>
    <t>CERRAMIENTO DE TÚNEL CON TAPE DE LONA O EQUIVALENTE.</t>
  </si>
  <si>
    <t>NEC0040N</t>
  </si>
  <si>
    <t>Ml.</t>
  </si>
  <si>
    <t>CONJUNTO SEIS TUBOS FLEXIBLES D=50 PASO DE BÓVEDAS.(NOCTURNO)</t>
  </si>
  <si>
    <t>QV0190JOR</t>
  </si>
  <si>
    <t>JORNADA DE DRESINA CON  VAGÓN Y PLUMA</t>
  </si>
  <si>
    <t>ESBPSCL9</t>
  </si>
  <si>
    <t>SOPORTE METALICO PARA SUJECION TEMPORAL DE FALSO TECHO</t>
  </si>
  <si>
    <t>Total L09.01.09NB</t>
  </si>
  <si>
    <t>L09.01.10NB</t>
  </si>
  <si>
    <t>POZO DE VENTILACIÓN</t>
  </si>
  <si>
    <t>01.12.01</t>
  </si>
  <si>
    <t>DITEPW122</t>
  </si>
  <si>
    <t>Unidad de preparación en interior de pozos.(Nocturno)</t>
  </si>
  <si>
    <t>EL0471N</t>
  </si>
  <si>
    <t>M2.</t>
  </si>
  <si>
    <t>Demolición de solera de hormigón en masa de hasta 80 cm. (nocturno)</t>
  </si>
  <si>
    <t>EL0540N</t>
  </si>
  <si>
    <t>DEMOLICIÓN FÁB.LADRILLO HUECO D. 1/2 PIE A MANO (NOCTURNO)</t>
  </si>
  <si>
    <t>EL0541Nerh</t>
  </si>
  <si>
    <t>DEMOLICIÓN FAB.LADRILLO HUECO. 1 PIE A MANO (NOCTURNO)</t>
  </si>
  <si>
    <t>Total 01.12.01</t>
  </si>
  <si>
    <t>01-12.02</t>
  </si>
  <si>
    <t>ER0240N</t>
  </si>
  <si>
    <t>Canal de drenaje lateral  cuna de 10 a 30cm. (nocturno)</t>
  </si>
  <si>
    <t>DEISSA045Nerh</t>
  </si>
  <si>
    <t>Arqueta de decantación de 60x60 cm y 60 cm de profundidad. (nocturno)</t>
  </si>
  <si>
    <t>EJE0010N</t>
  </si>
  <si>
    <t>Arqueta sifonica registrable de 38x38x80 cm. De medidas interior.(nocturno)</t>
  </si>
  <si>
    <t>ER0340N</t>
  </si>
  <si>
    <t>IMBORNAL LONGITUDINAL SIFÓNICO PREFABRICADO C/ REJILLA DE FUNDICIÓN. Nocturno</t>
  </si>
  <si>
    <t>ER0400N</t>
  </si>
  <si>
    <t>Tapa para arqueta registrable de 40x40cm.(nocturno)</t>
  </si>
  <si>
    <t>ER0500N</t>
  </si>
  <si>
    <t>TUBO PVC P.COMPACTA JUNTA ELÁSTICA SN2 C.TEJA  200MM.(nocturno)</t>
  </si>
  <si>
    <t>ER0490N</t>
  </si>
  <si>
    <t>TUBO PVC P.COMPACTA JUNTA ELÁSTICA SN2 C.TEJA  160MM. (Nocturno)</t>
  </si>
  <si>
    <t>DEIPPW010Nerh</t>
  </si>
  <si>
    <t>Formación de arqueta para toma de tierra en solera.</t>
  </si>
  <si>
    <t>Total 01-12.02</t>
  </si>
  <si>
    <t>01.12.03</t>
  </si>
  <si>
    <t>IMPERMEABILIZACIÓN</t>
  </si>
  <si>
    <t>Total 01.12.03</t>
  </si>
  <si>
    <t>01.12.04</t>
  </si>
  <si>
    <t>ALBAÑILERÍA</t>
  </si>
  <si>
    <t>EP0160N</t>
  </si>
  <si>
    <t>RECRECIDO FORMACIÓN PENDIENTES MORTERO CEMENTO e=10 cm</t>
  </si>
  <si>
    <t>E07LP013N</t>
  </si>
  <si>
    <t>Fábrica ladrillo perforado 7 cm 1/2p interior mortero m-5</t>
  </si>
  <si>
    <t>EAF0030N</t>
  </si>
  <si>
    <t>Fáb.Ladrillo perforado 7cm 1p. Interior mortero m-5</t>
  </si>
  <si>
    <t>DEEHFA051Nerh</t>
  </si>
  <si>
    <t>Forjado formado por viguetas de acero laminado "T" de 60x6 mm.(Nocturno)</t>
  </si>
  <si>
    <t>D01IA210Nerh</t>
  </si>
  <si>
    <t>Limpieza paramentos a revestir.(Nocturno)</t>
  </si>
  <si>
    <t>E08PNE160N</t>
  </si>
  <si>
    <t>Enfoscado maestreado-fratasado csiv-w1 vertical. (Nocturno)</t>
  </si>
  <si>
    <t>EE0450N</t>
  </si>
  <si>
    <t>HORMIGÓN EN MASA HM-20/20/B IIA, DE CENTRAL CON BOMBEO (NOCTURNO)</t>
  </si>
  <si>
    <t>Total 01.12.04</t>
  </si>
  <si>
    <t>01.12.05</t>
  </si>
  <si>
    <t>SOLADOS</t>
  </si>
  <si>
    <t>EP0360-RoN</t>
  </si>
  <si>
    <t>Solado de terrazo u/intenso micrograno 40x40 (nocturno)</t>
  </si>
  <si>
    <t>Total 01.12.05</t>
  </si>
  <si>
    <t>01.12.06</t>
  </si>
  <si>
    <t>CARPINTERÍA Y CERRAJERÍA</t>
  </si>
  <si>
    <t>EHAP0010N</t>
  </si>
  <si>
    <t>PUERTA ACÚSTICA METÁLICA. (NOCTURNO)</t>
  </si>
  <si>
    <t>NEHAP0170N</t>
  </si>
  <si>
    <t>PUERTA METÁLICA DE ENTRAMADO TIPO TRAMEX. (NOCTURNO)</t>
  </si>
  <si>
    <t>EHAD0040N</t>
  </si>
  <si>
    <t>CELOSÍA METÁLICA GALVANIZADA. (NOCTURNO)</t>
  </si>
  <si>
    <t>DEEAVE011Nerh</t>
  </si>
  <si>
    <t>Acero A-42b en perfiles laminados, pintado.(Nocturno)</t>
  </si>
  <si>
    <t>DITEPA260Nerh</t>
  </si>
  <si>
    <t>Suministro e instalación de viga carrilera de hasta 12 m de longuitud, con carro porta aparejos.</t>
  </si>
  <si>
    <t>DITEPA020Nerh</t>
  </si>
  <si>
    <t>Carro monorrail porta-aparejos para 2000 kg (Nocturno)</t>
  </si>
  <si>
    <t>EZ0250N</t>
  </si>
  <si>
    <t>ESCALA FIJA DE BAJADA AL VASO EN POLIESTER REFORZADO (NOCTURNO)</t>
  </si>
  <si>
    <t>DIVVOC500erh</t>
  </si>
  <si>
    <t>Suministro e Instalación de rejilla de ventilación.</t>
  </si>
  <si>
    <t>Total 01.12.06</t>
  </si>
  <si>
    <t>01.12.07</t>
  </si>
  <si>
    <t>VARIOS POZO</t>
  </si>
  <si>
    <t>DISIAE310erh</t>
  </si>
  <si>
    <t>Extintor de nieve carbónica CO2 con eficacia 34B de 5 kg de agente extintor.</t>
  </si>
  <si>
    <t>DISFCX005erh</t>
  </si>
  <si>
    <t>Conjunto de carteles de señalización fotoluminiscente de 210x297 mm.</t>
  </si>
  <si>
    <t>DITEPW300erh</t>
  </si>
  <si>
    <t>Conjunto de carteles informativos y de seguridad en sala o pozo de Ventilación.</t>
  </si>
  <si>
    <t>DITEPW040</t>
  </si>
  <si>
    <t>Acometida provisional de energía.</t>
  </si>
  <si>
    <t>DITEPW200</t>
  </si>
  <si>
    <t>Certificado de EICI del sistema de manutención en sala o pozo de Ventilación.</t>
  </si>
  <si>
    <t>DIVVOC700</t>
  </si>
  <si>
    <t>Unidad de cerramiento y preparación de pozos en superficie</t>
  </si>
  <si>
    <t>DIVVOC710</t>
  </si>
  <si>
    <t>Unidad para realización de desvíos de tráfico</t>
  </si>
  <si>
    <t>Total 01.12.07</t>
  </si>
  <si>
    <t>Total L09.01.10NB</t>
  </si>
  <si>
    <t>L09.01.12NB</t>
  </si>
  <si>
    <t>SISTEMA DE COLUMNA SECA</t>
  </si>
  <si>
    <t>01.07</t>
  </si>
  <si>
    <t>ML</t>
  </si>
  <si>
    <t>SUMINISTRO Y COLOCACIÓN DE TUBERÍA DE ACERO GALVANIZADO DE 3" PROTEGIDA HORARIO NOCTURNO</t>
  </si>
  <si>
    <t>01.08</t>
  </si>
  <si>
    <t>TUBERÍA DE ACERO GALVANIZADO DE 3" DESPROTEGIDA.</t>
  </si>
  <si>
    <t>01.09</t>
  </si>
  <si>
    <t>TUBERÍA DE ACERO GALVANIZADO DE 3" DESPROTEGIDA. NOCTURNO</t>
  </si>
  <si>
    <t>01.25</t>
  </si>
  <si>
    <t>VÁLVULA DE VACIADO DE 1" DE  Ø CON CONDUCCIÓN A DESAGÜE. NOCTURNO</t>
  </si>
  <si>
    <t>01.27</t>
  </si>
  <si>
    <t>VÁLVULA DE SECCIONAMIENTO DE 3" Ø. NOCTURNO</t>
  </si>
  <si>
    <t>01.39</t>
  </si>
  <si>
    <t>EQUIPO DE REPARACIÓN DIURNO</t>
  </si>
  <si>
    <t>01.40</t>
  </si>
  <si>
    <t>EQUIPO DE REPARACIÓN NOCTURNO</t>
  </si>
  <si>
    <t>01.47</t>
  </si>
  <si>
    <t>PRUEBA DE PRESIÓN SIN DRESINA Y CON CORTE DE TRACCIÓN.</t>
  </si>
  <si>
    <t>01.48</t>
  </si>
  <si>
    <t>PRUEBA DE PRESIÓN SIN DRESINA Y SIN CORTE DE TRACCIÓN.</t>
  </si>
  <si>
    <t>01.53</t>
  </si>
  <si>
    <t>SEÑALIZACION DE SISTEMA DE COLUMNA SECA Y EXTINTORES.</t>
  </si>
  <si>
    <t>01.70</t>
  </si>
  <si>
    <t>SEÑALIZACIÓN PANORÁMICA DE SISTEMA DE COLUMNA SECA Y EXTINTORES.</t>
  </si>
  <si>
    <t>01.55</t>
  </si>
  <si>
    <t>SUMINISTRO Y COLOCACIÓN DE VALVULA ANTIRRETORNO.</t>
  </si>
  <si>
    <t>01.60</t>
  </si>
  <si>
    <t>REPARACIÓN DE TOMA EXTERIOR DE ALIMENTACIÓN DE COLUMNA SECA DE 70mm DE Ø HORARIO DIURNO</t>
  </si>
  <si>
    <t>01.61</t>
  </si>
  <si>
    <t>MONTAJE Y DESMONTAJE DE ANDAMIO H HASTA 12M</t>
  </si>
  <si>
    <t>01.18</t>
  </si>
  <si>
    <t>SUMINISTRO Y COLOCACIÓN DE BOCA DE COLUMNA SECA EN ARMARIO DE 2 1/2" Ø HORARIO DIURNO</t>
  </si>
  <si>
    <t>Total L09.01.12NB</t>
  </si>
  <si>
    <t>Total L09.01.NB</t>
  </si>
  <si>
    <t>L09.02.NB</t>
  </si>
  <si>
    <t>INSTALACIONES</t>
  </si>
  <si>
    <t>NBALB.PCI</t>
  </si>
  <si>
    <t>INSTALACIONES DE PROTECCIÓN CONTRA INCENDIOS</t>
  </si>
  <si>
    <t>E1</t>
  </si>
  <si>
    <t>DETECCIÓN ANALÓGICA</t>
  </si>
  <si>
    <t>I05DS778</t>
  </si>
  <si>
    <t>Descuelgue y recolocación de cableados de PCI</t>
  </si>
  <si>
    <t>IO5DA031</t>
  </si>
  <si>
    <t>Bus-Lazo Detección Analógica AS+ 2x2,5</t>
  </si>
  <si>
    <t>I05XN390</t>
  </si>
  <si>
    <t>Tubo anillado de poliamida (pa 6/6,6)</t>
  </si>
  <si>
    <t>I05DA160</t>
  </si>
  <si>
    <t>Detector multisensor óptico-térmico con Voz y Flash</t>
  </si>
  <si>
    <t>I05DA110</t>
  </si>
  <si>
    <t>Pulsador de alarma analógico con cartel de señalización</t>
  </si>
  <si>
    <t>I05DA130</t>
  </si>
  <si>
    <t>Sirena roja de lazo + Flash</t>
  </si>
  <si>
    <t>I05DA220</t>
  </si>
  <si>
    <t>Módulo Transponder 4Z/2S</t>
  </si>
  <si>
    <t>I05DA044</t>
  </si>
  <si>
    <t>Fuente de Alimentación de 24V / 130W / 5A EN54-4A2</t>
  </si>
  <si>
    <t>I05DA020</t>
  </si>
  <si>
    <t>Línea de alimentación eléctrica a 230 Vca AS+ 3x2,5 a fuente de alimentación</t>
  </si>
  <si>
    <t>IO5DA035</t>
  </si>
  <si>
    <t>Línea de alimentación a 24 Vcc desde SAI o F.A. a Vesdas, Módulos y Detectores de Flujo 3x2,5</t>
  </si>
  <si>
    <t>I05DES010</t>
  </si>
  <si>
    <t>Desmontaje de elementos de detección de incendios</t>
  </si>
  <si>
    <t>I05DA240</t>
  </si>
  <si>
    <t>Programación de la central de detección de incendios</t>
  </si>
  <si>
    <t>I05DS200</t>
  </si>
  <si>
    <t>Puesta en marcha del sistema de detección</t>
  </si>
  <si>
    <t>Total E1</t>
  </si>
  <si>
    <t>E2</t>
  </si>
  <si>
    <t>DETECCIÓN POR ASPIRACIÓN</t>
  </si>
  <si>
    <t>I05DS220</t>
  </si>
  <si>
    <t>Reubicación/Reinstalación Detector Aspiración VESDA-E-VEP con LEDs (1 tubo) existente</t>
  </si>
  <si>
    <t>I05DS050</t>
  </si>
  <si>
    <t>Tubo ABS rígido - 25mm - aspiración de humos</t>
  </si>
  <si>
    <t>I05DS051</t>
  </si>
  <si>
    <t>Clip identificación orificio aspiración</t>
  </si>
  <si>
    <t>I05DS070</t>
  </si>
  <si>
    <t>Bucle de comunicación Vesdanet 2x2x0,22</t>
  </si>
  <si>
    <t>I05DS150</t>
  </si>
  <si>
    <t>Dispositivo de corte de equipos de ventilación</t>
  </si>
  <si>
    <t>I05DSSH1</t>
  </si>
  <si>
    <t>Interconexión/Cableado señales avería/alarma detección en SHERPA</t>
  </si>
  <si>
    <t>Total E2</t>
  </si>
  <si>
    <t>E3</t>
  </si>
  <si>
    <t>EXTINCIÓN POR AGUA NEBULIZADA</t>
  </si>
  <si>
    <t>I05XN410</t>
  </si>
  <si>
    <t>Vaciado de la instalación</t>
  </si>
  <si>
    <t>I05XND01</t>
  </si>
  <si>
    <t>Desmontaje de tuberías de acero y soportes</t>
  </si>
  <si>
    <t>I05XN190</t>
  </si>
  <si>
    <t>Tubería de acero inoxidable diámetro 30 y 38 mm</t>
  </si>
  <si>
    <t>I05XNSELLO1</t>
  </si>
  <si>
    <t>Sellado pasos instalaciones PCI por paramentos verticales y techos</t>
  </si>
  <si>
    <t>I05XN340</t>
  </si>
  <si>
    <t>Línea de control de electroválvulas 3 x 2,5 mm²</t>
  </si>
  <si>
    <t>I05XN360</t>
  </si>
  <si>
    <t>Línea de control de electroválvulas 8 x 4 mm²</t>
  </si>
  <si>
    <t>I05XN430</t>
  </si>
  <si>
    <t>Puesta en marcha del sistema de extinción de la estación</t>
  </si>
  <si>
    <t>Total E3</t>
  </si>
  <si>
    <t>E4</t>
  </si>
  <si>
    <t>EXTINCIÓN MANUAL</t>
  </si>
  <si>
    <t>I05XE010</t>
  </si>
  <si>
    <t>Extintor polvo ABC 6 kg</t>
  </si>
  <si>
    <t>I05XE100</t>
  </si>
  <si>
    <t>Armario antivandálico para extintor</t>
  </si>
  <si>
    <t>I05XE020</t>
  </si>
  <si>
    <t>Extintor CO2 - 5 kg</t>
  </si>
  <si>
    <t>I05XE111</t>
  </si>
  <si>
    <t>Encastrado en panel vitrificado para extintor</t>
  </si>
  <si>
    <t>Total E4</t>
  </si>
  <si>
    <t>E5</t>
  </si>
  <si>
    <t>SEÑALIZACIÓN FOTOLUMINISCENTE</t>
  </si>
  <si>
    <t>I05S800</t>
  </si>
  <si>
    <t>Desmontaje señalización fotoluminiscente existente</t>
  </si>
  <si>
    <t>I05S020</t>
  </si>
  <si>
    <t>Placa de balizamiento fotoluminiscente 6 cm sobre perfil</t>
  </si>
  <si>
    <t>I05S168</t>
  </si>
  <si>
    <t>Cartel de señalización fotoluminiscente de 568 x 148 mm con marco</t>
  </si>
  <si>
    <t>I05S111</t>
  </si>
  <si>
    <t>Cartel de señalización fotoluminiscente de 224 x 224 mm con marco</t>
  </si>
  <si>
    <t>I05S910</t>
  </si>
  <si>
    <t>Varillas auxiliares para fijar carteles de la cubierta</t>
  </si>
  <si>
    <t>Total E5</t>
  </si>
  <si>
    <t>E6</t>
  </si>
  <si>
    <t>ACTUACIONES PCI - PCL</t>
  </si>
  <si>
    <t>PCL_PCI_1</t>
  </si>
  <si>
    <t>Total PCL_PCI_1</t>
  </si>
  <si>
    <t>PCL_PCI_2</t>
  </si>
  <si>
    <t>I05XND99</t>
  </si>
  <si>
    <t>Desmontaje panel servidor</t>
  </si>
  <si>
    <t>I05DS110</t>
  </si>
  <si>
    <t>Armario de control rack de 19" 40 UA de 600x2000x600 mm</t>
  </si>
  <si>
    <t>I05XN180</t>
  </si>
  <si>
    <t>Tubería de acero inoxidable diámetro 12 y 16 mm</t>
  </si>
  <si>
    <t>I05XN141</t>
  </si>
  <si>
    <t>Boquilla nebulizadora cerrada 1N 1MB 6MB 100B (Cerrada No Técnicos h&lt;=3m)</t>
  </si>
  <si>
    <t>I05XN380</t>
  </si>
  <si>
    <t>Línea comunicaciones entre paneles / tarjetas tcl.</t>
  </si>
  <si>
    <t>Total PCL_PCI_2</t>
  </si>
  <si>
    <t>PCL_PCI_3</t>
  </si>
  <si>
    <t>Total PCL_PCI_3</t>
  </si>
  <si>
    <t>Total E6</t>
  </si>
  <si>
    <t>E7</t>
  </si>
  <si>
    <t>INTEGRACIÓN, SUPERVISIÓN Y CONTROL DE LA INSTALACIÓN</t>
  </si>
  <si>
    <t>I05INT_Det100</t>
  </si>
  <si>
    <t>Configuración e integración Sistema de Detección Analógico (max. 100 ptos.)</t>
  </si>
  <si>
    <t>I05INT_DHA</t>
  </si>
  <si>
    <t>Configuración e Integración del Sistema Detección Aspiración en TCE - Puesto Central</t>
  </si>
  <si>
    <t>I05INT_CERBE</t>
  </si>
  <si>
    <t>Configuración Unidad Maestra - Eliminación de Central Cerberus</t>
  </si>
  <si>
    <t>Total E7</t>
  </si>
  <si>
    <t>E8</t>
  </si>
  <si>
    <t>DOCUMENTACIÓN Y REGISTRO</t>
  </si>
  <si>
    <t>DOCFINOBRA</t>
  </si>
  <si>
    <t>Documentación Final de Obra, Certificado y Registro de las instalaciones</t>
  </si>
  <si>
    <t>DOCAUXPCI</t>
  </si>
  <si>
    <t>Documentación auxiliar instalaciones PCI para expediente Industria</t>
  </si>
  <si>
    <t>Total E8</t>
  </si>
  <si>
    <t>Total NBALB.PCI</t>
  </si>
  <si>
    <t>NBALB.CLI</t>
  </si>
  <si>
    <t>CLIMATIZACIÓN</t>
  </si>
  <si>
    <t>NBALB.CLI.1</t>
  </si>
  <si>
    <t>REFRIGERACION DE CUARTOS TÉCNICOS (CC1)</t>
  </si>
  <si>
    <t>I02MPV010</t>
  </si>
  <si>
    <t>Desmontaje, traslado a nueva ubicación y posterior montaje de equipo de precisión existente</t>
  </si>
  <si>
    <t>I02TEMP01</t>
  </si>
  <si>
    <t>Desmontaje y posterior reinstalación sonda Tª ambiente existente</t>
  </si>
  <si>
    <t>I02MTF21</t>
  </si>
  <si>
    <t>Filtro de partículas de aire, de eficiencia mínima G4, de 235x595 mm. (Horario nocturno restringido)</t>
  </si>
  <si>
    <t>I02MTF22</t>
  </si>
  <si>
    <t>Revisión y limpieza de filtros de aire existentes. (Horario nocturno restringido)</t>
  </si>
  <si>
    <t>I02MTF23</t>
  </si>
  <si>
    <t>Revisión y limpieza de baterías de intercambio térmico. (Horario nocturno restringido)</t>
  </si>
  <si>
    <t>Total NBALB.CLI.1</t>
  </si>
  <si>
    <t>NBALB CLI.2</t>
  </si>
  <si>
    <t>NÚCLEO DE ASEOS Y VESTUARIOS</t>
  </si>
  <si>
    <t>I02MPV003</t>
  </si>
  <si>
    <t>Desmontaje y posterior montaje de instalación de ventilación mecánica existente</t>
  </si>
  <si>
    <t>Total NBALB CLI.2</t>
  </si>
  <si>
    <t>NBALB CLI.3</t>
  </si>
  <si>
    <t>EQUIPOS CONTROL DE TEMPERATURA</t>
  </si>
  <si>
    <t>I04TEMP01</t>
  </si>
  <si>
    <t>Desmontaje y reinstalación Eq Control Temperatura</t>
  </si>
  <si>
    <t>Total NBALB CLI.3</t>
  </si>
  <si>
    <t>NBALB.CLI.4</t>
  </si>
  <si>
    <t>OBRA CIVIL AUXILIAR</t>
  </si>
  <si>
    <t>I02AUX001</t>
  </si>
  <si>
    <t>Trabajos de Obra Civil auxiliar y ayudas de albañilería</t>
  </si>
  <si>
    <t>Total NBALB.CLI.4</t>
  </si>
  <si>
    <t>Total NBALB.CLI</t>
  </si>
  <si>
    <t>NBALB.VE</t>
  </si>
  <si>
    <t>VENTILACIÓN ESTACIÓN</t>
  </si>
  <si>
    <t>05.02.02.01</t>
  </si>
  <si>
    <t>REVISIÓN COMPLETA DEL ESTADO ACTUAL DE LAS INSTALACIONES DEL POZO DE VENTILACIÓN</t>
  </si>
  <si>
    <t>05.02.02.03</t>
  </si>
  <si>
    <t>ELEMENTOS DE SEÑALIZACIÓN Y PROTECCIÓN PARA C.G.M.P. DE VENTILADORES Y OTROS COMPONENTES</t>
  </si>
  <si>
    <t>05.02.02.05</t>
  </si>
  <si>
    <t>DESMONTAJE DE VENTILADOR Y ELEMENTOS ASOCIADOS EXISTENTES, CON POSTERIOR MONTAJE</t>
  </si>
  <si>
    <t>05.02.02.06</t>
  </si>
  <si>
    <t>DESMONTAJE Y RETIRADA DE SILENCIADOR ACÚSTICO EXISTENTE</t>
  </si>
  <si>
    <t>05.02.02.09</t>
  </si>
  <si>
    <t>DESMONTAJE Y RETIRADA DE PUERTA ACÚSTICA EXISTENTE</t>
  </si>
  <si>
    <t>05.02.02.10</t>
  </si>
  <si>
    <t>DESMONTAJE DE INSTALACIÓN DE ALUMBRADO EXISTENTE, CON POSTERIOR MONTAJE Y REPOSICIÓN</t>
  </si>
  <si>
    <t>05.02.02.11</t>
  </si>
  <si>
    <t>DESMONTAJE Y POSTERIOR REPOSICIÓN DE CANALIZACIÓN Y CABLEADO (AS+) PARA ALIMENTACION DE VENTILADOR E INCLINADOR/COMPUERTA</t>
  </si>
  <si>
    <t>05.02.02.12</t>
  </si>
  <si>
    <t>DESMONTAJE Y POSTERIOR REPOSICIÓN DE SONDAS Y CANALIZACIÓN Y CABLEADO ELÉCTRICO DE CONTROL (AS)</t>
  </si>
  <si>
    <t>05.02.02.21</t>
  </si>
  <si>
    <t>REPOSICIÓN DE SILENCIADOR RECTANGULAR DISIPATIVO PARA UN CAUDAL DE 90.000 M3/H</t>
  </si>
  <si>
    <t>05.02.02.23</t>
  </si>
  <si>
    <t>REPOSICIÓN DE PUERTA ACÚSTICA</t>
  </si>
  <si>
    <t>05.02.02.24</t>
  </si>
  <si>
    <t>REVISIÓN, LIMPIEZA, ENGRASE Y PUESTA A PUNTO DE EQUIPOS DE VENTILACIÓN Y ELEMENTOS AUXILIARES</t>
  </si>
  <si>
    <t>05.02.02.25</t>
  </si>
  <si>
    <t>REVISIÓN COMPLETA DEL ESTADO FINAL DE LAS INSTALACIONES DEL POZO DE VENTILACIÓN, REALIZACIÓN DE PRUEBAS Y PUESTA EN SERVICIO</t>
  </si>
  <si>
    <t>Total NBALB.VE</t>
  </si>
  <si>
    <t>NBALB.COM</t>
  </si>
  <si>
    <t>COMUNICACIONES Y CONTROL</t>
  </si>
  <si>
    <t>NBALB.1</t>
  </si>
  <si>
    <t>SISTEMA DE CCTV</t>
  </si>
  <si>
    <t>M.NB.COM.1.1</t>
  </si>
  <si>
    <t>EQUIPAMIENTO DE ESTACIÓN</t>
  </si>
  <si>
    <t>CCTV001 B2</t>
  </si>
  <si>
    <t>Desmontaje y retirada de cámara del Sistema de CCTV.</t>
  </si>
  <si>
    <t>I04COMTV01</t>
  </si>
  <si>
    <t>Cámara IP (Estación)</t>
  </si>
  <si>
    <t>I04COM120</t>
  </si>
  <si>
    <t>Licencia de analítica de vídeo.</t>
  </si>
  <si>
    <t>I04CUTPC6A</t>
  </si>
  <si>
    <t>Cable UTP Cat 6A 23 AWG</t>
  </si>
  <si>
    <t>DIKWXX052</t>
  </si>
  <si>
    <t>Armario de 19" de 42 UA (800x800)</t>
  </si>
  <si>
    <t>DIKVBX002</t>
  </si>
  <si>
    <t>Equipo de gestión de visualización de CCI.</t>
  </si>
  <si>
    <t>DIKVAX010</t>
  </si>
  <si>
    <t>Monitor de 22" para rack de 220 Vca.</t>
  </si>
  <si>
    <t>I04COM008-C</t>
  </si>
  <si>
    <t>Ingeniería, pruebas y p.p. CCTV, en estaciones con correspondencia.</t>
  </si>
  <si>
    <t>I04COM009</t>
  </si>
  <si>
    <t>Desarrollo de planos sinópticos de estación para centralización de CCTV.</t>
  </si>
  <si>
    <t>I04COM010</t>
  </si>
  <si>
    <t>Documentación técnica del Sistema CCTV.</t>
  </si>
  <si>
    <t>Total M.NB.COM.1.1</t>
  </si>
  <si>
    <t>M.NB.COM.1.2.</t>
  </si>
  <si>
    <t>EQUIPAMIENTO DE GRABACIÓN</t>
  </si>
  <si>
    <t>I04GRAB001 NB</t>
  </si>
  <si>
    <t>Equipo Videograbador IP (Hasta 256 cámaras)</t>
  </si>
  <si>
    <t>I04GRAB002</t>
  </si>
  <si>
    <t>Conexionado de Videograbador IP.</t>
  </si>
  <si>
    <t>DIKVBX900 C</t>
  </si>
  <si>
    <t>Ingeniería, pruebas y puesta en marcha (Hasta 256 cámaras).</t>
  </si>
  <si>
    <t>Total M.NB.COM.1.2.</t>
  </si>
  <si>
    <t>M.NB.COM.1.3.</t>
  </si>
  <si>
    <t>EQUIPAMIENTO DE PUESTO CENTRAL</t>
  </si>
  <si>
    <t>DIKVCX001</t>
  </si>
  <si>
    <t>Configuración y alta en la red de los nuevos equipos de centralización.</t>
  </si>
  <si>
    <t>DIKVCX003</t>
  </si>
  <si>
    <t>Configuración de las aplicaciones de centralización de vídeo.</t>
  </si>
  <si>
    <t>DIKVCX850</t>
  </si>
  <si>
    <t>Integración en plataforma de monitorización de sistema centralización.</t>
  </si>
  <si>
    <t>Total M.NB.COM.1.3.</t>
  </si>
  <si>
    <t>Total NBALB.1</t>
  </si>
  <si>
    <t>NBALB.2</t>
  </si>
  <si>
    <t>SISTEMA DE MEGAFONÍA</t>
  </si>
  <si>
    <t>I04COM105 NB 2</t>
  </si>
  <si>
    <t>Desmontaje y reisntalación del Sistema de Megafonía, en nocturno.</t>
  </si>
  <si>
    <t>I04CEMEG070</t>
  </si>
  <si>
    <t>Cable de megafonía 2x1,5 mm (AS+)</t>
  </si>
  <si>
    <t>I04CEMEG090</t>
  </si>
  <si>
    <t>Ingeniería, pruebas y p.p. Sistema de Megafonía.</t>
  </si>
  <si>
    <t>I04CEMEG095</t>
  </si>
  <si>
    <t>Documentación técnica del Sistema Megafonía.</t>
  </si>
  <si>
    <t>Total NBALB.2</t>
  </si>
  <si>
    <t>NBALB.3</t>
  </si>
  <si>
    <t>SISTEMA DE INTERFONÍA</t>
  </si>
  <si>
    <t>I04COM013</t>
  </si>
  <si>
    <t>Cable telefónico de 3x2x0.64, nocturno.</t>
  </si>
  <si>
    <t>Total NBALB.3</t>
  </si>
  <si>
    <t>NBALB.4</t>
  </si>
  <si>
    <t>SISTEMA DE CANCELAS</t>
  </si>
  <si>
    <t>Total NBALB.4</t>
  </si>
  <si>
    <t>NBALB.5</t>
  </si>
  <si>
    <t>SISTEMAS DE CONTROL DE INSTALACIONES CABLE</t>
  </si>
  <si>
    <t>NUEVA0015</t>
  </si>
  <si>
    <t>Situación provisional y reinstalación de Bus de Unitelway.</t>
  </si>
  <si>
    <t>I04C BusU</t>
  </si>
  <si>
    <t>Cable Unitelway</t>
  </si>
  <si>
    <t>Total NBALB.5</t>
  </si>
  <si>
    <t>NBALB.6</t>
  </si>
  <si>
    <t>SISTEMA DE TELECONTROL MÓVIL (TCE-M)</t>
  </si>
  <si>
    <t>DESMTCE</t>
  </si>
  <si>
    <t>Desmontaje TCE</t>
  </si>
  <si>
    <t>DIKWXX053 C</t>
  </si>
  <si>
    <t>Armario de 15 UA Y 30 cm de fondo., para puesto de operador.</t>
  </si>
  <si>
    <t>DIKEBC010 B</t>
  </si>
  <si>
    <t>Sistema de TCE-M.</t>
  </si>
  <si>
    <t>DIKEBC014</t>
  </si>
  <si>
    <t>SW de aplicación TCE-M.</t>
  </si>
  <si>
    <t>DIKEBC080</t>
  </si>
  <si>
    <t>Puesto de Operador TCE-M.</t>
  </si>
  <si>
    <t>DIKEBC050</t>
  </si>
  <si>
    <t>Configuración del Sistema TCE-M.</t>
  </si>
  <si>
    <t>DIKEBB920</t>
  </si>
  <si>
    <t>Ingeniería de las instalaciones asociadas a TCE-M.</t>
  </si>
  <si>
    <t>DIKEAB000</t>
  </si>
  <si>
    <t>Operación automática de escaleras mecáncias.</t>
  </si>
  <si>
    <t>DIKEBB405 B</t>
  </si>
  <si>
    <t>Interconexión del TCE-M con Sistema de CCTV local, incluyendo visualización de imágenes.</t>
  </si>
  <si>
    <t>DIKEBB418</t>
  </si>
  <si>
    <t>Telecontrol de escaleras desde el Puesto Central.</t>
  </si>
  <si>
    <t>DIKEBB911</t>
  </si>
  <si>
    <t>Integración al nivel de Puesto Central con Sistema de CCTV Centralizado., incluyendo visualización de imágenes.</t>
  </si>
  <si>
    <t>DIKEBB910 B</t>
  </si>
  <si>
    <t>Ingeniería en Puesto Central para configurar una estación.</t>
  </si>
  <si>
    <t>DIKEBB950</t>
  </si>
  <si>
    <t>Documentación técnica del Sistema TCE-M.</t>
  </si>
  <si>
    <t>Total NBALB.6</t>
  </si>
  <si>
    <t>NBALB.7</t>
  </si>
  <si>
    <t>SISTEMA DE CONTROL DE ACCESOS Y ANTI-INTRUSIÓN</t>
  </si>
  <si>
    <t>M.NB.COM.6.2.</t>
  </si>
  <si>
    <t>Sistema de Antiintrusión.</t>
  </si>
  <si>
    <t>DIKEVA001</t>
  </si>
  <si>
    <t>Instalación y cableado.</t>
  </si>
  <si>
    <t>DIKEDX900</t>
  </si>
  <si>
    <t>Pruebas y Programación.</t>
  </si>
  <si>
    <t>DIKEDX950</t>
  </si>
  <si>
    <t>Documentación técnica del Sistema.</t>
  </si>
  <si>
    <t>Total M.NB.COM.6.2.</t>
  </si>
  <si>
    <t>Total NBALB.7</t>
  </si>
  <si>
    <t>NBALB.8</t>
  </si>
  <si>
    <t>SISTEMA DE INFORMACIÓN AL VIAJERO</t>
  </si>
  <si>
    <t>DIKSIV001</t>
  </si>
  <si>
    <t>Desmontaje de carteles teleindicadores.</t>
  </si>
  <si>
    <t>DIKIAX060</t>
  </si>
  <si>
    <t>Soportes "Tipo banderín"</t>
  </si>
  <si>
    <t>DIKIAX021 B</t>
  </si>
  <si>
    <t>P.I.V. en zona de andenes y vestíbulos (49") con interfaz IP.</t>
  </si>
  <si>
    <t>DIKIAX100</t>
  </si>
  <si>
    <t>Cable para alimentación de 3x2,5</t>
  </si>
  <si>
    <t>I23AAA015</t>
  </si>
  <si>
    <t>Pruebas y puesta en servicio del S. Información al Viajero.</t>
  </si>
  <si>
    <t>I23AAA014</t>
  </si>
  <si>
    <t>Documentación técnica del Sistema de Teleindicadores.</t>
  </si>
  <si>
    <t>Total NBALB.8</t>
  </si>
  <si>
    <t>NBALB.9</t>
  </si>
  <si>
    <t>RED ETHERNET ESTACIÓN</t>
  </si>
  <si>
    <t>I04ACCESO 00</t>
  </si>
  <si>
    <t>Router de acceso Cisco ASR 920-24SZ-M</t>
  </si>
  <si>
    <t>I04ESTACION 02</t>
  </si>
  <si>
    <t>Cisco Catalyst 9200-24P-4G</t>
  </si>
  <si>
    <t>DIKWXX045</t>
  </si>
  <si>
    <t>Armario de 19" de 9u 600 (a) x 550 (f) x 480 (h)</t>
  </si>
  <si>
    <t>DIKODA050</t>
  </si>
  <si>
    <t>Bandeja organizadora de empalmes y/o terminación de F.O.</t>
  </si>
  <si>
    <t>Total NBALB.9</t>
  </si>
  <si>
    <t>NBALB.10</t>
  </si>
  <si>
    <t>SUBSISTEMA RADIANTE DE ESTACIÓN</t>
  </si>
  <si>
    <t>I04RAD001 NB</t>
  </si>
  <si>
    <t>Adecuación Sistema de Radiotelefonía.</t>
  </si>
  <si>
    <t>DIKRAX200</t>
  </si>
  <si>
    <t>Cable coaxial de 1/2"</t>
  </si>
  <si>
    <t>FSHJDFHSKD</t>
  </si>
  <si>
    <t>Subsistema remoto GPS.</t>
  </si>
  <si>
    <t>Total NBALB.10</t>
  </si>
  <si>
    <t>NBALB.11</t>
  </si>
  <si>
    <t>RED INALÁMBRICA WIFI</t>
  </si>
  <si>
    <t>WIFI001</t>
  </si>
  <si>
    <t>Desmontaje, inst. provisional y posterior reinstalación de equipamiento WiFi .</t>
  </si>
  <si>
    <t>WIFI002</t>
  </si>
  <si>
    <t>Cableado de conexión del Sistema WIFI.</t>
  </si>
  <si>
    <t>Total NBALB.11</t>
  </si>
  <si>
    <t>NBALB.12</t>
  </si>
  <si>
    <t>SISTEMA DE TELEFONÍA MOVIL (METROCALL)</t>
  </si>
  <si>
    <t>MTCALL01</t>
  </si>
  <si>
    <t>Desmontaje, inst. provisional y reinstalación del Sistema MetroCall</t>
  </si>
  <si>
    <t>DMTCLL02NE</t>
  </si>
  <si>
    <t>Cableado de comunicaciones (coaxial) y alimentación, nocturna estación.</t>
  </si>
  <si>
    <t>Total NBALB.12</t>
  </si>
  <si>
    <t>NBALB.13</t>
  </si>
  <si>
    <t>ADECUACIÓN DE CABLEADO DE COMUNICACIONES Y CONTROL DE LA ESTACIÓN</t>
  </si>
  <si>
    <t>I04COM103</t>
  </si>
  <si>
    <t>Situación provisional elementos de comunicaciones y control de la estación, en nocturno.</t>
  </si>
  <si>
    <t>I04COM104</t>
  </si>
  <si>
    <t>Reinstalación del cableado de comunicaciones y control, en nocturno.</t>
  </si>
  <si>
    <t>DIKCAX025</t>
  </si>
  <si>
    <t>Cable telefónico de 10x2x0.64, nocturno estación.</t>
  </si>
  <si>
    <t>DIKCAX030</t>
  </si>
  <si>
    <t>Cable telefónico 25x2x0.64, nocturno estación.</t>
  </si>
  <si>
    <t>DIKOBA011E</t>
  </si>
  <si>
    <t>Cable de 8 F.O. multimodo antirroedores, nocturno estación.</t>
  </si>
  <si>
    <t>DIKOAA010E</t>
  </si>
  <si>
    <t>Cable de 32 fibras monomodo, nocturno estación.</t>
  </si>
  <si>
    <t>DIKOAA015E</t>
  </si>
  <si>
    <t>Cable de 64 fibras monomodo, nocturno.</t>
  </si>
  <si>
    <t>Total NBALB.13</t>
  </si>
  <si>
    <t>NBALB.14</t>
  </si>
  <si>
    <t>ACONDICIONAMIENTO DEL PUESTO DE CONTROL LOCAL (PCL)</t>
  </si>
  <si>
    <t>NB ADEC PCL 1</t>
  </si>
  <si>
    <t>SITUACIÓN PROVISONAL PCL</t>
  </si>
  <si>
    <t>I04COM000</t>
  </si>
  <si>
    <t>Protocolo de pruebas de los sistemas de comunicaciones y control de estación con anterioridad al comienzo de los trabajos de des</t>
  </si>
  <si>
    <t>TRCAECOP01</t>
  </si>
  <si>
    <t>Desconexión e identificación de cableado</t>
  </si>
  <si>
    <t>TRCAECOP02</t>
  </si>
  <si>
    <t>Traslado de los armarios de CAE a nueva ubicación</t>
  </si>
  <si>
    <t>TRCAECOP03</t>
  </si>
  <si>
    <t>Realización de empalmes y retranqueos</t>
  </si>
  <si>
    <t>TRCAECOP04</t>
  </si>
  <si>
    <t>Desmontaje y reinstalación equipamiento Puesto de Operador.</t>
  </si>
  <si>
    <t>TRCAECOP05</t>
  </si>
  <si>
    <t>Situación provisional durante la obra para funcionamiento de Venta y Peaje.</t>
  </si>
  <si>
    <t>Total NB ADEC PCL 1</t>
  </si>
  <si>
    <t>NB ADEC PCL 2</t>
  </si>
  <si>
    <t>SITUACIÓN DEFINITIVA PCL</t>
  </si>
  <si>
    <t>DIKWXX122</t>
  </si>
  <si>
    <t>Canaleta de 300x100 mm.</t>
  </si>
  <si>
    <t>I31ZKA003</t>
  </si>
  <si>
    <t>Bandeja perforada aislante libre de halógenos 300x60 mm con tapa y p.p. soportes</t>
  </si>
  <si>
    <t>SEIPENCAE</t>
  </si>
  <si>
    <t>Suministro e Instalación de Planta de Energía para CAE.</t>
  </si>
  <si>
    <t>DIKSXX520</t>
  </si>
  <si>
    <t>Integración del SAI y del armario de energía en la plataforma WIPE.</t>
  </si>
  <si>
    <t>DIKSXX900</t>
  </si>
  <si>
    <t>Pruebas p. serv. Sistema alimentación.</t>
  </si>
  <si>
    <t>DIKSXX950</t>
  </si>
  <si>
    <t>Documentación técnica del Sistema de Alimentación.</t>
  </si>
  <si>
    <t>ACOND.03</t>
  </si>
  <si>
    <t>Reinstalación de equipos en nuevos armarios técnicos.</t>
  </si>
  <si>
    <t>I04COM000 FIN</t>
  </si>
  <si>
    <t>Protocolo de pruebas de los sistemas de comunicaciones y control de estación FINALES.</t>
  </si>
  <si>
    <t>Total NB ADEC PCL 2</t>
  </si>
  <si>
    <t>Total NBALB.14</t>
  </si>
  <si>
    <t>Total NBALB.COM</t>
  </si>
  <si>
    <t>Total L09.02.NB</t>
  </si>
  <si>
    <t>L09.03.NB</t>
  </si>
  <si>
    <t>SEÑALETICA</t>
  </si>
  <si>
    <t>SÑ-INT</t>
  </si>
  <si>
    <t>SEÑALÉTICA INTERIOR</t>
  </si>
  <si>
    <t>SÑ-INT.01</t>
  </si>
  <si>
    <t>NOMBRES DE ESTACIÓN</t>
  </si>
  <si>
    <t>SÑ-INT.01.02</t>
  </si>
  <si>
    <t>SUMINISTRO DE TAPAS DE CANALETA CON NOMBRE DE ESTACIÓN 2000 mm x 390 mm</t>
  </si>
  <si>
    <t>SÑ-INT.01.06</t>
  </si>
  <si>
    <t>MONTAJE DE TAPAS DE CANALETA</t>
  </si>
  <si>
    <t>Total SÑ-INT.01</t>
  </si>
  <si>
    <t>SÑ-INT.02</t>
  </si>
  <si>
    <t>DIRECTORIOS Y CARTELES INFORMATIVOS</t>
  </si>
  <si>
    <t>SÑ-INT.02.12</t>
  </si>
  <si>
    <t>DESMONTAJE/CUSTODIA/MONTAJE DE CARTEL SIMPLE</t>
  </si>
  <si>
    <t>SÑ-INT.02.13</t>
  </si>
  <si>
    <t>DESMONTAJE/CUSTODIA/MONTAJE DE CARTEL DOBLE</t>
  </si>
  <si>
    <t>Total SÑ-INT.02</t>
  </si>
  <si>
    <t>Total SÑ-INT</t>
  </si>
  <si>
    <t>SÑ-OBR</t>
  </si>
  <si>
    <t>SEÑALÉTICA DURANTE LAS OBRAS</t>
  </si>
  <si>
    <t>SÑ-OBR.01</t>
  </si>
  <si>
    <t>INFORMACIÓN DE LA OBRA</t>
  </si>
  <si>
    <t>SÑ-OBR.01.03</t>
  </si>
  <si>
    <t>SUMINISTRO DE CARTEL INFORMATIVO DE LA OBRA 700 mm x 1000 mm EN CHAPA DE ALUMINIO</t>
  </si>
  <si>
    <t>SÑ-OBR.01.04</t>
  </si>
  <si>
    <t>SUMINISTRO DE CARTEL INFORMATIVO DE LA OBRA 1000 mm x 625 mm EN VINILO</t>
  </si>
  <si>
    <t>SÑ-OBR.01.05</t>
  </si>
  <si>
    <t>SUMINISTRO DE CARTEL INFORMATIVO DE LA OBRA 1000 mm x 625 mm EN PVC ESPUMADO</t>
  </si>
  <si>
    <t>SÑ-OBR.01.06</t>
  </si>
  <si>
    <t>SUMINISTRO DE CARTEL INFORMATIVO DE LA OBRA 4000 mm x 2500 mm EN CHAPA METÁLICA</t>
  </si>
  <si>
    <t>SÑ-OBR.01.07</t>
  </si>
  <si>
    <t>SUMINISTRO DE PANEL PARA PRESENTACIÓN EN ACTO OFICIAL 1200 mm x 1000 mm EN CARTÓN PLUMA</t>
  </si>
  <si>
    <t>SÑ-OBR.01.08</t>
  </si>
  <si>
    <t>MONTAJE DE CARTEL INFORMATIVO DE OBRA EN PARAMENTO VERTICAL (700 mm x 1000 mm / 1000 mm x 625 mm)</t>
  </si>
  <si>
    <t>SÑ-OBR.01.09</t>
  </si>
  <si>
    <t>MONTAJE DE CARTEL INFORMATIVO DE OBRA EXENTO (4000 mm x 2500 mm)</t>
  </si>
  <si>
    <t>Total SÑ-OBR.01</t>
  </si>
  <si>
    <t>SÑ-OBR.02</t>
  </si>
  <si>
    <t>SEÑALÉTICA AUXILIAR</t>
  </si>
  <si>
    <t>SÑ-OBR.02.06</t>
  </si>
  <si>
    <t>SUMINISTRO DE SEÑALÉTICA AUXILIAR EN PVC ESPUMADO 940 mm DE ANCHO Y HASTA 500 mm DE ALTO</t>
  </si>
  <si>
    <t>SÑ-OBR.02.07</t>
  </si>
  <si>
    <t>SUMINISTRO DE SEÑALÉTICA AUXILIAR EN PVC ESPUMADO 940 mm DE ANCHO Y MAYOR DE 500 mm DE ALTO</t>
  </si>
  <si>
    <t>SÑ-OBR.02.09</t>
  </si>
  <si>
    <t>SUMINISTRO DE SEÑALÉTICA AUXILIAR EN PVC ESPUMADO 1880 mm DE ANCHO Y MAYOR DE 500 mm DE ALTO</t>
  </si>
  <si>
    <t>SÑ-OBR.02.11</t>
  </si>
  <si>
    <t>MONTAJE DE SEÑALÉTICA AUXILIAR</t>
  </si>
  <si>
    <t>Total SÑ-OBR.02</t>
  </si>
  <si>
    <t>Total SÑ-OBR</t>
  </si>
  <si>
    <t>SÑ-MAT</t>
  </si>
  <si>
    <t>MATERIALES BASE</t>
  </si>
  <si>
    <t>BG</t>
  </si>
  <si>
    <t>MANO DE OBRA</t>
  </si>
  <si>
    <t>Total L09.03.NB</t>
  </si>
  <si>
    <t>L09.04.NB</t>
  </si>
  <si>
    <t>GESTIÓN MEDIOAMBIENTAL</t>
  </si>
  <si>
    <t>MEDAMVAL01</t>
  </si>
  <si>
    <t>GESTIÓN DE CHATARRA FÉRRICA</t>
  </si>
  <si>
    <t>0000420</t>
  </si>
  <si>
    <t>TRATAMIENTO DE RESIDUOS PELIGROSOS DE ENVASES</t>
  </si>
  <si>
    <t>U20TCAPL9S</t>
  </si>
  <si>
    <t>CARGA/TRAN.PLANTA RCD&lt;50km.MAQ/CAM.ESC.SUCIO</t>
  </si>
  <si>
    <t>U20TCAPL9L</t>
  </si>
  <si>
    <t>CARGA/TRAN.PLANTA RCD&lt;50km.MAQ/CAM.ESC.LIMPIO</t>
  </si>
  <si>
    <t>U20CT245_2</t>
  </si>
  <si>
    <t>CARGA/TRAN.PLANTA RCD&lt;50km.MAQ/CAM.FIBROCEMENTO</t>
  </si>
  <si>
    <t>0000421</t>
  </si>
  <si>
    <t>CÁNON DE VERTIDO DE ELEMENTOS CON FIBROCEMENTO</t>
  </si>
  <si>
    <t>Total L09.04.NB</t>
  </si>
  <si>
    <t>L09.05.NB</t>
  </si>
  <si>
    <t>SEGURIDAD Y SALUD</t>
  </si>
  <si>
    <t>ESS CAN 01</t>
  </si>
  <si>
    <t>Estudio de Seguridad y Salud</t>
  </si>
  <si>
    <t>Total L09.05.NB</t>
  </si>
  <si>
    <t>L09.06.NB</t>
  </si>
  <si>
    <t>D15WEL151N</t>
  </si>
  <si>
    <t>LIMPIEZA GENERAL DE OBRA. (Nocturno)</t>
  </si>
  <si>
    <t>VAR003NP</t>
  </si>
  <si>
    <t>Levantamiento topográfico, reposición clavos e integración en gis</t>
  </si>
  <si>
    <t>Total L09.06.NB</t>
  </si>
  <si>
    <t>Total 0</t>
  </si>
  <si>
    <t>PROYECTO</t>
  </si>
  <si>
    <t>OFERTA</t>
  </si>
  <si>
    <t>TOTAL PRESUP. EJECUCIÓN MATERIAL</t>
  </si>
  <si>
    <t>GASTOS GENERALES Y BENEFICIO INDUSTRIAL</t>
  </si>
  <si>
    <t>TOTA OFERTA SIN IVA</t>
  </si>
  <si>
    <t>IMPORTE IVA</t>
  </si>
  <si>
    <t>TOTAL OFERTA IVA INCLUIDO</t>
  </si>
  <si>
    <t>NOTA: Las partidas reflejadas a continuación, tienen su descripción completa en el DOCUMENTO nº4 del Proyecto. Dato necesario para poder realizar la oferta económica con pleno conocimiento de lo que se solicita. Todas las prescripciones y especificaciones técnicas que se formulen en el presente pliego por referencia a cualesquiera de las tipologías normativas recogidas por el artículo 42.3 b) de la Directiva 2014/24/UE, de 26 de febrero, sobre Contratación Pública, habrán de entenderse hechas también a sus equivalentes, correspondiendo al licitador acreditar dicha equivalencia en la forma establecida en el artículo 42.5 de la mencionada Directiva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</si>
</sst>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indexed="81"/>
      <name val="Tahoma"/>
      <family val="2"/>
    </font>
    <font>
      <b/>
      <i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8"/>
      <color rgb="FFFF40FF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rgb="FFFF40FF"/>
      <name val="Calibri"/>
      <family val="2"/>
      <scheme val="minor"/>
    </font>
    <font>
      <b/>
      <sz val="8"/>
      <color rgb="FF0000F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8"/>
      <color rgb="FFFF00FF"/>
      <name val="Calibri"/>
      <family val="2"/>
      <scheme val="minor"/>
    </font>
    <font>
      <sz val="8"/>
      <color rgb="FFFF0000"/>
      <name val="Calibri"/>
      <family val="2"/>
      <scheme val="minor"/>
    </font>
    <font>
      <i/>
      <sz val="11"/>
      <color rgb="FF000000"/>
      <name val="Calibri"/>
      <family val="2"/>
    </font>
    <font>
      <i/>
      <sz val="11"/>
      <color theme="1"/>
      <name val="Calibri"/>
      <family val="2"/>
      <scheme val="minor"/>
    </font>
    <font>
      <i/>
      <sz val="10"/>
      <color rgb="FF000000"/>
      <name val="Calibri"/>
      <family val="2"/>
    </font>
    <font>
      <sz val="10"/>
      <color theme="1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rgb="FFB4CBE0"/>
        <bgColor indexed="64"/>
      </patternFill>
    </fill>
    <fill>
      <patternFill patternType="solid">
        <fgColor rgb="FFC2D5E7"/>
        <bgColor indexed="64"/>
      </patternFill>
    </fill>
    <fill>
      <patternFill patternType="solid">
        <fgColor rgb="FFD1E1ED"/>
        <bgColor indexed="64"/>
      </patternFill>
    </fill>
    <fill>
      <patternFill patternType="solid">
        <fgColor rgb="FFF0F0F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E2E9F1"/>
        <bgColor indexed="64"/>
      </patternFill>
    </fill>
    <fill>
      <patternFill patternType="solid">
        <fgColor rgb="FFF0F4F9"/>
        <bgColor indexed="64"/>
      </patternFill>
    </fill>
    <fill>
      <patternFill patternType="solid">
        <fgColor rgb="FFFAFAFA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8CBAD"/>
        <bgColor rgb="FF000000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1" fillId="0" borderId="0" xfId="0" applyFont="1" applyAlignment="1">
      <alignment vertical="top"/>
    </xf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49" fontId="5" fillId="2" borderId="0" xfId="0" applyNumberFormat="1" applyFont="1" applyFill="1" applyAlignment="1">
      <alignment vertical="top"/>
    </xf>
    <xf numFmtId="3" fontId="6" fillId="2" borderId="0" xfId="0" applyNumberFormat="1" applyFont="1" applyFill="1" applyAlignment="1">
      <alignment vertical="top"/>
    </xf>
    <xf numFmtId="4" fontId="6" fillId="2" borderId="0" xfId="0" applyNumberFormat="1" applyFont="1" applyFill="1" applyAlignment="1">
      <alignment vertical="top"/>
    </xf>
    <xf numFmtId="49" fontId="5" fillId="3" borderId="0" xfId="0" applyNumberFormat="1" applyFont="1" applyFill="1" applyAlignment="1">
      <alignment vertical="top"/>
    </xf>
    <xf numFmtId="4" fontId="6" fillId="3" borderId="0" xfId="0" applyNumberFormat="1" applyFont="1" applyFill="1" applyAlignment="1">
      <alignment vertical="top"/>
    </xf>
    <xf numFmtId="49" fontId="5" fillId="4" borderId="0" xfId="0" applyNumberFormat="1" applyFont="1" applyFill="1" applyAlignment="1">
      <alignment vertical="top"/>
    </xf>
    <xf numFmtId="4" fontId="6" fillId="4" borderId="0" xfId="0" applyNumberFormat="1" applyFont="1" applyFill="1" applyAlignment="1">
      <alignment vertical="top"/>
    </xf>
    <xf numFmtId="49" fontId="7" fillId="5" borderId="0" xfId="0" applyNumberFormat="1" applyFont="1" applyFill="1" applyAlignment="1">
      <alignment vertical="top"/>
    </xf>
    <xf numFmtId="49" fontId="7" fillId="0" borderId="0" xfId="0" applyNumberFormat="1" applyFont="1" applyAlignment="1">
      <alignment vertical="top"/>
    </xf>
    <xf numFmtId="4" fontId="7" fillId="0" borderId="0" xfId="0" applyNumberFormat="1" applyFont="1" applyAlignment="1">
      <alignment vertical="top"/>
    </xf>
    <xf numFmtId="4" fontId="8" fillId="0" borderId="0" xfId="0" applyNumberFormat="1" applyFont="1" applyAlignment="1">
      <alignment vertical="top"/>
    </xf>
    <xf numFmtId="0" fontId="7" fillId="0" borderId="0" xfId="0" applyFont="1" applyAlignment="1">
      <alignment vertical="top"/>
    </xf>
    <xf numFmtId="4" fontId="6" fillId="0" borderId="0" xfId="0" applyNumberFormat="1" applyFont="1" applyAlignment="1">
      <alignment vertical="top"/>
    </xf>
    <xf numFmtId="0" fontId="7" fillId="6" borderId="0" xfId="0" applyFont="1" applyFill="1" applyAlignment="1">
      <alignment vertical="top"/>
    </xf>
    <xf numFmtId="49" fontId="5" fillId="7" borderId="0" xfId="0" applyNumberFormat="1" applyFont="1" applyFill="1" applyAlignment="1">
      <alignment vertical="top"/>
    </xf>
    <xf numFmtId="4" fontId="6" fillId="7" borderId="0" xfId="0" applyNumberFormat="1" applyFont="1" applyFill="1" applyAlignment="1">
      <alignment vertical="top"/>
    </xf>
    <xf numFmtId="49" fontId="5" fillId="8" borderId="0" xfId="0" applyNumberFormat="1" applyFont="1" applyFill="1" applyAlignment="1">
      <alignment vertical="top"/>
    </xf>
    <xf numFmtId="4" fontId="6" fillId="8" borderId="0" xfId="0" applyNumberFormat="1" applyFont="1" applyFill="1" applyAlignment="1">
      <alignment vertical="top"/>
    </xf>
    <xf numFmtId="49" fontId="5" fillId="9" borderId="0" xfId="0" applyNumberFormat="1" applyFont="1" applyFill="1" applyAlignment="1">
      <alignment vertical="top"/>
    </xf>
    <xf numFmtId="4" fontId="6" fillId="9" borderId="0" xfId="0" applyNumberFormat="1" applyFont="1" applyFill="1" applyAlignment="1">
      <alignment vertical="top"/>
    </xf>
    <xf numFmtId="3" fontId="7" fillId="0" borderId="0" xfId="0" applyNumberFormat="1" applyFont="1" applyAlignment="1">
      <alignment vertical="top"/>
    </xf>
    <xf numFmtId="49" fontId="9" fillId="3" borderId="0" xfId="0" applyNumberFormat="1" applyFont="1" applyFill="1" applyAlignment="1">
      <alignment vertical="top"/>
    </xf>
    <xf numFmtId="49" fontId="9" fillId="4" borderId="0" xfId="0" applyNumberFormat="1" applyFont="1" applyFill="1" applyAlignment="1">
      <alignment vertical="top"/>
    </xf>
    <xf numFmtId="4" fontId="5" fillId="3" borderId="0" xfId="0" applyNumberFormat="1" applyFont="1" applyFill="1" applyAlignment="1">
      <alignment vertical="top"/>
    </xf>
    <xf numFmtId="0" fontId="4" fillId="0" borderId="0" xfId="0" applyFont="1" applyAlignment="1">
      <alignment vertical="top" wrapText="1"/>
    </xf>
    <xf numFmtId="49" fontId="5" fillId="2" borderId="0" xfId="0" applyNumberFormat="1" applyFont="1" applyFill="1" applyAlignment="1">
      <alignment vertical="top" wrapText="1"/>
    </xf>
    <xf numFmtId="49" fontId="5" fillId="3" borderId="0" xfId="0" applyNumberFormat="1" applyFont="1" applyFill="1" applyAlignment="1">
      <alignment vertical="top" wrapText="1"/>
    </xf>
    <xf numFmtId="49" fontId="5" fillId="4" borderId="0" xfId="0" applyNumberFormat="1" applyFont="1" applyFill="1" applyAlignment="1">
      <alignment vertical="top" wrapText="1"/>
    </xf>
    <xf numFmtId="49" fontId="7" fillId="0" borderId="0" xfId="0" applyNumberFormat="1" applyFont="1" applyAlignment="1">
      <alignment vertical="top" wrapText="1"/>
    </xf>
    <xf numFmtId="49" fontId="5" fillId="0" borderId="0" xfId="0" applyNumberFormat="1" applyFont="1" applyAlignment="1">
      <alignment vertical="top" wrapText="1"/>
    </xf>
    <xf numFmtId="0" fontId="7" fillId="6" borderId="0" xfId="0" applyFont="1" applyFill="1" applyAlignment="1">
      <alignment vertical="top" wrapText="1"/>
    </xf>
    <xf numFmtId="49" fontId="5" fillId="7" borderId="0" xfId="0" applyNumberFormat="1" applyFont="1" applyFill="1" applyAlignment="1">
      <alignment vertical="top" wrapText="1"/>
    </xf>
    <xf numFmtId="49" fontId="5" fillId="8" borderId="0" xfId="0" applyNumberFormat="1" applyFont="1" applyFill="1" applyAlignment="1">
      <alignment vertical="top" wrapText="1"/>
    </xf>
    <xf numFmtId="49" fontId="5" fillId="9" borderId="0" xfId="0" applyNumberFormat="1" applyFont="1" applyFill="1" applyAlignment="1">
      <alignment vertical="top" wrapText="1"/>
    </xf>
    <xf numFmtId="4" fontId="7" fillId="10" borderId="0" xfId="0" applyNumberFormat="1" applyFont="1" applyFill="1" applyAlignment="1" applyProtection="1">
      <alignment vertical="top"/>
      <protection locked="0"/>
    </xf>
    <xf numFmtId="49" fontId="5" fillId="2" borderId="1" xfId="0" applyNumberFormat="1" applyFont="1" applyFill="1" applyBorder="1" applyAlignment="1">
      <alignment vertical="top" wrapText="1"/>
    </xf>
    <xf numFmtId="49" fontId="5" fillId="2" borderId="2" xfId="0" applyNumberFormat="1" applyFont="1" applyFill="1" applyBorder="1" applyAlignment="1">
      <alignment vertical="top" wrapText="1"/>
    </xf>
    <xf numFmtId="0" fontId="0" fillId="2" borderId="1" xfId="0" applyFill="1" applyBorder="1"/>
    <xf numFmtId="0" fontId="0" fillId="2" borderId="2" xfId="0" applyFill="1" applyBorder="1"/>
    <xf numFmtId="4" fontId="12" fillId="2" borderId="3" xfId="0" applyNumberFormat="1" applyFont="1" applyFill="1" applyBorder="1" applyAlignment="1">
      <alignment vertical="top"/>
    </xf>
    <xf numFmtId="49" fontId="5" fillId="2" borderId="4" xfId="0" applyNumberFormat="1" applyFont="1" applyFill="1" applyBorder="1" applyAlignment="1">
      <alignment vertical="top" wrapText="1"/>
    </xf>
    <xf numFmtId="9" fontId="7" fillId="2" borderId="4" xfId="0" applyNumberFormat="1" applyFont="1" applyFill="1" applyBorder="1" applyAlignment="1">
      <alignment vertical="top"/>
    </xf>
    <xf numFmtId="0" fontId="0" fillId="2" borderId="0" xfId="0" applyFill="1"/>
    <xf numFmtId="4" fontId="12" fillId="2" borderId="5" xfId="0" applyNumberFormat="1" applyFont="1" applyFill="1" applyBorder="1" applyAlignment="1">
      <alignment vertical="top"/>
    </xf>
    <xf numFmtId="9" fontId="7" fillId="11" borderId="4" xfId="0" applyNumberFormat="1" applyFont="1" applyFill="1" applyBorder="1" applyAlignment="1" applyProtection="1">
      <alignment vertical="top"/>
      <protection locked="0"/>
    </xf>
    <xf numFmtId="0" fontId="0" fillId="2" borderId="4" xfId="0" applyFill="1" applyBorder="1"/>
    <xf numFmtId="49" fontId="5" fillId="2" borderId="6" xfId="0" applyNumberFormat="1" applyFont="1" applyFill="1" applyBorder="1" applyAlignment="1">
      <alignment vertical="top" wrapText="1"/>
    </xf>
    <xf numFmtId="49" fontId="5" fillId="2" borderId="7" xfId="0" applyNumberFormat="1" applyFont="1" applyFill="1" applyBorder="1" applyAlignment="1">
      <alignment vertical="top" wrapText="1"/>
    </xf>
    <xf numFmtId="0" fontId="0" fillId="2" borderId="6" xfId="0" applyFill="1" applyBorder="1"/>
    <xf numFmtId="0" fontId="0" fillId="2" borderId="7" xfId="0" applyFill="1" applyBorder="1"/>
    <xf numFmtId="4" fontId="12" fillId="2" borderId="8" xfId="0" applyNumberFormat="1" applyFont="1" applyFill="1" applyBorder="1" applyAlignment="1">
      <alignment vertical="top"/>
    </xf>
    <xf numFmtId="4" fontId="13" fillId="0" borderId="0" xfId="0" applyNumberFormat="1" applyFont="1" applyFill="1" applyAlignment="1" applyProtection="1">
      <alignment vertical="top"/>
    </xf>
    <xf numFmtId="0" fontId="10" fillId="0" borderId="0" xfId="0" applyFont="1" applyAlignment="1">
      <alignment horizontal="center"/>
    </xf>
    <xf numFmtId="0" fontId="16" fillId="12" borderId="0" xfId="0" applyFont="1" applyFill="1" applyAlignment="1">
      <alignment wrapText="1"/>
    </xf>
    <xf numFmtId="0" fontId="17" fillId="0" borderId="0" xfId="0" applyFont="1" applyAlignment="1"/>
    <xf numFmtId="0" fontId="15" fillId="0" borderId="0" xfId="0" applyFont="1" applyAlignment="1">
      <alignment wrapText="1"/>
    </xf>
    <xf numFmtId="0" fontId="0" fillId="0" borderId="0" xfId="0" applyAlignment="1">
      <alignment wrapText="1"/>
    </xf>
    <xf numFmtId="0" fontId="14" fillId="0" borderId="0" xfId="0" applyFont="1" applyFill="1" applyAlignment="1">
      <alignment wrapText="1"/>
    </xf>
    <xf numFmtId="0" fontId="0" fillId="0" borderId="0" xfId="0" applyFill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171451</xdr:colOff>
      <xdr:row>642</xdr:row>
      <xdr:rowOff>57150</xdr:rowOff>
    </xdr:from>
    <xdr:to>
      <xdr:col>9</xdr:col>
      <xdr:colOff>466726</xdr:colOff>
      <xdr:row>650</xdr:row>
      <xdr:rowOff>38100</xdr:rowOff>
    </xdr:to>
    <xdr:sp macro="" textlink="" fLocksText="0">
      <xdr:nvSpPr>
        <xdr:cNvPr id="2" name="CuadroTexto 1">
          <a:extLst>
            <a:ext uri="{FF2B5EF4-FFF2-40B4-BE49-F238E27FC236}">
              <a16:creationId xmlns:a16="http://schemas.microsoft.com/office/drawing/2014/main" id="{AF1A08D7-4A21-4082-B48E-726EA5CC9F36}"/>
            </a:ext>
          </a:extLst>
        </xdr:cNvPr>
        <xdr:cNvSpPr txBox="1"/>
      </xdr:nvSpPr>
      <xdr:spPr>
        <a:xfrm>
          <a:off x="171451" y="2533650"/>
          <a:ext cx="6438900" cy="1504950"/>
        </a:xfrm>
        <a:prstGeom prst="rect">
          <a:avLst/>
        </a:prstGeom>
        <a:solidFill>
          <a:schemeClr val="accent4">
            <a:lumMod val="60000"/>
            <a:lumOff val="4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es-ES" sz="1800" b="1"/>
            <a:t>OBSERVACIONES</a:t>
          </a:r>
        </a:p>
        <a:p>
          <a:r>
            <a:rPr lang="es-ES" sz="1050"/>
            <a:t>La</a:t>
          </a:r>
          <a:r>
            <a:rPr lang="es-ES" sz="1050" baseline="0"/>
            <a:t> oferta sin IVA no podrá superar la base imponible</a:t>
          </a:r>
        </a:p>
        <a:p>
          <a:r>
            <a:rPr lang="es-ES" sz="1050" baseline="0"/>
            <a:t>La oferta con IVA no podrá superar el presupuesto base de licitación.</a:t>
          </a:r>
        </a:p>
        <a:p>
          <a:r>
            <a:rPr lang="es-ES" sz="1050" baseline="0"/>
            <a:t>Los precios por partida no podrán ser superiores a los presupuestados.</a:t>
          </a:r>
        </a:p>
        <a:p>
          <a:r>
            <a:rPr lang="es-ES" sz="1050" baseline="0"/>
            <a:t>Los precios unitarios de las partidas alzadas no se podrán modificar.</a:t>
          </a:r>
        </a:p>
        <a:p>
          <a:r>
            <a:rPr lang="es-ES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 deberán tener en cuenta las Notas del apartado “27. Evaluación de las ofertas” del cuadro resumen del Pliego de Condiciones Particulares.</a:t>
          </a:r>
          <a:endParaRPr lang="es-ES" sz="1050"/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A441B4-16EA-4748-A3B9-B010B4A47202}">
  <sheetPr codeName="Hoja1"/>
  <dimension ref="A1:M641"/>
  <sheetViews>
    <sheetView tabSelected="1" workbookViewId="0">
      <pane xSplit="4" ySplit="3" topLeftCell="G7" activePane="bottomRight" state="frozen"/>
      <selection pane="topRight" activeCell="E1" sqref="E1"/>
      <selection pane="bottomLeft" activeCell="A4" sqref="A4"/>
      <selection pane="bottomRight" activeCell="I7" sqref="I7"/>
    </sheetView>
  </sheetViews>
  <sheetFormatPr baseColWidth="10" defaultRowHeight="14.4" x14ac:dyDescent="0.3"/>
  <cols>
    <col min="1" max="1" width="13.88671875" bestFit="1" customWidth="1"/>
    <col min="2" max="2" width="5.6640625" bestFit="1" customWidth="1"/>
    <col min="3" max="3" width="3.88671875" bestFit="1" customWidth="1"/>
    <col min="4" max="4" width="73.44140625" customWidth="1"/>
    <col min="5" max="5" width="8" bestFit="1" customWidth="1"/>
    <col min="6" max="7" width="10" bestFit="1" customWidth="1"/>
    <col min="8" max="8" width="8" bestFit="1" customWidth="1"/>
    <col min="9" max="10" width="10" bestFit="1" customWidth="1"/>
    <col min="12" max="12" width="38.5546875" customWidth="1"/>
    <col min="13" max="13" width="14.109375" customWidth="1"/>
  </cols>
  <sheetData>
    <row r="1" spans="1:13" ht="13.5" customHeight="1" x14ac:dyDescent="0.3">
      <c r="A1" s="1" t="s">
        <v>0</v>
      </c>
      <c r="B1" s="2"/>
      <c r="C1" s="2"/>
      <c r="D1" s="2"/>
      <c r="E1" s="57" t="s">
        <v>967</v>
      </c>
      <c r="F1" s="57"/>
      <c r="G1" s="57"/>
      <c r="H1" s="57" t="s">
        <v>968</v>
      </c>
      <c r="I1" s="57"/>
      <c r="J1" s="57"/>
    </row>
    <row r="2" spans="1:13" ht="132" customHeight="1" x14ac:dyDescent="0.3">
      <c r="A2" s="3" t="s">
        <v>1</v>
      </c>
      <c r="B2" s="2"/>
      <c r="C2" s="2"/>
      <c r="D2" s="2"/>
      <c r="E2" s="2"/>
      <c r="F2" s="2"/>
      <c r="G2" s="2"/>
      <c r="H2" s="2"/>
      <c r="I2" s="2"/>
      <c r="J2" s="2"/>
      <c r="L2" s="58" t="s">
        <v>974</v>
      </c>
      <c r="M2" s="59"/>
    </row>
    <row r="3" spans="1:13" ht="21" customHeight="1" x14ac:dyDescent="0.3">
      <c r="A3" s="4" t="s">
        <v>2</v>
      </c>
      <c r="B3" s="4" t="s">
        <v>3</v>
      </c>
      <c r="C3" s="4" t="s">
        <v>4</v>
      </c>
      <c r="D3" s="29" t="s">
        <v>5</v>
      </c>
      <c r="E3" s="4" t="s">
        <v>6</v>
      </c>
      <c r="F3" s="4" t="s">
        <v>7</v>
      </c>
      <c r="G3" s="4" t="s">
        <v>8</v>
      </c>
      <c r="H3" s="4" t="s">
        <v>6</v>
      </c>
      <c r="I3" s="4" t="s">
        <v>7</v>
      </c>
      <c r="J3" s="4" t="s">
        <v>8</v>
      </c>
      <c r="L3" s="60"/>
      <c r="M3" s="61"/>
    </row>
    <row r="4" spans="1:13" ht="51" customHeight="1" x14ac:dyDescent="0.3">
      <c r="A4" s="5" t="s">
        <v>9</v>
      </c>
      <c r="B4" s="5" t="s">
        <v>10</v>
      </c>
      <c r="C4" s="5" t="s">
        <v>11</v>
      </c>
      <c r="D4" s="30" t="s">
        <v>12</v>
      </c>
      <c r="E4" s="6">
        <f t="shared" ref="E4:J4" si="0">E288</f>
        <v>1</v>
      </c>
      <c r="F4" s="7">
        <f t="shared" si="0"/>
        <v>1689487.62</v>
      </c>
      <c r="G4" s="7">
        <f t="shared" si="0"/>
        <v>1689487.62</v>
      </c>
      <c r="H4" s="6">
        <f t="shared" si="0"/>
        <v>1</v>
      </c>
      <c r="I4" s="7">
        <f t="shared" si="0"/>
        <v>2310</v>
      </c>
      <c r="J4" s="7">
        <f t="shared" si="0"/>
        <v>2310</v>
      </c>
      <c r="L4" s="62"/>
      <c r="M4" s="63"/>
    </row>
    <row r="5" spans="1:13" x14ac:dyDescent="0.3">
      <c r="A5" s="8" t="s">
        <v>13</v>
      </c>
      <c r="B5" s="8" t="s">
        <v>10</v>
      </c>
      <c r="C5" s="8" t="s">
        <v>11</v>
      </c>
      <c r="D5" s="31" t="s">
        <v>14</v>
      </c>
      <c r="E5" s="9">
        <f t="shared" ref="E5:J5" si="1">E61</f>
        <v>1</v>
      </c>
      <c r="F5" s="9">
        <f t="shared" si="1"/>
        <v>421807.92</v>
      </c>
      <c r="G5" s="9">
        <f t="shared" si="1"/>
        <v>421807.92</v>
      </c>
      <c r="H5" s="9">
        <f t="shared" si="1"/>
        <v>1</v>
      </c>
      <c r="I5" s="9">
        <f t="shared" si="1"/>
        <v>0</v>
      </c>
      <c r="J5" s="9">
        <f t="shared" si="1"/>
        <v>0</v>
      </c>
    </row>
    <row r="6" spans="1:13" x14ac:dyDescent="0.3">
      <c r="A6" s="10" t="s">
        <v>15</v>
      </c>
      <c r="B6" s="10" t="s">
        <v>10</v>
      </c>
      <c r="C6" s="10" t="s">
        <v>11</v>
      </c>
      <c r="D6" s="32" t="s">
        <v>16</v>
      </c>
      <c r="E6" s="11">
        <f t="shared" ref="E6:J6" si="2">E23</f>
        <v>1</v>
      </c>
      <c r="F6" s="11">
        <f t="shared" si="2"/>
        <v>167365.64000000001</v>
      </c>
      <c r="G6" s="11">
        <f t="shared" si="2"/>
        <v>167365.64000000001</v>
      </c>
      <c r="H6" s="11">
        <f t="shared" si="2"/>
        <v>1</v>
      </c>
      <c r="I6" s="11">
        <f t="shared" si="2"/>
        <v>0</v>
      </c>
      <c r="J6" s="11">
        <f t="shared" si="2"/>
        <v>0</v>
      </c>
    </row>
    <row r="7" spans="1:13" x14ac:dyDescent="0.3">
      <c r="A7" s="12" t="s">
        <v>17</v>
      </c>
      <c r="B7" s="13" t="s">
        <v>18</v>
      </c>
      <c r="C7" s="13" t="s">
        <v>19</v>
      </c>
      <c r="D7" s="33" t="s">
        <v>20</v>
      </c>
      <c r="E7" s="14">
        <v>3</v>
      </c>
      <c r="F7" s="14">
        <v>50</v>
      </c>
      <c r="G7" s="15">
        <f t="shared" ref="G7:G23" si="3">ROUND(E7*F7,2)</f>
        <v>150</v>
      </c>
      <c r="H7" s="14">
        <v>3</v>
      </c>
      <c r="I7" s="39">
        <v>0</v>
      </c>
      <c r="J7" s="15">
        <f t="shared" ref="J7:J23" si="4">ROUND(H7*I7,2)</f>
        <v>0</v>
      </c>
    </row>
    <row r="8" spans="1:13" x14ac:dyDescent="0.3">
      <c r="A8" s="12" t="s">
        <v>21</v>
      </c>
      <c r="B8" s="13" t="s">
        <v>18</v>
      </c>
      <c r="C8" s="13" t="s">
        <v>22</v>
      </c>
      <c r="D8" s="33" t="s">
        <v>23</v>
      </c>
      <c r="E8" s="14">
        <v>2680.18</v>
      </c>
      <c r="F8" s="14">
        <v>24.4</v>
      </c>
      <c r="G8" s="15">
        <f t="shared" si="3"/>
        <v>65396.39</v>
      </c>
      <c r="H8" s="14">
        <v>2680.18</v>
      </c>
      <c r="I8" s="39">
        <v>0</v>
      </c>
      <c r="J8" s="15">
        <f t="shared" si="4"/>
        <v>0</v>
      </c>
    </row>
    <row r="9" spans="1:13" x14ac:dyDescent="0.3">
      <c r="A9" s="12" t="s">
        <v>24</v>
      </c>
      <c r="B9" s="13" t="s">
        <v>18</v>
      </c>
      <c r="C9" s="13" t="s">
        <v>22</v>
      </c>
      <c r="D9" s="33" t="s">
        <v>25</v>
      </c>
      <c r="E9" s="14">
        <v>2680.68</v>
      </c>
      <c r="F9" s="14">
        <v>20.23</v>
      </c>
      <c r="G9" s="15">
        <f t="shared" si="3"/>
        <v>54230.16</v>
      </c>
      <c r="H9" s="14">
        <v>2680.68</v>
      </c>
      <c r="I9" s="39">
        <v>0</v>
      </c>
      <c r="J9" s="15">
        <f t="shared" si="4"/>
        <v>0</v>
      </c>
    </row>
    <row r="10" spans="1:13" x14ac:dyDescent="0.3">
      <c r="A10" s="12" t="s">
        <v>26</v>
      </c>
      <c r="B10" s="13" t="s">
        <v>18</v>
      </c>
      <c r="C10" s="13" t="s">
        <v>19</v>
      </c>
      <c r="D10" s="33" t="s">
        <v>27</v>
      </c>
      <c r="E10" s="14">
        <v>8</v>
      </c>
      <c r="F10" s="14">
        <v>468.77</v>
      </c>
      <c r="G10" s="15">
        <f t="shared" si="3"/>
        <v>3750.16</v>
      </c>
      <c r="H10" s="14">
        <v>8</v>
      </c>
      <c r="I10" s="39">
        <v>0</v>
      </c>
      <c r="J10" s="15">
        <f t="shared" si="4"/>
        <v>0</v>
      </c>
    </row>
    <row r="11" spans="1:13" x14ac:dyDescent="0.3">
      <c r="A11" s="12" t="s">
        <v>28</v>
      </c>
      <c r="B11" s="13" t="s">
        <v>18</v>
      </c>
      <c r="C11" s="13" t="s">
        <v>19</v>
      </c>
      <c r="D11" s="33" t="s">
        <v>29</v>
      </c>
      <c r="E11" s="14">
        <v>4</v>
      </c>
      <c r="F11" s="14">
        <v>88.5</v>
      </c>
      <c r="G11" s="15">
        <f t="shared" si="3"/>
        <v>354</v>
      </c>
      <c r="H11" s="14">
        <v>4</v>
      </c>
      <c r="I11" s="39">
        <v>0</v>
      </c>
      <c r="J11" s="15">
        <f t="shared" si="4"/>
        <v>0</v>
      </c>
    </row>
    <row r="12" spans="1:13" x14ac:dyDescent="0.3">
      <c r="A12" s="12" t="s">
        <v>30</v>
      </c>
      <c r="B12" s="13" t="s">
        <v>18</v>
      </c>
      <c r="C12" s="13" t="s">
        <v>19</v>
      </c>
      <c r="D12" s="33" t="s">
        <v>31</v>
      </c>
      <c r="E12" s="14">
        <v>58</v>
      </c>
      <c r="F12" s="14">
        <v>7.5</v>
      </c>
      <c r="G12" s="15">
        <f t="shared" si="3"/>
        <v>435</v>
      </c>
      <c r="H12" s="14">
        <v>58</v>
      </c>
      <c r="I12" s="39">
        <v>0</v>
      </c>
      <c r="J12" s="15">
        <f t="shared" si="4"/>
        <v>0</v>
      </c>
    </row>
    <row r="13" spans="1:13" x14ac:dyDescent="0.3">
      <c r="A13" s="12" t="s">
        <v>32</v>
      </c>
      <c r="B13" s="13" t="s">
        <v>18</v>
      </c>
      <c r="C13" s="13" t="s">
        <v>33</v>
      </c>
      <c r="D13" s="33" t="s">
        <v>34</v>
      </c>
      <c r="E13" s="14">
        <v>60.9</v>
      </c>
      <c r="F13" s="14">
        <v>19.16</v>
      </c>
      <c r="G13" s="15">
        <f t="shared" si="3"/>
        <v>1166.8399999999999</v>
      </c>
      <c r="H13" s="14">
        <v>60.9</v>
      </c>
      <c r="I13" s="39">
        <v>0</v>
      </c>
      <c r="J13" s="15">
        <f t="shared" si="4"/>
        <v>0</v>
      </c>
    </row>
    <row r="14" spans="1:13" x14ac:dyDescent="0.3">
      <c r="A14" s="12" t="s">
        <v>35</v>
      </c>
      <c r="B14" s="13" t="s">
        <v>18</v>
      </c>
      <c r="C14" s="13" t="s">
        <v>22</v>
      </c>
      <c r="D14" s="33" t="s">
        <v>36</v>
      </c>
      <c r="E14" s="14">
        <v>16.28</v>
      </c>
      <c r="F14" s="14">
        <v>25.45</v>
      </c>
      <c r="G14" s="15">
        <f t="shared" si="3"/>
        <v>414.33</v>
      </c>
      <c r="H14" s="14">
        <v>16.28</v>
      </c>
      <c r="I14" s="39">
        <v>0</v>
      </c>
      <c r="J14" s="15">
        <f t="shared" si="4"/>
        <v>0</v>
      </c>
    </row>
    <row r="15" spans="1:13" x14ac:dyDescent="0.3">
      <c r="A15" s="12" t="s">
        <v>37</v>
      </c>
      <c r="B15" s="13" t="s">
        <v>18</v>
      </c>
      <c r="C15" s="13" t="s">
        <v>38</v>
      </c>
      <c r="D15" s="33" t="s">
        <v>39</v>
      </c>
      <c r="E15" s="14">
        <v>1203.5</v>
      </c>
      <c r="F15" s="14">
        <v>26.55</v>
      </c>
      <c r="G15" s="15">
        <f t="shared" si="3"/>
        <v>31952.93</v>
      </c>
      <c r="H15" s="14">
        <v>1203.5</v>
      </c>
      <c r="I15" s="39">
        <v>0</v>
      </c>
      <c r="J15" s="15">
        <f t="shared" si="4"/>
        <v>0</v>
      </c>
    </row>
    <row r="16" spans="1:13" x14ac:dyDescent="0.3">
      <c r="A16" s="12" t="s">
        <v>40</v>
      </c>
      <c r="B16" s="13" t="s">
        <v>18</v>
      </c>
      <c r="C16" s="13" t="s">
        <v>38</v>
      </c>
      <c r="D16" s="33" t="s">
        <v>41</v>
      </c>
      <c r="E16" s="14">
        <v>234</v>
      </c>
      <c r="F16" s="14">
        <v>21.24</v>
      </c>
      <c r="G16" s="15">
        <f t="shared" si="3"/>
        <v>4970.16</v>
      </c>
      <c r="H16" s="14">
        <v>234</v>
      </c>
      <c r="I16" s="39">
        <v>0</v>
      </c>
      <c r="J16" s="15">
        <f t="shared" si="4"/>
        <v>0</v>
      </c>
    </row>
    <row r="17" spans="1:10" x14ac:dyDescent="0.3">
      <c r="A17" s="12" t="s">
        <v>42</v>
      </c>
      <c r="B17" s="13" t="s">
        <v>18</v>
      </c>
      <c r="C17" s="13" t="s">
        <v>38</v>
      </c>
      <c r="D17" s="33" t="s">
        <v>43</v>
      </c>
      <c r="E17" s="14">
        <v>17</v>
      </c>
      <c r="F17" s="14">
        <v>196.76</v>
      </c>
      <c r="G17" s="15">
        <f t="shared" si="3"/>
        <v>3344.92</v>
      </c>
      <c r="H17" s="14">
        <v>17</v>
      </c>
      <c r="I17" s="39">
        <v>0</v>
      </c>
      <c r="J17" s="15">
        <f t="shared" si="4"/>
        <v>0</v>
      </c>
    </row>
    <row r="18" spans="1:10" x14ac:dyDescent="0.3">
      <c r="A18" s="12" t="s">
        <v>44</v>
      </c>
      <c r="B18" s="13" t="s">
        <v>18</v>
      </c>
      <c r="C18" s="13" t="s">
        <v>38</v>
      </c>
      <c r="D18" s="33" t="s">
        <v>45</v>
      </c>
      <c r="E18" s="14">
        <v>17</v>
      </c>
      <c r="F18" s="14">
        <v>49.22</v>
      </c>
      <c r="G18" s="15">
        <f t="shared" si="3"/>
        <v>836.74</v>
      </c>
      <c r="H18" s="14">
        <v>17</v>
      </c>
      <c r="I18" s="39">
        <v>0</v>
      </c>
      <c r="J18" s="15">
        <f t="shared" si="4"/>
        <v>0</v>
      </c>
    </row>
    <row r="19" spans="1:10" x14ac:dyDescent="0.3">
      <c r="A19" s="12" t="s">
        <v>46</v>
      </c>
      <c r="B19" s="13" t="s">
        <v>18</v>
      </c>
      <c r="C19" s="13" t="s">
        <v>19</v>
      </c>
      <c r="D19" s="33" t="s">
        <v>47</v>
      </c>
      <c r="E19" s="14">
        <v>1</v>
      </c>
      <c r="F19" s="14">
        <v>88.5</v>
      </c>
      <c r="G19" s="15">
        <f t="shared" si="3"/>
        <v>88.5</v>
      </c>
      <c r="H19" s="14">
        <v>1</v>
      </c>
      <c r="I19" s="39">
        <v>0</v>
      </c>
      <c r="J19" s="15">
        <f t="shared" si="4"/>
        <v>0</v>
      </c>
    </row>
    <row r="20" spans="1:10" x14ac:dyDescent="0.3">
      <c r="A20" s="12" t="s">
        <v>48</v>
      </c>
      <c r="B20" s="13" t="s">
        <v>18</v>
      </c>
      <c r="C20" s="13" t="s">
        <v>19</v>
      </c>
      <c r="D20" s="33" t="s">
        <v>49</v>
      </c>
      <c r="E20" s="14">
        <v>2</v>
      </c>
      <c r="F20" s="14">
        <v>62.48</v>
      </c>
      <c r="G20" s="15">
        <f t="shared" si="3"/>
        <v>124.96</v>
      </c>
      <c r="H20" s="14">
        <v>2</v>
      </c>
      <c r="I20" s="39">
        <v>0</v>
      </c>
      <c r="J20" s="15">
        <f t="shared" si="4"/>
        <v>0</v>
      </c>
    </row>
    <row r="21" spans="1:10" x14ac:dyDescent="0.3">
      <c r="A21" s="12" t="s">
        <v>50</v>
      </c>
      <c r="B21" s="13" t="s">
        <v>18</v>
      </c>
      <c r="C21" s="13" t="s">
        <v>22</v>
      </c>
      <c r="D21" s="33" t="s">
        <v>51</v>
      </c>
      <c r="E21" s="14">
        <v>4</v>
      </c>
      <c r="F21" s="14">
        <v>13.27</v>
      </c>
      <c r="G21" s="15">
        <f t="shared" si="3"/>
        <v>53.08</v>
      </c>
      <c r="H21" s="14">
        <v>4</v>
      </c>
      <c r="I21" s="39">
        <v>0</v>
      </c>
      <c r="J21" s="15">
        <f t="shared" si="4"/>
        <v>0</v>
      </c>
    </row>
    <row r="22" spans="1:10" x14ac:dyDescent="0.3">
      <c r="A22" s="12" t="s">
        <v>52</v>
      </c>
      <c r="B22" s="13" t="s">
        <v>18</v>
      </c>
      <c r="C22" s="13" t="s">
        <v>19</v>
      </c>
      <c r="D22" s="33" t="s">
        <v>53</v>
      </c>
      <c r="E22" s="14">
        <v>3</v>
      </c>
      <c r="F22" s="14">
        <v>32.49</v>
      </c>
      <c r="G22" s="15">
        <f t="shared" si="3"/>
        <v>97.47</v>
      </c>
      <c r="H22" s="14">
        <v>3</v>
      </c>
      <c r="I22" s="39">
        <v>0</v>
      </c>
      <c r="J22" s="15">
        <f t="shared" si="4"/>
        <v>0</v>
      </c>
    </row>
    <row r="23" spans="1:10" x14ac:dyDescent="0.3">
      <c r="A23" s="16"/>
      <c r="B23" s="16"/>
      <c r="C23" s="16"/>
      <c r="D23" s="34" t="s">
        <v>54</v>
      </c>
      <c r="E23" s="14">
        <v>1</v>
      </c>
      <c r="F23" s="17">
        <f>SUM(G7:G22)</f>
        <v>167365.64000000001</v>
      </c>
      <c r="G23" s="17">
        <f t="shared" si="3"/>
        <v>167365.64000000001</v>
      </c>
      <c r="H23" s="14">
        <v>1</v>
      </c>
      <c r="I23" s="17">
        <f>SUM(J7:J22)</f>
        <v>0</v>
      </c>
      <c r="J23" s="17">
        <f t="shared" si="4"/>
        <v>0</v>
      </c>
    </row>
    <row r="24" spans="1:10" ht="1.2" customHeight="1" x14ac:dyDescent="0.3">
      <c r="A24" s="18"/>
      <c r="B24" s="18"/>
      <c r="C24" s="18"/>
      <c r="D24" s="35"/>
      <c r="E24" s="18"/>
      <c r="F24" s="18"/>
      <c r="G24" s="18"/>
      <c r="H24" s="18"/>
      <c r="I24" s="18"/>
      <c r="J24" s="18"/>
    </row>
    <row r="25" spans="1:10" x14ac:dyDescent="0.3">
      <c r="A25" s="10" t="s">
        <v>55</v>
      </c>
      <c r="B25" s="10" t="s">
        <v>10</v>
      </c>
      <c r="C25" s="10" t="s">
        <v>11</v>
      </c>
      <c r="D25" s="32" t="s">
        <v>56</v>
      </c>
      <c r="E25" s="11">
        <f t="shared" ref="E25:J25" si="5">E38</f>
        <v>1</v>
      </c>
      <c r="F25" s="11">
        <f t="shared" si="5"/>
        <v>213735.69</v>
      </c>
      <c r="G25" s="11">
        <f t="shared" si="5"/>
        <v>213735.69</v>
      </c>
      <c r="H25" s="11">
        <f t="shared" si="5"/>
        <v>1</v>
      </c>
      <c r="I25" s="11">
        <f t="shared" si="5"/>
        <v>0</v>
      </c>
      <c r="J25" s="11">
        <f t="shared" si="5"/>
        <v>0</v>
      </c>
    </row>
    <row r="26" spans="1:10" x14ac:dyDescent="0.3">
      <c r="A26" s="12" t="s">
        <v>57</v>
      </c>
      <c r="B26" s="13" t="s">
        <v>18</v>
      </c>
      <c r="C26" s="13" t="s">
        <v>19</v>
      </c>
      <c r="D26" s="33" t="s">
        <v>58</v>
      </c>
      <c r="E26" s="14">
        <v>11</v>
      </c>
      <c r="F26" s="14">
        <v>1260</v>
      </c>
      <c r="G26" s="15">
        <f t="shared" ref="G26:G38" si="6">ROUND(E26*F26,2)</f>
        <v>13860</v>
      </c>
      <c r="H26" s="14">
        <v>11</v>
      </c>
      <c r="I26" s="39">
        <v>0</v>
      </c>
      <c r="J26" s="15">
        <f t="shared" ref="J26:J38" si="7">ROUND(H26*I26,2)</f>
        <v>0</v>
      </c>
    </row>
    <row r="27" spans="1:10" x14ac:dyDescent="0.3">
      <c r="A27" s="12" t="s">
        <v>59</v>
      </c>
      <c r="B27" s="13" t="s">
        <v>18</v>
      </c>
      <c r="C27" s="13" t="s">
        <v>60</v>
      </c>
      <c r="D27" s="33" t="s">
        <v>61</v>
      </c>
      <c r="E27" s="14">
        <v>190.54</v>
      </c>
      <c r="F27" s="14">
        <v>54.41</v>
      </c>
      <c r="G27" s="15">
        <f t="shared" si="6"/>
        <v>10367.280000000001</v>
      </c>
      <c r="H27" s="14">
        <v>190.54</v>
      </c>
      <c r="I27" s="39">
        <v>0</v>
      </c>
      <c r="J27" s="15">
        <f t="shared" si="7"/>
        <v>0</v>
      </c>
    </row>
    <row r="28" spans="1:10" x14ac:dyDescent="0.3">
      <c r="A28" s="12" t="s">
        <v>62</v>
      </c>
      <c r="B28" s="13" t="s">
        <v>18</v>
      </c>
      <c r="C28" s="13" t="s">
        <v>60</v>
      </c>
      <c r="D28" s="33" t="s">
        <v>63</v>
      </c>
      <c r="E28" s="14">
        <v>190.54</v>
      </c>
      <c r="F28" s="14">
        <v>98.22</v>
      </c>
      <c r="G28" s="15">
        <f t="shared" si="6"/>
        <v>18714.84</v>
      </c>
      <c r="H28" s="14">
        <v>190.54</v>
      </c>
      <c r="I28" s="39">
        <v>0</v>
      </c>
      <c r="J28" s="15">
        <f t="shared" si="7"/>
        <v>0</v>
      </c>
    </row>
    <row r="29" spans="1:10" x14ac:dyDescent="0.3">
      <c r="A29" s="12" t="s">
        <v>64</v>
      </c>
      <c r="B29" s="13" t="s">
        <v>18</v>
      </c>
      <c r="C29" s="13" t="s">
        <v>65</v>
      </c>
      <c r="D29" s="33" t="s">
        <v>66</v>
      </c>
      <c r="E29" s="14">
        <v>11</v>
      </c>
      <c r="F29" s="14">
        <v>333.84</v>
      </c>
      <c r="G29" s="15">
        <f t="shared" si="6"/>
        <v>3672.24</v>
      </c>
      <c r="H29" s="14">
        <v>11</v>
      </c>
      <c r="I29" s="39">
        <v>0</v>
      </c>
      <c r="J29" s="15">
        <f t="shared" si="7"/>
        <v>0</v>
      </c>
    </row>
    <row r="30" spans="1:10" x14ac:dyDescent="0.3">
      <c r="A30" s="12" t="s">
        <v>67</v>
      </c>
      <c r="B30" s="13" t="s">
        <v>18</v>
      </c>
      <c r="C30" s="13" t="s">
        <v>65</v>
      </c>
      <c r="D30" s="33" t="s">
        <v>68</v>
      </c>
      <c r="E30" s="14">
        <v>11</v>
      </c>
      <c r="F30" s="14">
        <v>508.57</v>
      </c>
      <c r="G30" s="15">
        <f t="shared" si="6"/>
        <v>5594.27</v>
      </c>
      <c r="H30" s="14">
        <v>11</v>
      </c>
      <c r="I30" s="39">
        <v>0</v>
      </c>
      <c r="J30" s="15">
        <f t="shared" si="7"/>
        <v>0</v>
      </c>
    </row>
    <row r="31" spans="1:10" x14ac:dyDescent="0.3">
      <c r="A31" s="12" t="s">
        <v>69</v>
      </c>
      <c r="B31" s="13" t="s">
        <v>18</v>
      </c>
      <c r="C31" s="13" t="s">
        <v>22</v>
      </c>
      <c r="D31" s="33" t="s">
        <v>70</v>
      </c>
      <c r="E31" s="14">
        <v>1576.79</v>
      </c>
      <c r="F31" s="14">
        <v>40.08</v>
      </c>
      <c r="G31" s="15">
        <f t="shared" si="6"/>
        <v>63197.74</v>
      </c>
      <c r="H31" s="14">
        <v>1576.79</v>
      </c>
      <c r="I31" s="39">
        <v>0</v>
      </c>
      <c r="J31" s="15">
        <f t="shared" si="7"/>
        <v>0</v>
      </c>
    </row>
    <row r="32" spans="1:10" x14ac:dyDescent="0.3">
      <c r="A32" s="12" t="s">
        <v>71</v>
      </c>
      <c r="B32" s="13" t="s">
        <v>18</v>
      </c>
      <c r="C32" s="13" t="s">
        <v>22</v>
      </c>
      <c r="D32" s="33" t="s">
        <v>72</v>
      </c>
      <c r="E32" s="14">
        <v>1576.79</v>
      </c>
      <c r="F32" s="14">
        <v>44.54</v>
      </c>
      <c r="G32" s="15">
        <f t="shared" si="6"/>
        <v>70230.23</v>
      </c>
      <c r="H32" s="14">
        <v>1576.79</v>
      </c>
      <c r="I32" s="39">
        <v>0</v>
      </c>
      <c r="J32" s="15">
        <f t="shared" si="7"/>
        <v>0</v>
      </c>
    </row>
    <row r="33" spans="1:10" x14ac:dyDescent="0.3">
      <c r="A33" s="12" t="s">
        <v>73</v>
      </c>
      <c r="B33" s="13" t="s">
        <v>18</v>
      </c>
      <c r="C33" s="13" t="s">
        <v>38</v>
      </c>
      <c r="D33" s="33" t="s">
        <v>74</v>
      </c>
      <c r="E33" s="14">
        <v>95.12</v>
      </c>
      <c r="F33" s="14">
        <v>15.5</v>
      </c>
      <c r="G33" s="15">
        <f t="shared" si="6"/>
        <v>1474.36</v>
      </c>
      <c r="H33" s="14">
        <v>95.12</v>
      </c>
      <c r="I33" s="39">
        <v>0</v>
      </c>
      <c r="J33" s="15">
        <f t="shared" si="7"/>
        <v>0</v>
      </c>
    </row>
    <row r="34" spans="1:10" x14ac:dyDescent="0.3">
      <c r="A34" s="12" t="s">
        <v>75</v>
      </c>
      <c r="B34" s="13" t="s">
        <v>18</v>
      </c>
      <c r="C34" s="13" t="s">
        <v>22</v>
      </c>
      <c r="D34" s="33" t="s">
        <v>76</v>
      </c>
      <c r="E34" s="14">
        <v>83.68</v>
      </c>
      <c r="F34" s="14">
        <v>75.98</v>
      </c>
      <c r="G34" s="15">
        <f t="shared" si="6"/>
        <v>6358.01</v>
      </c>
      <c r="H34" s="14">
        <v>83.68</v>
      </c>
      <c r="I34" s="39">
        <v>0</v>
      </c>
      <c r="J34" s="15">
        <f t="shared" si="7"/>
        <v>0</v>
      </c>
    </row>
    <row r="35" spans="1:10" x14ac:dyDescent="0.3">
      <c r="A35" s="12" t="s">
        <v>77</v>
      </c>
      <c r="B35" s="13" t="s">
        <v>18</v>
      </c>
      <c r="C35" s="13" t="s">
        <v>22</v>
      </c>
      <c r="D35" s="33" t="s">
        <v>78</v>
      </c>
      <c r="E35" s="14">
        <v>83.68</v>
      </c>
      <c r="F35" s="14">
        <v>92.68</v>
      </c>
      <c r="G35" s="15">
        <f t="shared" si="6"/>
        <v>7755.46</v>
      </c>
      <c r="H35" s="14">
        <v>83.68</v>
      </c>
      <c r="I35" s="39">
        <v>0</v>
      </c>
      <c r="J35" s="15">
        <f t="shared" si="7"/>
        <v>0</v>
      </c>
    </row>
    <row r="36" spans="1:10" x14ac:dyDescent="0.3">
      <c r="A36" s="12" t="s">
        <v>79</v>
      </c>
      <c r="B36" s="13" t="s">
        <v>18</v>
      </c>
      <c r="C36" s="13" t="s">
        <v>19</v>
      </c>
      <c r="D36" s="33" t="s">
        <v>80</v>
      </c>
      <c r="E36" s="14">
        <v>11</v>
      </c>
      <c r="F36" s="14">
        <v>596.16</v>
      </c>
      <c r="G36" s="15">
        <f t="shared" si="6"/>
        <v>6557.76</v>
      </c>
      <c r="H36" s="14">
        <v>11</v>
      </c>
      <c r="I36" s="39">
        <v>0</v>
      </c>
      <c r="J36" s="15">
        <f t="shared" si="7"/>
        <v>0</v>
      </c>
    </row>
    <row r="37" spans="1:10" x14ac:dyDescent="0.3">
      <c r="A37" s="12" t="s">
        <v>81</v>
      </c>
      <c r="B37" s="13" t="s">
        <v>18</v>
      </c>
      <c r="C37" s="13" t="s">
        <v>82</v>
      </c>
      <c r="D37" s="33" t="s">
        <v>83</v>
      </c>
      <c r="E37" s="14">
        <v>15</v>
      </c>
      <c r="F37" s="14">
        <v>396.9</v>
      </c>
      <c r="G37" s="15">
        <f t="shared" si="6"/>
        <v>5953.5</v>
      </c>
      <c r="H37" s="14">
        <v>15</v>
      </c>
      <c r="I37" s="39">
        <v>0</v>
      </c>
      <c r="J37" s="15">
        <f t="shared" si="7"/>
        <v>0</v>
      </c>
    </row>
    <row r="38" spans="1:10" x14ac:dyDescent="0.3">
      <c r="A38" s="16"/>
      <c r="B38" s="16"/>
      <c r="C38" s="16"/>
      <c r="D38" s="34" t="s">
        <v>84</v>
      </c>
      <c r="E38" s="14">
        <v>1</v>
      </c>
      <c r="F38" s="17">
        <f>SUM(G26:G37)</f>
        <v>213735.69</v>
      </c>
      <c r="G38" s="17">
        <f t="shared" si="6"/>
        <v>213735.69</v>
      </c>
      <c r="H38" s="14">
        <v>1</v>
      </c>
      <c r="I38" s="17">
        <f>SUM(J26:J37)</f>
        <v>0</v>
      </c>
      <c r="J38" s="17">
        <f t="shared" si="7"/>
        <v>0</v>
      </c>
    </row>
    <row r="39" spans="1:10" ht="1.2" customHeight="1" x14ac:dyDescent="0.3">
      <c r="A39" s="18"/>
      <c r="B39" s="18"/>
      <c r="C39" s="18"/>
      <c r="D39" s="35"/>
      <c r="E39" s="18"/>
      <c r="F39" s="18"/>
      <c r="G39" s="18"/>
      <c r="H39" s="18"/>
      <c r="I39" s="18"/>
      <c r="J39" s="18"/>
    </row>
    <row r="40" spans="1:10" x14ac:dyDescent="0.3">
      <c r="A40" s="10" t="s">
        <v>85</v>
      </c>
      <c r="B40" s="10" t="s">
        <v>10</v>
      </c>
      <c r="C40" s="10" t="s">
        <v>11</v>
      </c>
      <c r="D40" s="32" t="s">
        <v>86</v>
      </c>
      <c r="E40" s="11">
        <f t="shared" ref="E40:J40" si="8">E59</f>
        <v>1</v>
      </c>
      <c r="F40" s="11">
        <f t="shared" si="8"/>
        <v>40706.589999999997</v>
      </c>
      <c r="G40" s="11">
        <f t="shared" si="8"/>
        <v>40706.589999999997</v>
      </c>
      <c r="H40" s="11">
        <f t="shared" si="8"/>
        <v>1</v>
      </c>
      <c r="I40" s="11">
        <f t="shared" si="8"/>
        <v>0</v>
      </c>
      <c r="J40" s="11">
        <f t="shared" si="8"/>
        <v>0</v>
      </c>
    </row>
    <row r="41" spans="1:10" x14ac:dyDescent="0.3">
      <c r="A41" s="12" t="s">
        <v>87</v>
      </c>
      <c r="B41" s="13" t="s">
        <v>18</v>
      </c>
      <c r="C41" s="13" t="s">
        <v>22</v>
      </c>
      <c r="D41" s="33" t="s">
        <v>88</v>
      </c>
      <c r="E41" s="14">
        <v>256.8</v>
      </c>
      <c r="F41" s="14">
        <v>26.61</v>
      </c>
      <c r="G41" s="15">
        <f t="shared" ref="G41:G59" si="9">ROUND(E41*F41,2)</f>
        <v>6833.45</v>
      </c>
      <c r="H41" s="14">
        <v>256.8</v>
      </c>
      <c r="I41" s="39">
        <v>0</v>
      </c>
      <c r="J41" s="15">
        <f t="shared" ref="J41:J59" si="10">ROUND(H41*I41,2)</f>
        <v>0</v>
      </c>
    </row>
    <row r="42" spans="1:10" x14ac:dyDescent="0.3">
      <c r="A42" s="12" t="s">
        <v>89</v>
      </c>
      <c r="B42" s="13" t="s">
        <v>18</v>
      </c>
      <c r="C42" s="13" t="s">
        <v>22</v>
      </c>
      <c r="D42" s="33" t="s">
        <v>90</v>
      </c>
      <c r="E42" s="14">
        <v>256.8</v>
      </c>
      <c r="F42" s="14">
        <v>21.96</v>
      </c>
      <c r="G42" s="15">
        <f t="shared" si="9"/>
        <v>5639.33</v>
      </c>
      <c r="H42" s="14">
        <v>256.8</v>
      </c>
      <c r="I42" s="39">
        <v>0</v>
      </c>
      <c r="J42" s="15">
        <f t="shared" si="10"/>
        <v>0</v>
      </c>
    </row>
    <row r="43" spans="1:10" x14ac:dyDescent="0.3">
      <c r="A43" s="12" t="s">
        <v>91</v>
      </c>
      <c r="B43" s="13" t="s">
        <v>18</v>
      </c>
      <c r="C43" s="13" t="s">
        <v>38</v>
      </c>
      <c r="D43" s="33" t="s">
        <v>92</v>
      </c>
      <c r="E43" s="14">
        <v>244</v>
      </c>
      <c r="F43" s="14">
        <v>11.18</v>
      </c>
      <c r="G43" s="15">
        <f t="shared" si="9"/>
        <v>2727.92</v>
      </c>
      <c r="H43" s="14">
        <v>244</v>
      </c>
      <c r="I43" s="39">
        <v>0</v>
      </c>
      <c r="J43" s="15">
        <f t="shared" si="10"/>
        <v>0</v>
      </c>
    </row>
    <row r="44" spans="1:10" x14ac:dyDescent="0.3">
      <c r="A44" s="12" t="s">
        <v>93</v>
      </c>
      <c r="B44" s="13" t="s">
        <v>18</v>
      </c>
      <c r="C44" s="13" t="s">
        <v>22</v>
      </c>
      <c r="D44" s="33" t="s">
        <v>94</v>
      </c>
      <c r="E44" s="14">
        <v>12.79</v>
      </c>
      <c r="F44" s="14">
        <v>21.87</v>
      </c>
      <c r="G44" s="15">
        <f t="shared" si="9"/>
        <v>279.72000000000003</v>
      </c>
      <c r="H44" s="14">
        <v>12.79</v>
      </c>
      <c r="I44" s="39">
        <v>0</v>
      </c>
      <c r="J44" s="15">
        <f t="shared" si="10"/>
        <v>0</v>
      </c>
    </row>
    <row r="45" spans="1:10" x14ac:dyDescent="0.3">
      <c r="A45" s="12" t="s">
        <v>95</v>
      </c>
      <c r="B45" s="13" t="s">
        <v>18</v>
      </c>
      <c r="C45" s="13" t="s">
        <v>22</v>
      </c>
      <c r="D45" s="33" t="s">
        <v>96</v>
      </c>
      <c r="E45" s="14">
        <v>12.79</v>
      </c>
      <c r="F45" s="14">
        <v>17.91</v>
      </c>
      <c r="G45" s="15">
        <f t="shared" si="9"/>
        <v>229.07</v>
      </c>
      <c r="H45" s="14">
        <v>12.79</v>
      </c>
      <c r="I45" s="39">
        <v>0</v>
      </c>
      <c r="J45" s="15">
        <f t="shared" si="10"/>
        <v>0</v>
      </c>
    </row>
    <row r="46" spans="1:10" x14ac:dyDescent="0.3">
      <c r="A46" s="12" t="s">
        <v>97</v>
      </c>
      <c r="B46" s="13" t="s">
        <v>18</v>
      </c>
      <c r="C46" s="13" t="s">
        <v>22</v>
      </c>
      <c r="D46" s="33" t="s">
        <v>98</v>
      </c>
      <c r="E46" s="14">
        <v>50</v>
      </c>
      <c r="F46" s="14">
        <v>25.45</v>
      </c>
      <c r="G46" s="15">
        <f t="shared" si="9"/>
        <v>1272.5</v>
      </c>
      <c r="H46" s="14">
        <v>50</v>
      </c>
      <c r="I46" s="39">
        <v>0</v>
      </c>
      <c r="J46" s="15">
        <f t="shared" si="10"/>
        <v>0</v>
      </c>
    </row>
    <row r="47" spans="1:10" x14ac:dyDescent="0.3">
      <c r="A47" s="12" t="s">
        <v>99</v>
      </c>
      <c r="B47" s="13" t="s">
        <v>18</v>
      </c>
      <c r="C47" s="13" t="s">
        <v>22</v>
      </c>
      <c r="D47" s="33" t="s">
        <v>100</v>
      </c>
      <c r="E47" s="14">
        <v>355.96</v>
      </c>
      <c r="F47" s="14">
        <v>36.32</v>
      </c>
      <c r="G47" s="15">
        <f t="shared" si="9"/>
        <v>12928.47</v>
      </c>
      <c r="H47" s="14">
        <v>355.96</v>
      </c>
      <c r="I47" s="39">
        <v>0</v>
      </c>
      <c r="J47" s="15">
        <f t="shared" si="10"/>
        <v>0</v>
      </c>
    </row>
    <row r="48" spans="1:10" x14ac:dyDescent="0.3">
      <c r="A48" s="12" t="s">
        <v>101</v>
      </c>
      <c r="B48" s="13" t="s">
        <v>18</v>
      </c>
      <c r="C48" s="13" t="s">
        <v>22</v>
      </c>
      <c r="D48" s="33" t="s">
        <v>102</v>
      </c>
      <c r="E48" s="14">
        <v>19</v>
      </c>
      <c r="F48" s="14">
        <v>14</v>
      </c>
      <c r="G48" s="15">
        <f t="shared" si="9"/>
        <v>266</v>
      </c>
      <c r="H48" s="14">
        <v>19</v>
      </c>
      <c r="I48" s="39">
        <v>0</v>
      </c>
      <c r="J48" s="15">
        <f t="shared" si="10"/>
        <v>0</v>
      </c>
    </row>
    <row r="49" spans="1:10" x14ac:dyDescent="0.3">
      <c r="A49" s="12" t="s">
        <v>103</v>
      </c>
      <c r="B49" s="13" t="s">
        <v>18</v>
      </c>
      <c r="C49" s="13" t="s">
        <v>22</v>
      </c>
      <c r="D49" s="33" t="s">
        <v>104</v>
      </c>
      <c r="E49" s="14">
        <v>158.97999999999999</v>
      </c>
      <c r="F49" s="14">
        <v>16.25</v>
      </c>
      <c r="G49" s="15">
        <f t="shared" si="9"/>
        <v>2583.4299999999998</v>
      </c>
      <c r="H49" s="14">
        <v>158.97999999999999</v>
      </c>
      <c r="I49" s="39">
        <v>0</v>
      </c>
      <c r="J49" s="15">
        <f t="shared" si="10"/>
        <v>0</v>
      </c>
    </row>
    <row r="50" spans="1:10" x14ac:dyDescent="0.3">
      <c r="A50" s="12" t="s">
        <v>105</v>
      </c>
      <c r="B50" s="13" t="s">
        <v>18</v>
      </c>
      <c r="C50" s="13" t="s">
        <v>22</v>
      </c>
      <c r="D50" s="33" t="s">
        <v>106</v>
      </c>
      <c r="E50" s="14">
        <v>58</v>
      </c>
      <c r="F50" s="14">
        <v>13.62</v>
      </c>
      <c r="G50" s="15">
        <f t="shared" si="9"/>
        <v>789.96</v>
      </c>
      <c r="H50" s="14">
        <v>58</v>
      </c>
      <c r="I50" s="39">
        <v>0</v>
      </c>
      <c r="J50" s="15">
        <f t="shared" si="10"/>
        <v>0</v>
      </c>
    </row>
    <row r="51" spans="1:10" x14ac:dyDescent="0.3">
      <c r="A51" s="12" t="s">
        <v>107</v>
      </c>
      <c r="B51" s="13" t="s">
        <v>18</v>
      </c>
      <c r="C51" s="13" t="s">
        <v>22</v>
      </c>
      <c r="D51" s="33" t="s">
        <v>108</v>
      </c>
      <c r="E51" s="14">
        <v>3.75</v>
      </c>
      <c r="F51" s="14">
        <v>36.229999999999997</v>
      </c>
      <c r="G51" s="15">
        <f t="shared" si="9"/>
        <v>135.86000000000001</v>
      </c>
      <c r="H51" s="14">
        <v>3.75</v>
      </c>
      <c r="I51" s="39">
        <v>0</v>
      </c>
      <c r="J51" s="15">
        <f t="shared" si="10"/>
        <v>0</v>
      </c>
    </row>
    <row r="52" spans="1:10" x14ac:dyDescent="0.3">
      <c r="A52" s="12" t="s">
        <v>109</v>
      </c>
      <c r="B52" s="13" t="s">
        <v>18</v>
      </c>
      <c r="C52" s="13" t="s">
        <v>38</v>
      </c>
      <c r="D52" s="33" t="s">
        <v>110</v>
      </c>
      <c r="E52" s="14">
        <v>1.5</v>
      </c>
      <c r="F52" s="14">
        <v>5.87</v>
      </c>
      <c r="G52" s="15">
        <f t="shared" si="9"/>
        <v>8.81</v>
      </c>
      <c r="H52" s="14">
        <v>1.5</v>
      </c>
      <c r="I52" s="39">
        <v>0</v>
      </c>
      <c r="J52" s="15">
        <f t="shared" si="10"/>
        <v>0</v>
      </c>
    </row>
    <row r="53" spans="1:10" x14ac:dyDescent="0.3">
      <c r="A53" s="12" t="s">
        <v>111</v>
      </c>
      <c r="B53" s="13" t="s">
        <v>18</v>
      </c>
      <c r="C53" s="13" t="s">
        <v>112</v>
      </c>
      <c r="D53" s="33" t="s">
        <v>113</v>
      </c>
      <c r="E53" s="14">
        <v>56.64</v>
      </c>
      <c r="F53" s="14">
        <v>77.44</v>
      </c>
      <c r="G53" s="15">
        <f t="shared" si="9"/>
        <v>4386.2</v>
      </c>
      <c r="H53" s="14">
        <v>56.64</v>
      </c>
      <c r="I53" s="39">
        <v>0</v>
      </c>
      <c r="J53" s="15">
        <f t="shared" si="10"/>
        <v>0</v>
      </c>
    </row>
    <row r="54" spans="1:10" x14ac:dyDescent="0.3">
      <c r="A54" s="12" t="s">
        <v>114</v>
      </c>
      <c r="B54" s="13" t="s">
        <v>18</v>
      </c>
      <c r="C54" s="13" t="s">
        <v>112</v>
      </c>
      <c r="D54" s="33" t="s">
        <v>115</v>
      </c>
      <c r="E54" s="14">
        <v>24</v>
      </c>
      <c r="F54" s="14">
        <v>43.93</v>
      </c>
      <c r="G54" s="15">
        <f t="shared" si="9"/>
        <v>1054.32</v>
      </c>
      <c r="H54" s="14">
        <v>24</v>
      </c>
      <c r="I54" s="39">
        <v>0</v>
      </c>
      <c r="J54" s="15">
        <f t="shared" si="10"/>
        <v>0</v>
      </c>
    </row>
    <row r="55" spans="1:10" x14ac:dyDescent="0.3">
      <c r="A55" s="12" t="s">
        <v>116</v>
      </c>
      <c r="B55" s="13" t="s">
        <v>18</v>
      </c>
      <c r="C55" s="13" t="s">
        <v>22</v>
      </c>
      <c r="D55" s="33" t="s">
        <v>117</v>
      </c>
      <c r="E55" s="14">
        <v>14.94</v>
      </c>
      <c r="F55" s="14">
        <v>87.02</v>
      </c>
      <c r="G55" s="15">
        <f t="shared" si="9"/>
        <v>1300.08</v>
      </c>
      <c r="H55" s="14">
        <v>14.94</v>
      </c>
      <c r="I55" s="39">
        <v>0</v>
      </c>
      <c r="J55" s="15">
        <f t="shared" si="10"/>
        <v>0</v>
      </c>
    </row>
    <row r="56" spans="1:10" x14ac:dyDescent="0.3">
      <c r="A56" s="12" t="s">
        <v>118</v>
      </c>
      <c r="B56" s="13" t="s">
        <v>18</v>
      </c>
      <c r="C56" s="13" t="s">
        <v>19</v>
      </c>
      <c r="D56" s="33" t="s">
        <v>119</v>
      </c>
      <c r="E56" s="14">
        <v>4</v>
      </c>
      <c r="F56" s="14">
        <v>36.46</v>
      </c>
      <c r="G56" s="15">
        <f t="shared" si="9"/>
        <v>145.84</v>
      </c>
      <c r="H56" s="14">
        <v>4</v>
      </c>
      <c r="I56" s="39">
        <v>0</v>
      </c>
      <c r="J56" s="15">
        <f t="shared" si="10"/>
        <v>0</v>
      </c>
    </row>
    <row r="57" spans="1:10" x14ac:dyDescent="0.3">
      <c r="A57" s="12" t="s">
        <v>120</v>
      </c>
      <c r="B57" s="13" t="s">
        <v>18</v>
      </c>
      <c r="C57" s="13" t="s">
        <v>22</v>
      </c>
      <c r="D57" s="33" t="s">
        <v>121</v>
      </c>
      <c r="E57" s="14">
        <v>3.25</v>
      </c>
      <c r="F57" s="14">
        <v>14.03</v>
      </c>
      <c r="G57" s="15">
        <f t="shared" si="9"/>
        <v>45.6</v>
      </c>
      <c r="H57" s="14">
        <v>3.25</v>
      </c>
      <c r="I57" s="39">
        <v>0</v>
      </c>
      <c r="J57" s="15">
        <f t="shared" si="10"/>
        <v>0</v>
      </c>
    </row>
    <row r="58" spans="1:10" x14ac:dyDescent="0.3">
      <c r="A58" s="12" t="s">
        <v>122</v>
      </c>
      <c r="B58" s="13" t="s">
        <v>18</v>
      </c>
      <c r="C58" s="13" t="s">
        <v>112</v>
      </c>
      <c r="D58" s="33" t="s">
        <v>123</v>
      </c>
      <c r="E58" s="14">
        <v>0.4</v>
      </c>
      <c r="F58" s="14">
        <v>200.07</v>
      </c>
      <c r="G58" s="15">
        <f t="shared" si="9"/>
        <v>80.03</v>
      </c>
      <c r="H58" s="14">
        <v>0.4</v>
      </c>
      <c r="I58" s="39">
        <v>0</v>
      </c>
      <c r="J58" s="15">
        <f t="shared" si="10"/>
        <v>0</v>
      </c>
    </row>
    <row r="59" spans="1:10" x14ac:dyDescent="0.3">
      <c r="A59" s="16"/>
      <c r="B59" s="16"/>
      <c r="C59" s="16"/>
      <c r="D59" s="34" t="s">
        <v>124</v>
      </c>
      <c r="E59" s="14">
        <v>1</v>
      </c>
      <c r="F59" s="17">
        <f>SUM(G41:G58)</f>
        <v>40706.589999999997</v>
      </c>
      <c r="G59" s="17">
        <f t="shared" si="9"/>
        <v>40706.589999999997</v>
      </c>
      <c r="H59" s="14">
        <v>1</v>
      </c>
      <c r="I59" s="17">
        <f>SUM(J41:J58)</f>
        <v>0</v>
      </c>
      <c r="J59" s="17">
        <f t="shared" si="10"/>
        <v>0</v>
      </c>
    </row>
    <row r="60" spans="1:10" ht="1.2" customHeight="1" x14ac:dyDescent="0.3">
      <c r="A60" s="18"/>
      <c r="B60" s="18"/>
      <c r="C60" s="18"/>
      <c r="D60" s="35"/>
      <c r="E60" s="18"/>
      <c r="F60" s="18"/>
      <c r="G60" s="18"/>
      <c r="H60" s="18"/>
      <c r="I60" s="18"/>
      <c r="J60" s="18"/>
    </row>
    <row r="61" spans="1:10" x14ac:dyDescent="0.3">
      <c r="A61" s="16"/>
      <c r="B61" s="16"/>
      <c r="C61" s="16"/>
      <c r="D61" s="34" t="s">
        <v>125</v>
      </c>
      <c r="E61" s="14">
        <v>1</v>
      </c>
      <c r="F61" s="17">
        <f>G6+G25+G40</f>
        <v>421807.92</v>
      </c>
      <c r="G61" s="17">
        <f>ROUND(E61*F61,2)</f>
        <v>421807.92</v>
      </c>
      <c r="H61" s="14">
        <v>1</v>
      </c>
      <c r="I61" s="17">
        <f>J6+J25+J40</f>
        <v>0</v>
      </c>
      <c r="J61" s="17">
        <f>ROUND(H61*I61,2)</f>
        <v>0</v>
      </c>
    </row>
    <row r="62" spans="1:10" ht="1.2" customHeight="1" x14ac:dyDescent="0.3">
      <c r="A62" s="18"/>
      <c r="B62" s="18"/>
      <c r="C62" s="18"/>
      <c r="D62" s="35"/>
      <c r="E62" s="18"/>
      <c r="F62" s="18"/>
      <c r="G62" s="18"/>
      <c r="H62" s="18"/>
      <c r="I62" s="18"/>
      <c r="J62" s="18"/>
    </row>
    <row r="63" spans="1:10" x14ac:dyDescent="0.3">
      <c r="A63" s="8" t="s">
        <v>126</v>
      </c>
      <c r="B63" s="8" t="s">
        <v>10</v>
      </c>
      <c r="C63" s="8" t="s">
        <v>11</v>
      </c>
      <c r="D63" s="31" t="s">
        <v>127</v>
      </c>
      <c r="E63" s="9">
        <f t="shared" ref="E63:J63" si="11">E73</f>
        <v>1</v>
      </c>
      <c r="F63" s="9">
        <f t="shared" si="11"/>
        <v>12099.87</v>
      </c>
      <c r="G63" s="9">
        <f t="shared" si="11"/>
        <v>12099.87</v>
      </c>
      <c r="H63" s="9">
        <f t="shared" si="11"/>
        <v>1</v>
      </c>
      <c r="I63" s="9">
        <f t="shared" si="11"/>
        <v>0</v>
      </c>
      <c r="J63" s="9">
        <f t="shared" si="11"/>
        <v>0</v>
      </c>
    </row>
    <row r="64" spans="1:10" x14ac:dyDescent="0.3">
      <c r="A64" s="12" t="s">
        <v>128</v>
      </c>
      <c r="B64" s="13" t="s">
        <v>18</v>
      </c>
      <c r="C64" s="13" t="s">
        <v>38</v>
      </c>
      <c r="D64" s="33" t="s">
        <v>129</v>
      </c>
      <c r="E64" s="14">
        <v>54</v>
      </c>
      <c r="F64" s="14">
        <v>26.21</v>
      </c>
      <c r="G64" s="15">
        <f t="shared" ref="G64:G73" si="12">ROUND(E64*F64,2)</f>
        <v>1415.34</v>
      </c>
      <c r="H64" s="14">
        <v>54</v>
      </c>
      <c r="I64" s="39">
        <v>0</v>
      </c>
      <c r="J64" s="15">
        <f t="shared" ref="J64:J73" si="13">ROUND(H64*I64,2)</f>
        <v>0</v>
      </c>
    </row>
    <row r="65" spans="1:10" x14ac:dyDescent="0.3">
      <c r="A65" s="12" t="s">
        <v>130</v>
      </c>
      <c r="B65" s="13" t="s">
        <v>18</v>
      </c>
      <c r="C65" s="13" t="s">
        <v>38</v>
      </c>
      <c r="D65" s="33" t="s">
        <v>131</v>
      </c>
      <c r="E65" s="14">
        <v>71.5</v>
      </c>
      <c r="F65" s="14">
        <v>20.71</v>
      </c>
      <c r="G65" s="15">
        <f t="shared" si="12"/>
        <v>1480.77</v>
      </c>
      <c r="H65" s="14">
        <v>71.5</v>
      </c>
      <c r="I65" s="39">
        <v>0</v>
      </c>
      <c r="J65" s="15">
        <f t="shared" si="13"/>
        <v>0</v>
      </c>
    </row>
    <row r="66" spans="1:10" x14ac:dyDescent="0.3">
      <c r="A66" s="12" t="s">
        <v>132</v>
      </c>
      <c r="B66" s="13" t="s">
        <v>18</v>
      </c>
      <c r="C66" s="13" t="s">
        <v>38</v>
      </c>
      <c r="D66" s="33" t="s">
        <v>133</v>
      </c>
      <c r="E66" s="14">
        <v>55</v>
      </c>
      <c r="F66" s="14">
        <v>60.97</v>
      </c>
      <c r="G66" s="15">
        <f t="shared" si="12"/>
        <v>3353.35</v>
      </c>
      <c r="H66" s="14">
        <v>55</v>
      </c>
      <c r="I66" s="39">
        <v>0</v>
      </c>
      <c r="J66" s="15">
        <f t="shared" si="13"/>
        <v>0</v>
      </c>
    </row>
    <row r="67" spans="1:10" x14ac:dyDescent="0.3">
      <c r="A67" s="12" t="s">
        <v>134</v>
      </c>
      <c r="B67" s="13" t="s">
        <v>18</v>
      </c>
      <c r="C67" s="13" t="s">
        <v>38</v>
      </c>
      <c r="D67" s="33" t="s">
        <v>135</v>
      </c>
      <c r="E67" s="14">
        <v>37</v>
      </c>
      <c r="F67" s="14">
        <v>32.06</v>
      </c>
      <c r="G67" s="15">
        <f t="shared" si="12"/>
        <v>1186.22</v>
      </c>
      <c r="H67" s="14">
        <v>37</v>
      </c>
      <c r="I67" s="39">
        <v>0</v>
      </c>
      <c r="J67" s="15">
        <f t="shared" si="13"/>
        <v>0</v>
      </c>
    </row>
    <row r="68" spans="1:10" x14ac:dyDescent="0.3">
      <c r="A68" s="12" t="s">
        <v>136</v>
      </c>
      <c r="B68" s="13" t="s">
        <v>18</v>
      </c>
      <c r="C68" s="13" t="s">
        <v>38</v>
      </c>
      <c r="D68" s="33" t="s">
        <v>137</v>
      </c>
      <c r="E68" s="14">
        <v>27.5</v>
      </c>
      <c r="F68" s="14">
        <v>31.02</v>
      </c>
      <c r="G68" s="15">
        <f t="shared" si="12"/>
        <v>853.05</v>
      </c>
      <c r="H68" s="14">
        <v>27.5</v>
      </c>
      <c r="I68" s="39">
        <v>0</v>
      </c>
      <c r="J68" s="15">
        <f t="shared" si="13"/>
        <v>0</v>
      </c>
    </row>
    <row r="69" spans="1:10" x14ac:dyDescent="0.3">
      <c r="A69" s="12" t="s">
        <v>138</v>
      </c>
      <c r="B69" s="13" t="s">
        <v>18</v>
      </c>
      <c r="C69" s="13" t="s">
        <v>19</v>
      </c>
      <c r="D69" s="33" t="s">
        <v>139</v>
      </c>
      <c r="E69" s="14">
        <v>6</v>
      </c>
      <c r="F69" s="14">
        <v>129.41999999999999</v>
      </c>
      <c r="G69" s="15">
        <f t="shared" si="12"/>
        <v>776.52</v>
      </c>
      <c r="H69" s="14">
        <v>6</v>
      </c>
      <c r="I69" s="39">
        <v>0</v>
      </c>
      <c r="J69" s="15">
        <f t="shared" si="13"/>
        <v>0</v>
      </c>
    </row>
    <row r="70" spans="1:10" x14ac:dyDescent="0.3">
      <c r="A70" s="12" t="s">
        <v>140</v>
      </c>
      <c r="B70" s="13" t="s">
        <v>18</v>
      </c>
      <c r="C70" s="13" t="s">
        <v>19</v>
      </c>
      <c r="D70" s="33" t="s">
        <v>141</v>
      </c>
      <c r="E70" s="14">
        <v>6</v>
      </c>
      <c r="F70" s="14">
        <v>145.08000000000001</v>
      </c>
      <c r="G70" s="15">
        <f t="shared" si="12"/>
        <v>870.48</v>
      </c>
      <c r="H70" s="14">
        <v>6</v>
      </c>
      <c r="I70" s="39">
        <v>0</v>
      </c>
      <c r="J70" s="15">
        <f t="shared" si="13"/>
        <v>0</v>
      </c>
    </row>
    <row r="71" spans="1:10" x14ac:dyDescent="0.3">
      <c r="A71" s="12" t="s">
        <v>142</v>
      </c>
      <c r="B71" s="13" t="s">
        <v>18</v>
      </c>
      <c r="C71" s="13" t="s">
        <v>112</v>
      </c>
      <c r="D71" s="33" t="s">
        <v>143</v>
      </c>
      <c r="E71" s="14">
        <v>20.64</v>
      </c>
      <c r="F71" s="14">
        <v>9.7899999999999991</v>
      </c>
      <c r="G71" s="15">
        <f t="shared" si="12"/>
        <v>202.07</v>
      </c>
      <c r="H71" s="14">
        <v>20.64</v>
      </c>
      <c r="I71" s="39">
        <v>0</v>
      </c>
      <c r="J71" s="15">
        <f t="shared" si="13"/>
        <v>0</v>
      </c>
    </row>
    <row r="72" spans="1:10" x14ac:dyDescent="0.3">
      <c r="A72" s="12" t="s">
        <v>144</v>
      </c>
      <c r="B72" s="13" t="s">
        <v>18</v>
      </c>
      <c r="C72" s="13" t="s">
        <v>145</v>
      </c>
      <c r="D72" s="33" t="s">
        <v>146</v>
      </c>
      <c r="E72" s="14">
        <v>1</v>
      </c>
      <c r="F72" s="14">
        <v>1962.07</v>
      </c>
      <c r="G72" s="15">
        <f t="shared" si="12"/>
        <v>1962.07</v>
      </c>
      <c r="H72" s="14">
        <v>1</v>
      </c>
      <c r="I72" s="39">
        <v>0</v>
      </c>
      <c r="J72" s="15">
        <f t="shared" si="13"/>
        <v>0</v>
      </c>
    </row>
    <row r="73" spans="1:10" x14ac:dyDescent="0.3">
      <c r="A73" s="16"/>
      <c r="B73" s="16"/>
      <c r="C73" s="16"/>
      <c r="D73" s="34" t="s">
        <v>147</v>
      </c>
      <c r="E73" s="14">
        <v>1</v>
      </c>
      <c r="F73" s="17">
        <f>SUM(G64:G72)</f>
        <v>12099.87</v>
      </c>
      <c r="G73" s="17">
        <f t="shared" si="12"/>
        <v>12099.87</v>
      </c>
      <c r="H73" s="14">
        <v>1</v>
      </c>
      <c r="I73" s="17">
        <f>SUM(J64:J72)</f>
        <v>0</v>
      </c>
      <c r="J73" s="17">
        <f t="shared" si="13"/>
        <v>0</v>
      </c>
    </row>
    <row r="74" spans="1:10" ht="1.2" customHeight="1" x14ac:dyDescent="0.3">
      <c r="A74" s="18"/>
      <c r="B74" s="18"/>
      <c r="C74" s="18"/>
      <c r="D74" s="35"/>
      <c r="E74" s="18"/>
      <c r="F74" s="18"/>
      <c r="G74" s="18"/>
      <c r="H74" s="18"/>
      <c r="I74" s="18"/>
      <c r="J74" s="18"/>
    </row>
    <row r="75" spans="1:10" x14ac:dyDescent="0.3">
      <c r="A75" s="8" t="s">
        <v>148</v>
      </c>
      <c r="B75" s="8" t="s">
        <v>10</v>
      </c>
      <c r="C75" s="8" t="s">
        <v>11</v>
      </c>
      <c r="D75" s="31" t="s">
        <v>149</v>
      </c>
      <c r="E75" s="9">
        <f t="shared" ref="E75:J75" si="14">E85</f>
        <v>1</v>
      </c>
      <c r="F75" s="9">
        <f t="shared" si="14"/>
        <v>477226.2</v>
      </c>
      <c r="G75" s="9">
        <f t="shared" si="14"/>
        <v>477226.2</v>
      </c>
      <c r="H75" s="9">
        <f t="shared" si="14"/>
        <v>1</v>
      </c>
      <c r="I75" s="9">
        <f t="shared" si="14"/>
        <v>0</v>
      </c>
      <c r="J75" s="9">
        <f t="shared" si="14"/>
        <v>0</v>
      </c>
    </row>
    <row r="76" spans="1:10" x14ac:dyDescent="0.3">
      <c r="A76" s="12" t="s">
        <v>150</v>
      </c>
      <c r="B76" s="13" t="s">
        <v>18</v>
      </c>
      <c r="C76" s="13" t="s">
        <v>22</v>
      </c>
      <c r="D76" s="33" t="s">
        <v>151</v>
      </c>
      <c r="E76" s="14">
        <v>1289.5</v>
      </c>
      <c r="F76" s="14">
        <v>125.31</v>
      </c>
      <c r="G76" s="15">
        <f t="shared" ref="G76:G85" si="15">ROUND(E76*F76,2)</f>
        <v>161587.25</v>
      </c>
      <c r="H76" s="14">
        <v>1289.5</v>
      </c>
      <c r="I76" s="39">
        <v>0</v>
      </c>
      <c r="J76" s="15">
        <f t="shared" ref="J76:J85" si="16">ROUND(H76*I76,2)</f>
        <v>0</v>
      </c>
    </row>
    <row r="77" spans="1:10" x14ac:dyDescent="0.3">
      <c r="A77" s="12" t="s">
        <v>152</v>
      </c>
      <c r="B77" s="13" t="s">
        <v>18</v>
      </c>
      <c r="C77" s="13" t="s">
        <v>22</v>
      </c>
      <c r="D77" s="33" t="s">
        <v>153</v>
      </c>
      <c r="E77" s="14">
        <v>1289.5</v>
      </c>
      <c r="F77" s="14">
        <v>113.85</v>
      </c>
      <c r="G77" s="15">
        <f t="shared" si="15"/>
        <v>146809.57999999999</v>
      </c>
      <c r="H77" s="14">
        <v>1289.5</v>
      </c>
      <c r="I77" s="39">
        <v>0</v>
      </c>
      <c r="J77" s="15">
        <f t="shared" si="16"/>
        <v>0</v>
      </c>
    </row>
    <row r="78" spans="1:10" x14ac:dyDescent="0.3">
      <c r="A78" s="12" t="s">
        <v>154</v>
      </c>
      <c r="B78" s="13" t="s">
        <v>18</v>
      </c>
      <c r="C78" s="13" t="s">
        <v>38</v>
      </c>
      <c r="D78" s="33" t="s">
        <v>155</v>
      </c>
      <c r="E78" s="14">
        <v>18</v>
      </c>
      <c r="F78" s="14">
        <v>25.25</v>
      </c>
      <c r="G78" s="15">
        <f t="shared" si="15"/>
        <v>454.5</v>
      </c>
      <c r="H78" s="14">
        <v>18</v>
      </c>
      <c r="I78" s="39">
        <v>0</v>
      </c>
      <c r="J78" s="15">
        <f t="shared" si="16"/>
        <v>0</v>
      </c>
    </row>
    <row r="79" spans="1:10" x14ac:dyDescent="0.3">
      <c r="A79" s="12" t="s">
        <v>156</v>
      </c>
      <c r="B79" s="13" t="s">
        <v>18</v>
      </c>
      <c r="C79" s="13" t="s">
        <v>38</v>
      </c>
      <c r="D79" s="33" t="s">
        <v>157</v>
      </c>
      <c r="E79" s="14">
        <v>155</v>
      </c>
      <c r="F79" s="14">
        <v>18.47</v>
      </c>
      <c r="G79" s="15">
        <f t="shared" si="15"/>
        <v>2862.85</v>
      </c>
      <c r="H79" s="14">
        <v>155</v>
      </c>
      <c r="I79" s="39">
        <v>0</v>
      </c>
      <c r="J79" s="15">
        <f t="shared" si="16"/>
        <v>0</v>
      </c>
    </row>
    <row r="80" spans="1:10" x14ac:dyDescent="0.3">
      <c r="A80" s="12" t="s">
        <v>158</v>
      </c>
      <c r="B80" s="13" t="s">
        <v>18</v>
      </c>
      <c r="C80" s="13" t="s">
        <v>22</v>
      </c>
      <c r="D80" s="33" t="s">
        <v>159</v>
      </c>
      <c r="E80" s="14">
        <v>413.8</v>
      </c>
      <c r="F80" s="14">
        <v>26.92</v>
      </c>
      <c r="G80" s="15">
        <f t="shared" si="15"/>
        <v>11139.5</v>
      </c>
      <c r="H80" s="14">
        <v>413.8</v>
      </c>
      <c r="I80" s="39">
        <v>0</v>
      </c>
      <c r="J80" s="15">
        <f t="shared" si="16"/>
        <v>0</v>
      </c>
    </row>
    <row r="81" spans="1:10" x14ac:dyDescent="0.3">
      <c r="A81" s="12" t="s">
        <v>160</v>
      </c>
      <c r="B81" s="13" t="s">
        <v>18</v>
      </c>
      <c r="C81" s="13" t="s">
        <v>22</v>
      </c>
      <c r="D81" s="33" t="s">
        <v>161</v>
      </c>
      <c r="E81" s="14">
        <v>114</v>
      </c>
      <c r="F81" s="14">
        <v>125.31</v>
      </c>
      <c r="G81" s="15">
        <f t="shared" si="15"/>
        <v>14285.34</v>
      </c>
      <c r="H81" s="14">
        <v>114</v>
      </c>
      <c r="I81" s="39">
        <v>0</v>
      </c>
      <c r="J81" s="15">
        <f t="shared" si="16"/>
        <v>0</v>
      </c>
    </row>
    <row r="82" spans="1:10" x14ac:dyDescent="0.3">
      <c r="A82" s="12" t="s">
        <v>81</v>
      </c>
      <c r="B82" s="13" t="s">
        <v>18</v>
      </c>
      <c r="C82" s="13" t="s">
        <v>82</v>
      </c>
      <c r="D82" s="33" t="s">
        <v>83</v>
      </c>
      <c r="E82" s="14">
        <v>15</v>
      </c>
      <c r="F82" s="14">
        <v>396.9</v>
      </c>
      <c r="G82" s="15">
        <f t="shared" si="15"/>
        <v>5953.5</v>
      </c>
      <c r="H82" s="14">
        <v>15</v>
      </c>
      <c r="I82" s="39">
        <v>0</v>
      </c>
      <c r="J82" s="15">
        <f t="shared" si="16"/>
        <v>0</v>
      </c>
    </row>
    <row r="83" spans="1:10" ht="20.399999999999999" x14ac:dyDescent="0.3">
      <c r="A83" s="12" t="s">
        <v>162</v>
      </c>
      <c r="B83" s="13" t="s">
        <v>18</v>
      </c>
      <c r="C83" s="13" t="s">
        <v>22</v>
      </c>
      <c r="D83" s="33" t="s">
        <v>163</v>
      </c>
      <c r="E83" s="14">
        <v>786.3</v>
      </c>
      <c r="F83" s="14">
        <v>167.25</v>
      </c>
      <c r="G83" s="15">
        <f t="shared" si="15"/>
        <v>131508.68</v>
      </c>
      <c r="H83" s="14">
        <v>786.3</v>
      </c>
      <c r="I83" s="39">
        <v>0</v>
      </c>
      <c r="J83" s="15">
        <f t="shared" si="16"/>
        <v>0</v>
      </c>
    </row>
    <row r="84" spans="1:10" x14ac:dyDescent="0.3">
      <c r="A84" s="12" t="s">
        <v>164</v>
      </c>
      <c r="B84" s="13" t="s">
        <v>18</v>
      </c>
      <c r="C84" s="13" t="s">
        <v>65</v>
      </c>
      <c r="D84" s="33" t="s">
        <v>165</v>
      </c>
      <c r="E84" s="14">
        <v>10</v>
      </c>
      <c r="F84" s="14">
        <v>262.5</v>
      </c>
      <c r="G84" s="15">
        <f t="shared" si="15"/>
        <v>2625</v>
      </c>
      <c r="H84" s="14">
        <v>10</v>
      </c>
      <c r="I84" s="39">
        <v>0</v>
      </c>
      <c r="J84" s="15">
        <f t="shared" si="16"/>
        <v>0</v>
      </c>
    </row>
    <row r="85" spans="1:10" x14ac:dyDescent="0.3">
      <c r="A85" s="16"/>
      <c r="B85" s="16"/>
      <c r="C85" s="16"/>
      <c r="D85" s="34" t="s">
        <v>166</v>
      </c>
      <c r="E85" s="14">
        <v>1</v>
      </c>
      <c r="F85" s="17">
        <f>SUM(G76:G84)</f>
        <v>477226.2</v>
      </c>
      <c r="G85" s="17">
        <f t="shared" si="15"/>
        <v>477226.2</v>
      </c>
      <c r="H85" s="14">
        <v>1</v>
      </c>
      <c r="I85" s="17">
        <f>SUM(J76:J84)</f>
        <v>0</v>
      </c>
      <c r="J85" s="17">
        <f t="shared" si="16"/>
        <v>0</v>
      </c>
    </row>
    <row r="86" spans="1:10" ht="1.2" customHeight="1" x14ac:dyDescent="0.3">
      <c r="A86" s="18"/>
      <c r="B86" s="18"/>
      <c r="C86" s="18"/>
      <c r="D86" s="35"/>
      <c r="E86" s="18"/>
      <c r="F86" s="18"/>
      <c r="G86" s="18"/>
      <c r="H86" s="18"/>
      <c r="I86" s="18"/>
      <c r="J86" s="18"/>
    </row>
    <row r="87" spans="1:10" x14ac:dyDescent="0.3">
      <c r="A87" s="8" t="s">
        <v>167</v>
      </c>
      <c r="B87" s="8" t="s">
        <v>10</v>
      </c>
      <c r="C87" s="8" t="s">
        <v>11</v>
      </c>
      <c r="D87" s="31" t="s">
        <v>168</v>
      </c>
      <c r="E87" s="9">
        <f t="shared" ref="E87:J87" si="17">E104</f>
        <v>1</v>
      </c>
      <c r="F87" s="9">
        <f t="shared" si="17"/>
        <v>46640.09</v>
      </c>
      <c r="G87" s="9">
        <f t="shared" si="17"/>
        <v>46640.09</v>
      </c>
      <c r="H87" s="9">
        <f t="shared" si="17"/>
        <v>1</v>
      </c>
      <c r="I87" s="9">
        <f t="shared" si="17"/>
        <v>0</v>
      </c>
      <c r="J87" s="9">
        <f t="shared" si="17"/>
        <v>0</v>
      </c>
    </row>
    <row r="88" spans="1:10" x14ac:dyDescent="0.3">
      <c r="A88" s="12" t="s">
        <v>169</v>
      </c>
      <c r="B88" s="13" t="s">
        <v>18</v>
      </c>
      <c r="C88" s="13" t="s">
        <v>22</v>
      </c>
      <c r="D88" s="33" t="s">
        <v>170</v>
      </c>
      <c r="E88" s="14">
        <v>227.8</v>
      </c>
      <c r="F88" s="14">
        <v>25.53</v>
      </c>
      <c r="G88" s="15">
        <f t="shared" ref="G88:G104" si="18">ROUND(E88*F88,2)</f>
        <v>5815.73</v>
      </c>
      <c r="H88" s="14">
        <v>227.8</v>
      </c>
      <c r="I88" s="39">
        <v>0</v>
      </c>
      <c r="J88" s="15">
        <f t="shared" ref="J88:J104" si="19">ROUND(H88*I88,2)</f>
        <v>0</v>
      </c>
    </row>
    <row r="89" spans="1:10" x14ac:dyDescent="0.3">
      <c r="A89" s="12" t="s">
        <v>171</v>
      </c>
      <c r="B89" s="13" t="s">
        <v>18</v>
      </c>
      <c r="C89" s="13" t="s">
        <v>22</v>
      </c>
      <c r="D89" s="33" t="s">
        <v>172</v>
      </c>
      <c r="E89" s="14">
        <v>230.4</v>
      </c>
      <c r="F89" s="14">
        <v>21.45</v>
      </c>
      <c r="G89" s="15">
        <f t="shared" si="18"/>
        <v>4942.08</v>
      </c>
      <c r="H89" s="14">
        <v>230.4</v>
      </c>
      <c r="I89" s="39">
        <v>0</v>
      </c>
      <c r="J89" s="15">
        <f t="shared" si="19"/>
        <v>0</v>
      </c>
    </row>
    <row r="90" spans="1:10" x14ac:dyDescent="0.3">
      <c r="A90" s="12" t="s">
        <v>173</v>
      </c>
      <c r="B90" s="13" t="s">
        <v>18</v>
      </c>
      <c r="C90" s="13" t="s">
        <v>19</v>
      </c>
      <c r="D90" s="33" t="s">
        <v>174</v>
      </c>
      <c r="E90" s="14">
        <v>2</v>
      </c>
      <c r="F90" s="14">
        <v>149.1</v>
      </c>
      <c r="G90" s="15">
        <f t="shared" si="18"/>
        <v>298.2</v>
      </c>
      <c r="H90" s="14">
        <v>2</v>
      </c>
      <c r="I90" s="39">
        <v>0</v>
      </c>
      <c r="J90" s="15">
        <f t="shared" si="19"/>
        <v>0</v>
      </c>
    </row>
    <row r="91" spans="1:10" x14ac:dyDescent="0.3">
      <c r="A91" s="12" t="s">
        <v>175</v>
      </c>
      <c r="B91" s="13" t="s">
        <v>18</v>
      </c>
      <c r="C91" s="13" t="s">
        <v>22</v>
      </c>
      <c r="D91" s="33" t="s">
        <v>176</v>
      </c>
      <c r="E91" s="14">
        <v>264</v>
      </c>
      <c r="F91" s="14">
        <v>48.44</v>
      </c>
      <c r="G91" s="15">
        <f t="shared" si="18"/>
        <v>12788.16</v>
      </c>
      <c r="H91" s="14">
        <v>264</v>
      </c>
      <c r="I91" s="39">
        <v>0</v>
      </c>
      <c r="J91" s="15">
        <f t="shared" si="19"/>
        <v>0</v>
      </c>
    </row>
    <row r="92" spans="1:10" x14ac:dyDescent="0.3">
      <c r="A92" s="12" t="s">
        <v>177</v>
      </c>
      <c r="B92" s="13" t="s">
        <v>18</v>
      </c>
      <c r="C92" s="13" t="s">
        <v>22</v>
      </c>
      <c r="D92" s="33" t="s">
        <v>178</v>
      </c>
      <c r="E92" s="14">
        <v>153.80000000000001</v>
      </c>
      <c r="F92" s="14">
        <v>27.84</v>
      </c>
      <c r="G92" s="15">
        <f t="shared" si="18"/>
        <v>4281.79</v>
      </c>
      <c r="H92" s="14">
        <v>153.80000000000001</v>
      </c>
      <c r="I92" s="39">
        <v>0</v>
      </c>
      <c r="J92" s="15">
        <f t="shared" si="19"/>
        <v>0</v>
      </c>
    </row>
    <row r="93" spans="1:10" x14ac:dyDescent="0.3">
      <c r="A93" s="12" t="s">
        <v>179</v>
      </c>
      <c r="B93" s="13" t="s">
        <v>18</v>
      </c>
      <c r="C93" s="13" t="s">
        <v>22</v>
      </c>
      <c r="D93" s="33" t="s">
        <v>180</v>
      </c>
      <c r="E93" s="14">
        <v>4</v>
      </c>
      <c r="F93" s="14">
        <v>272.25</v>
      </c>
      <c r="G93" s="15">
        <f t="shared" si="18"/>
        <v>1089</v>
      </c>
      <c r="H93" s="14">
        <v>4</v>
      </c>
      <c r="I93" s="39">
        <v>0</v>
      </c>
      <c r="J93" s="15">
        <f t="shared" si="19"/>
        <v>0</v>
      </c>
    </row>
    <row r="94" spans="1:10" x14ac:dyDescent="0.3">
      <c r="A94" s="12" t="s">
        <v>181</v>
      </c>
      <c r="B94" s="13" t="s">
        <v>18</v>
      </c>
      <c r="C94" s="13" t="s">
        <v>19</v>
      </c>
      <c r="D94" s="33" t="s">
        <v>182</v>
      </c>
      <c r="E94" s="14">
        <v>1</v>
      </c>
      <c r="F94" s="14">
        <v>2450.6999999999998</v>
      </c>
      <c r="G94" s="15">
        <f t="shared" si="18"/>
        <v>2450.6999999999998</v>
      </c>
      <c r="H94" s="14">
        <v>1</v>
      </c>
      <c r="I94" s="39">
        <v>0</v>
      </c>
      <c r="J94" s="15">
        <f t="shared" si="19"/>
        <v>0</v>
      </c>
    </row>
    <row r="95" spans="1:10" x14ac:dyDescent="0.3">
      <c r="A95" s="12" t="s">
        <v>183</v>
      </c>
      <c r="B95" s="13" t="s">
        <v>18</v>
      </c>
      <c r="C95" s="13" t="s">
        <v>65</v>
      </c>
      <c r="D95" s="33" t="s">
        <v>184</v>
      </c>
      <c r="E95" s="14">
        <v>4</v>
      </c>
      <c r="F95" s="14">
        <v>426.74</v>
      </c>
      <c r="G95" s="15">
        <f t="shared" si="18"/>
        <v>1706.96</v>
      </c>
      <c r="H95" s="14">
        <v>4</v>
      </c>
      <c r="I95" s="39">
        <v>0</v>
      </c>
      <c r="J95" s="15">
        <f t="shared" si="19"/>
        <v>0</v>
      </c>
    </row>
    <row r="96" spans="1:10" x14ac:dyDescent="0.3">
      <c r="A96" s="12" t="s">
        <v>185</v>
      </c>
      <c r="B96" s="13" t="s">
        <v>18</v>
      </c>
      <c r="C96" s="13" t="s">
        <v>22</v>
      </c>
      <c r="D96" s="33" t="s">
        <v>186</v>
      </c>
      <c r="E96" s="14">
        <v>4</v>
      </c>
      <c r="F96" s="14">
        <v>51.86</v>
      </c>
      <c r="G96" s="15">
        <f t="shared" si="18"/>
        <v>207.44</v>
      </c>
      <c r="H96" s="14">
        <v>4</v>
      </c>
      <c r="I96" s="39">
        <v>0</v>
      </c>
      <c r="J96" s="15">
        <f t="shared" si="19"/>
        <v>0</v>
      </c>
    </row>
    <row r="97" spans="1:10" x14ac:dyDescent="0.3">
      <c r="A97" s="12" t="s">
        <v>187</v>
      </c>
      <c r="B97" s="13" t="s">
        <v>18</v>
      </c>
      <c r="C97" s="13" t="s">
        <v>22</v>
      </c>
      <c r="D97" s="33" t="s">
        <v>188</v>
      </c>
      <c r="E97" s="14">
        <v>72</v>
      </c>
      <c r="F97" s="14">
        <v>35.65</v>
      </c>
      <c r="G97" s="15">
        <f t="shared" si="18"/>
        <v>2566.8000000000002</v>
      </c>
      <c r="H97" s="14">
        <v>72</v>
      </c>
      <c r="I97" s="39">
        <v>0</v>
      </c>
      <c r="J97" s="15">
        <f t="shared" si="19"/>
        <v>0</v>
      </c>
    </row>
    <row r="98" spans="1:10" x14ac:dyDescent="0.3">
      <c r="A98" s="12" t="s">
        <v>189</v>
      </c>
      <c r="B98" s="13" t="s">
        <v>18</v>
      </c>
      <c r="C98" s="13" t="s">
        <v>22</v>
      </c>
      <c r="D98" s="33" t="s">
        <v>190</v>
      </c>
      <c r="E98" s="14">
        <v>72</v>
      </c>
      <c r="F98" s="14">
        <v>11.25</v>
      </c>
      <c r="G98" s="15">
        <f t="shared" si="18"/>
        <v>810</v>
      </c>
      <c r="H98" s="14">
        <v>72</v>
      </c>
      <c r="I98" s="39">
        <v>0</v>
      </c>
      <c r="J98" s="15">
        <f t="shared" si="19"/>
        <v>0</v>
      </c>
    </row>
    <row r="99" spans="1:10" x14ac:dyDescent="0.3">
      <c r="A99" s="12" t="s">
        <v>191</v>
      </c>
      <c r="B99" s="13" t="s">
        <v>18</v>
      </c>
      <c r="C99" s="13" t="s">
        <v>22</v>
      </c>
      <c r="D99" s="33" t="s">
        <v>192</v>
      </c>
      <c r="E99" s="14">
        <v>3</v>
      </c>
      <c r="F99" s="14">
        <v>60.45</v>
      </c>
      <c r="G99" s="15">
        <f t="shared" si="18"/>
        <v>181.35</v>
      </c>
      <c r="H99" s="14">
        <v>3</v>
      </c>
      <c r="I99" s="39">
        <v>0</v>
      </c>
      <c r="J99" s="15">
        <f t="shared" si="19"/>
        <v>0</v>
      </c>
    </row>
    <row r="100" spans="1:10" x14ac:dyDescent="0.3">
      <c r="A100" s="12" t="s">
        <v>193</v>
      </c>
      <c r="B100" s="13" t="s">
        <v>18</v>
      </c>
      <c r="C100" s="13" t="s">
        <v>38</v>
      </c>
      <c r="D100" s="33" t="s">
        <v>194</v>
      </c>
      <c r="E100" s="14">
        <v>3</v>
      </c>
      <c r="F100" s="14">
        <v>33.380000000000003</v>
      </c>
      <c r="G100" s="15">
        <f t="shared" si="18"/>
        <v>100.14</v>
      </c>
      <c r="H100" s="14">
        <v>3</v>
      </c>
      <c r="I100" s="39">
        <v>0</v>
      </c>
      <c r="J100" s="15">
        <f t="shared" si="19"/>
        <v>0</v>
      </c>
    </row>
    <row r="101" spans="1:10" x14ac:dyDescent="0.3">
      <c r="A101" s="12" t="s">
        <v>195</v>
      </c>
      <c r="B101" s="13" t="s">
        <v>18</v>
      </c>
      <c r="C101" s="13" t="s">
        <v>38</v>
      </c>
      <c r="D101" s="33" t="s">
        <v>196</v>
      </c>
      <c r="E101" s="14">
        <v>244</v>
      </c>
      <c r="F101" s="14">
        <v>17.7</v>
      </c>
      <c r="G101" s="15">
        <f t="shared" si="18"/>
        <v>4318.8</v>
      </c>
      <c r="H101" s="14">
        <v>244</v>
      </c>
      <c r="I101" s="39">
        <v>0</v>
      </c>
      <c r="J101" s="15">
        <f t="shared" si="19"/>
        <v>0</v>
      </c>
    </row>
    <row r="102" spans="1:10" x14ac:dyDescent="0.3">
      <c r="A102" s="12" t="s">
        <v>197</v>
      </c>
      <c r="B102" s="13" t="s">
        <v>18</v>
      </c>
      <c r="C102" s="13" t="s">
        <v>19</v>
      </c>
      <c r="D102" s="33" t="s">
        <v>182</v>
      </c>
      <c r="E102" s="14">
        <v>1</v>
      </c>
      <c r="F102" s="14">
        <v>4513.74</v>
      </c>
      <c r="G102" s="15">
        <f t="shared" si="18"/>
        <v>4513.74</v>
      </c>
      <c r="H102" s="14">
        <v>1</v>
      </c>
      <c r="I102" s="39">
        <v>0</v>
      </c>
      <c r="J102" s="15">
        <f t="shared" si="19"/>
        <v>0</v>
      </c>
    </row>
    <row r="103" spans="1:10" x14ac:dyDescent="0.3">
      <c r="A103" s="12" t="s">
        <v>198</v>
      </c>
      <c r="B103" s="13" t="s">
        <v>18</v>
      </c>
      <c r="C103" s="13" t="s">
        <v>22</v>
      </c>
      <c r="D103" s="33" t="s">
        <v>199</v>
      </c>
      <c r="E103" s="14">
        <v>9.1999999999999993</v>
      </c>
      <c r="F103" s="14">
        <v>61.87</v>
      </c>
      <c r="G103" s="15">
        <f t="shared" si="18"/>
        <v>569.20000000000005</v>
      </c>
      <c r="H103" s="14">
        <v>9.1999999999999993</v>
      </c>
      <c r="I103" s="39">
        <v>0</v>
      </c>
      <c r="J103" s="15">
        <f t="shared" si="19"/>
        <v>0</v>
      </c>
    </row>
    <row r="104" spans="1:10" x14ac:dyDescent="0.3">
      <c r="A104" s="16"/>
      <c r="B104" s="16"/>
      <c r="C104" s="16"/>
      <c r="D104" s="34" t="s">
        <v>200</v>
      </c>
      <c r="E104" s="14">
        <v>1</v>
      </c>
      <c r="F104" s="17">
        <f>SUM(G88:G103)</f>
        <v>46640.09</v>
      </c>
      <c r="G104" s="17">
        <f t="shared" si="18"/>
        <v>46640.09</v>
      </c>
      <c r="H104" s="14">
        <v>1</v>
      </c>
      <c r="I104" s="17">
        <f>SUM(J88:J103)</f>
        <v>0</v>
      </c>
      <c r="J104" s="17">
        <f t="shared" si="19"/>
        <v>0</v>
      </c>
    </row>
    <row r="105" spans="1:10" ht="1.2" customHeight="1" x14ac:dyDescent="0.3">
      <c r="A105" s="18"/>
      <c r="B105" s="18"/>
      <c r="C105" s="18"/>
      <c r="D105" s="35"/>
      <c r="E105" s="18"/>
      <c r="F105" s="18"/>
      <c r="G105" s="18"/>
      <c r="H105" s="18"/>
      <c r="I105" s="18"/>
      <c r="J105" s="18"/>
    </row>
    <row r="106" spans="1:10" x14ac:dyDescent="0.3">
      <c r="A106" s="8" t="s">
        <v>201</v>
      </c>
      <c r="B106" s="8" t="s">
        <v>10</v>
      </c>
      <c r="C106" s="8" t="s">
        <v>11</v>
      </c>
      <c r="D106" s="31" t="s">
        <v>202</v>
      </c>
      <c r="E106" s="9">
        <f t="shared" ref="E106:J106" si="20">E122</f>
        <v>1</v>
      </c>
      <c r="F106" s="9">
        <f t="shared" si="20"/>
        <v>165334.06</v>
      </c>
      <c r="G106" s="9">
        <f t="shared" si="20"/>
        <v>165334.06</v>
      </c>
      <c r="H106" s="9">
        <f t="shared" si="20"/>
        <v>1</v>
      </c>
      <c r="I106" s="9">
        <f t="shared" si="20"/>
        <v>0</v>
      </c>
      <c r="J106" s="9">
        <f t="shared" si="20"/>
        <v>0</v>
      </c>
    </row>
    <row r="107" spans="1:10" x14ac:dyDescent="0.3">
      <c r="A107" s="12" t="s">
        <v>203</v>
      </c>
      <c r="B107" s="13" t="s">
        <v>18</v>
      </c>
      <c r="C107" s="13" t="s">
        <v>38</v>
      </c>
      <c r="D107" s="33" t="s">
        <v>204</v>
      </c>
      <c r="E107" s="14">
        <v>124.5</v>
      </c>
      <c r="F107" s="14">
        <v>92.63</v>
      </c>
      <c r="G107" s="15">
        <f t="shared" ref="G107:G122" si="21">ROUND(E107*F107,2)</f>
        <v>11532.44</v>
      </c>
      <c r="H107" s="14">
        <v>124.5</v>
      </c>
      <c r="I107" s="39">
        <v>0</v>
      </c>
      <c r="J107" s="15">
        <f t="shared" ref="J107:J122" si="22">ROUND(H107*I107,2)</f>
        <v>0</v>
      </c>
    </row>
    <row r="108" spans="1:10" x14ac:dyDescent="0.3">
      <c r="A108" s="12" t="s">
        <v>205</v>
      </c>
      <c r="B108" s="13" t="s">
        <v>18</v>
      </c>
      <c r="C108" s="13" t="s">
        <v>38</v>
      </c>
      <c r="D108" s="33" t="s">
        <v>206</v>
      </c>
      <c r="E108" s="14">
        <v>122</v>
      </c>
      <c r="F108" s="14">
        <v>86.38</v>
      </c>
      <c r="G108" s="15">
        <f t="shared" si="21"/>
        <v>10538.36</v>
      </c>
      <c r="H108" s="14">
        <v>122</v>
      </c>
      <c r="I108" s="39">
        <v>0</v>
      </c>
      <c r="J108" s="15">
        <f t="shared" si="22"/>
        <v>0</v>
      </c>
    </row>
    <row r="109" spans="1:10" x14ac:dyDescent="0.3">
      <c r="A109" s="12" t="s">
        <v>207</v>
      </c>
      <c r="B109" s="13" t="s">
        <v>18</v>
      </c>
      <c r="C109" s="13" t="s">
        <v>38</v>
      </c>
      <c r="D109" s="33" t="s">
        <v>208</v>
      </c>
      <c r="E109" s="14">
        <v>64</v>
      </c>
      <c r="F109" s="14">
        <v>341.31</v>
      </c>
      <c r="G109" s="15">
        <f t="shared" si="21"/>
        <v>21843.84</v>
      </c>
      <c r="H109" s="14">
        <v>64</v>
      </c>
      <c r="I109" s="39">
        <v>0</v>
      </c>
      <c r="J109" s="15">
        <f t="shared" si="22"/>
        <v>0</v>
      </c>
    </row>
    <row r="110" spans="1:10" x14ac:dyDescent="0.3">
      <c r="A110" s="12" t="s">
        <v>209</v>
      </c>
      <c r="B110" s="13" t="s">
        <v>18</v>
      </c>
      <c r="C110" s="13" t="s">
        <v>19</v>
      </c>
      <c r="D110" s="33" t="s">
        <v>210</v>
      </c>
      <c r="E110" s="14">
        <v>148.4</v>
      </c>
      <c r="F110" s="14">
        <v>361.15</v>
      </c>
      <c r="G110" s="15">
        <f t="shared" si="21"/>
        <v>53594.66</v>
      </c>
      <c r="H110" s="14">
        <v>148.4</v>
      </c>
      <c r="I110" s="39">
        <v>0</v>
      </c>
      <c r="J110" s="15">
        <f t="shared" si="22"/>
        <v>0</v>
      </c>
    </row>
    <row r="111" spans="1:10" x14ac:dyDescent="0.3">
      <c r="A111" s="12" t="s">
        <v>211</v>
      </c>
      <c r="B111" s="13" t="s">
        <v>18</v>
      </c>
      <c r="C111" s="13" t="s">
        <v>22</v>
      </c>
      <c r="D111" s="33" t="s">
        <v>212</v>
      </c>
      <c r="E111" s="14">
        <v>21</v>
      </c>
      <c r="F111" s="14">
        <v>238.78</v>
      </c>
      <c r="G111" s="15">
        <f t="shared" si="21"/>
        <v>5014.38</v>
      </c>
      <c r="H111" s="14">
        <v>21</v>
      </c>
      <c r="I111" s="39">
        <v>0</v>
      </c>
      <c r="J111" s="15">
        <f t="shared" si="22"/>
        <v>0</v>
      </c>
    </row>
    <row r="112" spans="1:10" x14ac:dyDescent="0.3">
      <c r="A112" s="12" t="s">
        <v>213</v>
      </c>
      <c r="B112" s="13" t="s">
        <v>18</v>
      </c>
      <c r="C112" s="13" t="s">
        <v>38</v>
      </c>
      <c r="D112" s="33" t="s">
        <v>214</v>
      </c>
      <c r="E112" s="14">
        <v>17</v>
      </c>
      <c r="F112" s="14">
        <v>343.57</v>
      </c>
      <c r="G112" s="15">
        <f t="shared" si="21"/>
        <v>5840.69</v>
      </c>
      <c r="H112" s="14">
        <v>17</v>
      </c>
      <c r="I112" s="39">
        <v>0</v>
      </c>
      <c r="J112" s="15">
        <f t="shared" si="22"/>
        <v>0</v>
      </c>
    </row>
    <row r="113" spans="1:10" x14ac:dyDescent="0.3">
      <c r="A113" s="12" t="s">
        <v>215</v>
      </c>
      <c r="B113" s="13" t="s">
        <v>18</v>
      </c>
      <c r="C113" s="13" t="s">
        <v>38</v>
      </c>
      <c r="D113" s="33" t="s">
        <v>216</v>
      </c>
      <c r="E113" s="14">
        <v>17</v>
      </c>
      <c r="F113" s="14">
        <v>203.02</v>
      </c>
      <c r="G113" s="15">
        <f t="shared" si="21"/>
        <v>3451.34</v>
      </c>
      <c r="H113" s="14">
        <v>17</v>
      </c>
      <c r="I113" s="39">
        <v>0</v>
      </c>
      <c r="J113" s="15">
        <f t="shared" si="22"/>
        <v>0</v>
      </c>
    </row>
    <row r="114" spans="1:10" x14ac:dyDescent="0.3">
      <c r="A114" s="12" t="s">
        <v>217</v>
      </c>
      <c r="B114" s="13" t="s">
        <v>18</v>
      </c>
      <c r="C114" s="13" t="s">
        <v>65</v>
      </c>
      <c r="D114" s="33" t="s">
        <v>218</v>
      </c>
      <c r="E114" s="14">
        <v>2</v>
      </c>
      <c r="F114" s="14">
        <v>291.49</v>
      </c>
      <c r="G114" s="15">
        <f t="shared" si="21"/>
        <v>582.98</v>
      </c>
      <c r="H114" s="14">
        <v>2</v>
      </c>
      <c r="I114" s="39">
        <v>0</v>
      </c>
      <c r="J114" s="15">
        <f t="shared" si="22"/>
        <v>0</v>
      </c>
    </row>
    <row r="115" spans="1:10" x14ac:dyDescent="0.3">
      <c r="A115" s="12" t="s">
        <v>219</v>
      </c>
      <c r="B115" s="13" t="s">
        <v>18</v>
      </c>
      <c r="C115" s="13" t="s">
        <v>19</v>
      </c>
      <c r="D115" s="33" t="s">
        <v>220</v>
      </c>
      <c r="E115" s="14">
        <v>1</v>
      </c>
      <c r="F115" s="14">
        <v>6534.76</v>
      </c>
      <c r="G115" s="15">
        <f t="shared" si="21"/>
        <v>6534.76</v>
      </c>
      <c r="H115" s="14">
        <v>1</v>
      </c>
      <c r="I115" s="39">
        <v>0</v>
      </c>
      <c r="J115" s="15">
        <f t="shared" si="22"/>
        <v>0</v>
      </c>
    </row>
    <row r="116" spans="1:10" x14ac:dyDescent="0.3">
      <c r="A116" s="12" t="s">
        <v>221</v>
      </c>
      <c r="B116" s="13" t="s">
        <v>18</v>
      </c>
      <c r="C116" s="13" t="s">
        <v>22</v>
      </c>
      <c r="D116" s="33" t="s">
        <v>222</v>
      </c>
      <c r="E116" s="14">
        <v>7.2</v>
      </c>
      <c r="F116" s="14">
        <v>62.64</v>
      </c>
      <c r="G116" s="15">
        <f t="shared" si="21"/>
        <v>451.01</v>
      </c>
      <c r="H116" s="14">
        <v>7.2</v>
      </c>
      <c r="I116" s="39">
        <v>0</v>
      </c>
      <c r="J116" s="15">
        <f t="shared" si="22"/>
        <v>0</v>
      </c>
    </row>
    <row r="117" spans="1:10" x14ac:dyDescent="0.3">
      <c r="A117" s="12" t="s">
        <v>223</v>
      </c>
      <c r="B117" s="13" t="s">
        <v>18</v>
      </c>
      <c r="C117" s="13" t="s">
        <v>22</v>
      </c>
      <c r="D117" s="33" t="s">
        <v>224</v>
      </c>
      <c r="E117" s="14">
        <v>36</v>
      </c>
      <c r="F117" s="14">
        <v>36.82</v>
      </c>
      <c r="G117" s="15">
        <f t="shared" si="21"/>
        <v>1325.52</v>
      </c>
      <c r="H117" s="14">
        <v>36</v>
      </c>
      <c r="I117" s="39">
        <v>0</v>
      </c>
      <c r="J117" s="15">
        <f t="shared" si="22"/>
        <v>0</v>
      </c>
    </row>
    <row r="118" spans="1:10" x14ac:dyDescent="0.3">
      <c r="A118" s="12" t="s">
        <v>225</v>
      </c>
      <c r="B118" s="13" t="s">
        <v>18</v>
      </c>
      <c r="C118" s="13" t="s">
        <v>112</v>
      </c>
      <c r="D118" s="33" t="s">
        <v>226</v>
      </c>
      <c r="E118" s="14">
        <v>24.48</v>
      </c>
      <c r="F118" s="14">
        <v>107.68</v>
      </c>
      <c r="G118" s="15">
        <f t="shared" si="21"/>
        <v>2636.01</v>
      </c>
      <c r="H118" s="14">
        <v>24.48</v>
      </c>
      <c r="I118" s="39">
        <v>0</v>
      </c>
      <c r="J118" s="15">
        <f t="shared" si="22"/>
        <v>0</v>
      </c>
    </row>
    <row r="119" spans="1:10" x14ac:dyDescent="0.3">
      <c r="A119" s="12" t="s">
        <v>227</v>
      </c>
      <c r="B119" s="13" t="s">
        <v>18</v>
      </c>
      <c r="C119" s="13" t="s">
        <v>38</v>
      </c>
      <c r="D119" s="33" t="s">
        <v>228</v>
      </c>
      <c r="E119" s="14">
        <v>246.5</v>
      </c>
      <c r="F119" s="14">
        <v>56.36</v>
      </c>
      <c r="G119" s="15">
        <f t="shared" si="21"/>
        <v>13892.74</v>
      </c>
      <c r="H119" s="14">
        <v>246.5</v>
      </c>
      <c r="I119" s="39">
        <v>0</v>
      </c>
      <c r="J119" s="15">
        <f t="shared" si="22"/>
        <v>0</v>
      </c>
    </row>
    <row r="120" spans="1:10" x14ac:dyDescent="0.3">
      <c r="A120" s="12" t="s">
        <v>229</v>
      </c>
      <c r="B120" s="13" t="s">
        <v>18</v>
      </c>
      <c r="C120" s="13" t="s">
        <v>38</v>
      </c>
      <c r="D120" s="33" t="s">
        <v>230</v>
      </c>
      <c r="E120" s="14">
        <v>246.5</v>
      </c>
      <c r="F120" s="14">
        <v>87.82</v>
      </c>
      <c r="G120" s="15">
        <f t="shared" si="21"/>
        <v>21647.63</v>
      </c>
      <c r="H120" s="14">
        <v>246.5</v>
      </c>
      <c r="I120" s="39">
        <v>0</v>
      </c>
      <c r="J120" s="15">
        <f t="shared" si="22"/>
        <v>0</v>
      </c>
    </row>
    <row r="121" spans="1:10" x14ac:dyDescent="0.3">
      <c r="A121" s="12" t="s">
        <v>231</v>
      </c>
      <c r="B121" s="13" t="s">
        <v>18</v>
      </c>
      <c r="C121" s="13" t="s">
        <v>60</v>
      </c>
      <c r="D121" s="33" t="s">
        <v>232</v>
      </c>
      <c r="E121" s="14">
        <v>73.95</v>
      </c>
      <c r="F121" s="14">
        <v>87.19</v>
      </c>
      <c r="G121" s="15">
        <f t="shared" si="21"/>
        <v>6447.7</v>
      </c>
      <c r="H121" s="14">
        <v>73.95</v>
      </c>
      <c r="I121" s="39">
        <v>0</v>
      </c>
      <c r="J121" s="15">
        <f t="shared" si="22"/>
        <v>0</v>
      </c>
    </row>
    <row r="122" spans="1:10" x14ac:dyDescent="0.3">
      <c r="A122" s="16"/>
      <c r="B122" s="16"/>
      <c r="C122" s="16"/>
      <c r="D122" s="34" t="s">
        <v>233</v>
      </c>
      <c r="E122" s="14">
        <v>1</v>
      </c>
      <c r="F122" s="17">
        <f>SUM(G107:G121)</f>
        <v>165334.06</v>
      </c>
      <c r="G122" s="17">
        <f t="shared" si="21"/>
        <v>165334.06</v>
      </c>
      <c r="H122" s="14">
        <v>1</v>
      </c>
      <c r="I122" s="17">
        <f>SUM(J107:J121)</f>
        <v>0</v>
      </c>
      <c r="J122" s="17">
        <f t="shared" si="22"/>
        <v>0</v>
      </c>
    </row>
    <row r="123" spans="1:10" ht="1.2" customHeight="1" x14ac:dyDescent="0.3">
      <c r="A123" s="18"/>
      <c r="B123" s="18"/>
      <c r="C123" s="18"/>
      <c r="D123" s="35"/>
      <c r="E123" s="18"/>
      <c r="F123" s="18"/>
      <c r="G123" s="18"/>
      <c r="H123" s="18"/>
      <c r="I123" s="18"/>
      <c r="J123" s="18"/>
    </row>
    <row r="124" spans="1:10" x14ac:dyDescent="0.3">
      <c r="A124" s="8" t="s">
        <v>234</v>
      </c>
      <c r="B124" s="8" t="s">
        <v>10</v>
      </c>
      <c r="C124" s="8" t="s">
        <v>11</v>
      </c>
      <c r="D124" s="31" t="s">
        <v>235</v>
      </c>
      <c r="E124" s="9">
        <f t="shared" ref="E124:J124" si="23">E129</f>
        <v>1</v>
      </c>
      <c r="F124" s="9">
        <f t="shared" si="23"/>
        <v>18057.43</v>
      </c>
      <c r="G124" s="9">
        <f t="shared" si="23"/>
        <v>18057.43</v>
      </c>
      <c r="H124" s="9">
        <f t="shared" si="23"/>
        <v>1</v>
      </c>
      <c r="I124" s="9">
        <f t="shared" si="23"/>
        <v>0</v>
      </c>
      <c r="J124" s="9">
        <f t="shared" si="23"/>
        <v>0</v>
      </c>
    </row>
    <row r="125" spans="1:10" x14ac:dyDescent="0.3">
      <c r="A125" s="12" t="s">
        <v>236</v>
      </c>
      <c r="B125" s="13" t="s">
        <v>18</v>
      </c>
      <c r="C125" s="13" t="s">
        <v>22</v>
      </c>
      <c r="D125" s="33" t="s">
        <v>237</v>
      </c>
      <c r="E125" s="14">
        <v>25.57</v>
      </c>
      <c r="F125" s="14">
        <v>22.34</v>
      </c>
      <c r="G125" s="15">
        <f>ROUND(E125*F125,2)</f>
        <v>571.23</v>
      </c>
      <c r="H125" s="14">
        <v>25.57</v>
      </c>
      <c r="I125" s="39">
        <v>0</v>
      </c>
      <c r="J125" s="15">
        <f>ROUND(H125*I125,2)</f>
        <v>0</v>
      </c>
    </row>
    <row r="126" spans="1:10" x14ac:dyDescent="0.3">
      <c r="A126" s="12" t="s">
        <v>238</v>
      </c>
      <c r="B126" s="13" t="s">
        <v>18</v>
      </c>
      <c r="C126" s="13" t="s">
        <v>22</v>
      </c>
      <c r="D126" s="33" t="s">
        <v>239</v>
      </c>
      <c r="E126" s="14">
        <v>340</v>
      </c>
      <c r="F126" s="14">
        <v>27.32</v>
      </c>
      <c r="G126" s="15">
        <f>ROUND(E126*F126,2)</f>
        <v>9288.7999999999993</v>
      </c>
      <c r="H126" s="14">
        <v>340</v>
      </c>
      <c r="I126" s="39">
        <v>0</v>
      </c>
      <c r="J126" s="15">
        <f>ROUND(H126*I126,2)</f>
        <v>0</v>
      </c>
    </row>
    <row r="127" spans="1:10" x14ac:dyDescent="0.3">
      <c r="A127" s="12" t="s">
        <v>240</v>
      </c>
      <c r="B127" s="13" t="s">
        <v>18</v>
      </c>
      <c r="C127" s="13" t="s">
        <v>22</v>
      </c>
      <c r="D127" s="33" t="s">
        <v>241</v>
      </c>
      <c r="E127" s="14">
        <v>204</v>
      </c>
      <c r="F127" s="14">
        <v>18.7</v>
      </c>
      <c r="G127" s="15">
        <f>ROUND(E127*F127,2)</f>
        <v>3814.8</v>
      </c>
      <c r="H127" s="14">
        <v>204</v>
      </c>
      <c r="I127" s="39">
        <v>0</v>
      </c>
      <c r="J127" s="15">
        <f>ROUND(H127*I127,2)</f>
        <v>0</v>
      </c>
    </row>
    <row r="128" spans="1:10" x14ac:dyDescent="0.3">
      <c r="A128" s="12" t="s">
        <v>242</v>
      </c>
      <c r="B128" s="13" t="s">
        <v>18</v>
      </c>
      <c r="C128" s="13" t="s">
        <v>22</v>
      </c>
      <c r="D128" s="33" t="s">
        <v>243</v>
      </c>
      <c r="E128" s="14">
        <v>340</v>
      </c>
      <c r="F128" s="14">
        <v>12.89</v>
      </c>
      <c r="G128" s="15">
        <f>ROUND(E128*F128,2)</f>
        <v>4382.6000000000004</v>
      </c>
      <c r="H128" s="14">
        <v>340</v>
      </c>
      <c r="I128" s="39">
        <v>0</v>
      </c>
      <c r="J128" s="15">
        <f>ROUND(H128*I128,2)</f>
        <v>0</v>
      </c>
    </row>
    <row r="129" spans="1:10" x14ac:dyDescent="0.3">
      <c r="A129" s="16"/>
      <c r="B129" s="16"/>
      <c r="C129" s="16"/>
      <c r="D129" s="34" t="s">
        <v>244</v>
      </c>
      <c r="E129" s="14">
        <v>1</v>
      </c>
      <c r="F129" s="17">
        <f>SUM(G125:G128)</f>
        <v>18057.43</v>
      </c>
      <c r="G129" s="17">
        <f>ROUND(E129*F129,2)</f>
        <v>18057.43</v>
      </c>
      <c r="H129" s="14">
        <v>1</v>
      </c>
      <c r="I129" s="17">
        <f>SUM(J125:J128)</f>
        <v>0</v>
      </c>
      <c r="J129" s="17">
        <f>ROUND(H129*I129,2)</f>
        <v>0</v>
      </c>
    </row>
    <row r="130" spans="1:10" ht="1.2" customHeight="1" x14ac:dyDescent="0.3">
      <c r="A130" s="18"/>
      <c r="B130" s="18"/>
      <c r="C130" s="18"/>
      <c r="D130" s="35"/>
      <c r="E130" s="18"/>
      <c r="F130" s="18"/>
      <c r="G130" s="18"/>
      <c r="H130" s="18"/>
      <c r="I130" s="18"/>
      <c r="J130" s="18"/>
    </row>
    <row r="131" spans="1:10" x14ac:dyDescent="0.3">
      <c r="A131" s="8" t="s">
        <v>245</v>
      </c>
      <c r="B131" s="8" t="s">
        <v>10</v>
      </c>
      <c r="C131" s="8" t="s">
        <v>11</v>
      </c>
      <c r="D131" s="31" t="s">
        <v>246</v>
      </c>
      <c r="E131" s="9">
        <f t="shared" ref="E131:J131" si="24">E137</f>
        <v>1</v>
      </c>
      <c r="F131" s="9">
        <f t="shared" si="24"/>
        <v>30969.040000000001</v>
      </c>
      <c r="G131" s="9">
        <f t="shared" si="24"/>
        <v>30969.040000000001</v>
      </c>
      <c r="H131" s="9">
        <f t="shared" si="24"/>
        <v>1</v>
      </c>
      <c r="I131" s="9">
        <f t="shared" si="24"/>
        <v>0</v>
      </c>
      <c r="J131" s="9">
        <f t="shared" si="24"/>
        <v>0</v>
      </c>
    </row>
    <row r="132" spans="1:10" x14ac:dyDescent="0.3">
      <c r="A132" s="12" t="s">
        <v>247</v>
      </c>
      <c r="B132" s="13" t="s">
        <v>18</v>
      </c>
      <c r="C132" s="13" t="s">
        <v>19</v>
      </c>
      <c r="D132" s="33" t="s">
        <v>248</v>
      </c>
      <c r="E132" s="14">
        <v>2</v>
      </c>
      <c r="F132" s="14">
        <v>77.44</v>
      </c>
      <c r="G132" s="15">
        <f t="shared" ref="G132:G137" si="25">ROUND(E132*F132,2)</f>
        <v>154.88</v>
      </c>
      <c r="H132" s="14">
        <v>2</v>
      </c>
      <c r="I132" s="39">
        <v>0</v>
      </c>
      <c r="J132" s="15">
        <f t="shared" ref="J132:J137" si="26">ROUND(H132*I132,2)</f>
        <v>0</v>
      </c>
    </row>
    <row r="133" spans="1:10" x14ac:dyDescent="0.3">
      <c r="A133" s="12" t="s">
        <v>249</v>
      </c>
      <c r="B133" s="13" t="s">
        <v>18</v>
      </c>
      <c r="C133" s="13" t="s">
        <v>65</v>
      </c>
      <c r="D133" s="33" t="s">
        <v>250</v>
      </c>
      <c r="E133" s="14">
        <v>1</v>
      </c>
      <c r="F133" s="14">
        <v>851.54</v>
      </c>
      <c r="G133" s="15">
        <f t="shared" si="25"/>
        <v>851.54</v>
      </c>
      <c r="H133" s="14">
        <v>1</v>
      </c>
      <c r="I133" s="39">
        <v>0</v>
      </c>
      <c r="J133" s="15">
        <f t="shared" si="26"/>
        <v>0</v>
      </c>
    </row>
    <row r="134" spans="1:10" x14ac:dyDescent="0.3">
      <c r="A134" s="12" t="s">
        <v>251</v>
      </c>
      <c r="B134" s="13" t="s">
        <v>18</v>
      </c>
      <c r="C134" s="13" t="s">
        <v>19</v>
      </c>
      <c r="D134" s="33" t="s">
        <v>252</v>
      </c>
      <c r="E134" s="14">
        <v>4</v>
      </c>
      <c r="F134" s="14">
        <v>5987.34</v>
      </c>
      <c r="G134" s="15">
        <f t="shared" si="25"/>
        <v>23949.360000000001</v>
      </c>
      <c r="H134" s="14">
        <v>4</v>
      </c>
      <c r="I134" s="39">
        <v>0</v>
      </c>
      <c r="J134" s="15">
        <f t="shared" si="26"/>
        <v>0</v>
      </c>
    </row>
    <row r="135" spans="1:10" x14ac:dyDescent="0.3">
      <c r="A135" s="12" t="s">
        <v>253</v>
      </c>
      <c r="B135" s="13" t="s">
        <v>18</v>
      </c>
      <c r="C135" s="13" t="s">
        <v>65</v>
      </c>
      <c r="D135" s="33" t="s">
        <v>254</v>
      </c>
      <c r="E135" s="14">
        <v>58</v>
      </c>
      <c r="F135" s="14">
        <v>50.67</v>
      </c>
      <c r="G135" s="15">
        <f t="shared" si="25"/>
        <v>2938.86</v>
      </c>
      <c r="H135" s="14">
        <v>58</v>
      </c>
      <c r="I135" s="39">
        <v>0</v>
      </c>
      <c r="J135" s="15">
        <f t="shared" si="26"/>
        <v>0</v>
      </c>
    </row>
    <row r="136" spans="1:10" x14ac:dyDescent="0.3">
      <c r="A136" s="12" t="s">
        <v>255</v>
      </c>
      <c r="B136" s="13" t="s">
        <v>18</v>
      </c>
      <c r="C136" s="13" t="s">
        <v>65</v>
      </c>
      <c r="D136" s="33" t="s">
        <v>256</v>
      </c>
      <c r="E136" s="14">
        <v>4</v>
      </c>
      <c r="F136" s="14">
        <v>768.6</v>
      </c>
      <c r="G136" s="15">
        <f t="shared" si="25"/>
        <v>3074.4</v>
      </c>
      <c r="H136" s="14">
        <v>4</v>
      </c>
      <c r="I136" s="39">
        <v>0</v>
      </c>
      <c r="J136" s="15">
        <f t="shared" si="26"/>
        <v>0</v>
      </c>
    </row>
    <row r="137" spans="1:10" x14ac:dyDescent="0.3">
      <c r="A137" s="16"/>
      <c r="B137" s="16"/>
      <c r="C137" s="16"/>
      <c r="D137" s="34" t="s">
        <v>257</v>
      </c>
      <c r="E137" s="14">
        <v>1</v>
      </c>
      <c r="F137" s="17">
        <f>SUM(G132:G136)</f>
        <v>30969.040000000001</v>
      </c>
      <c r="G137" s="17">
        <f t="shared" si="25"/>
        <v>30969.040000000001</v>
      </c>
      <c r="H137" s="14">
        <v>1</v>
      </c>
      <c r="I137" s="17">
        <f>SUM(J132:J136)</f>
        <v>0</v>
      </c>
      <c r="J137" s="17">
        <f t="shared" si="26"/>
        <v>0</v>
      </c>
    </row>
    <row r="138" spans="1:10" ht="1.2" customHeight="1" x14ac:dyDescent="0.3">
      <c r="A138" s="18"/>
      <c r="B138" s="18"/>
      <c r="C138" s="18"/>
      <c r="D138" s="35"/>
      <c r="E138" s="18"/>
      <c r="F138" s="18"/>
      <c r="G138" s="18"/>
      <c r="H138" s="18"/>
      <c r="I138" s="18"/>
      <c r="J138" s="18"/>
    </row>
    <row r="139" spans="1:10" x14ac:dyDescent="0.3">
      <c r="A139" s="8" t="s">
        <v>258</v>
      </c>
      <c r="B139" s="8" t="s">
        <v>10</v>
      </c>
      <c r="C139" s="8" t="s">
        <v>11</v>
      </c>
      <c r="D139" s="31" t="s">
        <v>259</v>
      </c>
      <c r="E139" s="9">
        <f t="shared" ref="E139:J139" si="27">E195</f>
        <v>1</v>
      </c>
      <c r="F139" s="9">
        <f t="shared" si="27"/>
        <v>101519.88</v>
      </c>
      <c r="G139" s="9">
        <f t="shared" si="27"/>
        <v>101519.88</v>
      </c>
      <c r="H139" s="9">
        <f t="shared" si="27"/>
        <v>1</v>
      </c>
      <c r="I139" s="9">
        <f t="shared" si="27"/>
        <v>2310</v>
      </c>
      <c r="J139" s="9">
        <f t="shared" si="27"/>
        <v>2310</v>
      </c>
    </row>
    <row r="140" spans="1:10" x14ac:dyDescent="0.3">
      <c r="A140" s="10" t="s">
        <v>260</v>
      </c>
      <c r="B140" s="10" t="s">
        <v>10</v>
      </c>
      <c r="C140" s="10" t="s">
        <v>11</v>
      </c>
      <c r="D140" s="32" t="s">
        <v>261</v>
      </c>
      <c r="E140" s="11">
        <f t="shared" ref="E140:J140" si="28">E145</f>
        <v>1</v>
      </c>
      <c r="F140" s="11">
        <f t="shared" si="28"/>
        <v>2310</v>
      </c>
      <c r="G140" s="11">
        <f t="shared" si="28"/>
        <v>2310</v>
      </c>
      <c r="H140" s="11">
        <f t="shared" si="28"/>
        <v>1</v>
      </c>
      <c r="I140" s="11">
        <f t="shared" si="28"/>
        <v>2310</v>
      </c>
      <c r="J140" s="11">
        <f t="shared" si="28"/>
        <v>2310</v>
      </c>
    </row>
    <row r="141" spans="1:10" x14ac:dyDescent="0.3">
      <c r="A141" s="19" t="s">
        <v>262</v>
      </c>
      <c r="B141" s="19" t="s">
        <v>10</v>
      </c>
      <c r="C141" s="19" t="s">
        <v>65</v>
      </c>
      <c r="D141" s="36" t="s">
        <v>263</v>
      </c>
      <c r="E141" s="20">
        <f t="shared" ref="E141:J141" si="29">E143</f>
        <v>1</v>
      </c>
      <c r="F141" s="20">
        <f t="shared" si="29"/>
        <v>2310</v>
      </c>
      <c r="G141" s="20">
        <f t="shared" si="29"/>
        <v>2310</v>
      </c>
      <c r="H141" s="20">
        <f t="shared" si="29"/>
        <v>1</v>
      </c>
      <c r="I141" s="20">
        <f t="shared" si="29"/>
        <v>2310</v>
      </c>
      <c r="J141" s="20">
        <f t="shared" si="29"/>
        <v>2310</v>
      </c>
    </row>
    <row r="142" spans="1:10" x14ac:dyDescent="0.3">
      <c r="A142" s="12" t="s">
        <v>264</v>
      </c>
      <c r="B142" s="13" t="s">
        <v>18</v>
      </c>
      <c r="C142" s="13" t="s">
        <v>265</v>
      </c>
      <c r="D142" s="33" t="s">
        <v>266</v>
      </c>
      <c r="E142" s="14">
        <v>1</v>
      </c>
      <c r="F142" s="14">
        <v>2310</v>
      </c>
      <c r="G142" s="15">
        <f>ROUND(E142*F142,2)</f>
        <v>2310</v>
      </c>
      <c r="H142" s="14">
        <v>1</v>
      </c>
      <c r="I142" s="56">
        <f>F142</f>
        <v>2310</v>
      </c>
      <c r="J142" s="15">
        <f>ROUND(H142*I142,2)</f>
        <v>2310</v>
      </c>
    </row>
    <row r="143" spans="1:10" x14ac:dyDescent="0.3">
      <c r="A143" s="16"/>
      <c r="B143" s="16"/>
      <c r="C143" s="16"/>
      <c r="D143" s="34" t="s">
        <v>267</v>
      </c>
      <c r="E143" s="14">
        <v>1</v>
      </c>
      <c r="F143" s="17">
        <f>G142</f>
        <v>2310</v>
      </c>
      <c r="G143" s="17">
        <f>ROUND(E143*F143,2)</f>
        <v>2310</v>
      </c>
      <c r="H143" s="14">
        <v>1</v>
      </c>
      <c r="I143" s="17">
        <f>J142</f>
        <v>2310</v>
      </c>
      <c r="J143" s="17">
        <f>ROUND(H143*I143,2)</f>
        <v>2310</v>
      </c>
    </row>
    <row r="144" spans="1:10" ht="1.2" customHeight="1" x14ac:dyDescent="0.3">
      <c r="A144" s="18"/>
      <c r="B144" s="18"/>
      <c r="C144" s="18"/>
      <c r="D144" s="35"/>
      <c r="E144" s="18"/>
      <c r="F144" s="18"/>
      <c r="G144" s="18"/>
      <c r="H144" s="18"/>
      <c r="I144" s="18"/>
      <c r="J144" s="18"/>
    </row>
    <row r="145" spans="1:10" x14ac:dyDescent="0.3">
      <c r="A145" s="16"/>
      <c r="B145" s="16"/>
      <c r="C145" s="16"/>
      <c r="D145" s="34" t="s">
        <v>268</v>
      </c>
      <c r="E145" s="14">
        <v>1</v>
      </c>
      <c r="F145" s="17">
        <f>G141</f>
        <v>2310</v>
      </c>
      <c r="G145" s="17">
        <f>ROUND(E145*F145,2)</f>
        <v>2310</v>
      </c>
      <c r="H145" s="14">
        <v>1</v>
      </c>
      <c r="I145" s="17">
        <f>J141</f>
        <v>2310</v>
      </c>
      <c r="J145" s="17">
        <f>ROUND(H145*I145,2)</f>
        <v>2310</v>
      </c>
    </row>
    <row r="146" spans="1:10" ht="1.2" customHeight="1" x14ac:dyDescent="0.3">
      <c r="A146" s="18"/>
      <c r="B146" s="18"/>
      <c r="C146" s="18"/>
      <c r="D146" s="35"/>
      <c r="E146" s="18"/>
      <c r="F146" s="18"/>
      <c r="G146" s="18"/>
      <c r="H146" s="18"/>
      <c r="I146" s="18"/>
      <c r="J146" s="18"/>
    </row>
    <row r="147" spans="1:10" x14ac:dyDescent="0.3">
      <c r="A147" s="10" t="s">
        <v>269</v>
      </c>
      <c r="B147" s="10" t="s">
        <v>10</v>
      </c>
      <c r="C147" s="10" t="s">
        <v>11</v>
      </c>
      <c r="D147" s="32" t="s">
        <v>270</v>
      </c>
      <c r="E147" s="11">
        <f t="shared" ref="E147:J147" si="30">E161</f>
        <v>1</v>
      </c>
      <c r="F147" s="11">
        <f t="shared" si="30"/>
        <v>25526.65</v>
      </c>
      <c r="G147" s="11">
        <f t="shared" si="30"/>
        <v>25526.65</v>
      </c>
      <c r="H147" s="11">
        <f t="shared" si="30"/>
        <v>1</v>
      </c>
      <c r="I147" s="11">
        <f t="shared" si="30"/>
        <v>0</v>
      </c>
      <c r="J147" s="11">
        <f t="shared" si="30"/>
        <v>0</v>
      </c>
    </row>
    <row r="148" spans="1:10" x14ac:dyDescent="0.3">
      <c r="A148" s="19" t="s">
        <v>271</v>
      </c>
      <c r="B148" s="19" t="s">
        <v>10</v>
      </c>
      <c r="C148" s="19" t="s">
        <v>11</v>
      </c>
      <c r="D148" s="36" t="s">
        <v>272</v>
      </c>
      <c r="E148" s="20">
        <f t="shared" ref="E148:J148" si="31">E153</f>
        <v>1</v>
      </c>
      <c r="F148" s="20">
        <f t="shared" si="31"/>
        <v>4616.05</v>
      </c>
      <c r="G148" s="20">
        <f t="shared" si="31"/>
        <v>4616.05</v>
      </c>
      <c r="H148" s="20">
        <f t="shared" si="31"/>
        <v>1</v>
      </c>
      <c r="I148" s="20">
        <f t="shared" si="31"/>
        <v>0</v>
      </c>
      <c r="J148" s="20">
        <f t="shared" si="31"/>
        <v>0</v>
      </c>
    </row>
    <row r="149" spans="1:10" x14ac:dyDescent="0.3">
      <c r="A149" s="12" t="s">
        <v>273</v>
      </c>
      <c r="B149" s="13" t="s">
        <v>18</v>
      </c>
      <c r="C149" s="13" t="s">
        <v>65</v>
      </c>
      <c r="D149" s="33" t="s">
        <v>274</v>
      </c>
      <c r="E149" s="14">
        <v>15</v>
      </c>
      <c r="F149" s="14">
        <v>180.02</v>
      </c>
      <c r="G149" s="15">
        <f>ROUND(E149*F149,2)</f>
        <v>2700.3</v>
      </c>
      <c r="H149" s="14">
        <v>15</v>
      </c>
      <c r="I149" s="39">
        <v>0</v>
      </c>
      <c r="J149" s="15">
        <f>ROUND(H149*I149,2)</f>
        <v>0</v>
      </c>
    </row>
    <row r="150" spans="1:10" x14ac:dyDescent="0.3">
      <c r="A150" s="12" t="s">
        <v>275</v>
      </c>
      <c r="B150" s="13" t="s">
        <v>18</v>
      </c>
      <c r="C150" s="13" t="s">
        <v>65</v>
      </c>
      <c r="D150" s="33" t="s">
        <v>276</v>
      </c>
      <c r="E150" s="14">
        <v>20</v>
      </c>
      <c r="F150" s="14">
        <v>17.16</v>
      </c>
      <c r="G150" s="15">
        <f>ROUND(E150*F150,2)</f>
        <v>343.2</v>
      </c>
      <c r="H150" s="14">
        <v>20</v>
      </c>
      <c r="I150" s="39">
        <v>0</v>
      </c>
      <c r="J150" s="15">
        <f>ROUND(H150*I150,2)</f>
        <v>0</v>
      </c>
    </row>
    <row r="151" spans="1:10" x14ac:dyDescent="0.3">
      <c r="A151" s="12" t="s">
        <v>277</v>
      </c>
      <c r="B151" s="13" t="s">
        <v>18</v>
      </c>
      <c r="C151" s="13" t="s">
        <v>65</v>
      </c>
      <c r="D151" s="33" t="s">
        <v>278</v>
      </c>
      <c r="E151" s="14">
        <v>15</v>
      </c>
      <c r="F151" s="14">
        <v>60.61</v>
      </c>
      <c r="G151" s="15">
        <f>ROUND(E151*F151,2)</f>
        <v>909.15</v>
      </c>
      <c r="H151" s="14">
        <v>15</v>
      </c>
      <c r="I151" s="39">
        <v>0</v>
      </c>
      <c r="J151" s="15">
        <f>ROUND(H151*I151,2)</f>
        <v>0</v>
      </c>
    </row>
    <row r="152" spans="1:10" x14ac:dyDescent="0.3">
      <c r="A152" s="12" t="s">
        <v>279</v>
      </c>
      <c r="B152" s="13" t="s">
        <v>18</v>
      </c>
      <c r="C152" s="13" t="s">
        <v>65</v>
      </c>
      <c r="D152" s="33" t="s">
        <v>280</v>
      </c>
      <c r="E152" s="14">
        <v>20</v>
      </c>
      <c r="F152" s="14">
        <v>33.17</v>
      </c>
      <c r="G152" s="15">
        <f>ROUND(E152*F152,2)</f>
        <v>663.4</v>
      </c>
      <c r="H152" s="14">
        <v>20</v>
      </c>
      <c r="I152" s="39">
        <v>0</v>
      </c>
      <c r="J152" s="15">
        <f>ROUND(H152*I152,2)</f>
        <v>0</v>
      </c>
    </row>
    <row r="153" spans="1:10" x14ac:dyDescent="0.3">
      <c r="A153" s="16"/>
      <c r="B153" s="16"/>
      <c r="C153" s="16"/>
      <c r="D153" s="34" t="s">
        <v>281</v>
      </c>
      <c r="E153" s="14">
        <v>1</v>
      </c>
      <c r="F153" s="17">
        <f>SUM(G149:G152)</f>
        <v>4616.05</v>
      </c>
      <c r="G153" s="17">
        <f>ROUND(E153*F153,2)</f>
        <v>4616.05</v>
      </c>
      <c r="H153" s="14">
        <v>1</v>
      </c>
      <c r="I153" s="17">
        <f>SUM(J149:J152)</f>
        <v>0</v>
      </c>
      <c r="J153" s="17">
        <f>ROUND(H153*I153,2)</f>
        <v>0</v>
      </c>
    </row>
    <row r="154" spans="1:10" ht="1.2" customHeight="1" x14ac:dyDescent="0.3">
      <c r="A154" s="18"/>
      <c r="B154" s="18"/>
      <c r="C154" s="18"/>
      <c r="D154" s="35"/>
      <c r="E154" s="18"/>
      <c r="F154" s="18"/>
      <c r="G154" s="18"/>
      <c r="H154" s="18"/>
      <c r="I154" s="18"/>
      <c r="J154" s="18"/>
    </row>
    <row r="155" spans="1:10" x14ac:dyDescent="0.3">
      <c r="A155" s="19" t="s">
        <v>282</v>
      </c>
      <c r="B155" s="19" t="s">
        <v>10</v>
      </c>
      <c r="C155" s="19" t="s">
        <v>11</v>
      </c>
      <c r="D155" s="36" t="s">
        <v>283</v>
      </c>
      <c r="E155" s="20">
        <f t="shared" ref="E155:J155" si="32">E159</f>
        <v>1</v>
      </c>
      <c r="F155" s="20">
        <f t="shared" si="32"/>
        <v>20910.599999999999</v>
      </c>
      <c r="G155" s="20">
        <f t="shared" si="32"/>
        <v>20910.599999999999</v>
      </c>
      <c r="H155" s="20">
        <f t="shared" si="32"/>
        <v>1</v>
      </c>
      <c r="I155" s="20">
        <f t="shared" si="32"/>
        <v>0</v>
      </c>
      <c r="J155" s="20">
        <f t="shared" si="32"/>
        <v>0</v>
      </c>
    </row>
    <row r="156" spans="1:10" x14ac:dyDescent="0.3">
      <c r="A156" s="12" t="s">
        <v>284</v>
      </c>
      <c r="B156" s="13" t="s">
        <v>18</v>
      </c>
      <c r="C156" s="13" t="s">
        <v>82</v>
      </c>
      <c r="D156" s="33" t="s">
        <v>285</v>
      </c>
      <c r="E156" s="14">
        <v>6</v>
      </c>
      <c r="F156" s="14">
        <v>583.52</v>
      </c>
      <c r="G156" s="15">
        <f>ROUND(E156*F156,2)</f>
        <v>3501.12</v>
      </c>
      <c r="H156" s="14">
        <v>6</v>
      </c>
      <c r="I156" s="39">
        <v>0</v>
      </c>
      <c r="J156" s="15">
        <f>ROUND(H156*I156,2)</f>
        <v>0</v>
      </c>
    </row>
    <row r="157" spans="1:10" x14ac:dyDescent="0.3">
      <c r="A157" s="12" t="s">
        <v>286</v>
      </c>
      <c r="B157" s="13" t="s">
        <v>18</v>
      </c>
      <c r="C157" s="13" t="s">
        <v>82</v>
      </c>
      <c r="D157" s="33" t="s">
        <v>287</v>
      </c>
      <c r="E157" s="14">
        <v>12</v>
      </c>
      <c r="F157" s="14">
        <v>1152.8399999999999</v>
      </c>
      <c r="G157" s="15">
        <f>ROUND(E157*F157,2)</f>
        <v>13834.08</v>
      </c>
      <c r="H157" s="14">
        <v>12</v>
      </c>
      <c r="I157" s="39">
        <v>0</v>
      </c>
      <c r="J157" s="15">
        <f>ROUND(H157*I157,2)</f>
        <v>0</v>
      </c>
    </row>
    <row r="158" spans="1:10" x14ac:dyDescent="0.3">
      <c r="A158" s="12" t="s">
        <v>288</v>
      </c>
      <c r="B158" s="13" t="s">
        <v>18</v>
      </c>
      <c r="C158" s="13" t="s">
        <v>82</v>
      </c>
      <c r="D158" s="33" t="s">
        <v>289</v>
      </c>
      <c r="E158" s="14">
        <v>12</v>
      </c>
      <c r="F158" s="14">
        <v>297.95</v>
      </c>
      <c r="G158" s="15">
        <f>ROUND(E158*F158,2)</f>
        <v>3575.4</v>
      </c>
      <c r="H158" s="14">
        <v>12</v>
      </c>
      <c r="I158" s="39">
        <v>0</v>
      </c>
      <c r="J158" s="15">
        <f>ROUND(H158*I158,2)</f>
        <v>0</v>
      </c>
    </row>
    <row r="159" spans="1:10" x14ac:dyDescent="0.3">
      <c r="A159" s="16"/>
      <c r="B159" s="16"/>
      <c r="C159" s="16"/>
      <c r="D159" s="34" t="s">
        <v>290</v>
      </c>
      <c r="E159" s="14">
        <v>1</v>
      </c>
      <c r="F159" s="17">
        <f>SUM(G156:G158)</f>
        <v>20910.599999999999</v>
      </c>
      <c r="G159" s="17">
        <f>ROUND(E159*F159,2)</f>
        <v>20910.599999999999</v>
      </c>
      <c r="H159" s="14">
        <v>1</v>
      </c>
      <c r="I159" s="17">
        <f>SUM(J156:J158)</f>
        <v>0</v>
      </c>
      <c r="J159" s="17">
        <f>ROUND(H159*I159,2)</f>
        <v>0</v>
      </c>
    </row>
    <row r="160" spans="1:10" ht="1.2" customHeight="1" x14ac:dyDescent="0.3">
      <c r="A160" s="18"/>
      <c r="B160" s="18"/>
      <c r="C160" s="18"/>
      <c r="D160" s="35"/>
      <c r="E160" s="18"/>
      <c r="F160" s="18"/>
      <c r="G160" s="18"/>
      <c r="H160" s="18"/>
      <c r="I160" s="18"/>
      <c r="J160" s="18"/>
    </row>
    <row r="161" spans="1:10" x14ac:dyDescent="0.3">
      <c r="A161" s="16"/>
      <c r="B161" s="16"/>
      <c r="C161" s="16"/>
      <c r="D161" s="34" t="s">
        <v>291</v>
      </c>
      <c r="E161" s="14">
        <v>1</v>
      </c>
      <c r="F161" s="17">
        <f>G148+G155</f>
        <v>25526.65</v>
      </c>
      <c r="G161" s="17">
        <f>ROUND(E161*F161,2)</f>
        <v>25526.65</v>
      </c>
      <c r="H161" s="14">
        <v>1</v>
      </c>
      <c r="I161" s="17">
        <f>J148+J155</f>
        <v>0</v>
      </c>
      <c r="J161" s="17">
        <f>ROUND(H161*I161,2)</f>
        <v>0</v>
      </c>
    </row>
    <row r="162" spans="1:10" ht="1.2" customHeight="1" x14ac:dyDescent="0.3">
      <c r="A162" s="18"/>
      <c r="B162" s="18"/>
      <c r="C162" s="18"/>
      <c r="D162" s="35"/>
      <c r="E162" s="18"/>
      <c r="F162" s="18"/>
      <c r="G162" s="18"/>
      <c r="H162" s="18"/>
      <c r="I162" s="18"/>
      <c r="J162" s="18"/>
    </row>
    <row r="163" spans="1:10" x14ac:dyDescent="0.3">
      <c r="A163" s="10" t="s">
        <v>292</v>
      </c>
      <c r="B163" s="10" t="s">
        <v>10</v>
      </c>
      <c r="C163" s="10" t="s">
        <v>11</v>
      </c>
      <c r="D163" s="32" t="s">
        <v>12</v>
      </c>
      <c r="E163" s="11">
        <f t="shared" ref="E163:J163" si="33">E181</f>
        <v>1</v>
      </c>
      <c r="F163" s="11">
        <f t="shared" si="33"/>
        <v>65668.45</v>
      </c>
      <c r="G163" s="11">
        <f t="shared" si="33"/>
        <v>65668.45</v>
      </c>
      <c r="H163" s="11">
        <f t="shared" si="33"/>
        <v>1</v>
      </c>
      <c r="I163" s="11">
        <f t="shared" si="33"/>
        <v>0</v>
      </c>
      <c r="J163" s="11">
        <f t="shared" si="33"/>
        <v>0</v>
      </c>
    </row>
    <row r="164" spans="1:10" x14ac:dyDescent="0.3">
      <c r="A164" s="19" t="s">
        <v>293</v>
      </c>
      <c r="B164" s="19" t="s">
        <v>10</v>
      </c>
      <c r="C164" s="19" t="s">
        <v>11</v>
      </c>
      <c r="D164" s="36" t="s">
        <v>294</v>
      </c>
      <c r="E164" s="20">
        <f t="shared" ref="E164:J164" si="34">E179</f>
        <v>1</v>
      </c>
      <c r="F164" s="20">
        <f t="shared" si="34"/>
        <v>65668.45</v>
      </c>
      <c r="G164" s="20">
        <f t="shared" si="34"/>
        <v>65668.45</v>
      </c>
      <c r="H164" s="20">
        <f t="shared" si="34"/>
        <v>1</v>
      </c>
      <c r="I164" s="20">
        <f t="shared" si="34"/>
        <v>0</v>
      </c>
      <c r="J164" s="20">
        <f t="shared" si="34"/>
        <v>0</v>
      </c>
    </row>
    <row r="165" spans="1:10" x14ac:dyDescent="0.3">
      <c r="A165" s="21" t="s">
        <v>295</v>
      </c>
      <c r="B165" s="21" t="s">
        <v>10</v>
      </c>
      <c r="C165" s="21" t="s">
        <v>11</v>
      </c>
      <c r="D165" s="37" t="s">
        <v>296</v>
      </c>
      <c r="E165" s="22">
        <f t="shared" ref="E165:J165" si="35">E167</f>
        <v>1</v>
      </c>
      <c r="F165" s="22">
        <f t="shared" si="35"/>
        <v>324.2</v>
      </c>
      <c r="G165" s="22">
        <f t="shared" si="35"/>
        <v>324.2</v>
      </c>
      <c r="H165" s="22">
        <f t="shared" si="35"/>
        <v>1</v>
      </c>
      <c r="I165" s="22">
        <f t="shared" si="35"/>
        <v>0</v>
      </c>
      <c r="J165" s="22">
        <f t="shared" si="35"/>
        <v>0</v>
      </c>
    </row>
    <row r="166" spans="1:10" x14ac:dyDescent="0.3">
      <c r="A166" s="12" t="s">
        <v>114</v>
      </c>
      <c r="B166" s="13" t="s">
        <v>18</v>
      </c>
      <c r="C166" s="13" t="s">
        <v>112</v>
      </c>
      <c r="D166" s="33" t="s">
        <v>115</v>
      </c>
      <c r="E166" s="14">
        <v>7.38</v>
      </c>
      <c r="F166" s="14">
        <v>43.93</v>
      </c>
      <c r="G166" s="15">
        <f>ROUND(E166*F166,2)</f>
        <v>324.2</v>
      </c>
      <c r="H166" s="14">
        <v>7.38</v>
      </c>
      <c r="I166" s="39">
        <v>0</v>
      </c>
      <c r="J166" s="15">
        <f>ROUND(H166*I166,2)</f>
        <v>0</v>
      </c>
    </row>
    <row r="167" spans="1:10" x14ac:dyDescent="0.3">
      <c r="A167" s="16"/>
      <c r="B167" s="16"/>
      <c r="C167" s="16"/>
      <c r="D167" s="34" t="s">
        <v>297</v>
      </c>
      <c r="E167" s="14">
        <v>1</v>
      </c>
      <c r="F167" s="17">
        <f>G166</f>
        <v>324.2</v>
      </c>
      <c r="G167" s="17">
        <f>ROUND(E167*F167,2)</f>
        <v>324.2</v>
      </c>
      <c r="H167" s="14">
        <v>1</v>
      </c>
      <c r="I167" s="17">
        <f>J166</f>
        <v>0</v>
      </c>
      <c r="J167" s="17">
        <f>ROUND(H167*I167,2)</f>
        <v>0</v>
      </c>
    </row>
    <row r="168" spans="1:10" ht="1.2" customHeight="1" x14ac:dyDescent="0.3">
      <c r="A168" s="18"/>
      <c r="B168" s="18"/>
      <c r="C168" s="18"/>
      <c r="D168" s="35"/>
      <c r="E168" s="18"/>
      <c r="F168" s="18"/>
      <c r="G168" s="18"/>
      <c r="H168" s="18"/>
      <c r="I168" s="18"/>
      <c r="J168" s="18"/>
    </row>
    <row r="169" spans="1:10" x14ac:dyDescent="0.3">
      <c r="A169" s="21" t="s">
        <v>298</v>
      </c>
      <c r="B169" s="21" t="s">
        <v>10</v>
      </c>
      <c r="C169" s="21" t="s">
        <v>11</v>
      </c>
      <c r="D169" s="37" t="s">
        <v>299</v>
      </c>
      <c r="E169" s="22">
        <f t="shared" ref="E169:J169" si="36">E177</f>
        <v>1</v>
      </c>
      <c r="F169" s="22">
        <f t="shared" si="36"/>
        <v>65344.25</v>
      </c>
      <c r="G169" s="22">
        <f t="shared" si="36"/>
        <v>65344.25</v>
      </c>
      <c r="H169" s="22">
        <f t="shared" si="36"/>
        <v>1</v>
      </c>
      <c r="I169" s="22">
        <f t="shared" si="36"/>
        <v>0</v>
      </c>
      <c r="J169" s="22">
        <f t="shared" si="36"/>
        <v>0</v>
      </c>
    </row>
    <row r="170" spans="1:10" x14ac:dyDescent="0.3">
      <c r="A170" s="23" t="s">
        <v>300</v>
      </c>
      <c r="B170" s="23" t="s">
        <v>10</v>
      </c>
      <c r="C170" s="23" t="s">
        <v>11</v>
      </c>
      <c r="D170" s="38" t="s">
        <v>12</v>
      </c>
      <c r="E170" s="24">
        <f t="shared" ref="E170:J170" si="37">E175</f>
        <v>1</v>
      </c>
      <c r="F170" s="24">
        <f t="shared" si="37"/>
        <v>65344.25</v>
      </c>
      <c r="G170" s="24">
        <f t="shared" si="37"/>
        <v>65344.25</v>
      </c>
      <c r="H170" s="24">
        <f t="shared" si="37"/>
        <v>1</v>
      </c>
      <c r="I170" s="24">
        <f t="shared" si="37"/>
        <v>0</v>
      </c>
      <c r="J170" s="24">
        <f t="shared" si="37"/>
        <v>0</v>
      </c>
    </row>
    <row r="171" spans="1:10" x14ac:dyDescent="0.3">
      <c r="A171" s="12" t="s">
        <v>301</v>
      </c>
      <c r="B171" s="13" t="s">
        <v>18</v>
      </c>
      <c r="C171" s="13" t="s">
        <v>38</v>
      </c>
      <c r="D171" s="33" t="s">
        <v>302</v>
      </c>
      <c r="E171" s="14">
        <v>5</v>
      </c>
      <c r="F171" s="14">
        <v>8458.7900000000009</v>
      </c>
      <c r="G171" s="15">
        <f>ROUND(E171*F171,2)</f>
        <v>42293.95</v>
      </c>
      <c r="H171" s="14">
        <v>5</v>
      </c>
      <c r="I171" s="39">
        <v>0</v>
      </c>
      <c r="J171" s="15">
        <f>ROUND(H171*I171,2)</f>
        <v>0</v>
      </c>
    </row>
    <row r="172" spans="1:10" x14ac:dyDescent="0.3">
      <c r="A172" s="12" t="s">
        <v>223</v>
      </c>
      <c r="B172" s="13" t="s">
        <v>18</v>
      </c>
      <c r="C172" s="13" t="s">
        <v>22</v>
      </c>
      <c r="D172" s="33" t="s">
        <v>224</v>
      </c>
      <c r="E172" s="14">
        <v>15.96</v>
      </c>
      <c r="F172" s="14">
        <v>36.82</v>
      </c>
      <c r="G172" s="15">
        <f>ROUND(E172*F172,2)</f>
        <v>587.65</v>
      </c>
      <c r="H172" s="14">
        <v>15.96</v>
      </c>
      <c r="I172" s="39">
        <v>0</v>
      </c>
      <c r="J172" s="15">
        <f>ROUND(H172*I172,2)</f>
        <v>0</v>
      </c>
    </row>
    <row r="173" spans="1:10" x14ac:dyDescent="0.3">
      <c r="A173" s="12" t="s">
        <v>303</v>
      </c>
      <c r="B173" s="13" t="s">
        <v>18</v>
      </c>
      <c r="C173" s="13" t="s">
        <v>112</v>
      </c>
      <c r="D173" s="33" t="s">
        <v>304</v>
      </c>
      <c r="E173" s="14">
        <v>29.48</v>
      </c>
      <c r="F173" s="14">
        <v>107.68</v>
      </c>
      <c r="G173" s="15">
        <f>ROUND(E173*F173,2)</f>
        <v>3174.41</v>
      </c>
      <c r="H173" s="14">
        <v>29.48</v>
      </c>
      <c r="I173" s="39">
        <v>0</v>
      </c>
      <c r="J173" s="15">
        <f>ROUND(H173*I173,2)</f>
        <v>0</v>
      </c>
    </row>
    <row r="174" spans="1:10" x14ac:dyDescent="0.3">
      <c r="A174" s="12" t="s">
        <v>305</v>
      </c>
      <c r="B174" s="13" t="s">
        <v>18</v>
      </c>
      <c r="C174" s="13" t="s">
        <v>22</v>
      </c>
      <c r="D174" s="33" t="s">
        <v>306</v>
      </c>
      <c r="E174" s="14">
        <v>110.25</v>
      </c>
      <c r="F174" s="14">
        <v>174.95</v>
      </c>
      <c r="G174" s="15">
        <f>ROUND(E174*F174,2)</f>
        <v>19288.240000000002</v>
      </c>
      <c r="H174" s="14">
        <v>110.25</v>
      </c>
      <c r="I174" s="39">
        <v>0</v>
      </c>
      <c r="J174" s="15">
        <f>ROUND(H174*I174,2)</f>
        <v>0</v>
      </c>
    </row>
    <row r="175" spans="1:10" x14ac:dyDescent="0.3">
      <c r="A175" s="16"/>
      <c r="B175" s="16"/>
      <c r="C175" s="16"/>
      <c r="D175" s="34" t="s">
        <v>307</v>
      </c>
      <c r="E175" s="14">
        <v>1</v>
      </c>
      <c r="F175" s="17">
        <f>SUM(G171:G174)</f>
        <v>65344.25</v>
      </c>
      <c r="G175" s="17">
        <f>ROUND(E175*F175,2)</f>
        <v>65344.25</v>
      </c>
      <c r="H175" s="14">
        <v>1</v>
      </c>
      <c r="I175" s="17">
        <f>SUM(J171:J174)</f>
        <v>0</v>
      </c>
      <c r="J175" s="17">
        <f>ROUND(H175*I175,2)</f>
        <v>0</v>
      </c>
    </row>
    <row r="176" spans="1:10" ht="1.2" customHeight="1" x14ac:dyDescent="0.3">
      <c r="A176" s="18"/>
      <c r="B176" s="18"/>
      <c r="C176" s="18"/>
      <c r="D176" s="35"/>
      <c r="E176" s="18"/>
      <c r="F176" s="18"/>
      <c r="G176" s="18"/>
      <c r="H176" s="18"/>
      <c r="I176" s="18"/>
      <c r="J176" s="18"/>
    </row>
    <row r="177" spans="1:10" x14ac:dyDescent="0.3">
      <c r="A177" s="16"/>
      <c r="B177" s="16"/>
      <c r="C177" s="16"/>
      <c r="D177" s="34" t="s">
        <v>308</v>
      </c>
      <c r="E177" s="14">
        <v>1</v>
      </c>
      <c r="F177" s="17">
        <f>G170</f>
        <v>65344.25</v>
      </c>
      <c r="G177" s="17">
        <f>ROUND(E177*F177,2)</f>
        <v>65344.25</v>
      </c>
      <c r="H177" s="14">
        <v>1</v>
      </c>
      <c r="I177" s="17">
        <f>J170</f>
        <v>0</v>
      </c>
      <c r="J177" s="17">
        <f>ROUND(H177*I177,2)</f>
        <v>0</v>
      </c>
    </row>
    <row r="178" spans="1:10" ht="1.2" customHeight="1" x14ac:dyDescent="0.3">
      <c r="A178" s="18"/>
      <c r="B178" s="18"/>
      <c r="C178" s="18"/>
      <c r="D178" s="35"/>
      <c r="E178" s="18"/>
      <c r="F178" s="18"/>
      <c r="G178" s="18"/>
      <c r="H178" s="18"/>
      <c r="I178" s="18"/>
      <c r="J178" s="18"/>
    </row>
    <row r="179" spans="1:10" x14ac:dyDescent="0.3">
      <c r="A179" s="16"/>
      <c r="B179" s="16"/>
      <c r="C179" s="16"/>
      <c r="D179" s="34" t="s">
        <v>309</v>
      </c>
      <c r="E179" s="14">
        <v>1</v>
      </c>
      <c r="F179" s="17">
        <f>G165+G169</f>
        <v>65668.45</v>
      </c>
      <c r="G179" s="17">
        <f>ROUND(E179*F179,2)</f>
        <v>65668.45</v>
      </c>
      <c r="H179" s="14">
        <v>1</v>
      </c>
      <c r="I179" s="17">
        <f>J165+J169</f>
        <v>0</v>
      </c>
      <c r="J179" s="17">
        <f>ROUND(H179*I179,2)</f>
        <v>0</v>
      </c>
    </row>
    <row r="180" spans="1:10" ht="1.2" customHeight="1" x14ac:dyDescent="0.3">
      <c r="A180" s="18"/>
      <c r="B180" s="18"/>
      <c r="C180" s="18"/>
      <c r="D180" s="35"/>
      <c r="E180" s="18"/>
      <c r="F180" s="18"/>
      <c r="G180" s="18"/>
      <c r="H180" s="18"/>
      <c r="I180" s="18"/>
      <c r="J180" s="18"/>
    </row>
    <row r="181" spans="1:10" x14ac:dyDescent="0.3">
      <c r="A181" s="16"/>
      <c r="B181" s="16"/>
      <c r="C181" s="16"/>
      <c r="D181" s="34" t="s">
        <v>310</v>
      </c>
      <c r="E181" s="14">
        <v>1</v>
      </c>
      <c r="F181" s="17">
        <f>G164</f>
        <v>65668.45</v>
      </c>
      <c r="G181" s="17">
        <f>ROUND(E181*F181,2)</f>
        <v>65668.45</v>
      </c>
      <c r="H181" s="14">
        <v>1</v>
      </c>
      <c r="I181" s="17">
        <f>J164</f>
        <v>0</v>
      </c>
      <c r="J181" s="17">
        <f>ROUND(H181*I181,2)</f>
        <v>0</v>
      </c>
    </row>
    <row r="182" spans="1:10" ht="1.2" customHeight="1" x14ac:dyDescent="0.3">
      <c r="A182" s="18"/>
      <c r="B182" s="18"/>
      <c r="C182" s="18"/>
      <c r="D182" s="35"/>
      <c r="E182" s="18"/>
      <c r="F182" s="18"/>
      <c r="G182" s="18"/>
      <c r="H182" s="18"/>
      <c r="I182" s="18"/>
      <c r="J182" s="18"/>
    </row>
    <row r="183" spans="1:10" x14ac:dyDescent="0.3">
      <c r="A183" s="10" t="s">
        <v>311</v>
      </c>
      <c r="B183" s="10" t="s">
        <v>10</v>
      </c>
      <c r="C183" s="10" t="s">
        <v>11</v>
      </c>
      <c r="D183" s="32" t="s">
        <v>312</v>
      </c>
      <c r="E183" s="11">
        <f t="shared" ref="E183:J183" si="38">E193</f>
        <v>1</v>
      </c>
      <c r="F183" s="11">
        <f t="shared" si="38"/>
        <v>8014.78</v>
      </c>
      <c r="G183" s="11">
        <f t="shared" si="38"/>
        <v>8014.78</v>
      </c>
      <c r="H183" s="11">
        <f t="shared" si="38"/>
        <v>1</v>
      </c>
      <c r="I183" s="11">
        <f t="shared" si="38"/>
        <v>0</v>
      </c>
      <c r="J183" s="11">
        <f t="shared" si="38"/>
        <v>0</v>
      </c>
    </row>
    <row r="184" spans="1:10" x14ac:dyDescent="0.3">
      <c r="A184" s="19" t="s">
        <v>313</v>
      </c>
      <c r="B184" s="19" t="s">
        <v>10</v>
      </c>
      <c r="C184" s="19" t="s">
        <v>11</v>
      </c>
      <c r="D184" s="36" t="s">
        <v>314</v>
      </c>
      <c r="E184" s="20">
        <f t="shared" ref="E184:J184" si="39">E191</f>
        <v>1</v>
      </c>
      <c r="F184" s="20">
        <f t="shared" si="39"/>
        <v>8014.78</v>
      </c>
      <c r="G184" s="20">
        <f t="shared" si="39"/>
        <v>8014.78</v>
      </c>
      <c r="H184" s="20">
        <f t="shared" si="39"/>
        <v>1</v>
      </c>
      <c r="I184" s="20">
        <f t="shared" si="39"/>
        <v>0</v>
      </c>
      <c r="J184" s="20">
        <f t="shared" si="39"/>
        <v>0</v>
      </c>
    </row>
    <row r="185" spans="1:10" x14ac:dyDescent="0.3">
      <c r="A185" s="12" t="s">
        <v>315</v>
      </c>
      <c r="B185" s="13" t="s">
        <v>18</v>
      </c>
      <c r="C185" s="13" t="s">
        <v>316</v>
      </c>
      <c r="D185" s="33" t="s">
        <v>317</v>
      </c>
      <c r="E185" s="14">
        <v>2</v>
      </c>
      <c r="F185" s="14">
        <v>96.12</v>
      </c>
      <c r="G185" s="15">
        <f t="shared" ref="G185:G191" si="40">ROUND(E185*F185,2)</f>
        <v>192.24</v>
      </c>
      <c r="H185" s="14">
        <v>2</v>
      </c>
      <c r="I185" s="39">
        <v>0</v>
      </c>
      <c r="J185" s="15">
        <f t="shared" ref="J185:J191" si="41">ROUND(H185*I185,2)</f>
        <v>0</v>
      </c>
    </row>
    <row r="186" spans="1:10" x14ac:dyDescent="0.3">
      <c r="A186" s="12" t="s">
        <v>318</v>
      </c>
      <c r="B186" s="13" t="s">
        <v>18</v>
      </c>
      <c r="C186" s="13" t="s">
        <v>316</v>
      </c>
      <c r="D186" s="33" t="s">
        <v>319</v>
      </c>
      <c r="E186" s="14">
        <v>2</v>
      </c>
      <c r="F186" s="14">
        <v>81.14</v>
      </c>
      <c r="G186" s="15">
        <f t="shared" si="40"/>
        <v>162.28</v>
      </c>
      <c r="H186" s="14">
        <v>2</v>
      </c>
      <c r="I186" s="39">
        <v>0</v>
      </c>
      <c r="J186" s="15">
        <f t="shared" si="41"/>
        <v>0</v>
      </c>
    </row>
    <row r="187" spans="1:10" x14ac:dyDescent="0.3">
      <c r="A187" s="12" t="s">
        <v>320</v>
      </c>
      <c r="B187" s="13" t="s">
        <v>18</v>
      </c>
      <c r="C187" s="13" t="s">
        <v>316</v>
      </c>
      <c r="D187" s="33" t="s">
        <v>321</v>
      </c>
      <c r="E187" s="14">
        <v>2</v>
      </c>
      <c r="F187" s="14">
        <v>81.13</v>
      </c>
      <c r="G187" s="15">
        <f t="shared" si="40"/>
        <v>162.26</v>
      </c>
      <c r="H187" s="14">
        <v>2</v>
      </c>
      <c r="I187" s="39">
        <v>0</v>
      </c>
      <c r="J187" s="15">
        <f t="shared" si="41"/>
        <v>0</v>
      </c>
    </row>
    <row r="188" spans="1:10" x14ac:dyDescent="0.3">
      <c r="A188" s="12" t="s">
        <v>322</v>
      </c>
      <c r="B188" s="13" t="s">
        <v>18</v>
      </c>
      <c r="C188" s="13" t="s">
        <v>316</v>
      </c>
      <c r="D188" s="33" t="s">
        <v>323</v>
      </c>
      <c r="E188" s="14">
        <v>2</v>
      </c>
      <c r="F188" s="14">
        <v>81.14</v>
      </c>
      <c r="G188" s="15">
        <f t="shared" si="40"/>
        <v>162.28</v>
      </c>
      <c r="H188" s="14">
        <v>2</v>
      </c>
      <c r="I188" s="39">
        <v>0</v>
      </c>
      <c r="J188" s="15">
        <f t="shared" si="41"/>
        <v>0</v>
      </c>
    </row>
    <row r="189" spans="1:10" x14ac:dyDescent="0.3">
      <c r="A189" s="12" t="s">
        <v>324</v>
      </c>
      <c r="B189" s="13" t="s">
        <v>18</v>
      </c>
      <c r="C189" s="13" t="s">
        <v>316</v>
      </c>
      <c r="D189" s="33" t="s">
        <v>325</v>
      </c>
      <c r="E189" s="14">
        <v>6</v>
      </c>
      <c r="F189" s="14">
        <v>96.12</v>
      </c>
      <c r="G189" s="15">
        <f t="shared" si="40"/>
        <v>576.72</v>
      </c>
      <c r="H189" s="14">
        <v>6</v>
      </c>
      <c r="I189" s="39">
        <v>0</v>
      </c>
      <c r="J189" s="15">
        <f t="shared" si="41"/>
        <v>0</v>
      </c>
    </row>
    <row r="190" spans="1:10" x14ac:dyDescent="0.3">
      <c r="A190" s="12" t="s">
        <v>326</v>
      </c>
      <c r="B190" s="13" t="s">
        <v>18</v>
      </c>
      <c r="C190" s="13" t="s">
        <v>327</v>
      </c>
      <c r="D190" s="33" t="s">
        <v>328</v>
      </c>
      <c r="E190" s="14">
        <v>225</v>
      </c>
      <c r="F190" s="14">
        <v>30.04</v>
      </c>
      <c r="G190" s="15">
        <f t="shared" si="40"/>
        <v>6759</v>
      </c>
      <c r="H190" s="14">
        <v>225</v>
      </c>
      <c r="I190" s="39">
        <v>0</v>
      </c>
      <c r="J190" s="15">
        <f t="shared" si="41"/>
        <v>0</v>
      </c>
    </row>
    <row r="191" spans="1:10" x14ac:dyDescent="0.3">
      <c r="A191" s="16"/>
      <c r="B191" s="16"/>
      <c r="C191" s="16"/>
      <c r="D191" s="34" t="s">
        <v>329</v>
      </c>
      <c r="E191" s="14">
        <v>1</v>
      </c>
      <c r="F191" s="17">
        <f>SUM(G185:G190)</f>
        <v>8014.78</v>
      </c>
      <c r="G191" s="17">
        <f t="shared" si="40"/>
        <v>8014.78</v>
      </c>
      <c r="H191" s="14">
        <v>1</v>
      </c>
      <c r="I191" s="17">
        <f>SUM(J185:J190)</f>
        <v>0</v>
      </c>
      <c r="J191" s="17">
        <f t="shared" si="41"/>
        <v>0</v>
      </c>
    </row>
    <row r="192" spans="1:10" ht="1.2" customHeight="1" x14ac:dyDescent="0.3">
      <c r="A192" s="18"/>
      <c r="B192" s="18"/>
      <c r="C192" s="18"/>
      <c r="D192" s="35"/>
      <c r="E192" s="18"/>
      <c r="F192" s="18"/>
      <c r="G192" s="18"/>
      <c r="H192" s="18"/>
      <c r="I192" s="18"/>
      <c r="J192" s="18"/>
    </row>
    <row r="193" spans="1:10" x14ac:dyDescent="0.3">
      <c r="A193" s="16"/>
      <c r="B193" s="16"/>
      <c r="C193" s="16"/>
      <c r="D193" s="34" t="s">
        <v>330</v>
      </c>
      <c r="E193" s="14">
        <v>1</v>
      </c>
      <c r="F193" s="17">
        <f>G184</f>
        <v>8014.78</v>
      </c>
      <c r="G193" s="17">
        <f>ROUND(E193*F193,2)</f>
        <v>8014.78</v>
      </c>
      <c r="H193" s="14">
        <v>1</v>
      </c>
      <c r="I193" s="17">
        <f>J184</f>
        <v>0</v>
      </c>
      <c r="J193" s="17">
        <f>ROUND(H193*I193,2)</f>
        <v>0</v>
      </c>
    </row>
    <row r="194" spans="1:10" ht="1.2" customHeight="1" x14ac:dyDescent="0.3">
      <c r="A194" s="18"/>
      <c r="B194" s="18"/>
      <c r="C194" s="18"/>
      <c r="D194" s="35"/>
      <c r="E194" s="18"/>
      <c r="F194" s="18"/>
      <c r="G194" s="18"/>
      <c r="H194" s="18"/>
      <c r="I194" s="18"/>
      <c r="J194" s="18"/>
    </row>
    <row r="195" spans="1:10" x14ac:dyDescent="0.3">
      <c r="A195" s="16"/>
      <c r="B195" s="16"/>
      <c r="C195" s="16"/>
      <c r="D195" s="34" t="s">
        <v>331</v>
      </c>
      <c r="E195" s="14">
        <v>1</v>
      </c>
      <c r="F195" s="17">
        <f>G140+G147+G163+G183</f>
        <v>101519.88</v>
      </c>
      <c r="G195" s="17">
        <f>ROUND(E195*F195,2)</f>
        <v>101519.88</v>
      </c>
      <c r="H195" s="14">
        <v>1</v>
      </c>
      <c r="I195" s="17">
        <f>J140+J147+J163+J183</f>
        <v>2310</v>
      </c>
      <c r="J195" s="17">
        <f>ROUND(H195*I195,2)</f>
        <v>2310</v>
      </c>
    </row>
    <row r="196" spans="1:10" ht="1.2" customHeight="1" x14ac:dyDescent="0.3">
      <c r="A196" s="18"/>
      <c r="B196" s="18"/>
      <c r="C196" s="18"/>
      <c r="D196" s="35"/>
      <c r="E196" s="18"/>
      <c r="F196" s="18"/>
      <c r="G196" s="18"/>
      <c r="H196" s="18"/>
      <c r="I196" s="18"/>
      <c r="J196" s="18"/>
    </row>
    <row r="197" spans="1:10" x14ac:dyDescent="0.3">
      <c r="A197" s="8" t="s">
        <v>332</v>
      </c>
      <c r="B197" s="8" t="s">
        <v>10</v>
      </c>
      <c r="C197" s="8" t="s">
        <v>11</v>
      </c>
      <c r="D197" s="31" t="s">
        <v>333</v>
      </c>
      <c r="E197" s="9">
        <f t="shared" ref="E197:J197" si="42">E208</f>
        <v>1</v>
      </c>
      <c r="F197" s="9">
        <f t="shared" si="42"/>
        <v>85547.18</v>
      </c>
      <c r="G197" s="9">
        <f t="shared" si="42"/>
        <v>85547.18</v>
      </c>
      <c r="H197" s="9">
        <f t="shared" si="42"/>
        <v>1</v>
      </c>
      <c r="I197" s="9">
        <f t="shared" si="42"/>
        <v>0</v>
      </c>
      <c r="J197" s="9">
        <f t="shared" si="42"/>
        <v>0</v>
      </c>
    </row>
    <row r="198" spans="1:10" x14ac:dyDescent="0.3">
      <c r="A198" s="12" t="s">
        <v>334</v>
      </c>
      <c r="B198" s="13" t="s">
        <v>18</v>
      </c>
      <c r="C198" s="13" t="s">
        <v>19</v>
      </c>
      <c r="D198" s="33" t="s">
        <v>335</v>
      </c>
      <c r="E198" s="14">
        <v>4</v>
      </c>
      <c r="F198" s="14">
        <v>181.27</v>
      </c>
      <c r="G198" s="15">
        <f t="shared" ref="G198:G208" si="43">ROUND(E198*F198,2)</f>
        <v>725.08</v>
      </c>
      <c r="H198" s="14">
        <v>4</v>
      </c>
      <c r="I198" s="39">
        <v>0</v>
      </c>
      <c r="J198" s="15">
        <f t="shared" ref="J198:J208" si="44">ROUND(H198*I198,2)</f>
        <v>0</v>
      </c>
    </row>
    <row r="199" spans="1:10" x14ac:dyDescent="0.3">
      <c r="A199" s="12" t="s">
        <v>336</v>
      </c>
      <c r="B199" s="13" t="s">
        <v>18</v>
      </c>
      <c r="C199" s="13" t="s">
        <v>19</v>
      </c>
      <c r="D199" s="33" t="s">
        <v>337</v>
      </c>
      <c r="E199" s="14">
        <v>20</v>
      </c>
      <c r="F199" s="14">
        <v>74.540000000000006</v>
      </c>
      <c r="G199" s="15">
        <f t="shared" si="43"/>
        <v>1490.8</v>
      </c>
      <c r="H199" s="14">
        <v>20</v>
      </c>
      <c r="I199" s="39">
        <v>0</v>
      </c>
      <c r="J199" s="15">
        <f t="shared" si="44"/>
        <v>0</v>
      </c>
    </row>
    <row r="200" spans="1:10" x14ac:dyDescent="0.3">
      <c r="A200" s="12" t="s">
        <v>338</v>
      </c>
      <c r="B200" s="13" t="s">
        <v>18</v>
      </c>
      <c r="C200" s="13" t="s">
        <v>22</v>
      </c>
      <c r="D200" s="33" t="s">
        <v>339</v>
      </c>
      <c r="E200" s="14">
        <v>210.6</v>
      </c>
      <c r="F200" s="14">
        <v>57.17</v>
      </c>
      <c r="G200" s="15">
        <f t="shared" si="43"/>
        <v>12040</v>
      </c>
      <c r="H200" s="14">
        <v>210.6</v>
      </c>
      <c r="I200" s="39">
        <v>0</v>
      </c>
      <c r="J200" s="15">
        <f t="shared" si="44"/>
        <v>0</v>
      </c>
    </row>
    <row r="201" spans="1:10" x14ac:dyDescent="0.3">
      <c r="A201" s="12" t="s">
        <v>340</v>
      </c>
      <c r="B201" s="13" t="s">
        <v>18</v>
      </c>
      <c r="C201" s="13" t="s">
        <v>38</v>
      </c>
      <c r="D201" s="33" t="s">
        <v>341</v>
      </c>
      <c r="E201" s="14">
        <v>275</v>
      </c>
      <c r="F201" s="14">
        <v>8.9</v>
      </c>
      <c r="G201" s="15">
        <f t="shared" si="43"/>
        <v>2447.5</v>
      </c>
      <c r="H201" s="14">
        <v>275</v>
      </c>
      <c r="I201" s="39">
        <v>0</v>
      </c>
      <c r="J201" s="15">
        <f t="shared" si="44"/>
        <v>0</v>
      </c>
    </row>
    <row r="202" spans="1:10" x14ac:dyDescent="0.3">
      <c r="A202" s="12" t="s">
        <v>342</v>
      </c>
      <c r="B202" s="13" t="s">
        <v>18</v>
      </c>
      <c r="C202" s="13" t="s">
        <v>82</v>
      </c>
      <c r="D202" s="33" t="s">
        <v>343</v>
      </c>
      <c r="E202" s="14">
        <v>10</v>
      </c>
      <c r="F202" s="14">
        <v>436.54</v>
      </c>
      <c r="G202" s="15">
        <f t="shared" si="43"/>
        <v>4365.3999999999996</v>
      </c>
      <c r="H202" s="14">
        <v>10</v>
      </c>
      <c r="I202" s="39">
        <v>0</v>
      </c>
      <c r="J202" s="15">
        <f t="shared" si="44"/>
        <v>0</v>
      </c>
    </row>
    <row r="203" spans="1:10" x14ac:dyDescent="0.3">
      <c r="A203" s="12" t="s">
        <v>344</v>
      </c>
      <c r="B203" s="13" t="s">
        <v>18</v>
      </c>
      <c r="C203" s="13" t="s">
        <v>19</v>
      </c>
      <c r="D203" s="33" t="s">
        <v>345</v>
      </c>
      <c r="E203" s="14">
        <v>1</v>
      </c>
      <c r="F203" s="14">
        <v>467.42</v>
      </c>
      <c r="G203" s="15">
        <f t="shared" si="43"/>
        <v>467.42</v>
      </c>
      <c r="H203" s="14">
        <v>1</v>
      </c>
      <c r="I203" s="39">
        <v>0</v>
      </c>
      <c r="J203" s="15">
        <f t="shared" si="44"/>
        <v>0</v>
      </c>
    </row>
    <row r="204" spans="1:10" x14ac:dyDescent="0.3">
      <c r="A204" s="12" t="s">
        <v>346</v>
      </c>
      <c r="B204" s="13" t="s">
        <v>18</v>
      </c>
      <c r="C204" s="13" t="s">
        <v>22</v>
      </c>
      <c r="D204" s="33" t="s">
        <v>347</v>
      </c>
      <c r="E204" s="14">
        <v>90</v>
      </c>
      <c r="F204" s="14">
        <v>85.77</v>
      </c>
      <c r="G204" s="15">
        <f t="shared" si="43"/>
        <v>7719.3</v>
      </c>
      <c r="H204" s="14">
        <v>90</v>
      </c>
      <c r="I204" s="39">
        <v>0</v>
      </c>
      <c r="J204" s="15">
        <f t="shared" si="44"/>
        <v>0</v>
      </c>
    </row>
    <row r="205" spans="1:10" x14ac:dyDescent="0.3">
      <c r="A205" s="12" t="s">
        <v>348</v>
      </c>
      <c r="B205" s="13" t="s">
        <v>18</v>
      </c>
      <c r="C205" s="13" t="s">
        <v>349</v>
      </c>
      <c r="D205" s="33" t="s">
        <v>350</v>
      </c>
      <c r="E205" s="14">
        <v>186</v>
      </c>
      <c r="F205" s="14">
        <v>57.17</v>
      </c>
      <c r="G205" s="15">
        <f t="shared" si="43"/>
        <v>10633.62</v>
      </c>
      <c r="H205" s="14">
        <v>186</v>
      </c>
      <c r="I205" s="39">
        <v>0</v>
      </c>
      <c r="J205" s="15">
        <f t="shared" si="44"/>
        <v>0</v>
      </c>
    </row>
    <row r="206" spans="1:10" x14ac:dyDescent="0.3">
      <c r="A206" s="12" t="s">
        <v>351</v>
      </c>
      <c r="B206" s="13" t="s">
        <v>18</v>
      </c>
      <c r="C206" s="13" t="s">
        <v>82</v>
      </c>
      <c r="D206" s="33" t="s">
        <v>352</v>
      </c>
      <c r="E206" s="14">
        <v>25</v>
      </c>
      <c r="F206" s="14">
        <v>1608.94</v>
      </c>
      <c r="G206" s="15">
        <f t="shared" si="43"/>
        <v>40223.5</v>
      </c>
      <c r="H206" s="14">
        <v>25</v>
      </c>
      <c r="I206" s="39">
        <v>0</v>
      </c>
      <c r="J206" s="15">
        <f t="shared" si="44"/>
        <v>0</v>
      </c>
    </row>
    <row r="207" spans="1:10" x14ac:dyDescent="0.3">
      <c r="A207" s="12" t="s">
        <v>353</v>
      </c>
      <c r="B207" s="13" t="s">
        <v>18</v>
      </c>
      <c r="C207" s="13" t="s">
        <v>65</v>
      </c>
      <c r="D207" s="33" t="s">
        <v>354</v>
      </c>
      <c r="E207" s="14">
        <v>72</v>
      </c>
      <c r="F207" s="14">
        <v>75.48</v>
      </c>
      <c r="G207" s="15">
        <f t="shared" si="43"/>
        <v>5434.56</v>
      </c>
      <c r="H207" s="14">
        <v>72</v>
      </c>
      <c r="I207" s="39">
        <v>0</v>
      </c>
      <c r="J207" s="15">
        <f t="shared" si="44"/>
        <v>0</v>
      </c>
    </row>
    <row r="208" spans="1:10" x14ac:dyDescent="0.3">
      <c r="A208" s="16"/>
      <c r="B208" s="16"/>
      <c r="C208" s="16"/>
      <c r="D208" s="34" t="s">
        <v>355</v>
      </c>
      <c r="E208" s="14">
        <v>1</v>
      </c>
      <c r="F208" s="17">
        <f>SUM(G198:G207)</f>
        <v>85547.18</v>
      </c>
      <c r="G208" s="17">
        <f t="shared" si="43"/>
        <v>85547.18</v>
      </c>
      <c r="H208" s="14">
        <v>1</v>
      </c>
      <c r="I208" s="17">
        <f>SUM(J198:J207)</f>
        <v>0</v>
      </c>
      <c r="J208" s="17">
        <f t="shared" si="44"/>
        <v>0</v>
      </c>
    </row>
    <row r="209" spans="1:10" ht="1.2" customHeight="1" x14ac:dyDescent="0.3">
      <c r="A209" s="18"/>
      <c r="B209" s="18"/>
      <c r="C209" s="18"/>
      <c r="D209" s="35"/>
      <c r="E209" s="18"/>
      <c r="F209" s="18"/>
      <c r="G209" s="18"/>
      <c r="H209" s="18"/>
      <c r="I209" s="18"/>
      <c r="J209" s="18"/>
    </row>
    <row r="210" spans="1:10" x14ac:dyDescent="0.3">
      <c r="A210" s="8" t="s">
        <v>356</v>
      </c>
      <c r="B210" s="8" t="s">
        <v>10</v>
      </c>
      <c r="C210" s="8" t="s">
        <v>11</v>
      </c>
      <c r="D210" s="31" t="s">
        <v>357</v>
      </c>
      <c r="E210" s="9">
        <f t="shared" ref="E210:J210" si="45">E268</f>
        <v>1</v>
      </c>
      <c r="F210" s="9">
        <f t="shared" si="45"/>
        <v>299540.73</v>
      </c>
      <c r="G210" s="9">
        <f t="shared" si="45"/>
        <v>299540.73</v>
      </c>
      <c r="H210" s="9">
        <f t="shared" si="45"/>
        <v>1</v>
      </c>
      <c r="I210" s="9">
        <f t="shared" si="45"/>
        <v>0</v>
      </c>
      <c r="J210" s="9">
        <f t="shared" si="45"/>
        <v>0</v>
      </c>
    </row>
    <row r="211" spans="1:10" x14ac:dyDescent="0.3">
      <c r="A211" s="10" t="s">
        <v>358</v>
      </c>
      <c r="B211" s="10" t="s">
        <v>10</v>
      </c>
      <c r="C211" s="10" t="s">
        <v>11</v>
      </c>
      <c r="D211" s="32" t="s">
        <v>14</v>
      </c>
      <c r="E211" s="11">
        <f t="shared" ref="E211:J211" si="46">E216</f>
        <v>1</v>
      </c>
      <c r="F211" s="11">
        <f t="shared" si="46"/>
        <v>11559.16</v>
      </c>
      <c r="G211" s="11">
        <f t="shared" si="46"/>
        <v>11559.16</v>
      </c>
      <c r="H211" s="11">
        <f t="shared" si="46"/>
        <v>1</v>
      </c>
      <c r="I211" s="11">
        <f t="shared" si="46"/>
        <v>0</v>
      </c>
      <c r="J211" s="11">
        <f t="shared" si="46"/>
        <v>0</v>
      </c>
    </row>
    <row r="212" spans="1:10" x14ac:dyDescent="0.3">
      <c r="A212" s="12" t="s">
        <v>359</v>
      </c>
      <c r="B212" s="13" t="s">
        <v>18</v>
      </c>
      <c r="C212" s="13" t="s">
        <v>65</v>
      </c>
      <c r="D212" s="33" t="s">
        <v>360</v>
      </c>
      <c r="E212" s="14">
        <v>1</v>
      </c>
      <c r="F212" s="14">
        <v>1744.41</v>
      </c>
      <c r="G212" s="15">
        <f>ROUND(E212*F212,2)</f>
        <v>1744.41</v>
      </c>
      <c r="H212" s="14">
        <v>1</v>
      </c>
      <c r="I212" s="39">
        <v>0</v>
      </c>
      <c r="J212" s="15">
        <f>ROUND(H212*I212,2)</f>
        <v>0</v>
      </c>
    </row>
    <row r="213" spans="1:10" x14ac:dyDescent="0.3">
      <c r="A213" s="12" t="s">
        <v>361</v>
      </c>
      <c r="B213" s="13" t="s">
        <v>18</v>
      </c>
      <c r="C213" s="13" t="s">
        <v>362</v>
      </c>
      <c r="D213" s="33" t="s">
        <v>363</v>
      </c>
      <c r="E213" s="14">
        <v>31.16</v>
      </c>
      <c r="F213" s="14">
        <v>88.77</v>
      </c>
      <c r="G213" s="15">
        <f>ROUND(E213*F213,2)</f>
        <v>2766.07</v>
      </c>
      <c r="H213" s="14">
        <v>31.16</v>
      </c>
      <c r="I213" s="39">
        <v>0</v>
      </c>
      <c r="J213" s="15">
        <f>ROUND(H213*I213,2)</f>
        <v>0</v>
      </c>
    </row>
    <row r="214" spans="1:10" x14ac:dyDescent="0.3">
      <c r="A214" s="12" t="s">
        <v>364</v>
      </c>
      <c r="B214" s="13" t="s">
        <v>18</v>
      </c>
      <c r="C214" s="13" t="s">
        <v>22</v>
      </c>
      <c r="D214" s="33" t="s">
        <v>365</v>
      </c>
      <c r="E214" s="14">
        <v>106.5</v>
      </c>
      <c r="F214" s="14">
        <v>42.95</v>
      </c>
      <c r="G214" s="15">
        <f>ROUND(E214*F214,2)</f>
        <v>4574.18</v>
      </c>
      <c r="H214" s="14">
        <v>106.5</v>
      </c>
      <c r="I214" s="39">
        <v>0</v>
      </c>
      <c r="J214" s="15">
        <f>ROUND(H214*I214,2)</f>
        <v>0</v>
      </c>
    </row>
    <row r="215" spans="1:10" x14ac:dyDescent="0.3">
      <c r="A215" s="12" t="s">
        <v>366</v>
      </c>
      <c r="B215" s="13" t="s">
        <v>18</v>
      </c>
      <c r="C215" s="13" t="s">
        <v>22</v>
      </c>
      <c r="D215" s="33" t="s">
        <v>367</v>
      </c>
      <c r="E215" s="14">
        <v>50</v>
      </c>
      <c r="F215" s="14">
        <v>49.49</v>
      </c>
      <c r="G215" s="15">
        <f>ROUND(E215*F215,2)</f>
        <v>2474.5</v>
      </c>
      <c r="H215" s="14">
        <v>50</v>
      </c>
      <c r="I215" s="39">
        <v>0</v>
      </c>
      <c r="J215" s="15">
        <f>ROUND(H215*I215,2)</f>
        <v>0</v>
      </c>
    </row>
    <row r="216" spans="1:10" x14ac:dyDescent="0.3">
      <c r="A216" s="16"/>
      <c r="B216" s="16"/>
      <c r="C216" s="16"/>
      <c r="D216" s="34" t="s">
        <v>368</v>
      </c>
      <c r="E216" s="14">
        <v>1</v>
      </c>
      <c r="F216" s="17">
        <f>SUM(G212:G215)</f>
        <v>11559.16</v>
      </c>
      <c r="G216" s="17">
        <f>ROUND(E216*F216,2)</f>
        <v>11559.16</v>
      </c>
      <c r="H216" s="14">
        <v>1</v>
      </c>
      <c r="I216" s="17">
        <f>SUM(J212:J215)</f>
        <v>0</v>
      </c>
      <c r="J216" s="17">
        <f>ROUND(H216*I216,2)</f>
        <v>0</v>
      </c>
    </row>
    <row r="217" spans="1:10" ht="1.2" customHeight="1" x14ac:dyDescent="0.3">
      <c r="A217" s="18"/>
      <c r="B217" s="18"/>
      <c r="C217" s="18"/>
      <c r="D217" s="35"/>
      <c r="E217" s="18"/>
      <c r="F217" s="18"/>
      <c r="G217" s="18"/>
      <c r="H217" s="18"/>
      <c r="I217" s="18"/>
      <c r="J217" s="18"/>
    </row>
    <row r="218" spans="1:10" x14ac:dyDescent="0.3">
      <c r="A218" s="10" t="s">
        <v>369</v>
      </c>
      <c r="B218" s="10" t="s">
        <v>10</v>
      </c>
      <c r="C218" s="10" t="s">
        <v>11</v>
      </c>
      <c r="D218" s="32" t="s">
        <v>127</v>
      </c>
      <c r="E218" s="11">
        <f t="shared" ref="E218:J218" si="47">E227</f>
        <v>1</v>
      </c>
      <c r="F218" s="11">
        <f t="shared" si="47"/>
        <v>6176.71</v>
      </c>
      <c r="G218" s="11">
        <f t="shared" si="47"/>
        <v>6176.71</v>
      </c>
      <c r="H218" s="11">
        <f t="shared" si="47"/>
        <v>1</v>
      </c>
      <c r="I218" s="11">
        <f t="shared" si="47"/>
        <v>0</v>
      </c>
      <c r="J218" s="11">
        <f t="shared" si="47"/>
        <v>0</v>
      </c>
    </row>
    <row r="219" spans="1:10" x14ac:dyDescent="0.3">
      <c r="A219" s="12" t="s">
        <v>370</v>
      </c>
      <c r="B219" s="13" t="s">
        <v>18</v>
      </c>
      <c r="C219" s="13" t="s">
        <v>349</v>
      </c>
      <c r="D219" s="33" t="s">
        <v>371</v>
      </c>
      <c r="E219" s="14">
        <v>60</v>
      </c>
      <c r="F219" s="14">
        <v>60.2</v>
      </c>
      <c r="G219" s="15">
        <f t="shared" ref="G219:G227" si="48">ROUND(E219*F219,2)</f>
        <v>3612</v>
      </c>
      <c r="H219" s="14">
        <v>60</v>
      </c>
      <c r="I219" s="39">
        <v>0</v>
      </c>
      <c r="J219" s="15">
        <f t="shared" ref="J219:J227" si="49">ROUND(H219*I219,2)</f>
        <v>0</v>
      </c>
    </row>
    <row r="220" spans="1:10" x14ac:dyDescent="0.3">
      <c r="A220" s="12" t="s">
        <v>372</v>
      </c>
      <c r="B220" s="13" t="s">
        <v>18</v>
      </c>
      <c r="C220" s="13" t="s">
        <v>65</v>
      </c>
      <c r="D220" s="33" t="s">
        <v>373</v>
      </c>
      <c r="E220" s="14">
        <v>1</v>
      </c>
      <c r="F220" s="14">
        <v>286.58</v>
      </c>
      <c r="G220" s="15">
        <f t="shared" si="48"/>
        <v>286.58</v>
      </c>
      <c r="H220" s="14">
        <v>1</v>
      </c>
      <c r="I220" s="39">
        <v>0</v>
      </c>
      <c r="J220" s="15">
        <f t="shared" si="49"/>
        <v>0</v>
      </c>
    </row>
    <row r="221" spans="1:10" x14ac:dyDescent="0.3">
      <c r="A221" s="12" t="s">
        <v>374</v>
      </c>
      <c r="B221" s="13" t="s">
        <v>18</v>
      </c>
      <c r="C221" s="13" t="s">
        <v>145</v>
      </c>
      <c r="D221" s="33" t="s">
        <v>375</v>
      </c>
      <c r="E221" s="14">
        <v>1</v>
      </c>
      <c r="F221" s="14">
        <v>80.930000000000007</v>
      </c>
      <c r="G221" s="15">
        <f t="shared" si="48"/>
        <v>80.930000000000007</v>
      </c>
      <c r="H221" s="14">
        <v>1</v>
      </c>
      <c r="I221" s="39">
        <v>0</v>
      </c>
      <c r="J221" s="15">
        <f t="shared" si="49"/>
        <v>0</v>
      </c>
    </row>
    <row r="222" spans="1:10" x14ac:dyDescent="0.3">
      <c r="A222" s="12" t="s">
        <v>376</v>
      </c>
      <c r="B222" s="13" t="s">
        <v>18</v>
      </c>
      <c r="C222" s="13" t="s">
        <v>349</v>
      </c>
      <c r="D222" s="33" t="s">
        <v>377</v>
      </c>
      <c r="E222" s="14">
        <v>4</v>
      </c>
      <c r="F222" s="14">
        <v>177.06</v>
      </c>
      <c r="G222" s="15">
        <f t="shared" si="48"/>
        <v>708.24</v>
      </c>
      <c r="H222" s="14">
        <v>4</v>
      </c>
      <c r="I222" s="39">
        <v>0</v>
      </c>
      <c r="J222" s="15">
        <f t="shared" si="49"/>
        <v>0</v>
      </c>
    </row>
    <row r="223" spans="1:10" x14ac:dyDescent="0.3">
      <c r="A223" s="12" t="s">
        <v>378</v>
      </c>
      <c r="B223" s="13" t="s">
        <v>18</v>
      </c>
      <c r="C223" s="13" t="s">
        <v>145</v>
      </c>
      <c r="D223" s="33" t="s">
        <v>379</v>
      </c>
      <c r="E223" s="14">
        <v>1</v>
      </c>
      <c r="F223" s="14">
        <v>132.01</v>
      </c>
      <c r="G223" s="15">
        <f t="shared" si="48"/>
        <v>132.01</v>
      </c>
      <c r="H223" s="14">
        <v>1</v>
      </c>
      <c r="I223" s="39">
        <v>0</v>
      </c>
      <c r="J223" s="15">
        <f t="shared" si="49"/>
        <v>0</v>
      </c>
    </row>
    <row r="224" spans="1:10" x14ac:dyDescent="0.3">
      <c r="A224" s="12" t="s">
        <v>380</v>
      </c>
      <c r="B224" s="13" t="s">
        <v>18</v>
      </c>
      <c r="C224" s="13" t="s">
        <v>349</v>
      </c>
      <c r="D224" s="33" t="s">
        <v>381</v>
      </c>
      <c r="E224" s="14">
        <v>20</v>
      </c>
      <c r="F224" s="14">
        <v>49.71</v>
      </c>
      <c r="G224" s="15">
        <f t="shared" si="48"/>
        <v>994.2</v>
      </c>
      <c r="H224" s="14">
        <v>20</v>
      </c>
      <c r="I224" s="39">
        <v>0</v>
      </c>
      <c r="J224" s="15">
        <f t="shared" si="49"/>
        <v>0</v>
      </c>
    </row>
    <row r="225" spans="1:10" x14ac:dyDescent="0.3">
      <c r="A225" s="12" t="s">
        <v>382</v>
      </c>
      <c r="B225" s="13" t="s">
        <v>18</v>
      </c>
      <c r="C225" s="13" t="s">
        <v>38</v>
      </c>
      <c r="D225" s="33" t="s">
        <v>383</v>
      </c>
      <c r="E225" s="14">
        <v>7</v>
      </c>
      <c r="F225" s="14">
        <v>18.940000000000001</v>
      </c>
      <c r="G225" s="15">
        <f t="shared" si="48"/>
        <v>132.58000000000001</v>
      </c>
      <c r="H225" s="14">
        <v>7</v>
      </c>
      <c r="I225" s="39">
        <v>0</v>
      </c>
      <c r="J225" s="15">
        <f t="shared" si="49"/>
        <v>0</v>
      </c>
    </row>
    <row r="226" spans="1:10" x14ac:dyDescent="0.3">
      <c r="A226" s="12" t="s">
        <v>384</v>
      </c>
      <c r="B226" s="13" t="s">
        <v>18</v>
      </c>
      <c r="C226" s="13" t="s">
        <v>65</v>
      </c>
      <c r="D226" s="33" t="s">
        <v>385</v>
      </c>
      <c r="E226" s="14">
        <v>1</v>
      </c>
      <c r="F226" s="14">
        <v>230.17</v>
      </c>
      <c r="G226" s="15">
        <f t="shared" si="48"/>
        <v>230.17</v>
      </c>
      <c r="H226" s="14">
        <v>1</v>
      </c>
      <c r="I226" s="39">
        <v>0</v>
      </c>
      <c r="J226" s="15">
        <f t="shared" si="49"/>
        <v>0</v>
      </c>
    </row>
    <row r="227" spans="1:10" x14ac:dyDescent="0.3">
      <c r="A227" s="16"/>
      <c r="B227" s="16"/>
      <c r="C227" s="16"/>
      <c r="D227" s="34" t="s">
        <v>386</v>
      </c>
      <c r="E227" s="14">
        <v>1</v>
      </c>
      <c r="F227" s="17">
        <f>SUM(G219:G226)</f>
        <v>6176.71</v>
      </c>
      <c r="G227" s="17">
        <f t="shared" si="48"/>
        <v>6176.71</v>
      </c>
      <c r="H227" s="14">
        <v>1</v>
      </c>
      <c r="I227" s="17">
        <f>SUM(J219:J226)</f>
        <v>0</v>
      </c>
      <c r="J227" s="17">
        <f t="shared" si="49"/>
        <v>0</v>
      </c>
    </row>
    <row r="228" spans="1:10" ht="1.2" customHeight="1" x14ac:dyDescent="0.3">
      <c r="A228" s="18"/>
      <c r="B228" s="18"/>
      <c r="C228" s="18"/>
      <c r="D228" s="35"/>
      <c r="E228" s="18"/>
      <c r="F228" s="18"/>
      <c r="G228" s="18"/>
      <c r="H228" s="18"/>
      <c r="I228" s="18"/>
      <c r="J228" s="18"/>
    </row>
    <row r="229" spans="1:10" x14ac:dyDescent="0.3">
      <c r="A229" s="10" t="s">
        <v>387</v>
      </c>
      <c r="B229" s="10" t="s">
        <v>10</v>
      </c>
      <c r="C229" s="10" t="s">
        <v>11</v>
      </c>
      <c r="D229" s="32" t="s">
        <v>388</v>
      </c>
      <c r="E229" s="11">
        <f t="shared" ref="E229:J229" si="50">E231</f>
        <v>1</v>
      </c>
      <c r="F229" s="11">
        <f t="shared" si="50"/>
        <v>153776.34</v>
      </c>
      <c r="G229" s="11">
        <f t="shared" si="50"/>
        <v>153776.34</v>
      </c>
      <c r="H229" s="11">
        <f t="shared" si="50"/>
        <v>1</v>
      </c>
      <c r="I229" s="11">
        <f t="shared" si="50"/>
        <v>0</v>
      </c>
      <c r="J229" s="11">
        <f t="shared" si="50"/>
        <v>0</v>
      </c>
    </row>
    <row r="230" spans="1:10" ht="20.399999999999999" x14ac:dyDescent="0.3">
      <c r="A230" s="12" t="s">
        <v>162</v>
      </c>
      <c r="B230" s="13" t="s">
        <v>18</v>
      </c>
      <c r="C230" s="13" t="s">
        <v>22</v>
      </c>
      <c r="D230" s="33" t="s">
        <v>163</v>
      </c>
      <c r="E230" s="14">
        <v>919.44</v>
      </c>
      <c r="F230" s="14">
        <v>167.25</v>
      </c>
      <c r="G230" s="15">
        <f>ROUND(E230*F230,2)</f>
        <v>153776.34</v>
      </c>
      <c r="H230" s="14">
        <v>919.44</v>
      </c>
      <c r="I230" s="39">
        <v>0</v>
      </c>
      <c r="J230" s="15">
        <f>ROUND(H230*I230,2)</f>
        <v>0</v>
      </c>
    </row>
    <row r="231" spans="1:10" x14ac:dyDescent="0.3">
      <c r="A231" s="16"/>
      <c r="B231" s="16"/>
      <c r="C231" s="16"/>
      <c r="D231" s="34" t="s">
        <v>389</v>
      </c>
      <c r="E231" s="14">
        <v>1</v>
      </c>
      <c r="F231" s="17">
        <f>G230</f>
        <v>153776.34</v>
      </c>
      <c r="G231" s="17">
        <f>ROUND(E231*F231,2)</f>
        <v>153776.34</v>
      </c>
      <c r="H231" s="14">
        <v>1</v>
      </c>
      <c r="I231" s="17">
        <f>J230</f>
        <v>0</v>
      </c>
      <c r="J231" s="17">
        <f>ROUND(H231*I231,2)</f>
        <v>0</v>
      </c>
    </row>
    <row r="232" spans="1:10" ht="1.2" customHeight="1" x14ac:dyDescent="0.3">
      <c r="A232" s="18"/>
      <c r="B232" s="18"/>
      <c r="C232" s="18"/>
      <c r="D232" s="35"/>
      <c r="E232" s="18"/>
      <c r="F232" s="18"/>
      <c r="G232" s="18"/>
      <c r="H232" s="18"/>
      <c r="I232" s="18"/>
      <c r="J232" s="18"/>
    </row>
    <row r="233" spans="1:10" x14ac:dyDescent="0.3">
      <c r="A233" s="10" t="s">
        <v>390</v>
      </c>
      <c r="B233" s="10" t="s">
        <v>10</v>
      </c>
      <c r="C233" s="10" t="s">
        <v>11</v>
      </c>
      <c r="D233" s="32" t="s">
        <v>391</v>
      </c>
      <c r="E233" s="11">
        <f t="shared" ref="E233:J233" si="51">E241</f>
        <v>1</v>
      </c>
      <c r="F233" s="11">
        <f t="shared" si="51"/>
        <v>25750.34</v>
      </c>
      <c r="G233" s="11">
        <f t="shared" si="51"/>
        <v>25750.34</v>
      </c>
      <c r="H233" s="11">
        <f t="shared" si="51"/>
        <v>1</v>
      </c>
      <c r="I233" s="11">
        <f t="shared" si="51"/>
        <v>0</v>
      </c>
      <c r="J233" s="11">
        <f t="shared" si="51"/>
        <v>0</v>
      </c>
    </row>
    <row r="234" spans="1:10" x14ac:dyDescent="0.3">
      <c r="A234" s="12" t="s">
        <v>392</v>
      </c>
      <c r="B234" s="13" t="s">
        <v>18</v>
      </c>
      <c r="C234" s="13" t="s">
        <v>22</v>
      </c>
      <c r="D234" s="33" t="s">
        <v>393</v>
      </c>
      <c r="E234" s="14">
        <v>30</v>
      </c>
      <c r="F234" s="14">
        <v>19.739999999999998</v>
      </c>
      <c r="G234" s="15">
        <f t="shared" ref="G234:G241" si="52">ROUND(E234*F234,2)</f>
        <v>592.20000000000005</v>
      </c>
      <c r="H234" s="14">
        <v>30</v>
      </c>
      <c r="I234" s="39">
        <v>0</v>
      </c>
      <c r="J234" s="15">
        <f t="shared" ref="J234:J241" si="53">ROUND(H234*I234,2)</f>
        <v>0</v>
      </c>
    </row>
    <row r="235" spans="1:10" x14ac:dyDescent="0.3">
      <c r="A235" s="12" t="s">
        <v>394</v>
      </c>
      <c r="B235" s="13" t="s">
        <v>18</v>
      </c>
      <c r="C235" s="13" t="s">
        <v>362</v>
      </c>
      <c r="D235" s="33" t="s">
        <v>395</v>
      </c>
      <c r="E235" s="14">
        <v>106.5</v>
      </c>
      <c r="F235" s="14">
        <v>26.81</v>
      </c>
      <c r="G235" s="15">
        <f t="shared" si="52"/>
        <v>2855.27</v>
      </c>
      <c r="H235" s="14">
        <v>106.5</v>
      </c>
      <c r="I235" s="39">
        <v>0</v>
      </c>
      <c r="J235" s="15">
        <f t="shared" si="53"/>
        <v>0</v>
      </c>
    </row>
    <row r="236" spans="1:10" x14ac:dyDescent="0.3">
      <c r="A236" s="12" t="s">
        <v>396</v>
      </c>
      <c r="B236" s="13" t="s">
        <v>18</v>
      </c>
      <c r="C236" s="13" t="s">
        <v>362</v>
      </c>
      <c r="D236" s="33" t="s">
        <v>397</v>
      </c>
      <c r="E236" s="14">
        <v>67.5</v>
      </c>
      <c r="F236" s="14">
        <v>42.61</v>
      </c>
      <c r="G236" s="15">
        <f t="shared" si="52"/>
        <v>2876.18</v>
      </c>
      <c r="H236" s="14">
        <v>67.5</v>
      </c>
      <c r="I236" s="39">
        <v>0</v>
      </c>
      <c r="J236" s="15">
        <f t="shared" si="53"/>
        <v>0</v>
      </c>
    </row>
    <row r="237" spans="1:10" x14ac:dyDescent="0.3">
      <c r="A237" s="12" t="s">
        <v>398</v>
      </c>
      <c r="B237" s="13" t="s">
        <v>18</v>
      </c>
      <c r="C237" s="13" t="s">
        <v>60</v>
      </c>
      <c r="D237" s="33" t="s">
        <v>399</v>
      </c>
      <c r="E237" s="14">
        <v>38.5</v>
      </c>
      <c r="F237" s="14">
        <v>39.270000000000003</v>
      </c>
      <c r="G237" s="15">
        <f t="shared" si="52"/>
        <v>1511.9</v>
      </c>
      <c r="H237" s="14">
        <v>38.5</v>
      </c>
      <c r="I237" s="39">
        <v>0</v>
      </c>
      <c r="J237" s="15">
        <f t="shared" si="53"/>
        <v>0</v>
      </c>
    </row>
    <row r="238" spans="1:10" x14ac:dyDescent="0.3">
      <c r="A238" s="12" t="s">
        <v>400</v>
      </c>
      <c r="B238" s="13" t="s">
        <v>18</v>
      </c>
      <c r="C238" s="13" t="s">
        <v>65</v>
      </c>
      <c r="D238" s="33" t="s">
        <v>401</v>
      </c>
      <c r="E238" s="14">
        <v>1</v>
      </c>
      <c r="F238" s="14">
        <v>392.11</v>
      </c>
      <c r="G238" s="15">
        <f t="shared" si="52"/>
        <v>392.11</v>
      </c>
      <c r="H238" s="14">
        <v>1</v>
      </c>
      <c r="I238" s="39">
        <v>0</v>
      </c>
      <c r="J238" s="15">
        <f t="shared" si="53"/>
        <v>0</v>
      </c>
    </row>
    <row r="239" spans="1:10" x14ac:dyDescent="0.3">
      <c r="A239" s="12" t="s">
        <v>402</v>
      </c>
      <c r="B239" s="13" t="s">
        <v>18</v>
      </c>
      <c r="C239" s="13" t="s">
        <v>362</v>
      </c>
      <c r="D239" s="33" t="s">
        <v>403</v>
      </c>
      <c r="E239" s="14">
        <v>820</v>
      </c>
      <c r="F239" s="14">
        <v>19.97</v>
      </c>
      <c r="G239" s="15">
        <f t="shared" si="52"/>
        <v>16375.4</v>
      </c>
      <c r="H239" s="14">
        <v>820</v>
      </c>
      <c r="I239" s="39">
        <v>0</v>
      </c>
      <c r="J239" s="15">
        <f t="shared" si="53"/>
        <v>0</v>
      </c>
    </row>
    <row r="240" spans="1:10" x14ac:dyDescent="0.3">
      <c r="A240" s="12" t="s">
        <v>404</v>
      </c>
      <c r="B240" s="13" t="s">
        <v>18</v>
      </c>
      <c r="C240" s="13" t="s">
        <v>112</v>
      </c>
      <c r="D240" s="33" t="s">
        <v>405</v>
      </c>
      <c r="E240" s="14">
        <v>5.47</v>
      </c>
      <c r="F240" s="14">
        <v>209.74</v>
      </c>
      <c r="G240" s="15">
        <f t="shared" si="52"/>
        <v>1147.28</v>
      </c>
      <c r="H240" s="14">
        <v>5.47</v>
      </c>
      <c r="I240" s="39">
        <v>0</v>
      </c>
      <c r="J240" s="15">
        <f t="shared" si="53"/>
        <v>0</v>
      </c>
    </row>
    <row r="241" spans="1:10" x14ac:dyDescent="0.3">
      <c r="A241" s="16"/>
      <c r="B241" s="16"/>
      <c r="C241" s="16"/>
      <c r="D241" s="34" t="s">
        <v>406</v>
      </c>
      <c r="E241" s="14">
        <v>1</v>
      </c>
      <c r="F241" s="17">
        <f>SUM(G234:G240)</f>
        <v>25750.34</v>
      </c>
      <c r="G241" s="17">
        <f t="shared" si="52"/>
        <v>25750.34</v>
      </c>
      <c r="H241" s="14">
        <v>1</v>
      </c>
      <c r="I241" s="17">
        <f>SUM(J234:J240)</f>
        <v>0</v>
      </c>
      <c r="J241" s="17">
        <f t="shared" si="53"/>
        <v>0</v>
      </c>
    </row>
    <row r="242" spans="1:10" ht="1.2" customHeight="1" x14ac:dyDescent="0.3">
      <c r="A242" s="18"/>
      <c r="B242" s="18"/>
      <c r="C242" s="18"/>
      <c r="D242" s="35"/>
      <c r="E242" s="18"/>
      <c r="F242" s="18"/>
      <c r="G242" s="18"/>
      <c r="H242" s="18"/>
      <c r="I242" s="18"/>
      <c r="J242" s="18"/>
    </row>
    <row r="243" spans="1:10" x14ac:dyDescent="0.3">
      <c r="A243" s="10" t="s">
        <v>407</v>
      </c>
      <c r="B243" s="10" t="s">
        <v>10</v>
      </c>
      <c r="C243" s="10" t="s">
        <v>11</v>
      </c>
      <c r="D243" s="32" t="s">
        <v>408</v>
      </c>
      <c r="E243" s="11">
        <f t="shared" ref="E243:J243" si="54">E245</f>
        <v>1</v>
      </c>
      <c r="F243" s="11">
        <f t="shared" si="54"/>
        <v>7134.4</v>
      </c>
      <c r="G243" s="11">
        <f t="shared" si="54"/>
        <v>7134.4</v>
      </c>
      <c r="H243" s="11">
        <f t="shared" si="54"/>
        <v>1</v>
      </c>
      <c r="I243" s="11">
        <f t="shared" si="54"/>
        <v>0</v>
      </c>
      <c r="J243" s="11">
        <f t="shared" si="54"/>
        <v>0</v>
      </c>
    </row>
    <row r="244" spans="1:10" x14ac:dyDescent="0.3">
      <c r="A244" s="12" t="s">
        <v>409</v>
      </c>
      <c r="B244" s="13" t="s">
        <v>18</v>
      </c>
      <c r="C244" s="13" t="s">
        <v>362</v>
      </c>
      <c r="D244" s="33" t="s">
        <v>410</v>
      </c>
      <c r="E244" s="14">
        <v>196</v>
      </c>
      <c r="F244" s="14">
        <v>36.4</v>
      </c>
      <c r="G244" s="15">
        <f>ROUND(E244*F244,2)</f>
        <v>7134.4</v>
      </c>
      <c r="H244" s="14">
        <v>196</v>
      </c>
      <c r="I244" s="39">
        <v>0</v>
      </c>
      <c r="J244" s="15">
        <f>ROUND(H244*I244,2)</f>
        <v>0</v>
      </c>
    </row>
    <row r="245" spans="1:10" x14ac:dyDescent="0.3">
      <c r="A245" s="16"/>
      <c r="B245" s="16"/>
      <c r="C245" s="16"/>
      <c r="D245" s="34" t="s">
        <v>411</v>
      </c>
      <c r="E245" s="14">
        <v>1</v>
      </c>
      <c r="F245" s="17">
        <f>G244</f>
        <v>7134.4</v>
      </c>
      <c r="G245" s="17">
        <f>ROUND(E245*F245,2)</f>
        <v>7134.4</v>
      </c>
      <c r="H245" s="14">
        <v>1</v>
      </c>
      <c r="I245" s="17">
        <f>J244</f>
        <v>0</v>
      </c>
      <c r="J245" s="17">
        <f>ROUND(H245*I245,2)</f>
        <v>0</v>
      </c>
    </row>
    <row r="246" spans="1:10" ht="1.2" customHeight="1" x14ac:dyDescent="0.3">
      <c r="A246" s="18"/>
      <c r="B246" s="18"/>
      <c r="C246" s="18"/>
      <c r="D246" s="35"/>
      <c r="E246" s="18"/>
      <c r="F246" s="18"/>
      <c r="G246" s="18"/>
      <c r="H246" s="18"/>
      <c r="I246" s="18"/>
      <c r="J246" s="18"/>
    </row>
    <row r="247" spans="1:10" x14ac:dyDescent="0.3">
      <c r="A247" s="10" t="s">
        <v>412</v>
      </c>
      <c r="B247" s="10" t="s">
        <v>10</v>
      </c>
      <c r="C247" s="10" t="s">
        <v>11</v>
      </c>
      <c r="D247" s="32" t="s">
        <v>413</v>
      </c>
      <c r="E247" s="11">
        <f t="shared" ref="E247:J247" si="55">E256</f>
        <v>1</v>
      </c>
      <c r="F247" s="11">
        <f t="shared" si="55"/>
        <v>71559.83</v>
      </c>
      <c r="G247" s="11">
        <f t="shared" si="55"/>
        <v>71559.83</v>
      </c>
      <c r="H247" s="11">
        <f t="shared" si="55"/>
        <v>1</v>
      </c>
      <c r="I247" s="11">
        <f t="shared" si="55"/>
        <v>0</v>
      </c>
      <c r="J247" s="11">
        <f t="shared" si="55"/>
        <v>0</v>
      </c>
    </row>
    <row r="248" spans="1:10" x14ac:dyDescent="0.3">
      <c r="A248" s="12" t="s">
        <v>414</v>
      </c>
      <c r="B248" s="13" t="s">
        <v>18</v>
      </c>
      <c r="C248" s="13" t="s">
        <v>65</v>
      </c>
      <c r="D248" s="33" t="s">
        <v>415</v>
      </c>
      <c r="E248" s="14">
        <v>3</v>
      </c>
      <c r="F248" s="14">
        <v>951.57</v>
      </c>
      <c r="G248" s="15">
        <f t="shared" ref="G248:G256" si="56">ROUND(E248*F248,2)</f>
        <v>2854.71</v>
      </c>
      <c r="H248" s="14">
        <v>3</v>
      </c>
      <c r="I248" s="39">
        <v>0</v>
      </c>
      <c r="J248" s="15">
        <f t="shared" ref="J248:J256" si="57">ROUND(H248*I248,2)</f>
        <v>0</v>
      </c>
    </row>
    <row r="249" spans="1:10" x14ac:dyDescent="0.3">
      <c r="A249" s="12" t="s">
        <v>416</v>
      </c>
      <c r="B249" s="13" t="s">
        <v>18</v>
      </c>
      <c r="C249" s="13" t="s">
        <v>22</v>
      </c>
      <c r="D249" s="33" t="s">
        <v>417</v>
      </c>
      <c r="E249" s="14">
        <v>1</v>
      </c>
      <c r="F249" s="14">
        <v>219.26</v>
      </c>
      <c r="G249" s="15">
        <f t="shared" si="56"/>
        <v>219.26</v>
      </c>
      <c r="H249" s="14">
        <v>1</v>
      </c>
      <c r="I249" s="39">
        <v>0</v>
      </c>
      <c r="J249" s="15">
        <f t="shared" si="57"/>
        <v>0</v>
      </c>
    </row>
    <row r="250" spans="1:10" x14ac:dyDescent="0.3">
      <c r="A250" s="12" t="s">
        <v>418</v>
      </c>
      <c r="B250" s="13" t="s">
        <v>18</v>
      </c>
      <c r="C250" s="13" t="s">
        <v>22</v>
      </c>
      <c r="D250" s="33" t="s">
        <v>419</v>
      </c>
      <c r="E250" s="14">
        <v>30.6</v>
      </c>
      <c r="F250" s="14">
        <v>171.95</v>
      </c>
      <c r="G250" s="15">
        <f t="shared" si="56"/>
        <v>5261.67</v>
      </c>
      <c r="H250" s="14">
        <v>30.6</v>
      </c>
      <c r="I250" s="39">
        <v>0</v>
      </c>
      <c r="J250" s="15">
        <f t="shared" si="57"/>
        <v>0</v>
      </c>
    </row>
    <row r="251" spans="1:10" x14ac:dyDescent="0.3">
      <c r="A251" s="12" t="s">
        <v>420</v>
      </c>
      <c r="B251" s="13" t="s">
        <v>18</v>
      </c>
      <c r="C251" s="13" t="s">
        <v>33</v>
      </c>
      <c r="D251" s="33" t="s">
        <v>421</v>
      </c>
      <c r="E251" s="14">
        <v>1285.68</v>
      </c>
      <c r="F251" s="14">
        <v>3.91</v>
      </c>
      <c r="G251" s="15">
        <f t="shared" si="56"/>
        <v>5027.01</v>
      </c>
      <c r="H251" s="14">
        <v>1285.68</v>
      </c>
      <c r="I251" s="39">
        <v>0</v>
      </c>
      <c r="J251" s="15">
        <f t="shared" si="57"/>
        <v>0</v>
      </c>
    </row>
    <row r="252" spans="1:10" x14ac:dyDescent="0.3">
      <c r="A252" s="12" t="s">
        <v>422</v>
      </c>
      <c r="B252" s="13" t="s">
        <v>18</v>
      </c>
      <c r="C252" s="13" t="s">
        <v>65</v>
      </c>
      <c r="D252" s="33" t="s">
        <v>423</v>
      </c>
      <c r="E252" s="14">
        <v>2</v>
      </c>
      <c r="F252" s="14">
        <v>1636.02</v>
      </c>
      <c r="G252" s="15">
        <f t="shared" si="56"/>
        <v>3272.04</v>
      </c>
      <c r="H252" s="14">
        <v>2</v>
      </c>
      <c r="I252" s="39">
        <v>0</v>
      </c>
      <c r="J252" s="15">
        <f t="shared" si="57"/>
        <v>0</v>
      </c>
    </row>
    <row r="253" spans="1:10" x14ac:dyDescent="0.3">
      <c r="A253" s="12" t="s">
        <v>424</v>
      </c>
      <c r="B253" s="13" t="s">
        <v>18</v>
      </c>
      <c r="C253" s="13" t="s">
        <v>65</v>
      </c>
      <c r="D253" s="33" t="s">
        <v>425</v>
      </c>
      <c r="E253" s="14">
        <v>2</v>
      </c>
      <c r="F253" s="14">
        <v>333.24</v>
      </c>
      <c r="G253" s="15">
        <f t="shared" si="56"/>
        <v>666.48</v>
      </c>
      <c r="H253" s="14">
        <v>2</v>
      </c>
      <c r="I253" s="39">
        <v>0</v>
      </c>
      <c r="J253" s="15">
        <f t="shared" si="57"/>
        <v>0</v>
      </c>
    </row>
    <row r="254" spans="1:10" x14ac:dyDescent="0.3">
      <c r="A254" s="12" t="s">
        <v>426</v>
      </c>
      <c r="B254" s="13" t="s">
        <v>18</v>
      </c>
      <c r="C254" s="13" t="s">
        <v>38</v>
      </c>
      <c r="D254" s="33" t="s">
        <v>427</v>
      </c>
      <c r="E254" s="14">
        <v>26</v>
      </c>
      <c r="F254" s="14">
        <v>636.66</v>
      </c>
      <c r="G254" s="15">
        <f t="shared" si="56"/>
        <v>16553.16</v>
      </c>
      <c r="H254" s="14">
        <v>26</v>
      </c>
      <c r="I254" s="39">
        <v>0</v>
      </c>
      <c r="J254" s="15">
        <f t="shared" si="57"/>
        <v>0</v>
      </c>
    </row>
    <row r="255" spans="1:10" x14ac:dyDescent="0.3">
      <c r="A255" s="12" t="s">
        <v>428</v>
      </c>
      <c r="B255" s="13" t="s">
        <v>18</v>
      </c>
      <c r="C255" s="13" t="s">
        <v>60</v>
      </c>
      <c r="D255" s="33" t="s">
        <v>429</v>
      </c>
      <c r="E255" s="14">
        <v>25.2</v>
      </c>
      <c r="F255" s="14">
        <v>1496.25</v>
      </c>
      <c r="G255" s="15">
        <f t="shared" si="56"/>
        <v>37705.5</v>
      </c>
      <c r="H255" s="14">
        <v>25.2</v>
      </c>
      <c r="I255" s="39">
        <v>0</v>
      </c>
      <c r="J255" s="15">
        <f t="shared" si="57"/>
        <v>0</v>
      </c>
    </row>
    <row r="256" spans="1:10" x14ac:dyDescent="0.3">
      <c r="A256" s="16"/>
      <c r="B256" s="16"/>
      <c r="C256" s="16"/>
      <c r="D256" s="34" t="s">
        <v>430</v>
      </c>
      <c r="E256" s="14">
        <v>1</v>
      </c>
      <c r="F256" s="17">
        <f>SUM(G248:G255)</f>
        <v>71559.83</v>
      </c>
      <c r="G256" s="17">
        <f t="shared" si="56"/>
        <v>71559.83</v>
      </c>
      <c r="H256" s="14">
        <v>1</v>
      </c>
      <c r="I256" s="17">
        <f>SUM(J248:J255)</f>
        <v>0</v>
      </c>
      <c r="J256" s="17">
        <f t="shared" si="57"/>
        <v>0</v>
      </c>
    </row>
    <row r="257" spans="1:10" ht="1.2" customHeight="1" x14ac:dyDescent="0.3">
      <c r="A257" s="18"/>
      <c r="B257" s="18"/>
      <c r="C257" s="18"/>
      <c r="D257" s="35"/>
      <c r="E257" s="18"/>
      <c r="F257" s="18"/>
      <c r="G257" s="18"/>
      <c r="H257" s="18"/>
      <c r="I257" s="18"/>
      <c r="J257" s="18"/>
    </row>
    <row r="258" spans="1:10" x14ac:dyDescent="0.3">
      <c r="A258" s="10" t="s">
        <v>431</v>
      </c>
      <c r="B258" s="10" t="s">
        <v>10</v>
      </c>
      <c r="C258" s="10" t="s">
        <v>11</v>
      </c>
      <c r="D258" s="32" t="s">
        <v>432</v>
      </c>
      <c r="E258" s="11">
        <f t="shared" ref="E258:J258" si="58">E266</f>
        <v>1</v>
      </c>
      <c r="F258" s="11">
        <f t="shared" si="58"/>
        <v>23583.95</v>
      </c>
      <c r="G258" s="11">
        <f t="shared" si="58"/>
        <v>23583.95</v>
      </c>
      <c r="H258" s="11">
        <f t="shared" si="58"/>
        <v>1</v>
      </c>
      <c r="I258" s="11">
        <f t="shared" si="58"/>
        <v>0</v>
      </c>
      <c r="J258" s="11">
        <f t="shared" si="58"/>
        <v>0</v>
      </c>
    </row>
    <row r="259" spans="1:10" x14ac:dyDescent="0.3">
      <c r="A259" s="12" t="s">
        <v>433</v>
      </c>
      <c r="B259" s="13" t="s">
        <v>18</v>
      </c>
      <c r="C259" s="13" t="s">
        <v>65</v>
      </c>
      <c r="D259" s="33" t="s">
        <v>434</v>
      </c>
      <c r="E259" s="14">
        <v>1</v>
      </c>
      <c r="F259" s="14">
        <v>158.85</v>
      </c>
      <c r="G259" s="15">
        <f t="shared" ref="G259:G266" si="59">ROUND(E259*F259,2)</f>
        <v>158.85</v>
      </c>
      <c r="H259" s="14">
        <v>1</v>
      </c>
      <c r="I259" s="39">
        <v>0</v>
      </c>
      <c r="J259" s="15">
        <f t="shared" ref="J259:J266" si="60">ROUND(H259*I259,2)</f>
        <v>0</v>
      </c>
    </row>
    <row r="260" spans="1:10" x14ac:dyDescent="0.3">
      <c r="A260" s="12" t="s">
        <v>435</v>
      </c>
      <c r="B260" s="13" t="s">
        <v>18</v>
      </c>
      <c r="C260" s="13" t="s">
        <v>65</v>
      </c>
      <c r="D260" s="33" t="s">
        <v>436</v>
      </c>
      <c r="E260" s="14">
        <v>1</v>
      </c>
      <c r="F260" s="14">
        <v>69.78</v>
      </c>
      <c r="G260" s="15">
        <f t="shared" si="59"/>
        <v>69.78</v>
      </c>
      <c r="H260" s="14">
        <v>1</v>
      </c>
      <c r="I260" s="39">
        <v>0</v>
      </c>
      <c r="J260" s="15">
        <f t="shared" si="60"/>
        <v>0</v>
      </c>
    </row>
    <row r="261" spans="1:10" x14ac:dyDescent="0.3">
      <c r="A261" s="12" t="s">
        <v>437</v>
      </c>
      <c r="B261" s="13" t="s">
        <v>18</v>
      </c>
      <c r="C261" s="13" t="s">
        <v>65</v>
      </c>
      <c r="D261" s="33" t="s">
        <v>438</v>
      </c>
      <c r="E261" s="14">
        <v>1</v>
      </c>
      <c r="F261" s="14">
        <v>367.5</v>
      </c>
      <c r="G261" s="15">
        <f t="shared" si="59"/>
        <v>367.5</v>
      </c>
      <c r="H261" s="14">
        <v>1</v>
      </c>
      <c r="I261" s="39">
        <v>0</v>
      </c>
      <c r="J261" s="15">
        <f t="shared" si="60"/>
        <v>0</v>
      </c>
    </row>
    <row r="262" spans="1:10" x14ac:dyDescent="0.3">
      <c r="A262" s="12" t="s">
        <v>439</v>
      </c>
      <c r="B262" s="13" t="s">
        <v>18</v>
      </c>
      <c r="C262" s="13" t="s">
        <v>65</v>
      </c>
      <c r="D262" s="33" t="s">
        <v>440</v>
      </c>
      <c r="E262" s="14">
        <v>1</v>
      </c>
      <c r="F262" s="14">
        <v>2941.8</v>
      </c>
      <c r="G262" s="15">
        <f t="shared" si="59"/>
        <v>2941.8</v>
      </c>
      <c r="H262" s="14">
        <v>1</v>
      </c>
      <c r="I262" s="39">
        <v>0</v>
      </c>
      <c r="J262" s="15">
        <f t="shared" si="60"/>
        <v>0</v>
      </c>
    </row>
    <row r="263" spans="1:10" x14ac:dyDescent="0.3">
      <c r="A263" s="12" t="s">
        <v>441</v>
      </c>
      <c r="B263" s="13" t="s">
        <v>18</v>
      </c>
      <c r="C263" s="13" t="s">
        <v>65</v>
      </c>
      <c r="D263" s="33" t="s">
        <v>442</v>
      </c>
      <c r="E263" s="14">
        <v>1</v>
      </c>
      <c r="F263" s="14">
        <v>1280.42</v>
      </c>
      <c r="G263" s="15">
        <f t="shared" si="59"/>
        <v>1280.42</v>
      </c>
      <c r="H263" s="14">
        <v>1</v>
      </c>
      <c r="I263" s="39">
        <v>0</v>
      </c>
      <c r="J263" s="15">
        <f t="shared" si="60"/>
        <v>0</v>
      </c>
    </row>
    <row r="264" spans="1:10" x14ac:dyDescent="0.3">
      <c r="A264" s="12" t="s">
        <v>443</v>
      </c>
      <c r="B264" s="13" t="s">
        <v>18</v>
      </c>
      <c r="C264" s="13" t="s">
        <v>65</v>
      </c>
      <c r="D264" s="33" t="s">
        <v>444</v>
      </c>
      <c r="E264" s="14">
        <v>1</v>
      </c>
      <c r="F264" s="14">
        <v>3015.6</v>
      </c>
      <c r="G264" s="15">
        <f t="shared" si="59"/>
        <v>3015.6</v>
      </c>
      <c r="H264" s="14">
        <v>1</v>
      </c>
      <c r="I264" s="39">
        <v>0</v>
      </c>
      <c r="J264" s="15">
        <f t="shared" si="60"/>
        <v>0</v>
      </c>
    </row>
    <row r="265" spans="1:10" x14ac:dyDescent="0.3">
      <c r="A265" s="12" t="s">
        <v>445</v>
      </c>
      <c r="B265" s="13" t="s">
        <v>18</v>
      </c>
      <c r="C265" s="13" t="s">
        <v>65</v>
      </c>
      <c r="D265" s="33" t="s">
        <v>446</v>
      </c>
      <c r="E265" s="14">
        <v>1</v>
      </c>
      <c r="F265" s="14">
        <v>15750</v>
      </c>
      <c r="G265" s="15">
        <f t="shared" si="59"/>
        <v>15750</v>
      </c>
      <c r="H265" s="14">
        <v>1</v>
      </c>
      <c r="I265" s="39">
        <v>0</v>
      </c>
      <c r="J265" s="15">
        <f t="shared" si="60"/>
        <v>0</v>
      </c>
    </row>
    <row r="266" spans="1:10" x14ac:dyDescent="0.3">
      <c r="A266" s="16"/>
      <c r="B266" s="16"/>
      <c r="C266" s="16"/>
      <c r="D266" s="34" t="s">
        <v>447</v>
      </c>
      <c r="E266" s="14">
        <v>1</v>
      </c>
      <c r="F266" s="17">
        <f>SUM(G259:G265)</f>
        <v>23583.95</v>
      </c>
      <c r="G266" s="17">
        <f t="shared" si="59"/>
        <v>23583.95</v>
      </c>
      <c r="H266" s="14">
        <v>1</v>
      </c>
      <c r="I266" s="17">
        <f>SUM(J259:J265)</f>
        <v>0</v>
      </c>
      <c r="J266" s="17">
        <f t="shared" si="60"/>
        <v>0</v>
      </c>
    </row>
    <row r="267" spans="1:10" ht="1.2" customHeight="1" x14ac:dyDescent="0.3">
      <c r="A267" s="18"/>
      <c r="B267" s="18"/>
      <c r="C267" s="18"/>
      <c r="D267" s="35"/>
      <c r="E267" s="18"/>
      <c r="F267" s="18"/>
      <c r="G267" s="18"/>
      <c r="H267" s="18"/>
      <c r="I267" s="18"/>
      <c r="J267" s="18"/>
    </row>
    <row r="268" spans="1:10" x14ac:dyDescent="0.3">
      <c r="A268" s="16"/>
      <c r="B268" s="16"/>
      <c r="C268" s="16"/>
      <c r="D268" s="34" t="s">
        <v>448</v>
      </c>
      <c r="E268" s="14">
        <v>1</v>
      </c>
      <c r="F268" s="17">
        <f>G211+G218+G229+G233+G243+G247+G258</f>
        <v>299540.73</v>
      </c>
      <c r="G268" s="17">
        <f>ROUND(E268*F268,2)</f>
        <v>299540.73</v>
      </c>
      <c r="H268" s="14">
        <v>1</v>
      </c>
      <c r="I268" s="17">
        <f>J211+J218+J229+J233+J243+J247+J258</f>
        <v>0</v>
      </c>
      <c r="J268" s="17">
        <f>ROUND(H268*I268,2)</f>
        <v>0</v>
      </c>
    </row>
    <row r="269" spans="1:10" ht="1.2" customHeight="1" x14ac:dyDescent="0.3">
      <c r="A269" s="18"/>
      <c r="B269" s="18"/>
      <c r="C269" s="18"/>
      <c r="D269" s="35"/>
      <c r="E269" s="18"/>
      <c r="F269" s="18"/>
      <c r="G269" s="18"/>
      <c r="H269" s="18"/>
      <c r="I269" s="18"/>
      <c r="J269" s="18"/>
    </row>
    <row r="270" spans="1:10" x14ac:dyDescent="0.3">
      <c r="A270" s="8" t="s">
        <v>449</v>
      </c>
      <c r="B270" s="8" t="s">
        <v>10</v>
      </c>
      <c r="C270" s="8" t="s">
        <v>11</v>
      </c>
      <c r="D270" s="31" t="s">
        <v>450</v>
      </c>
      <c r="E270" s="9">
        <f t="shared" ref="E270:J270" si="61">E286</f>
        <v>1</v>
      </c>
      <c r="F270" s="9">
        <f t="shared" si="61"/>
        <v>30745.22</v>
      </c>
      <c r="G270" s="9">
        <f t="shared" si="61"/>
        <v>30745.22</v>
      </c>
      <c r="H270" s="9">
        <f t="shared" si="61"/>
        <v>1</v>
      </c>
      <c r="I270" s="9">
        <f t="shared" si="61"/>
        <v>0</v>
      </c>
      <c r="J270" s="9">
        <f t="shared" si="61"/>
        <v>0</v>
      </c>
    </row>
    <row r="271" spans="1:10" x14ac:dyDescent="0.3">
      <c r="A271" s="12" t="s">
        <v>451</v>
      </c>
      <c r="B271" s="13" t="s">
        <v>18</v>
      </c>
      <c r="C271" s="13" t="s">
        <v>452</v>
      </c>
      <c r="D271" s="33" t="s">
        <v>453</v>
      </c>
      <c r="E271" s="14">
        <v>50</v>
      </c>
      <c r="F271" s="14">
        <v>134.54</v>
      </c>
      <c r="G271" s="15">
        <f t="shared" ref="G271:G286" si="62">ROUND(E271*F271,2)</f>
        <v>6727</v>
      </c>
      <c r="H271" s="14">
        <v>50</v>
      </c>
      <c r="I271" s="39">
        <v>0</v>
      </c>
      <c r="J271" s="15">
        <f t="shared" ref="J271:J286" si="63">ROUND(H271*I271,2)</f>
        <v>0</v>
      </c>
    </row>
    <row r="272" spans="1:10" x14ac:dyDescent="0.3">
      <c r="A272" s="12" t="s">
        <v>454</v>
      </c>
      <c r="B272" s="13" t="s">
        <v>18</v>
      </c>
      <c r="C272" s="13" t="s">
        <v>38</v>
      </c>
      <c r="D272" s="33" t="s">
        <v>455</v>
      </c>
      <c r="E272" s="14">
        <v>20</v>
      </c>
      <c r="F272" s="14">
        <v>114.17</v>
      </c>
      <c r="G272" s="15">
        <f t="shared" si="62"/>
        <v>2283.4</v>
      </c>
      <c r="H272" s="14">
        <v>20</v>
      </c>
      <c r="I272" s="39">
        <v>0</v>
      </c>
      <c r="J272" s="15">
        <f t="shared" si="63"/>
        <v>0</v>
      </c>
    </row>
    <row r="273" spans="1:10" x14ac:dyDescent="0.3">
      <c r="A273" s="12" t="s">
        <v>456</v>
      </c>
      <c r="B273" s="13" t="s">
        <v>18</v>
      </c>
      <c r="C273" s="13" t="s">
        <v>38</v>
      </c>
      <c r="D273" s="33" t="s">
        <v>457</v>
      </c>
      <c r="E273" s="14">
        <v>40</v>
      </c>
      <c r="F273" s="14">
        <v>121.46</v>
      </c>
      <c r="G273" s="15">
        <f t="shared" si="62"/>
        <v>4858.3999999999996</v>
      </c>
      <c r="H273" s="14">
        <v>40</v>
      </c>
      <c r="I273" s="39">
        <v>0</v>
      </c>
      <c r="J273" s="15">
        <f t="shared" si="63"/>
        <v>0</v>
      </c>
    </row>
    <row r="274" spans="1:10" x14ac:dyDescent="0.3">
      <c r="A274" s="12" t="s">
        <v>458</v>
      </c>
      <c r="B274" s="13" t="s">
        <v>18</v>
      </c>
      <c r="C274" s="13" t="s">
        <v>65</v>
      </c>
      <c r="D274" s="33" t="s">
        <v>459</v>
      </c>
      <c r="E274" s="14">
        <v>1</v>
      </c>
      <c r="F274" s="14">
        <v>45.87</v>
      </c>
      <c r="G274" s="15">
        <f t="shared" si="62"/>
        <v>45.87</v>
      </c>
      <c r="H274" s="14">
        <v>1</v>
      </c>
      <c r="I274" s="39">
        <v>0</v>
      </c>
      <c r="J274" s="15">
        <f t="shared" si="63"/>
        <v>0</v>
      </c>
    </row>
    <row r="275" spans="1:10" x14ac:dyDescent="0.3">
      <c r="A275" s="12" t="s">
        <v>460</v>
      </c>
      <c r="B275" s="13" t="s">
        <v>18</v>
      </c>
      <c r="C275" s="13" t="s">
        <v>65</v>
      </c>
      <c r="D275" s="33" t="s">
        <v>461</v>
      </c>
      <c r="E275" s="14">
        <v>2</v>
      </c>
      <c r="F275" s="14">
        <v>172.7</v>
      </c>
      <c r="G275" s="15">
        <f t="shared" si="62"/>
        <v>345.4</v>
      </c>
      <c r="H275" s="14">
        <v>2</v>
      </c>
      <c r="I275" s="39">
        <v>0</v>
      </c>
      <c r="J275" s="15">
        <f t="shared" si="63"/>
        <v>0</v>
      </c>
    </row>
    <row r="276" spans="1:10" x14ac:dyDescent="0.3">
      <c r="A276" s="12" t="s">
        <v>462</v>
      </c>
      <c r="B276" s="13" t="s">
        <v>18</v>
      </c>
      <c r="C276" s="13" t="s">
        <v>38</v>
      </c>
      <c r="D276" s="33" t="s">
        <v>463</v>
      </c>
      <c r="E276" s="14">
        <v>20</v>
      </c>
      <c r="F276" s="14">
        <v>235.36</v>
      </c>
      <c r="G276" s="15">
        <f t="shared" si="62"/>
        <v>4707.2</v>
      </c>
      <c r="H276" s="14">
        <v>20</v>
      </c>
      <c r="I276" s="39">
        <v>0</v>
      </c>
      <c r="J276" s="15">
        <f t="shared" si="63"/>
        <v>0</v>
      </c>
    </row>
    <row r="277" spans="1:10" x14ac:dyDescent="0.3">
      <c r="A277" s="12" t="s">
        <v>464</v>
      </c>
      <c r="B277" s="13" t="s">
        <v>18</v>
      </c>
      <c r="C277" s="13" t="s">
        <v>38</v>
      </c>
      <c r="D277" s="33" t="s">
        <v>465</v>
      </c>
      <c r="E277" s="14">
        <v>10</v>
      </c>
      <c r="F277" s="14">
        <v>261.27</v>
      </c>
      <c r="G277" s="15">
        <f t="shared" si="62"/>
        <v>2612.6999999999998</v>
      </c>
      <c r="H277" s="14">
        <v>10</v>
      </c>
      <c r="I277" s="39">
        <v>0</v>
      </c>
      <c r="J277" s="15">
        <f t="shared" si="63"/>
        <v>0</v>
      </c>
    </row>
    <row r="278" spans="1:10" x14ac:dyDescent="0.3">
      <c r="A278" s="12" t="s">
        <v>466</v>
      </c>
      <c r="B278" s="13" t="s">
        <v>18</v>
      </c>
      <c r="C278" s="13" t="s">
        <v>65</v>
      </c>
      <c r="D278" s="33" t="s">
        <v>467</v>
      </c>
      <c r="E278" s="14">
        <v>2</v>
      </c>
      <c r="F278" s="14">
        <v>960.02</v>
      </c>
      <c r="G278" s="15">
        <f t="shared" si="62"/>
        <v>1920.04</v>
      </c>
      <c r="H278" s="14">
        <v>2</v>
      </c>
      <c r="I278" s="39">
        <v>0</v>
      </c>
      <c r="J278" s="15">
        <f t="shared" si="63"/>
        <v>0</v>
      </c>
    </row>
    <row r="279" spans="1:10" x14ac:dyDescent="0.3">
      <c r="A279" s="12" t="s">
        <v>468</v>
      </c>
      <c r="B279" s="13" t="s">
        <v>18</v>
      </c>
      <c r="C279" s="13" t="s">
        <v>65</v>
      </c>
      <c r="D279" s="33" t="s">
        <v>469</v>
      </c>
      <c r="E279" s="14">
        <v>1</v>
      </c>
      <c r="F279" s="14">
        <v>644.07000000000005</v>
      </c>
      <c r="G279" s="15">
        <f t="shared" si="62"/>
        <v>644.07000000000005</v>
      </c>
      <c r="H279" s="14">
        <v>1</v>
      </c>
      <c r="I279" s="39">
        <v>0</v>
      </c>
      <c r="J279" s="15">
        <f t="shared" si="63"/>
        <v>0</v>
      </c>
    </row>
    <row r="280" spans="1:10" x14ac:dyDescent="0.3">
      <c r="A280" s="12" t="s">
        <v>470</v>
      </c>
      <c r="B280" s="13" t="s">
        <v>18</v>
      </c>
      <c r="C280" s="13" t="s">
        <v>65</v>
      </c>
      <c r="D280" s="33" t="s">
        <v>471</v>
      </c>
      <c r="E280" s="14">
        <v>10</v>
      </c>
      <c r="F280" s="14">
        <v>33.06</v>
      </c>
      <c r="G280" s="15">
        <f t="shared" si="62"/>
        <v>330.6</v>
      </c>
      <c r="H280" s="14">
        <v>10</v>
      </c>
      <c r="I280" s="39">
        <v>0</v>
      </c>
      <c r="J280" s="15">
        <f t="shared" si="63"/>
        <v>0</v>
      </c>
    </row>
    <row r="281" spans="1:10" x14ac:dyDescent="0.3">
      <c r="A281" s="12" t="s">
        <v>472</v>
      </c>
      <c r="B281" s="13" t="s">
        <v>18</v>
      </c>
      <c r="C281" s="13" t="s">
        <v>65</v>
      </c>
      <c r="D281" s="33" t="s">
        <v>473</v>
      </c>
      <c r="E281" s="14">
        <v>4</v>
      </c>
      <c r="F281" s="14">
        <v>43.67</v>
      </c>
      <c r="G281" s="15">
        <f t="shared" si="62"/>
        <v>174.68</v>
      </c>
      <c r="H281" s="14">
        <v>4</v>
      </c>
      <c r="I281" s="39">
        <v>0</v>
      </c>
      <c r="J281" s="15">
        <f t="shared" si="63"/>
        <v>0</v>
      </c>
    </row>
    <row r="282" spans="1:10" x14ac:dyDescent="0.3">
      <c r="A282" s="12" t="s">
        <v>474</v>
      </c>
      <c r="B282" s="13" t="s">
        <v>18</v>
      </c>
      <c r="C282" s="13" t="s">
        <v>65</v>
      </c>
      <c r="D282" s="33" t="s">
        <v>475</v>
      </c>
      <c r="E282" s="14">
        <v>1</v>
      </c>
      <c r="F282" s="14">
        <v>547.32000000000005</v>
      </c>
      <c r="G282" s="15">
        <f t="shared" si="62"/>
        <v>547.32000000000005</v>
      </c>
      <c r="H282" s="14">
        <v>1</v>
      </c>
      <c r="I282" s="39">
        <v>0</v>
      </c>
      <c r="J282" s="15">
        <f t="shared" si="63"/>
        <v>0</v>
      </c>
    </row>
    <row r="283" spans="1:10" x14ac:dyDescent="0.3">
      <c r="A283" s="12" t="s">
        <v>476</v>
      </c>
      <c r="B283" s="13" t="s">
        <v>18</v>
      </c>
      <c r="C283" s="13" t="s">
        <v>38</v>
      </c>
      <c r="D283" s="33" t="s">
        <v>477</v>
      </c>
      <c r="E283" s="14">
        <v>10</v>
      </c>
      <c r="F283" s="14">
        <v>347.54</v>
      </c>
      <c r="G283" s="15">
        <f t="shared" si="62"/>
        <v>3475.4</v>
      </c>
      <c r="H283" s="14">
        <v>10</v>
      </c>
      <c r="I283" s="39">
        <v>0</v>
      </c>
      <c r="J283" s="15">
        <f t="shared" si="63"/>
        <v>0</v>
      </c>
    </row>
    <row r="284" spans="1:10" x14ac:dyDescent="0.3">
      <c r="A284" s="12" t="s">
        <v>478</v>
      </c>
      <c r="B284" s="13" t="s">
        <v>18</v>
      </c>
      <c r="C284" s="13" t="s">
        <v>38</v>
      </c>
      <c r="D284" s="33" t="s">
        <v>479</v>
      </c>
      <c r="E284" s="14">
        <v>1</v>
      </c>
      <c r="F284" s="14">
        <v>1034.25</v>
      </c>
      <c r="G284" s="15">
        <f t="shared" si="62"/>
        <v>1034.25</v>
      </c>
      <c r="H284" s="14">
        <v>1</v>
      </c>
      <c r="I284" s="39">
        <v>0</v>
      </c>
      <c r="J284" s="15">
        <f t="shared" si="63"/>
        <v>0</v>
      </c>
    </row>
    <row r="285" spans="1:10" x14ac:dyDescent="0.3">
      <c r="A285" s="12" t="s">
        <v>480</v>
      </c>
      <c r="B285" s="13" t="s">
        <v>18</v>
      </c>
      <c r="C285" s="13" t="s">
        <v>65</v>
      </c>
      <c r="D285" s="33" t="s">
        <v>481</v>
      </c>
      <c r="E285" s="14">
        <v>1</v>
      </c>
      <c r="F285" s="14">
        <v>1038.8900000000001</v>
      </c>
      <c r="G285" s="15">
        <f t="shared" si="62"/>
        <v>1038.8900000000001</v>
      </c>
      <c r="H285" s="14">
        <v>1</v>
      </c>
      <c r="I285" s="39">
        <v>0</v>
      </c>
      <c r="J285" s="15">
        <f t="shared" si="63"/>
        <v>0</v>
      </c>
    </row>
    <row r="286" spans="1:10" x14ac:dyDescent="0.3">
      <c r="A286" s="16"/>
      <c r="B286" s="16"/>
      <c r="C286" s="16"/>
      <c r="D286" s="34" t="s">
        <v>482</v>
      </c>
      <c r="E286" s="14">
        <v>1</v>
      </c>
      <c r="F286" s="17">
        <f>SUM(G271:G285)</f>
        <v>30745.22</v>
      </c>
      <c r="G286" s="17">
        <f t="shared" si="62"/>
        <v>30745.22</v>
      </c>
      <c r="H286" s="14">
        <v>1</v>
      </c>
      <c r="I286" s="17">
        <f>SUM(J271:J285)</f>
        <v>0</v>
      </c>
      <c r="J286" s="17">
        <f t="shared" si="63"/>
        <v>0</v>
      </c>
    </row>
    <row r="287" spans="1:10" ht="1.2" customHeight="1" x14ac:dyDescent="0.3">
      <c r="A287" s="18"/>
      <c r="B287" s="18"/>
      <c r="C287" s="18"/>
      <c r="D287" s="35"/>
      <c r="E287" s="18"/>
      <c r="F287" s="18"/>
      <c r="G287" s="18"/>
      <c r="H287" s="18"/>
      <c r="I287" s="18"/>
      <c r="J287" s="18"/>
    </row>
    <row r="288" spans="1:10" x14ac:dyDescent="0.3">
      <c r="A288" s="16"/>
      <c r="B288" s="16"/>
      <c r="C288" s="16"/>
      <c r="D288" s="34" t="s">
        <v>483</v>
      </c>
      <c r="E288" s="25">
        <v>1</v>
      </c>
      <c r="F288" s="17">
        <f>G5+G63+G75+G87+G106+G124+G131+G139+G197+G210+G270</f>
        <v>1689487.62</v>
      </c>
      <c r="G288" s="17">
        <f>ROUND(E288*F288,2)</f>
        <v>1689487.62</v>
      </c>
      <c r="H288" s="25">
        <v>1</v>
      </c>
      <c r="I288" s="17">
        <f>J5+J63+J75+J87+J106+J124+J131+J139+J197+J210+J270</f>
        <v>2310</v>
      </c>
      <c r="J288" s="17">
        <f>ROUND(H288*I288,2)</f>
        <v>2310</v>
      </c>
    </row>
    <row r="289" spans="1:10" ht="1.2" customHeight="1" x14ac:dyDescent="0.3">
      <c r="A289" s="18"/>
      <c r="B289" s="18"/>
      <c r="C289" s="18"/>
      <c r="D289" s="35"/>
      <c r="E289" s="18"/>
      <c r="F289" s="18"/>
      <c r="G289" s="18"/>
      <c r="H289" s="18"/>
      <c r="I289" s="18"/>
      <c r="J289" s="18"/>
    </row>
    <row r="290" spans="1:10" x14ac:dyDescent="0.3">
      <c r="A290" s="5" t="s">
        <v>484</v>
      </c>
      <c r="B290" s="5" t="s">
        <v>10</v>
      </c>
      <c r="C290" s="5" t="s">
        <v>11</v>
      </c>
      <c r="D290" s="30" t="s">
        <v>485</v>
      </c>
      <c r="E290" s="6">
        <f t="shared" ref="E290:J290" si="64">E574</f>
        <v>1</v>
      </c>
      <c r="F290" s="7">
        <f t="shared" si="64"/>
        <v>705125.61</v>
      </c>
      <c r="G290" s="7">
        <f t="shared" si="64"/>
        <v>705125.61</v>
      </c>
      <c r="H290" s="6">
        <f t="shared" si="64"/>
        <v>1</v>
      </c>
      <c r="I290" s="7">
        <f t="shared" si="64"/>
        <v>0</v>
      </c>
      <c r="J290" s="7">
        <f t="shared" si="64"/>
        <v>0</v>
      </c>
    </row>
    <row r="291" spans="1:10" x14ac:dyDescent="0.3">
      <c r="A291" s="8" t="s">
        <v>486</v>
      </c>
      <c r="B291" s="26" t="s">
        <v>10</v>
      </c>
      <c r="C291" s="8" t="s">
        <v>11</v>
      </c>
      <c r="D291" s="31" t="s">
        <v>487</v>
      </c>
      <c r="E291" s="9">
        <f t="shared" ref="E291:J291" si="65">E389</f>
        <v>1</v>
      </c>
      <c r="F291" s="9">
        <f t="shared" si="65"/>
        <v>88731.89</v>
      </c>
      <c r="G291" s="9">
        <f t="shared" si="65"/>
        <v>88731.89</v>
      </c>
      <c r="H291" s="9">
        <f t="shared" si="65"/>
        <v>1</v>
      </c>
      <c r="I291" s="9">
        <f t="shared" si="65"/>
        <v>0</v>
      </c>
      <c r="J291" s="9">
        <f t="shared" si="65"/>
        <v>0</v>
      </c>
    </row>
    <row r="292" spans="1:10" x14ac:dyDescent="0.3">
      <c r="A292" s="10" t="s">
        <v>488</v>
      </c>
      <c r="B292" s="10" t="s">
        <v>10</v>
      </c>
      <c r="C292" s="10" t="s">
        <v>11</v>
      </c>
      <c r="D292" s="32" t="s">
        <v>489</v>
      </c>
      <c r="E292" s="11">
        <f t="shared" ref="E292:J292" si="66">E306</f>
        <v>1</v>
      </c>
      <c r="F292" s="11">
        <f t="shared" si="66"/>
        <v>15552.2</v>
      </c>
      <c r="G292" s="11">
        <f t="shared" si="66"/>
        <v>15552.2</v>
      </c>
      <c r="H292" s="11">
        <f t="shared" si="66"/>
        <v>1</v>
      </c>
      <c r="I292" s="11">
        <f t="shared" si="66"/>
        <v>0</v>
      </c>
      <c r="J292" s="11">
        <f t="shared" si="66"/>
        <v>0</v>
      </c>
    </row>
    <row r="293" spans="1:10" x14ac:dyDescent="0.3">
      <c r="A293" s="12" t="s">
        <v>490</v>
      </c>
      <c r="B293" s="13" t="s">
        <v>18</v>
      </c>
      <c r="C293" s="13" t="s">
        <v>38</v>
      </c>
      <c r="D293" s="33" t="s">
        <v>491</v>
      </c>
      <c r="E293" s="14">
        <v>740</v>
      </c>
      <c r="F293" s="14">
        <v>7.59</v>
      </c>
      <c r="G293" s="15">
        <f t="shared" ref="G293:G306" si="67">ROUND(E293*F293,2)</f>
        <v>5616.6</v>
      </c>
      <c r="H293" s="14">
        <v>740</v>
      </c>
      <c r="I293" s="39">
        <v>0</v>
      </c>
      <c r="J293" s="15">
        <f t="shared" ref="J293:J306" si="68">ROUND(H293*I293,2)</f>
        <v>0</v>
      </c>
    </row>
    <row r="294" spans="1:10" x14ac:dyDescent="0.3">
      <c r="A294" s="12" t="s">
        <v>492</v>
      </c>
      <c r="B294" s="13" t="s">
        <v>18</v>
      </c>
      <c r="C294" s="13" t="s">
        <v>38</v>
      </c>
      <c r="D294" s="33" t="s">
        <v>493</v>
      </c>
      <c r="E294" s="14">
        <v>530</v>
      </c>
      <c r="F294" s="14">
        <v>7.16</v>
      </c>
      <c r="G294" s="15">
        <f t="shared" si="67"/>
        <v>3794.8</v>
      </c>
      <c r="H294" s="14">
        <v>530</v>
      </c>
      <c r="I294" s="39">
        <v>0</v>
      </c>
      <c r="J294" s="15">
        <f t="shared" si="68"/>
        <v>0</v>
      </c>
    </row>
    <row r="295" spans="1:10" x14ac:dyDescent="0.3">
      <c r="A295" s="12" t="s">
        <v>494</v>
      </c>
      <c r="B295" s="13" t="s">
        <v>18</v>
      </c>
      <c r="C295" s="13" t="s">
        <v>38</v>
      </c>
      <c r="D295" s="33" t="s">
        <v>495</v>
      </c>
      <c r="E295" s="14">
        <v>125</v>
      </c>
      <c r="F295" s="14">
        <v>8.0399999999999991</v>
      </c>
      <c r="G295" s="15">
        <f t="shared" si="67"/>
        <v>1005</v>
      </c>
      <c r="H295" s="14">
        <v>125</v>
      </c>
      <c r="I295" s="39">
        <v>0</v>
      </c>
      <c r="J295" s="15">
        <f t="shared" si="68"/>
        <v>0</v>
      </c>
    </row>
    <row r="296" spans="1:10" x14ac:dyDescent="0.3">
      <c r="A296" s="12" t="s">
        <v>496</v>
      </c>
      <c r="B296" s="13" t="s">
        <v>18</v>
      </c>
      <c r="C296" s="13" t="s">
        <v>65</v>
      </c>
      <c r="D296" s="33" t="s">
        <v>497</v>
      </c>
      <c r="E296" s="14">
        <v>2</v>
      </c>
      <c r="F296" s="14">
        <v>182.39</v>
      </c>
      <c r="G296" s="15">
        <f t="shared" si="67"/>
        <v>364.78</v>
      </c>
      <c r="H296" s="14">
        <v>2</v>
      </c>
      <c r="I296" s="39">
        <v>0</v>
      </c>
      <c r="J296" s="15">
        <f t="shared" si="68"/>
        <v>0</v>
      </c>
    </row>
    <row r="297" spans="1:10" x14ac:dyDescent="0.3">
      <c r="A297" s="12" t="s">
        <v>498</v>
      </c>
      <c r="B297" s="13" t="s">
        <v>18</v>
      </c>
      <c r="C297" s="13" t="s">
        <v>65</v>
      </c>
      <c r="D297" s="33" t="s">
        <v>499</v>
      </c>
      <c r="E297" s="14">
        <v>1</v>
      </c>
      <c r="F297" s="14">
        <v>79.47</v>
      </c>
      <c r="G297" s="15">
        <f t="shared" si="67"/>
        <v>79.47</v>
      </c>
      <c r="H297" s="14">
        <v>1</v>
      </c>
      <c r="I297" s="39">
        <v>0</v>
      </c>
      <c r="J297" s="15">
        <f t="shared" si="68"/>
        <v>0</v>
      </c>
    </row>
    <row r="298" spans="1:10" x14ac:dyDescent="0.3">
      <c r="A298" s="12" t="s">
        <v>500</v>
      </c>
      <c r="B298" s="13" t="s">
        <v>18</v>
      </c>
      <c r="C298" s="13" t="s">
        <v>65</v>
      </c>
      <c r="D298" s="33" t="s">
        <v>501</v>
      </c>
      <c r="E298" s="14">
        <v>1</v>
      </c>
      <c r="F298" s="14">
        <v>112.97</v>
      </c>
      <c r="G298" s="15">
        <f t="shared" si="67"/>
        <v>112.97</v>
      </c>
      <c r="H298" s="14">
        <v>1</v>
      </c>
      <c r="I298" s="39">
        <v>0</v>
      </c>
      <c r="J298" s="15">
        <f t="shared" si="68"/>
        <v>0</v>
      </c>
    </row>
    <row r="299" spans="1:10" x14ac:dyDescent="0.3">
      <c r="A299" s="12" t="s">
        <v>502</v>
      </c>
      <c r="B299" s="13" t="s">
        <v>18</v>
      </c>
      <c r="C299" s="13" t="s">
        <v>65</v>
      </c>
      <c r="D299" s="33" t="s">
        <v>503</v>
      </c>
      <c r="E299" s="14">
        <v>2</v>
      </c>
      <c r="F299" s="14">
        <v>173.74</v>
      </c>
      <c r="G299" s="15">
        <f t="shared" si="67"/>
        <v>347.48</v>
      </c>
      <c r="H299" s="14">
        <v>2</v>
      </c>
      <c r="I299" s="39">
        <v>0</v>
      </c>
      <c r="J299" s="15">
        <f t="shared" si="68"/>
        <v>0</v>
      </c>
    </row>
    <row r="300" spans="1:10" x14ac:dyDescent="0.3">
      <c r="A300" s="12" t="s">
        <v>504</v>
      </c>
      <c r="B300" s="13" t="s">
        <v>18</v>
      </c>
      <c r="C300" s="13" t="s">
        <v>65</v>
      </c>
      <c r="D300" s="33" t="s">
        <v>505</v>
      </c>
      <c r="E300" s="14">
        <v>1</v>
      </c>
      <c r="F300" s="14">
        <v>799.54</v>
      </c>
      <c r="G300" s="15">
        <f t="shared" si="67"/>
        <v>799.54</v>
      </c>
      <c r="H300" s="14">
        <v>1</v>
      </c>
      <c r="I300" s="39">
        <v>0</v>
      </c>
      <c r="J300" s="15">
        <f t="shared" si="68"/>
        <v>0</v>
      </c>
    </row>
    <row r="301" spans="1:10" x14ac:dyDescent="0.3">
      <c r="A301" s="12" t="s">
        <v>506</v>
      </c>
      <c r="B301" s="13" t="s">
        <v>18</v>
      </c>
      <c r="C301" s="13" t="s">
        <v>38</v>
      </c>
      <c r="D301" s="33" t="s">
        <v>507</v>
      </c>
      <c r="E301" s="14">
        <v>70</v>
      </c>
      <c r="F301" s="14">
        <v>7.54</v>
      </c>
      <c r="G301" s="15">
        <f t="shared" si="67"/>
        <v>527.79999999999995</v>
      </c>
      <c r="H301" s="14">
        <v>70</v>
      </c>
      <c r="I301" s="39">
        <v>0</v>
      </c>
      <c r="J301" s="15">
        <f t="shared" si="68"/>
        <v>0</v>
      </c>
    </row>
    <row r="302" spans="1:10" x14ac:dyDescent="0.3">
      <c r="A302" s="12" t="s">
        <v>508</v>
      </c>
      <c r="B302" s="13" t="s">
        <v>18</v>
      </c>
      <c r="C302" s="13" t="s">
        <v>38</v>
      </c>
      <c r="D302" s="33" t="s">
        <v>509</v>
      </c>
      <c r="E302" s="14">
        <v>25</v>
      </c>
      <c r="F302" s="14">
        <v>7.54</v>
      </c>
      <c r="G302" s="15">
        <f t="shared" si="67"/>
        <v>188.5</v>
      </c>
      <c r="H302" s="14">
        <v>25</v>
      </c>
      <c r="I302" s="39">
        <v>0</v>
      </c>
      <c r="J302" s="15">
        <f t="shared" si="68"/>
        <v>0</v>
      </c>
    </row>
    <row r="303" spans="1:10" x14ac:dyDescent="0.3">
      <c r="A303" s="12" t="s">
        <v>510</v>
      </c>
      <c r="B303" s="13" t="s">
        <v>18</v>
      </c>
      <c r="C303" s="13" t="s">
        <v>65</v>
      </c>
      <c r="D303" s="33" t="s">
        <v>511</v>
      </c>
      <c r="E303" s="14">
        <v>5</v>
      </c>
      <c r="F303" s="14">
        <v>75.760000000000005</v>
      </c>
      <c r="G303" s="15">
        <f t="shared" si="67"/>
        <v>378.8</v>
      </c>
      <c r="H303" s="14">
        <v>5</v>
      </c>
      <c r="I303" s="39">
        <v>0</v>
      </c>
      <c r="J303" s="15">
        <f t="shared" si="68"/>
        <v>0</v>
      </c>
    </row>
    <row r="304" spans="1:10" x14ac:dyDescent="0.3">
      <c r="A304" s="12" t="s">
        <v>512</v>
      </c>
      <c r="B304" s="13" t="s">
        <v>18</v>
      </c>
      <c r="C304" s="13" t="s">
        <v>65</v>
      </c>
      <c r="D304" s="33" t="s">
        <v>513</v>
      </c>
      <c r="E304" s="14">
        <v>1</v>
      </c>
      <c r="F304" s="14">
        <v>1081.5</v>
      </c>
      <c r="G304" s="15">
        <f t="shared" si="67"/>
        <v>1081.5</v>
      </c>
      <c r="H304" s="14">
        <v>1</v>
      </c>
      <c r="I304" s="39">
        <v>0</v>
      </c>
      <c r="J304" s="15">
        <f t="shared" si="68"/>
        <v>0</v>
      </c>
    </row>
    <row r="305" spans="1:10" x14ac:dyDescent="0.3">
      <c r="A305" s="12" t="s">
        <v>514</v>
      </c>
      <c r="B305" s="13" t="s">
        <v>18</v>
      </c>
      <c r="C305" s="13" t="s">
        <v>65</v>
      </c>
      <c r="D305" s="33" t="s">
        <v>515</v>
      </c>
      <c r="E305" s="14">
        <v>1</v>
      </c>
      <c r="F305" s="14">
        <v>1254.96</v>
      </c>
      <c r="G305" s="15">
        <f t="shared" si="67"/>
        <v>1254.96</v>
      </c>
      <c r="H305" s="14">
        <v>1</v>
      </c>
      <c r="I305" s="39">
        <v>0</v>
      </c>
      <c r="J305" s="15">
        <f t="shared" si="68"/>
        <v>0</v>
      </c>
    </row>
    <row r="306" spans="1:10" x14ac:dyDescent="0.3">
      <c r="A306" s="16"/>
      <c r="B306" s="16"/>
      <c r="C306" s="16"/>
      <c r="D306" s="34" t="s">
        <v>516</v>
      </c>
      <c r="E306" s="14">
        <v>1</v>
      </c>
      <c r="F306" s="17">
        <f>SUM(G293:G305)</f>
        <v>15552.2</v>
      </c>
      <c r="G306" s="17">
        <f t="shared" si="67"/>
        <v>15552.2</v>
      </c>
      <c r="H306" s="14">
        <v>1</v>
      </c>
      <c r="I306" s="17">
        <f>SUM(J293:J305)</f>
        <v>0</v>
      </c>
      <c r="J306" s="17">
        <f t="shared" si="68"/>
        <v>0</v>
      </c>
    </row>
    <row r="307" spans="1:10" ht="1.2" customHeight="1" x14ac:dyDescent="0.3">
      <c r="A307" s="18"/>
      <c r="B307" s="18"/>
      <c r="C307" s="18"/>
      <c r="D307" s="35"/>
      <c r="E307" s="18"/>
      <c r="F307" s="18"/>
      <c r="G307" s="18"/>
      <c r="H307" s="18"/>
      <c r="I307" s="18"/>
      <c r="J307" s="18"/>
    </row>
    <row r="308" spans="1:10" x14ac:dyDescent="0.3">
      <c r="A308" s="10" t="s">
        <v>517</v>
      </c>
      <c r="B308" s="10" t="s">
        <v>10</v>
      </c>
      <c r="C308" s="10" t="s">
        <v>11</v>
      </c>
      <c r="D308" s="32" t="s">
        <v>518</v>
      </c>
      <c r="E308" s="11">
        <f t="shared" ref="E308:J308" si="69">E318</f>
        <v>1</v>
      </c>
      <c r="F308" s="11">
        <f t="shared" si="69"/>
        <v>10947.92</v>
      </c>
      <c r="G308" s="11">
        <f t="shared" si="69"/>
        <v>10947.92</v>
      </c>
      <c r="H308" s="11">
        <f t="shared" si="69"/>
        <v>1</v>
      </c>
      <c r="I308" s="11">
        <f t="shared" si="69"/>
        <v>0</v>
      </c>
      <c r="J308" s="11">
        <f t="shared" si="69"/>
        <v>0</v>
      </c>
    </row>
    <row r="309" spans="1:10" x14ac:dyDescent="0.3">
      <c r="A309" s="12" t="s">
        <v>490</v>
      </c>
      <c r="B309" s="13" t="s">
        <v>18</v>
      </c>
      <c r="C309" s="13" t="s">
        <v>38</v>
      </c>
      <c r="D309" s="33" t="s">
        <v>491</v>
      </c>
      <c r="E309" s="14">
        <v>645</v>
      </c>
      <c r="F309" s="14">
        <v>7.59</v>
      </c>
      <c r="G309" s="15">
        <f t="shared" ref="G309:G318" si="70">ROUND(E309*F309,2)</f>
        <v>4895.55</v>
      </c>
      <c r="H309" s="14">
        <v>645</v>
      </c>
      <c r="I309" s="39">
        <v>0</v>
      </c>
      <c r="J309" s="15">
        <f t="shared" ref="J309:J318" si="71">ROUND(H309*I309,2)</f>
        <v>0</v>
      </c>
    </row>
    <row r="310" spans="1:10" x14ac:dyDescent="0.3">
      <c r="A310" s="12" t="s">
        <v>519</v>
      </c>
      <c r="B310" s="13" t="s">
        <v>18</v>
      </c>
      <c r="C310" s="13" t="s">
        <v>65</v>
      </c>
      <c r="D310" s="33" t="s">
        <v>520</v>
      </c>
      <c r="E310" s="14">
        <v>1</v>
      </c>
      <c r="F310" s="14">
        <v>202.79</v>
      </c>
      <c r="G310" s="15">
        <f t="shared" si="70"/>
        <v>202.79</v>
      </c>
      <c r="H310" s="14">
        <v>1</v>
      </c>
      <c r="I310" s="39">
        <v>0</v>
      </c>
      <c r="J310" s="15">
        <f t="shared" si="71"/>
        <v>0</v>
      </c>
    </row>
    <row r="311" spans="1:10" x14ac:dyDescent="0.3">
      <c r="A311" s="12" t="s">
        <v>521</v>
      </c>
      <c r="B311" s="13" t="s">
        <v>18</v>
      </c>
      <c r="C311" s="13" t="s">
        <v>38</v>
      </c>
      <c r="D311" s="33" t="s">
        <v>522</v>
      </c>
      <c r="E311" s="14">
        <v>125</v>
      </c>
      <c r="F311" s="14">
        <v>12.16</v>
      </c>
      <c r="G311" s="15">
        <f t="shared" si="70"/>
        <v>1520</v>
      </c>
      <c r="H311" s="14">
        <v>125</v>
      </c>
      <c r="I311" s="39">
        <v>0</v>
      </c>
      <c r="J311" s="15">
        <f t="shared" si="71"/>
        <v>0</v>
      </c>
    </row>
    <row r="312" spans="1:10" x14ac:dyDescent="0.3">
      <c r="A312" s="12" t="s">
        <v>523</v>
      </c>
      <c r="B312" s="13" t="s">
        <v>18</v>
      </c>
      <c r="C312" s="13" t="s">
        <v>65</v>
      </c>
      <c r="D312" s="33" t="s">
        <v>524</v>
      </c>
      <c r="E312" s="14">
        <v>25</v>
      </c>
      <c r="F312" s="14">
        <v>5.18</v>
      </c>
      <c r="G312" s="15">
        <f t="shared" si="70"/>
        <v>129.5</v>
      </c>
      <c r="H312" s="14">
        <v>25</v>
      </c>
      <c r="I312" s="39">
        <v>0</v>
      </c>
      <c r="J312" s="15">
        <f t="shared" si="71"/>
        <v>0</v>
      </c>
    </row>
    <row r="313" spans="1:10" x14ac:dyDescent="0.3">
      <c r="A313" s="12" t="s">
        <v>525</v>
      </c>
      <c r="B313" s="13" t="s">
        <v>18</v>
      </c>
      <c r="C313" s="13" t="s">
        <v>38</v>
      </c>
      <c r="D313" s="33" t="s">
        <v>526</v>
      </c>
      <c r="E313" s="14">
        <v>130</v>
      </c>
      <c r="F313" s="14">
        <v>12.74</v>
      </c>
      <c r="G313" s="15">
        <f t="shared" si="70"/>
        <v>1656.2</v>
      </c>
      <c r="H313" s="14">
        <v>130</v>
      </c>
      <c r="I313" s="39">
        <v>0</v>
      </c>
      <c r="J313" s="15">
        <f t="shared" si="71"/>
        <v>0</v>
      </c>
    </row>
    <row r="314" spans="1:10" x14ac:dyDescent="0.3">
      <c r="A314" s="12" t="s">
        <v>494</v>
      </c>
      <c r="B314" s="13" t="s">
        <v>18</v>
      </c>
      <c r="C314" s="13" t="s">
        <v>38</v>
      </c>
      <c r="D314" s="33" t="s">
        <v>495</v>
      </c>
      <c r="E314" s="14">
        <v>25</v>
      </c>
      <c r="F314" s="14">
        <v>8.0399999999999991</v>
      </c>
      <c r="G314" s="15">
        <f t="shared" si="70"/>
        <v>201</v>
      </c>
      <c r="H314" s="14">
        <v>25</v>
      </c>
      <c r="I314" s="39">
        <v>0</v>
      </c>
      <c r="J314" s="15">
        <f t="shared" si="71"/>
        <v>0</v>
      </c>
    </row>
    <row r="315" spans="1:10" x14ac:dyDescent="0.3">
      <c r="A315" s="12" t="s">
        <v>527</v>
      </c>
      <c r="B315" s="13" t="s">
        <v>18</v>
      </c>
      <c r="C315" s="13" t="s">
        <v>65</v>
      </c>
      <c r="D315" s="33" t="s">
        <v>528</v>
      </c>
      <c r="E315" s="14">
        <v>4</v>
      </c>
      <c r="F315" s="14">
        <v>157.07</v>
      </c>
      <c r="G315" s="15">
        <f t="shared" si="70"/>
        <v>628.28</v>
      </c>
      <c r="H315" s="14">
        <v>4</v>
      </c>
      <c r="I315" s="39">
        <v>0</v>
      </c>
      <c r="J315" s="15">
        <f t="shared" si="71"/>
        <v>0</v>
      </c>
    </row>
    <row r="316" spans="1:10" x14ac:dyDescent="0.3">
      <c r="A316" s="12" t="s">
        <v>529</v>
      </c>
      <c r="B316" s="13" t="s">
        <v>18</v>
      </c>
      <c r="C316" s="13" t="s">
        <v>65</v>
      </c>
      <c r="D316" s="33" t="s">
        <v>530</v>
      </c>
      <c r="E316" s="14">
        <v>2</v>
      </c>
      <c r="F316" s="14">
        <v>229.82</v>
      </c>
      <c r="G316" s="15">
        <f t="shared" si="70"/>
        <v>459.64</v>
      </c>
      <c r="H316" s="14">
        <v>2</v>
      </c>
      <c r="I316" s="39">
        <v>0</v>
      </c>
      <c r="J316" s="15">
        <f t="shared" si="71"/>
        <v>0</v>
      </c>
    </row>
    <row r="317" spans="1:10" x14ac:dyDescent="0.3">
      <c r="A317" s="12" t="s">
        <v>514</v>
      </c>
      <c r="B317" s="13" t="s">
        <v>18</v>
      </c>
      <c r="C317" s="13" t="s">
        <v>65</v>
      </c>
      <c r="D317" s="33" t="s">
        <v>515</v>
      </c>
      <c r="E317" s="14">
        <v>1</v>
      </c>
      <c r="F317" s="14">
        <v>1254.96</v>
      </c>
      <c r="G317" s="15">
        <f t="shared" si="70"/>
        <v>1254.96</v>
      </c>
      <c r="H317" s="14">
        <v>1</v>
      </c>
      <c r="I317" s="39">
        <v>0</v>
      </c>
      <c r="J317" s="15">
        <f t="shared" si="71"/>
        <v>0</v>
      </c>
    </row>
    <row r="318" spans="1:10" x14ac:dyDescent="0.3">
      <c r="A318" s="16"/>
      <c r="B318" s="16"/>
      <c r="C318" s="16"/>
      <c r="D318" s="34" t="s">
        <v>531</v>
      </c>
      <c r="E318" s="14">
        <v>1</v>
      </c>
      <c r="F318" s="17">
        <f>SUM(G309:G317)</f>
        <v>10947.92</v>
      </c>
      <c r="G318" s="17">
        <f t="shared" si="70"/>
        <v>10947.92</v>
      </c>
      <c r="H318" s="14">
        <v>1</v>
      </c>
      <c r="I318" s="17">
        <f>SUM(J309:J317)</f>
        <v>0</v>
      </c>
      <c r="J318" s="17">
        <f t="shared" si="71"/>
        <v>0</v>
      </c>
    </row>
    <row r="319" spans="1:10" ht="1.2" customHeight="1" x14ac:dyDescent="0.3">
      <c r="A319" s="18"/>
      <c r="B319" s="18"/>
      <c r="C319" s="18"/>
      <c r="D319" s="35"/>
      <c r="E319" s="18"/>
      <c r="F319" s="18"/>
      <c r="G319" s="18"/>
      <c r="H319" s="18"/>
      <c r="I319" s="18"/>
      <c r="J319" s="18"/>
    </row>
    <row r="320" spans="1:10" x14ac:dyDescent="0.3">
      <c r="A320" s="10" t="s">
        <v>532</v>
      </c>
      <c r="B320" s="10" t="s">
        <v>10</v>
      </c>
      <c r="C320" s="10" t="s">
        <v>11</v>
      </c>
      <c r="D320" s="32" t="s">
        <v>533</v>
      </c>
      <c r="E320" s="11">
        <f t="shared" ref="E320:J320" si="72">E330</f>
        <v>1</v>
      </c>
      <c r="F320" s="11">
        <f t="shared" si="72"/>
        <v>25176.32</v>
      </c>
      <c r="G320" s="11">
        <f t="shared" si="72"/>
        <v>25176.32</v>
      </c>
      <c r="H320" s="11">
        <f t="shared" si="72"/>
        <v>1</v>
      </c>
      <c r="I320" s="11">
        <f t="shared" si="72"/>
        <v>0</v>
      </c>
      <c r="J320" s="11">
        <f t="shared" si="72"/>
        <v>0</v>
      </c>
    </row>
    <row r="321" spans="1:10" x14ac:dyDescent="0.3">
      <c r="A321" s="12" t="s">
        <v>534</v>
      </c>
      <c r="B321" s="13" t="s">
        <v>18</v>
      </c>
      <c r="C321" s="13" t="s">
        <v>65</v>
      </c>
      <c r="D321" s="33" t="s">
        <v>535</v>
      </c>
      <c r="E321" s="14">
        <v>1</v>
      </c>
      <c r="F321" s="14">
        <v>261.45</v>
      </c>
      <c r="G321" s="15">
        <f t="shared" ref="G321:G330" si="73">ROUND(E321*F321,2)</f>
        <v>261.45</v>
      </c>
      <c r="H321" s="14">
        <v>1</v>
      </c>
      <c r="I321" s="39">
        <v>0</v>
      </c>
      <c r="J321" s="15">
        <f t="shared" ref="J321:J330" si="74">ROUND(H321*I321,2)</f>
        <v>0</v>
      </c>
    </row>
    <row r="322" spans="1:10" x14ac:dyDescent="0.3">
      <c r="A322" s="12" t="s">
        <v>490</v>
      </c>
      <c r="B322" s="13" t="s">
        <v>18</v>
      </c>
      <c r="C322" s="13" t="s">
        <v>38</v>
      </c>
      <c r="D322" s="33" t="s">
        <v>491</v>
      </c>
      <c r="E322" s="14">
        <v>370</v>
      </c>
      <c r="F322" s="14">
        <v>7.59</v>
      </c>
      <c r="G322" s="15">
        <f t="shared" si="73"/>
        <v>2808.3</v>
      </c>
      <c r="H322" s="14">
        <v>370</v>
      </c>
      <c r="I322" s="39">
        <v>0</v>
      </c>
      <c r="J322" s="15">
        <f t="shared" si="74"/>
        <v>0</v>
      </c>
    </row>
    <row r="323" spans="1:10" x14ac:dyDescent="0.3">
      <c r="A323" s="12" t="s">
        <v>536</v>
      </c>
      <c r="B323" s="13" t="s">
        <v>18</v>
      </c>
      <c r="C323" s="13" t="s">
        <v>38</v>
      </c>
      <c r="D323" s="33" t="s">
        <v>537</v>
      </c>
      <c r="E323" s="14">
        <v>170</v>
      </c>
      <c r="F323" s="14">
        <v>5.24</v>
      </c>
      <c r="G323" s="15">
        <f t="shared" si="73"/>
        <v>890.8</v>
      </c>
      <c r="H323" s="14">
        <v>170</v>
      </c>
      <c r="I323" s="39">
        <v>0</v>
      </c>
      <c r="J323" s="15">
        <f t="shared" si="74"/>
        <v>0</v>
      </c>
    </row>
    <row r="324" spans="1:10" x14ac:dyDescent="0.3">
      <c r="A324" s="12" t="s">
        <v>538</v>
      </c>
      <c r="B324" s="13" t="s">
        <v>18</v>
      </c>
      <c r="C324" s="13" t="s">
        <v>38</v>
      </c>
      <c r="D324" s="33" t="s">
        <v>539</v>
      </c>
      <c r="E324" s="14">
        <v>170</v>
      </c>
      <c r="F324" s="14">
        <v>85.69</v>
      </c>
      <c r="G324" s="15">
        <f t="shared" si="73"/>
        <v>14567.3</v>
      </c>
      <c r="H324" s="14">
        <v>170</v>
      </c>
      <c r="I324" s="39">
        <v>0</v>
      </c>
      <c r="J324" s="15">
        <f t="shared" si="74"/>
        <v>0</v>
      </c>
    </row>
    <row r="325" spans="1:10" x14ac:dyDescent="0.3">
      <c r="A325" s="12" t="s">
        <v>494</v>
      </c>
      <c r="B325" s="13" t="s">
        <v>18</v>
      </c>
      <c r="C325" s="13" t="s">
        <v>38</v>
      </c>
      <c r="D325" s="33" t="s">
        <v>495</v>
      </c>
      <c r="E325" s="14">
        <v>125</v>
      </c>
      <c r="F325" s="14">
        <v>8.0399999999999991</v>
      </c>
      <c r="G325" s="15">
        <f t="shared" si="73"/>
        <v>1005</v>
      </c>
      <c r="H325" s="14">
        <v>125</v>
      </c>
      <c r="I325" s="39">
        <v>0</v>
      </c>
      <c r="J325" s="15">
        <f t="shared" si="74"/>
        <v>0</v>
      </c>
    </row>
    <row r="326" spans="1:10" x14ac:dyDescent="0.3">
      <c r="A326" s="12" t="s">
        <v>540</v>
      </c>
      <c r="B326" s="13" t="s">
        <v>18</v>
      </c>
      <c r="C326" s="13" t="s">
        <v>65</v>
      </c>
      <c r="D326" s="33" t="s">
        <v>541</v>
      </c>
      <c r="E326" s="14">
        <v>5</v>
      </c>
      <c r="F326" s="14">
        <v>13.35</v>
      </c>
      <c r="G326" s="15">
        <f t="shared" si="73"/>
        <v>66.75</v>
      </c>
      <c r="H326" s="14">
        <v>5</v>
      </c>
      <c r="I326" s="39">
        <v>0</v>
      </c>
      <c r="J326" s="15">
        <f t="shared" si="74"/>
        <v>0</v>
      </c>
    </row>
    <row r="327" spans="1:10" x14ac:dyDescent="0.3">
      <c r="A327" s="12" t="s">
        <v>542</v>
      </c>
      <c r="B327" s="13" t="s">
        <v>18</v>
      </c>
      <c r="C327" s="13" t="s">
        <v>38</v>
      </c>
      <c r="D327" s="33" t="s">
        <v>543</v>
      </c>
      <c r="E327" s="14">
        <v>60</v>
      </c>
      <c r="F327" s="14">
        <v>14.97</v>
      </c>
      <c r="G327" s="15">
        <f t="shared" si="73"/>
        <v>898.2</v>
      </c>
      <c r="H327" s="14">
        <v>60</v>
      </c>
      <c r="I327" s="39">
        <v>0</v>
      </c>
      <c r="J327" s="15">
        <f t="shared" si="74"/>
        <v>0</v>
      </c>
    </row>
    <row r="328" spans="1:10" x14ac:dyDescent="0.3">
      <c r="A328" s="12" t="s">
        <v>544</v>
      </c>
      <c r="B328" s="13" t="s">
        <v>18</v>
      </c>
      <c r="C328" s="13" t="s">
        <v>38</v>
      </c>
      <c r="D328" s="33" t="s">
        <v>545</v>
      </c>
      <c r="E328" s="14">
        <v>170</v>
      </c>
      <c r="F328" s="14">
        <v>25.06</v>
      </c>
      <c r="G328" s="15">
        <f t="shared" si="73"/>
        <v>4260.2</v>
      </c>
      <c r="H328" s="14">
        <v>170</v>
      </c>
      <c r="I328" s="39">
        <v>0</v>
      </c>
      <c r="J328" s="15">
        <f t="shared" si="74"/>
        <v>0</v>
      </c>
    </row>
    <row r="329" spans="1:10" x14ac:dyDescent="0.3">
      <c r="A329" s="12" t="s">
        <v>546</v>
      </c>
      <c r="B329" s="13" t="s">
        <v>18</v>
      </c>
      <c r="C329" s="13" t="s">
        <v>65</v>
      </c>
      <c r="D329" s="33" t="s">
        <v>547</v>
      </c>
      <c r="E329" s="14">
        <v>1</v>
      </c>
      <c r="F329" s="14">
        <v>418.32</v>
      </c>
      <c r="G329" s="15">
        <f t="shared" si="73"/>
        <v>418.32</v>
      </c>
      <c r="H329" s="14">
        <v>1</v>
      </c>
      <c r="I329" s="39">
        <v>0</v>
      </c>
      <c r="J329" s="15">
        <f t="shared" si="74"/>
        <v>0</v>
      </c>
    </row>
    <row r="330" spans="1:10" x14ac:dyDescent="0.3">
      <c r="A330" s="16"/>
      <c r="B330" s="16"/>
      <c r="C330" s="16"/>
      <c r="D330" s="34" t="s">
        <v>548</v>
      </c>
      <c r="E330" s="14">
        <v>1</v>
      </c>
      <c r="F330" s="17">
        <f>SUM(G321:G329)</f>
        <v>25176.32</v>
      </c>
      <c r="G330" s="17">
        <f t="shared" si="73"/>
        <v>25176.32</v>
      </c>
      <c r="H330" s="14">
        <v>1</v>
      </c>
      <c r="I330" s="17">
        <f>SUM(J321:J329)</f>
        <v>0</v>
      </c>
      <c r="J330" s="17">
        <f t="shared" si="74"/>
        <v>0</v>
      </c>
    </row>
    <row r="331" spans="1:10" ht="1.2" customHeight="1" x14ac:dyDescent="0.3">
      <c r="A331" s="18"/>
      <c r="B331" s="18"/>
      <c r="C331" s="18"/>
      <c r="D331" s="35"/>
      <c r="E331" s="18"/>
      <c r="F331" s="18"/>
      <c r="G331" s="18"/>
      <c r="H331" s="18"/>
      <c r="I331" s="18"/>
      <c r="J331" s="18"/>
    </row>
    <row r="332" spans="1:10" x14ac:dyDescent="0.3">
      <c r="A332" s="10" t="s">
        <v>549</v>
      </c>
      <c r="B332" s="10" t="s">
        <v>10</v>
      </c>
      <c r="C332" s="10" t="s">
        <v>11</v>
      </c>
      <c r="D332" s="32" t="s">
        <v>550</v>
      </c>
      <c r="E332" s="11">
        <f t="shared" ref="E332:J332" si="75">E337</f>
        <v>1</v>
      </c>
      <c r="F332" s="11">
        <f t="shared" si="75"/>
        <v>6745.4</v>
      </c>
      <c r="G332" s="11">
        <f t="shared" si="75"/>
        <v>6745.4</v>
      </c>
      <c r="H332" s="11">
        <f t="shared" si="75"/>
        <v>1</v>
      </c>
      <c r="I332" s="11">
        <f t="shared" si="75"/>
        <v>0</v>
      </c>
      <c r="J332" s="11">
        <f t="shared" si="75"/>
        <v>0</v>
      </c>
    </row>
    <row r="333" spans="1:10" x14ac:dyDescent="0.3">
      <c r="A333" s="12" t="s">
        <v>551</v>
      </c>
      <c r="B333" s="13" t="s">
        <v>18</v>
      </c>
      <c r="C333" s="13" t="s">
        <v>65</v>
      </c>
      <c r="D333" s="33" t="s">
        <v>552</v>
      </c>
      <c r="E333" s="14">
        <v>25</v>
      </c>
      <c r="F333" s="14">
        <v>91.43</v>
      </c>
      <c r="G333" s="15">
        <f>ROUND(E333*F333,2)</f>
        <v>2285.75</v>
      </c>
      <c r="H333" s="14">
        <v>25</v>
      </c>
      <c r="I333" s="39">
        <v>0</v>
      </c>
      <c r="J333" s="15">
        <f>ROUND(H333*I333,2)</f>
        <v>0</v>
      </c>
    </row>
    <row r="334" spans="1:10" x14ac:dyDescent="0.3">
      <c r="A334" s="12" t="s">
        <v>553</v>
      </c>
      <c r="B334" s="13" t="s">
        <v>18</v>
      </c>
      <c r="C334" s="13" t="s">
        <v>65</v>
      </c>
      <c r="D334" s="33" t="s">
        <v>554</v>
      </c>
      <c r="E334" s="14">
        <v>25</v>
      </c>
      <c r="F334" s="14">
        <v>70.77</v>
      </c>
      <c r="G334" s="15">
        <f>ROUND(E334*F334,2)</f>
        <v>1769.25</v>
      </c>
      <c r="H334" s="14">
        <v>25</v>
      </c>
      <c r="I334" s="39">
        <v>0</v>
      </c>
      <c r="J334" s="15">
        <f>ROUND(H334*I334,2)</f>
        <v>0</v>
      </c>
    </row>
    <row r="335" spans="1:10" x14ac:dyDescent="0.3">
      <c r="A335" s="12" t="s">
        <v>555</v>
      </c>
      <c r="B335" s="13" t="s">
        <v>18</v>
      </c>
      <c r="C335" s="13" t="s">
        <v>65</v>
      </c>
      <c r="D335" s="33" t="s">
        <v>556</v>
      </c>
      <c r="E335" s="14">
        <v>5</v>
      </c>
      <c r="F335" s="14">
        <v>166.06</v>
      </c>
      <c r="G335" s="15">
        <f>ROUND(E335*F335,2)</f>
        <v>830.3</v>
      </c>
      <c r="H335" s="14">
        <v>5</v>
      </c>
      <c r="I335" s="39">
        <v>0</v>
      </c>
      <c r="J335" s="15">
        <f>ROUND(H335*I335,2)</f>
        <v>0</v>
      </c>
    </row>
    <row r="336" spans="1:10" x14ac:dyDescent="0.3">
      <c r="A336" s="12" t="s">
        <v>557</v>
      </c>
      <c r="B336" s="13" t="s">
        <v>18</v>
      </c>
      <c r="C336" s="13" t="s">
        <v>65</v>
      </c>
      <c r="D336" s="33" t="s">
        <v>558</v>
      </c>
      <c r="E336" s="14">
        <v>5</v>
      </c>
      <c r="F336" s="14">
        <v>372.02</v>
      </c>
      <c r="G336" s="15">
        <f>ROUND(E336*F336,2)</f>
        <v>1860.1</v>
      </c>
      <c r="H336" s="14">
        <v>5</v>
      </c>
      <c r="I336" s="39">
        <v>0</v>
      </c>
      <c r="J336" s="15">
        <f>ROUND(H336*I336,2)</f>
        <v>0</v>
      </c>
    </row>
    <row r="337" spans="1:10" x14ac:dyDescent="0.3">
      <c r="A337" s="16"/>
      <c r="B337" s="16"/>
      <c r="C337" s="16"/>
      <c r="D337" s="34" t="s">
        <v>559</v>
      </c>
      <c r="E337" s="14">
        <v>1</v>
      </c>
      <c r="F337" s="17">
        <f>SUM(G333:G336)</f>
        <v>6745.4</v>
      </c>
      <c r="G337" s="17">
        <f>ROUND(E337*F337,2)</f>
        <v>6745.4</v>
      </c>
      <c r="H337" s="14">
        <v>1</v>
      </c>
      <c r="I337" s="17">
        <f>SUM(J333:J336)</f>
        <v>0</v>
      </c>
      <c r="J337" s="17">
        <f>ROUND(H337*I337,2)</f>
        <v>0</v>
      </c>
    </row>
    <row r="338" spans="1:10" ht="1.2" customHeight="1" x14ac:dyDescent="0.3">
      <c r="A338" s="18"/>
      <c r="B338" s="18"/>
      <c r="C338" s="18"/>
      <c r="D338" s="35"/>
      <c r="E338" s="18"/>
      <c r="F338" s="18"/>
      <c r="G338" s="18"/>
      <c r="H338" s="18"/>
      <c r="I338" s="18"/>
      <c r="J338" s="18"/>
    </row>
    <row r="339" spans="1:10" x14ac:dyDescent="0.3">
      <c r="A339" s="10" t="s">
        <v>560</v>
      </c>
      <c r="B339" s="10" t="s">
        <v>10</v>
      </c>
      <c r="C339" s="10" t="s">
        <v>11</v>
      </c>
      <c r="D339" s="32" t="s">
        <v>561</v>
      </c>
      <c r="E339" s="11">
        <f t="shared" ref="E339:J339" si="76">E345</f>
        <v>1</v>
      </c>
      <c r="F339" s="11">
        <f t="shared" si="76"/>
        <v>9461.83</v>
      </c>
      <c r="G339" s="11">
        <f t="shared" si="76"/>
        <v>9461.83</v>
      </c>
      <c r="H339" s="11">
        <f t="shared" si="76"/>
        <v>1</v>
      </c>
      <c r="I339" s="11">
        <f t="shared" si="76"/>
        <v>0</v>
      </c>
      <c r="J339" s="11">
        <f t="shared" si="76"/>
        <v>0</v>
      </c>
    </row>
    <row r="340" spans="1:10" x14ac:dyDescent="0.3">
      <c r="A340" s="12" t="s">
        <v>562</v>
      </c>
      <c r="B340" s="13" t="s">
        <v>18</v>
      </c>
      <c r="C340" s="13" t="s">
        <v>65</v>
      </c>
      <c r="D340" s="33" t="s">
        <v>563</v>
      </c>
      <c r="E340" s="14">
        <v>1</v>
      </c>
      <c r="F340" s="14">
        <v>826.4</v>
      </c>
      <c r="G340" s="15">
        <f t="shared" ref="G340:G345" si="77">ROUND(E340*F340,2)</f>
        <v>826.4</v>
      </c>
      <c r="H340" s="14">
        <v>1</v>
      </c>
      <c r="I340" s="39">
        <v>0</v>
      </c>
      <c r="J340" s="15">
        <f t="shared" ref="J340:J345" si="78">ROUND(H340*I340,2)</f>
        <v>0</v>
      </c>
    </row>
    <row r="341" spans="1:10" x14ac:dyDescent="0.3">
      <c r="A341" s="12" t="s">
        <v>564</v>
      </c>
      <c r="B341" s="13" t="s">
        <v>18</v>
      </c>
      <c r="C341" s="13" t="s">
        <v>38</v>
      </c>
      <c r="D341" s="33" t="s">
        <v>565</v>
      </c>
      <c r="E341" s="14">
        <v>75</v>
      </c>
      <c r="F341" s="14">
        <v>37.07</v>
      </c>
      <c r="G341" s="15">
        <f t="shared" si="77"/>
        <v>2780.25</v>
      </c>
      <c r="H341" s="14">
        <v>75</v>
      </c>
      <c r="I341" s="39">
        <v>0</v>
      </c>
      <c r="J341" s="15">
        <f t="shared" si="78"/>
        <v>0</v>
      </c>
    </row>
    <row r="342" spans="1:10" x14ac:dyDescent="0.3">
      <c r="A342" s="12" t="s">
        <v>566</v>
      </c>
      <c r="B342" s="13" t="s">
        <v>18</v>
      </c>
      <c r="C342" s="13" t="s">
        <v>65</v>
      </c>
      <c r="D342" s="33" t="s">
        <v>567</v>
      </c>
      <c r="E342" s="14">
        <v>72</v>
      </c>
      <c r="F342" s="14">
        <v>55.49</v>
      </c>
      <c r="G342" s="15">
        <f t="shared" si="77"/>
        <v>3995.28</v>
      </c>
      <c r="H342" s="14">
        <v>72</v>
      </c>
      <c r="I342" s="39">
        <v>0</v>
      </c>
      <c r="J342" s="15">
        <f t="shared" si="78"/>
        <v>0</v>
      </c>
    </row>
    <row r="343" spans="1:10" x14ac:dyDescent="0.3">
      <c r="A343" s="12" t="s">
        <v>568</v>
      </c>
      <c r="B343" s="13" t="s">
        <v>18</v>
      </c>
      <c r="C343" s="13" t="s">
        <v>65</v>
      </c>
      <c r="D343" s="33" t="s">
        <v>569</v>
      </c>
      <c r="E343" s="14">
        <v>20</v>
      </c>
      <c r="F343" s="14">
        <v>50.2</v>
      </c>
      <c r="G343" s="15">
        <f t="shared" si="77"/>
        <v>1004</v>
      </c>
      <c r="H343" s="14">
        <v>20</v>
      </c>
      <c r="I343" s="39">
        <v>0</v>
      </c>
      <c r="J343" s="15">
        <f t="shared" si="78"/>
        <v>0</v>
      </c>
    </row>
    <row r="344" spans="1:10" x14ac:dyDescent="0.3">
      <c r="A344" s="12" t="s">
        <v>570</v>
      </c>
      <c r="B344" s="13" t="s">
        <v>18</v>
      </c>
      <c r="C344" s="13" t="s">
        <v>65</v>
      </c>
      <c r="D344" s="33" t="s">
        <v>571</v>
      </c>
      <c r="E344" s="14">
        <v>10</v>
      </c>
      <c r="F344" s="14">
        <v>85.59</v>
      </c>
      <c r="G344" s="15">
        <f t="shared" si="77"/>
        <v>855.9</v>
      </c>
      <c r="H344" s="14">
        <v>10</v>
      </c>
      <c r="I344" s="39">
        <v>0</v>
      </c>
      <c r="J344" s="15">
        <f t="shared" si="78"/>
        <v>0</v>
      </c>
    </row>
    <row r="345" spans="1:10" x14ac:dyDescent="0.3">
      <c r="A345" s="16"/>
      <c r="B345" s="16"/>
      <c r="C345" s="16"/>
      <c r="D345" s="34" t="s">
        <v>572</v>
      </c>
      <c r="E345" s="14">
        <v>1</v>
      </c>
      <c r="F345" s="17">
        <f>SUM(G340:G344)</f>
        <v>9461.83</v>
      </c>
      <c r="G345" s="17">
        <f t="shared" si="77"/>
        <v>9461.83</v>
      </c>
      <c r="H345" s="14">
        <v>1</v>
      </c>
      <c r="I345" s="17">
        <f>SUM(J340:J344)</f>
        <v>0</v>
      </c>
      <c r="J345" s="17">
        <f t="shared" si="78"/>
        <v>0</v>
      </c>
    </row>
    <row r="346" spans="1:10" ht="1.2" customHeight="1" x14ac:dyDescent="0.3">
      <c r="A346" s="18"/>
      <c r="B346" s="18"/>
      <c r="C346" s="18"/>
      <c r="D346" s="35"/>
      <c r="E346" s="18"/>
      <c r="F346" s="18"/>
      <c r="G346" s="18"/>
      <c r="H346" s="18"/>
      <c r="I346" s="18"/>
      <c r="J346" s="18"/>
    </row>
    <row r="347" spans="1:10" x14ac:dyDescent="0.3">
      <c r="A347" s="10" t="s">
        <v>573</v>
      </c>
      <c r="B347" s="10" t="s">
        <v>10</v>
      </c>
      <c r="C347" s="10" t="s">
        <v>11</v>
      </c>
      <c r="D347" s="32" t="s">
        <v>574</v>
      </c>
      <c r="E347" s="11">
        <f t="shared" ref="E347:J347" si="79">E376</f>
        <v>1</v>
      </c>
      <c r="F347" s="11">
        <f t="shared" si="79"/>
        <v>7166.82</v>
      </c>
      <c r="G347" s="11">
        <f t="shared" si="79"/>
        <v>7166.82</v>
      </c>
      <c r="H347" s="11">
        <f t="shared" si="79"/>
        <v>1</v>
      </c>
      <c r="I347" s="11">
        <f t="shared" si="79"/>
        <v>0</v>
      </c>
      <c r="J347" s="11">
        <f t="shared" si="79"/>
        <v>0</v>
      </c>
    </row>
    <row r="348" spans="1:10" x14ac:dyDescent="0.3">
      <c r="A348" s="19" t="s">
        <v>575</v>
      </c>
      <c r="B348" s="19" t="s">
        <v>10</v>
      </c>
      <c r="C348" s="19" t="s">
        <v>11</v>
      </c>
      <c r="D348" s="36" t="s">
        <v>489</v>
      </c>
      <c r="E348" s="20">
        <f t="shared" ref="E348:J348" si="80">E356</f>
        <v>1</v>
      </c>
      <c r="F348" s="20">
        <f t="shared" si="80"/>
        <v>1207.42</v>
      </c>
      <c r="G348" s="20">
        <f t="shared" si="80"/>
        <v>1207.42</v>
      </c>
      <c r="H348" s="20">
        <f t="shared" si="80"/>
        <v>1</v>
      </c>
      <c r="I348" s="20">
        <f t="shared" si="80"/>
        <v>0</v>
      </c>
      <c r="J348" s="20">
        <f t="shared" si="80"/>
        <v>0</v>
      </c>
    </row>
    <row r="349" spans="1:10" x14ac:dyDescent="0.3">
      <c r="A349" s="12" t="s">
        <v>490</v>
      </c>
      <c r="B349" s="13" t="s">
        <v>18</v>
      </c>
      <c r="C349" s="13" t="s">
        <v>38</v>
      </c>
      <c r="D349" s="33" t="s">
        <v>491</v>
      </c>
      <c r="E349" s="14">
        <v>25</v>
      </c>
      <c r="F349" s="14">
        <v>7.59</v>
      </c>
      <c r="G349" s="15">
        <f t="shared" ref="G349:G356" si="81">ROUND(E349*F349,2)</f>
        <v>189.75</v>
      </c>
      <c r="H349" s="14">
        <v>25</v>
      </c>
      <c r="I349" s="39">
        <v>0</v>
      </c>
      <c r="J349" s="15">
        <f t="shared" ref="J349:J356" si="82">ROUND(H349*I349,2)</f>
        <v>0</v>
      </c>
    </row>
    <row r="350" spans="1:10" x14ac:dyDescent="0.3">
      <c r="A350" s="12" t="s">
        <v>510</v>
      </c>
      <c r="B350" s="13" t="s">
        <v>18</v>
      </c>
      <c r="C350" s="13" t="s">
        <v>65</v>
      </c>
      <c r="D350" s="33" t="s">
        <v>511</v>
      </c>
      <c r="E350" s="14">
        <v>4</v>
      </c>
      <c r="F350" s="14">
        <v>75.760000000000005</v>
      </c>
      <c r="G350" s="15">
        <f t="shared" si="81"/>
        <v>303.04000000000002</v>
      </c>
      <c r="H350" s="14">
        <v>4</v>
      </c>
      <c r="I350" s="39">
        <v>0</v>
      </c>
      <c r="J350" s="15">
        <f t="shared" si="82"/>
        <v>0</v>
      </c>
    </row>
    <row r="351" spans="1:10" x14ac:dyDescent="0.3">
      <c r="A351" s="12" t="s">
        <v>492</v>
      </c>
      <c r="B351" s="13" t="s">
        <v>18</v>
      </c>
      <c r="C351" s="13" t="s">
        <v>38</v>
      </c>
      <c r="D351" s="33" t="s">
        <v>493</v>
      </c>
      <c r="E351" s="14">
        <v>25</v>
      </c>
      <c r="F351" s="14">
        <v>7.16</v>
      </c>
      <c r="G351" s="15">
        <f t="shared" si="81"/>
        <v>179</v>
      </c>
      <c r="H351" s="14">
        <v>25</v>
      </c>
      <c r="I351" s="39">
        <v>0</v>
      </c>
      <c r="J351" s="15">
        <f t="shared" si="82"/>
        <v>0</v>
      </c>
    </row>
    <row r="352" spans="1:10" x14ac:dyDescent="0.3">
      <c r="A352" s="12" t="s">
        <v>494</v>
      </c>
      <c r="B352" s="13" t="s">
        <v>18</v>
      </c>
      <c r="C352" s="13" t="s">
        <v>38</v>
      </c>
      <c r="D352" s="33" t="s">
        <v>495</v>
      </c>
      <c r="E352" s="14">
        <v>20</v>
      </c>
      <c r="F352" s="14">
        <v>8.0399999999999991</v>
      </c>
      <c r="G352" s="15">
        <f t="shared" si="81"/>
        <v>160.80000000000001</v>
      </c>
      <c r="H352" s="14">
        <v>20</v>
      </c>
      <c r="I352" s="39">
        <v>0</v>
      </c>
      <c r="J352" s="15">
        <f t="shared" si="82"/>
        <v>0</v>
      </c>
    </row>
    <row r="353" spans="1:10" x14ac:dyDescent="0.3">
      <c r="A353" s="12" t="s">
        <v>496</v>
      </c>
      <c r="B353" s="13" t="s">
        <v>18</v>
      </c>
      <c r="C353" s="13" t="s">
        <v>65</v>
      </c>
      <c r="D353" s="33" t="s">
        <v>497</v>
      </c>
      <c r="E353" s="14">
        <v>1</v>
      </c>
      <c r="F353" s="14">
        <v>182.39</v>
      </c>
      <c r="G353" s="15">
        <f t="shared" si="81"/>
        <v>182.39</v>
      </c>
      <c r="H353" s="14">
        <v>1</v>
      </c>
      <c r="I353" s="39">
        <v>0</v>
      </c>
      <c r="J353" s="15">
        <f t="shared" si="82"/>
        <v>0</v>
      </c>
    </row>
    <row r="354" spans="1:10" x14ac:dyDescent="0.3">
      <c r="A354" s="12" t="s">
        <v>498</v>
      </c>
      <c r="B354" s="13" t="s">
        <v>18</v>
      </c>
      <c r="C354" s="13" t="s">
        <v>65</v>
      </c>
      <c r="D354" s="33" t="s">
        <v>499</v>
      </c>
      <c r="E354" s="14">
        <v>1</v>
      </c>
      <c r="F354" s="14">
        <v>79.47</v>
      </c>
      <c r="G354" s="15">
        <f t="shared" si="81"/>
        <v>79.47</v>
      </c>
      <c r="H354" s="14">
        <v>1</v>
      </c>
      <c r="I354" s="39">
        <v>0</v>
      </c>
      <c r="J354" s="15">
        <f t="shared" si="82"/>
        <v>0</v>
      </c>
    </row>
    <row r="355" spans="1:10" x14ac:dyDescent="0.3">
      <c r="A355" s="12" t="s">
        <v>500</v>
      </c>
      <c r="B355" s="13" t="s">
        <v>18</v>
      </c>
      <c r="C355" s="13" t="s">
        <v>65</v>
      </c>
      <c r="D355" s="33" t="s">
        <v>501</v>
      </c>
      <c r="E355" s="14">
        <v>1</v>
      </c>
      <c r="F355" s="14">
        <v>112.97</v>
      </c>
      <c r="G355" s="15">
        <f t="shared" si="81"/>
        <v>112.97</v>
      </c>
      <c r="H355" s="14">
        <v>1</v>
      </c>
      <c r="I355" s="39">
        <v>0</v>
      </c>
      <c r="J355" s="15">
        <f t="shared" si="82"/>
        <v>0</v>
      </c>
    </row>
    <row r="356" spans="1:10" x14ac:dyDescent="0.3">
      <c r="A356" s="16"/>
      <c r="B356" s="16"/>
      <c r="C356" s="16"/>
      <c r="D356" s="34" t="s">
        <v>576</v>
      </c>
      <c r="E356" s="14">
        <v>1</v>
      </c>
      <c r="F356" s="17">
        <f>SUM(G349:G355)</f>
        <v>1207.42</v>
      </c>
      <c r="G356" s="17">
        <f t="shared" si="81"/>
        <v>1207.42</v>
      </c>
      <c r="H356" s="14">
        <v>1</v>
      </c>
      <c r="I356" s="17">
        <f>SUM(J349:J355)</f>
        <v>0</v>
      </c>
      <c r="J356" s="17">
        <f t="shared" si="82"/>
        <v>0</v>
      </c>
    </row>
    <row r="357" spans="1:10" ht="1.2" customHeight="1" x14ac:dyDescent="0.3">
      <c r="A357" s="18"/>
      <c r="B357" s="18"/>
      <c r="C357" s="18"/>
      <c r="D357" s="35"/>
      <c r="E357" s="18"/>
      <c r="F357" s="18"/>
      <c r="G357" s="18"/>
      <c r="H357" s="18"/>
      <c r="I357" s="18"/>
      <c r="J357" s="18"/>
    </row>
    <row r="358" spans="1:10" x14ac:dyDescent="0.3">
      <c r="A358" s="19" t="s">
        <v>577</v>
      </c>
      <c r="B358" s="19" t="s">
        <v>10</v>
      </c>
      <c r="C358" s="19" t="s">
        <v>11</v>
      </c>
      <c r="D358" s="36" t="s">
        <v>533</v>
      </c>
      <c r="E358" s="20">
        <f t="shared" ref="E358:J358" si="83">E370</f>
        <v>1</v>
      </c>
      <c r="F358" s="20">
        <f t="shared" si="83"/>
        <v>5867.97</v>
      </c>
      <c r="G358" s="20">
        <f t="shared" si="83"/>
        <v>5867.97</v>
      </c>
      <c r="H358" s="20">
        <f t="shared" si="83"/>
        <v>1</v>
      </c>
      <c r="I358" s="20">
        <f t="shared" si="83"/>
        <v>0</v>
      </c>
      <c r="J358" s="20">
        <f t="shared" si="83"/>
        <v>0</v>
      </c>
    </row>
    <row r="359" spans="1:10" x14ac:dyDescent="0.3">
      <c r="A359" s="12" t="s">
        <v>490</v>
      </c>
      <c r="B359" s="13" t="s">
        <v>18</v>
      </c>
      <c r="C359" s="13" t="s">
        <v>38</v>
      </c>
      <c r="D359" s="33" t="s">
        <v>491</v>
      </c>
      <c r="E359" s="14">
        <v>20</v>
      </c>
      <c r="F359" s="14">
        <v>7.59</v>
      </c>
      <c r="G359" s="15">
        <f t="shared" ref="G359:G370" si="84">ROUND(E359*F359,2)</f>
        <v>151.80000000000001</v>
      </c>
      <c r="H359" s="14">
        <v>20</v>
      </c>
      <c r="I359" s="39">
        <v>0</v>
      </c>
      <c r="J359" s="15">
        <f t="shared" ref="J359:J370" si="85">ROUND(H359*I359,2)</f>
        <v>0</v>
      </c>
    </row>
    <row r="360" spans="1:10" x14ac:dyDescent="0.3">
      <c r="A360" s="12" t="s">
        <v>536</v>
      </c>
      <c r="B360" s="13" t="s">
        <v>18</v>
      </c>
      <c r="C360" s="13" t="s">
        <v>38</v>
      </c>
      <c r="D360" s="33" t="s">
        <v>537</v>
      </c>
      <c r="E360" s="14">
        <v>15</v>
      </c>
      <c r="F360" s="14">
        <v>5.24</v>
      </c>
      <c r="G360" s="15">
        <f t="shared" si="84"/>
        <v>78.599999999999994</v>
      </c>
      <c r="H360" s="14">
        <v>15</v>
      </c>
      <c r="I360" s="39">
        <v>0</v>
      </c>
      <c r="J360" s="15">
        <f t="shared" si="85"/>
        <v>0</v>
      </c>
    </row>
    <row r="361" spans="1:10" x14ac:dyDescent="0.3">
      <c r="A361" s="12" t="s">
        <v>578</v>
      </c>
      <c r="B361" s="13" t="s">
        <v>18</v>
      </c>
      <c r="C361" s="13" t="s">
        <v>65</v>
      </c>
      <c r="D361" s="33" t="s">
        <v>579</v>
      </c>
      <c r="E361" s="14">
        <v>1</v>
      </c>
      <c r="F361" s="14">
        <v>522.9</v>
      </c>
      <c r="G361" s="15">
        <f t="shared" si="84"/>
        <v>522.9</v>
      </c>
      <c r="H361" s="14">
        <v>1</v>
      </c>
      <c r="I361" s="39">
        <v>0</v>
      </c>
      <c r="J361" s="15">
        <f t="shared" si="85"/>
        <v>0</v>
      </c>
    </row>
    <row r="362" spans="1:10" x14ac:dyDescent="0.3">
      <c r="A362" s="12" t="s">
        <v>580</v>
      </c>
      <c r="B362" s="13" t="s">
        <v>18</v>
      </c>
      <c r="C362" s="13" t="s">
        <v>65</v>
      </c>
      <c r="D362" s="33" t="s">
        <v>581</v>
      </c>
      <c r="E362" s="14">
        <v>1</v>
      </c>
      <c r="F362" s="14">
        <v>1551.11</v>
      </c>
      <c r="G362" s="15">
        <f t="shared" si="84"/>
        <v>1551.11</v>
      </c>
      <c r="H362" s="14">
        <v>1</v>
      </c>
      <c r="I362" s="39">
        <v>0</v>
      </c>
      <c r="J362" s="15">
        <f t="shared" si="85"/>
        <v>0</v>
      </c>
    </row>
    <row r="363" spans="1:10" x14ac:dyDescent="0.3">
      <c r="A363" s="12" t="s">
        <v>538</v>
      </c>
      <c r="B363" s="13" t="s">
        <v>18</v>
      </c>
      <c r="C363" s="13" t="s">
        <v>38</v>
      </c>
      <c r="D363" s="33" t="s">
        <v>539</v>
      </c>
      <c r="E363" s="14">
        <v>5</v>
      </c>
      <c r="F363" s="14">
        <v>85.69</v>
      </c>
      <c r="G363" s="15">
        <f t="shared" si="84"/>
        <v>428.45</v>
      </c>
      <c r="H363" s="14">
        <v>5</v>
      </c>
      <c r="I363" s="39">
        <v>0</v>
      </c>
      <c r="J363" s="15">
        <f t="shared" si="85"/>
        <v>0</v>
      </c>
    </row>
    <row r="364" spans="1:10" x14ac:dyDescent="0.3">
      <c r="A364" s="12" t="s">
        <v>582</v>
      </c>
      <c r="B364" s="13" t="s">
        <v>18</v>
      </c>
      <c r="C364" s="13" t="s">
        <v>38</v>
      </c>
      <c r="D364" s="33" t="s">
        <v>583</v>
      </c>
      <c r="E364" s="14">
        <v>10</v>
      </c>
      <c r="F364" s="14">
        <v>77.19</v>
      </c>
      <c r="G364" s="15">
        <f t="shared" si="84"/>
        <v>771.9</v>
      </c>
      <c r="H364" s="14">
        <v>10</v>
      </c>
      <c r="I364" s="39">
        <v>0</v>
      </c>
      <c r="J364" s="15">
        <f t="shared" si="85"/>
        <v>0</v>
      </c>
    </row>
    <row r="365" spans="1:10" x14ac:dyDescent="0.3">
      <c r="A365" s="12" t="s">
        <v>584</v>
      </c>
      <c r="B365" s="13" t="s">
        <v>18</v>
      </c>
      <c r="C365" s="13" t="s">
        <v>65</v>
      </c>
      <c r="D365" s="33" t="s">
        <v>585</v>
      </c>
      <c r="E365" s="14">
        <v>2</v>
      </c>
      <c r="F365" s="14">
        <v>240.63</v>
      </c>
      <c r="G365" s="15">
        <f t="shared" si="84"/>
        <v>481.26</v>
      </c>
      <c r="H365" s="14">
        <v>2</v>
      </c>
      <c r="I365" s="39">
        <v>0</v>
      </c>
      <c r="J365" s="15">
        <f t="shared" si="85"/>
        <v>0</v>
      </c>
    </row>
    <row r="366" spans="1:10" x14ac:dyDescent="0.3">
      <c r="A366" s="12" t="s">
        <v>494</v>
      </c>
      <c r="B366" s="13" t="s">
        <v>18</v>
      </c>
      <c r="C366" s="13" t="s">
        <v>38</v>
      </c>
      <c r="D366" s="33" t="s">
        <v>495</v>
      </c>
      <c r="E366" s="14">
        <v>15</v>
      </c>
      <c r="F366" s="14">
        <v>8.0399999999999991</v>
      </c>
      <c r="G366" s="15">
        <f t="shared" si="84"/>
        <v>120.6</v>
      </c>
      <c r="H366" s="14">
        <v>15</v>
      </c>
      <c r="I366" s="39">
        <v>0</v>
      </c>
      <c r="J366" s="15">
        <f t="shared" si="85"/>
        <v>0</v>
      </c>
    </row>
    <row r="367" spans="1:10" x14ac:dyDescent="0.3">
      <c r="A367" s="12" t="s">
        <v>542</v>
      </c>
      <c r="B367" s="13" t="s">
        <v>18</v>
      </c>
      <c r="C367" s="13" t="s">
        <v>38</v>
      </c>
      <c r="D367" s="33" t="s">
        <v>543</v>
      </c>
      <c r="E367" s="14">
        <v>20</v>
      </c>
      <c r="F367" s="14">
        <v>14.97</v>
      </c>
      <c r="G367" s="15">
        <f t="shared" si="84"/>
        <v>299.39999999999998</v>
      </c>
      <c r="H367" s="14">
        <v>20</v>
      </c>
      <c r="I367" s="39">
        <v>0</v>
      </c>
      <c r="J367" s="15">
        <f t="shared" si="85"/>
        <v>0</v>
      </c>
    </row>
    <row r="368" spans="1:10" x14ac:dyDescent="0.3">
      <c r="A368" s="12" t="s">
        <v>544</v>
      </c>
      <c r="B368" s="13" t="s">
        <v>18</v>
      </c>
      <c r="C368" s="13" t="s">
        <v>38</v>
      </c>
      <c r="D368" s="33" t="s">
        <v>545</v>
      </c>
      <c r="E368" s="14">
        <v>45</v>
      </c>
      <c r="F368" s="14">
        <v>25.06</v>
      </c>
      <c r="G368" s="15">
        <f t="shared" si="84"/>
        <v>1127.7</v>
      </c>
      <c r="H368" s="14">
        <v>45</v>
      </c>
      <c r="I368" s="39">
        <v>0</v>
      </c>
      <c r="J368" s="15">
        <f t="shared" si="85"/>
        <v>0</v>
      </c>
    </row>
    <row r="369" spans="1:10" x14ac:dyDescent="0.3">
      <c r="A369" s="12" t="s">
        <v>586</v>
      </c>
      <c r="B369" s="13" t="s">
        <v>18</v>
      </c>
      <c r="C369" s="13" t="s">
        <v>38</v>
      </c>
      <c r="D369" s="33" t="s">
        <v>587</v>
      </c>
      <c r="E369" s="14">
        <v>25</v>
      </c>
      <c r="F369" s="14">
        <v>13.37</v>
      </c>
      <c r="G369" s="15">
        <f t="shared" si="84"/>
        <v>334.25</v>
      </c>
      <c r="H369" s="14">
        <v>25</v>
      </c>
      <c r="I369" s="39">
        <v>0</v>
      </c>
      <c r="J369" s="15">
        <f t="shared" si="85"/>
        <v>0</v>
      </c>
    </row>
    <row r="370" spans="1:10" x14ac:dyDescent="0.3">
      <c r="A370" s="16"/>
      <c r="B370" s="16"/>
      <c r="C370" s="16"/>
      <c r="D370" s="34" t="s">
        <v>588</v>
      </c>
      <c r="E370" s="14">
        <v>1</v>
      </c>
      <c r="F370" s="17">
        <f>SUM(G359:G369)</f>
        <v>5867.97</v>
      </c>
      <c r="G370" s="17">
        <f t="shared" si="84"/>
        <v>5867.97</v>
      </c>
      <c r="H370" s="14">
        <v>1</v>
      </c>
      <c r="I370" s="17">
        <f>SUM(J359:J369)</f>
        <v>0</v>
      </c>
      <c r="J370" s="17">
        <f t="shared" si="85"/>
        <v>0</v>
      </c>
    </row>
    <row r="371" spans="1:10" ht="1.2" customHeight="1" x14ac:dyDescent="0.3">
      <c r="A371" s="18"/>
      <c r="B371" s="18"/>
      <c r="C371" s="18"/>
      <c r="D371" s="35"/>
      <c r="E371" s="18"/>
      <c r="F371" s="18"/>
      <c r="G371" s="18"/>
      <c r="H371" s="18"/>
      <c r="I371" s="18"/>
      <c r="J371" s="18"/>
    </row>
    <row r="372" spans="1:10" x14ac:dyDescent="0.3">
      <c r="A372" s="19" t="s">
        <v>589</v>
      </c>
      <c r="B372" s="19" t="s">
        <v>10</v>
      </c>
      <c r="C372" s="19" t="s">
        <v>11</v>
      </c>
      <c r="D372" s="36" t="s">
        <v>550</v>
      </c>
      <c r="E372" s="20">
        <f t="shared" ref="E372:J372" si="86">E374</f>
        <v>1</v>
      </c>
      <c r="F372" s="20">
        <f t="shared" si="86"/>
        <v>91.43</v>
      </c>
      <c r="G372" s="20">
        <f t="shared" si="86"/>
        <v>91.43</v>
      </c>
      <c r="H372" s="20">
        <f t="shared" si="86"/>
        <v>1</v>
      </c>
      <c r="I372" s="20">
        <f t="shared" si="86"/>
        <v>0</v>
      </c>
      <c r="J372" s="20">
        <f t="shared" si="86"/>
        <v>0</v>
      </c>
    </row>
    <row r="373" spans="1:10" x14ac:dyDescent="0.3">
      <c r="A373" s="12" t="s">
        <v>551</v>
      </c>
      <c r="B373" s="13" t="s">
        <v>18</v>
      </c>
      <c r="C373" s="13" t="s">
        <v>65</v>
      </c>
      <c r="D373" s="33" t="s">
        <v>552</v>
      </c>
      <c r="E373" s="14">
        <v>1</v>
      </c>
      <c r="F373" s="14">
        <v>91.43</v>
      </c>
      <c r="G373" s="15">
        <f>ROUND(E373*F373,2)</f>
        <v>91.43</v>
      </c>
      <c r="H373" s="14">
        <v>1</v>
      </c>
      <c r="I373" s="39">
        <v>0</v>
      </c>
      <c r="J373" s="15">
        <f>ROUND(H373*I373,2)</f>
        <v>0</v>
      </c>
    </row>
    <row r="374" spans="1:10" x14ac:dyDescent="0.3">
      <c r="A374" s="16"/>
      <c r="B374" s="16"/>
      <c r="C374" s="16"/>
      <c r="D374" s="34" t="s">
        <v>590</v>
      </c>
      <c r="E374" s="14">
        <v>1</v>
      </c>
      <c r="F374" s="17">
        <f>G373</f>
        <v>91.43</v>
      </c>
      <c r="G374" s="17">
        <f>ROUND(E374*F374,2)</f>
        <v>91.43</v>
      </c>
      <c r="H374" s="14">
        <v>1</v>
      </c>
      <c r="I374" s="17">
        <f>J373</f>
        <v>0</v>
      </c>
      <c r="J374" s="17">
        <f>ROUND(H374*I374,2)</f>
        <v>0</v>
      </c>
    </row>
    <row r="375" spans="1:10" ht="1.2" customHeight="1" x14ac:dyDescent="0.3">
      <c r="A375" s="18"/>
      <c r="B375" s="18"/>
      <c r="C375" s="18"/>
      <c r="D375" s="35"/>
      <c r="E375" s="18"/>
      <c r="F375" s="18"/>
      <c r="G375" s="18"/>
      <c r="H375" s="18"/>
      <c r="I375" s="18"/>
      <c r="J375" s="18"/>
    </row>
    <row r="376" spans="1:10" x14ac:dyDescent="0.3">
      <c r="A376" s="16"/>
      <c r="B376" s="16"/>
      <c r="C376" s="16"/>
      <c r="D376" s="34" t="s">
        <v>591</v>
      </c>
      <c r="E376" s="14">
        <v>1</v>
      </c>
      <c r="F376" s="17">
        <f>G348+G358+G372</f>
        <v>7166.82</v>
      </c>
      <c r="G376" s="17">
        <f>ROUND(E376*F376,2)</f>
        <v>7166.82</v>
      </c>
      <c r="H376" s="14">
        <v>1</v>
      </c>
      <c r="I376" s="17">
        <f>J348+J358+J372</f>
        <v>0</v>
      </c>
      <c r="J376" s="17">
        <f>ROUND(H376*I376,2)</f>
        <v>0</v>
      </c>
    </row>
    <row r="377" spans="1:10" ht="1.2" customHeight="1" x14ac:dyDescent="0.3">
      <c r="A377" s="18"/>
      <c r="B377" s="18"/>
      <c r="C377" s="18"/>
      <c r="D377" s="35"/>
      <c r="E377" s="18"/>
      <c r="F377" s="18"/>
      <c r="G377" s="18"/>
      <c r="H377" s="18"/>
      <c r="I377" s="18"/>
      <c r="J377" s="18"/>
    </row>
    <row r="378" spans="1:10" x14ac:dyDescent="0.3">
      <c r="A378" s="10" t="s">
        <v>592</v>
      </c>
      <c r="B378" s="10" t="s">
        <v>10</v>
      </c>
      <c r="C378" s="10" t="s">
        <v>11</v>
      </c>
      <c r="D378" s="32" t="s">
        <v>593</v>
      </c>
      <c r="E378" s="11">
        <f t="shared" ref="E378:J378" si="87">E382</f>
        <v>1</v>
      </c>
      <c r="F378" s="11">
        <f t="shared" si="87"/>
        <v>7293.2</v>
      </c>
      <c r="G378" s="11">
        <f t="shared" si="87"/>
        <v>7293.2</v>
      </c>
      <c r="H378" s="11">
        <f t="shared" si="87"/>
        <v>1</v>
      </c>
      <c r="I378" s="11">
        <f t="shared" si="87"/>
        <v>0</v>
      </c>
      <c r="J378" s="11">
        <f t="shared" si="87"/>
        <v>0</v>
      </c>
    </row>
    <row r="379" spans="1:10" x14ac:dyDescent="0.3">
      <c r="A379" s="12" t="s">
        <v>594</v>
      </c>
      <c r="B379" s="13" t="s">
        <v>18</v>
      </c>
      <c r="C379" s="13" t="s">
        <v>65</v>
      </c>
      <c r="D379" s="33" t="s">
        <v>595</v>
      </c>
      <c r="E379" s="14">
        <v>1</v>
      </c>
      <c r="F379" s="14">
        <v>4187.82</v>
      </c>
      <c r="G379" s="15">
        <f>ROUND(E379*F379,2)</f>
        <v>4187.82</v>
      </c>
      <c r="H379" s="14">
        <v>1</v>
      </c>
      <c r="I379" s="39">
        <v>0</v>
      </c>
      <c r="J379" s="15">
        <f>ROUND(H379*I379,2)</f>
        <v>0</v>
      </c>
    </row>
    <row r="380" spans="1:10" x14ac:dyDescent="0.3">
      <c r="A380" s="12" t="s">
        <v>596</v>
      </c>
      <c r="B380" s="13" t="s">
        <v>18</v>
      </c>
      <c r="C380" s="13" t="s">
        <v>65</v>
      </c>
      <c r="D380" s="33" t="s">
        <v>597</v>
      </c>
      <c r="E380" s="14">
        <v>1</v>
      </c>
      <c r="F380" s="14">
        <v>1597.05</v>
      </c>
      <c r="G380" s="15">
        <f>ROUND(E380*F380,2)</f>
        <v>1597.05</v>
      </c>
      <c r="H380" s="14">
        <v>1</v>
      </c>
      <c r="I380" s="39">
        <v>0</v>
      </c>
      <c r="J380" s="15">
        <f>ROUND(H380*I380,2)</f>
        <v>0</v>
      </c>
    </row>
    <row r="381" spans="1:10" x14ac:dyDescent="0.3">
      <c r="A381" s="12" t="s">
        <v>598</v>
      </c>
      <c r="B381" s="13" t="s">
        <v>18</v>
      </c>
      <c r="C381" s="13" t="s">
        <v>65</v>
      </c>
      <c r="D381" s="33" t="s">
        <v>599</v>
      </c>
      <c r="E381" s="14">
        <v>1</v>
      </c>
      <c r="F381" s="14">
        <v>1508.33</v>
      </c>
      <c r="G381" s="15">
        <f>ROUND(E381*F381,2)</f>
        <v>1508.33</v>
      </c>
      <c r="H381" s="14">
        <v>1</v>
      </c>
      <c r="I381" s="39">
        <v>0</v>
      </c>
      <c r="J381" s="15">
        <f>ROUND(H381*I381,2)</f>
        <v>0</v>
      </c>
    </row>
    <row r="382" spans="1:10" x14ac:dyDescent="0.3">
      <c r="A382" s="16"/>
      <c r="B382" s="16"/>
      <c r="C382" s="16"/>
      <c r="D382" s="34" t="s">
        <v>600</v>
      </c>
      <c r="E382" s="14">
        <v>1</v>
      </c>
      <c r="F382" s="17">
        <f>SUM(G379:G381)</f>
        <v>7293.2</v>
      </c>
      <c r="G382" s="17">
        <f>ROUND(E382*F382,2)</f>
        <v>7293.2</v>
      </c>
      <c r="H382" s="14">
        <v>1</v>
      </c>
      <c r="I382" s="17">
        <f>SUM(J379:J381)</f>
        <v>0</v>
      </c>
      <c r="J382" s="17">
        <f>ROUND(H382*I382,2)</f>
        <v>0</v>
      </c>
    </row>
    <row r="383" spans="1:10" ht="1.2" customHeight="1" x14ac:dyDescent="0.3">
      <c r="A383" s="18"/>
      <c r="B383" s="18"/>
      <c r="C383" s="18"/>
      <c r="D383" s="35"/>
      <c r="E383" s="18"/>
      <c r="F383" s="18"/>
      <c r="G383" s="18"/>
      <c r="H383" s="18"/>
      <c r="I383" s="18"/>
      <c r="J383" s="18"/>
    </row>
    <row r="384" spans="1:10" x14ac:dyDescent="0.3">
      <c r="A384" s="10" t="s">
        <v>601</v>
      </c>
      <c r="B384" s="10" t="s">
        <v>10</v>
      </c>
      <c r="C384" s="10" t="s">
        <v>11</v>
      </c>
      <c r="D384" s="32" t="s">
        <v>602</v>
      </c>
      <c r="E384" s="11">
        <f t="shared" ref="E384:J384" si="88">E387</f>
        <v>1</v>
      </c>
      <c r="F384" s="11">
        <f t="shared" si="88"/>
        <v>6388.2</v>
      </c>
      <c r="G384" s="11">
        <f t="shared" si="88"/>
        <v>6388.2</v>
      </c>
      <c r="H384" s="11">
        <f t="shared" si="88"/>
        <v>1</v>
      </c>
      <c r="I384" s="11">
        <f t="shared" si="88"/>
        <v>0</v>
      </c>
      <c r="J384" s="11">
        <f t="shared" si="88"/>
        <v>0</v>
      </c>
    </row>
    <row r="385" spans="1:10" x14ac:dyDescent="0.3">
      <c r="A385" s="12" t="s">
        <v>603</v>
      </c>
      <c r="B385" s="13" t="s">
        <v>18</v>
      </c>
      <c r="C385" s="13" t="s">
        <v>65</v>
      </c>
      <c r="D385" s="33" t="s">
        <v>604</v>
      </c>
      <c r="E385" s="14">
        <v>1</v>
      </c>
      <c r="F385" s="14">
        <v>4081.35</v>
      </c>
      <c r="G385" s="15">
        <f>ROUND(E385*F385,2)</f>
        <v>4081.35</v>
      </c>
      <c r="H385" s="14">
        <v>1</v>
      </c>
      <c r="I385" s="39">
        <v>0</v>
      </c>
      <c r="J385" s="15">
        <f>ROUND(H385*I385,2)</f>
        <v>0</v>
      </c>
    </row>
    <row r="386" spans="1:10" x14ac:dyDescent="0.3">
      <c r="A386" s="12" t="s">
        <v>605</v>
      </c>
      <c r="B386" s="13" t="s">
        <v>18</v>
      </c>
      <c r="C386" s="13" t="s">
        <v>65</v>
      </c>
      <c r="D386" s="33" t="s">
        <v>606</v>
      </c>
      <c r="E386" s="14">
        <v>1</v>
      </c>
      <c r="F386" s="14">
        <v>2306.85</v>
      </c>
      <c r="G386" s="15">
        <f>ROUND(E386*F386,2)</f>
        <v>2306.85</v>
      </c>
      <c r="H386" s="14">
        <v>1</v>
      </c>
      <c r="I386" s="39">
        <v>0</v>
      </c>
      <c r="J386" s="15">
        <f>ROUND(H386*I386,2)</f>
        <v>0</v>
      </c>
    </row>
    <row r="387" spans="1:10" x14ac:dyDescent="0.3">
      <c r="A387" s="16"/>
      <c r="B387" s="16"/>
      <c r="C387" s="16"/>
      <c r="D387" s="34" t="s">
        <v>607</v>
      </c>
      <c r="E387" s="14">
        <v>1</v>
      </c>
      <c r="F387" s="17">
        <f>SUM(G385:G386)</f>
        <v>6388.2</v>
      </c>
      <c r="G387" s="17">
        <f>ROUND(E387*F387,2)</f>
        <v>6388.2</v>
      </c>
      <c r="H387" s="14">
        <v>1</v>
      </c>
      <c r="I387" s="17">
        <f>SUM(J385:J386)</f>
        <v>0</v>
      </c>
      <c r="J387" s="17">
        <f>ROUND(H387*I387,2)</f>
        <v>0</v>
      </c>
    </row>
    <row r="388" spans="1:10" ht="1.2" customHeight="1" x14ac:dyDescent="0.3">
      <c r="A388" s="18"/>
      <c r="B388" s="18"/>
      <c r="C388" s="18"/>
      <c r="D388" s="35"/>
      <c r="E388" s="18"/>
      <c r="F388" s="18"/>
      <c r="G388" s="18"/>
      <c r="H388" s="18"/>
      <c r="I388" s="18"/>
      <c r="J388" s="18"/>
    </row>
    <row r="389" spans="1:10" x14ac:dyDescent="0.3">
      <c r="A389" s="16"/>
      <c r="B389" s="16"/>
      <c r="C389" s="16"/>
      <c r="D389" s="34" t="s">
        <v>608</v>
      </c>
      <c r="E389" s="14">
        <v>1</v>
      </c>
      <c r="F389" s="17">
        <f>G292+G308+G320+G332+G339+G347+G378+G384</f>
        <v>88731.89</v>
      </c>
      <c r="G389" s="17">
        <f>ROUND(E389*F389,2)</f>
        <v>88731.89</v>
      </c>
      <c r="H389" s="14">
        <v>1</v>
      </c>
      <c r="I389" s="17">
        <f>J292+J308+J320+J332+J339+J347+J378+J384</f>
        <v>0</v>
      </c>
      <c r="J389" s="17">
        <f>ROUND(H389*I389,2)</f>
        <v>0</v>
      </c>
    </row>
    <row r="390" spans="1:10" ht="1.2" customHeight="1" x14ac:dyDescent="0.3">
      <c r="A390" s="18"/>
      <c r="B390" s="18"/>
      <c r="C390" s="18"/>
      <c r="D390" s="35"/>
      <c r="E390" s="18"/>
      <c r="F390" s="18"/>
      <c r="G390" s="18"/>
      <c r="H390" s="18"/>
      <c r="I390" s="18"/>
      <c r="J390" s="18"/>
    </row>
    <row r="391" spans="1:10" x14ac:dyDescent="0.3">
      <c r="A391" s="8" t="s">
        <v>609</v>
      </c>
      <c r="B391" s="26" t="s">
        <v>10</v>
      </c>
      <c r="C391" s="8" t="s">
        <v>11</v>
      </c>
      <c r="D391" s="31" t="s">
        <v>610</v>
      </c>
      <c r="E391" s="9">
        <f t="shared" ref="E391:J391" si="89">E412</f>
        <v>1</v>
      </c>
      <c r="F391" s="9">
        <f t="shared" si="89"/>
        <v>7575.25</v>
      </c>
      <c r="G391" s="9">
        <f t="shared" si="89"/>
        <v>7575.25</v>
      </c>
      <c r="H391" s="9">
        <f t="shared" si="89"/>
        <v>1</v>
      </c>
      <c r="I391" s="9">
        <f t="shared" si="89"/>
        <v>0</v>
      </c>
      <c r="J391" s="9">
        <f t="shared" si="89"/>
        <v>0</v>
      </c>
    </row>
    <row r="392" spans="1:10" x14ac:dyDescent="0.3">
      <c r="A392" s="10" t="s">
        <v>611</v>
      </c>
      <c r="B392" s="10" t="s">
        <v>10</v>
      </c>
      <c r="C392" s="10" t="s">
        <v>11</v>
      </c>
      <c r="D392" s="32" t="s">
        <v>612</v>
      </c>
      <c r="E392" s="11">
        <f t="shared" ref="E392:J392" si="90">E398</f>
        <v>1</v>
      </c>
      <c r="F392" s="11">
        <f t="shared" si="90"/>
        <v>3877.73</v>
      </c>
      <c r="G392" s="11">
        <f t="shared" si="90"/>
        <v>3877.73</v>
      </c>
      <c r="H392" s="11">
        <f t="shared" si="90"/>
        <v>1</v>
      </c>
      <c r="I392" s="11">
        <f t="shared" si="90"/>
        <v>0</v>
      </c>
      <c r="J392" s="11">
        <f t="shared" si="90"/>
        <v>0</v>
      </c>
    </row>
    <row r="393" spans="1:10" x14ac:dyDescent="0.3">
      <c r="A393" s="12" t="s">
        <v>613</v>
      </c>
      <c r="B393" s="13" t="s">
        <v>18</v>
      </c>
      <c r="C393" s="13" t="s">
        <v>65</v>
      </c>
      <c r="D393" s="33" t="s">
        <v>614</v>
      </c>
      <c r="E393" s="14">
        <v>1</v>
      </c>
      <c r="F393" s="14">
        <v>1328.25</v>
      </c>
      <c r="G393" s="15">
        <f t="shared" ref="G393:G398" si="91">ROUND(E393*F393,2)</f>
        <v>1328.25</v>
      </c>
      <c r="H393" s="14">
        <v>1</v>
      </c>
      <c r="I393" s="39">
        <v>0</v>
      </c>
      <c r="J393" s="15">
        <f t="shared" ref="J393:J398" si="92">ROUND(H393*I393,2)</f>
        <v>0</v>
      </c>
    </row>
    <row r="394" spans="1:10" x14ac:dyDescent="0.3">
      <c r="A394" s="12" t="s">
        <v>615</v>
      </c>
      <c r="B394" s="13" t="s">
        <v>18</v>
      </c>
      <c r="C394" s="13" t="s">
        <v>65</v>
      </c>
      <c r="D394" s="33" t="s">
        <v>616</v>
      </c>
      <c r="E394" s="14">
        <v>1</v>
      </c>
      <c r="F394" s="14">
        <v>504.38</v>
      </c>
      <c r="G394" s="15">
        <f t="shared" si="91"/>
        <v>504.38</v>
      </c>
      <c r="H394" s="14">
        <v>1</v>
      </c>
      <c r="I394" s="39">
        <v>0</v>
      </c>
      <c r="J394" s="15">
        <f t="shared" si="92"/>
        <v>0</v>
      </c>
    </row>
    <row r="395" spans="1:10" x14ac:dyDescent="0.3">
      <c r="A395" s="12" t="s">
        <v>617</v>
      </c>
      <c r="B395" s="13" t="s">
        <v>18</v>
      </c>
      <c r="C395" s="13" t="s">
        <v>65</v>
      </c>
      <c r="D395" s="33" t="s">
        <v>618</v>
      </c>
      <c r="E395" s="14">
        <v>6</v>
      </c>
      <c r="F395" s="14">
        <v>69.239999999999995</v>
      </c>
      <c r="G395" s="15">
        <f t="shared" si="91"/>
        <v>415.44</v>
      </c>
      <c r="H395" s="14">
        <v>6</v>
      </c>
      <c r="I395" s="39">
        <v>0</v>
      </c>
      <c r="J395" s="15">
        <f t="shared" si="92"/>
        <v>0</v>
      </c>
    </row>
    <row r="396" spans="1:10" x14ac:dyDescent="0.3">
      <c r="A396" s="12" t="s">
        <v>619</v>
      </c>
      <c r="B396" s="13" t="s">
        <v>18</v>
      </c>
      <c r="C396" s="13" t="s">
        <v>65</v>
      </c>
      <c r="D396" s="33" t="s">
        <v>620</v>
      </c>
      <c r="E396" s="14">
        <v>2</v>
      </c>
      <c r="F396" s="14">
        <v>271.61</v>
      </c>
      <c r="G396" s="15">
        <f t="shared" si="91"/>
        <v>543.22</v>
      </c>
      <c r="H396" s="14">
        <v>2</v>
      </c>
      <c r="I396" s="39">
        <v>0</v>
      </c>
      <c r="J396" s="15">
        <f t="shared" si="92"/>
        <v>0</v>
      </c>
    </row>
    <row r="397" spans="1:10" x14ac:dyDescent="0.3">
      <c r="A397" s="12" t="s">
        <v>621</v>
      </c>
      <c r="B397" s="13" t="s">
        <v>18</v>
      </c>
      <c r="C397" s="13" t="s">
        <v>65</v>
      </c>
      <c r="D397" s="33" t="s">
        <v>622</v>
      </c>
      <c r="E397" s="14">
        <v>4</v>
      </c>
      <c r="F397" s="14">
        <v>271.61</v>
      </c>
      <c r="G397" s="15">
        <f t="shared" si="91"/>
        <v>1086.44</v>
      </c>
      <c r="H397" s="14">
        <v>4</v>
      </c>
      <c r="I397" s="39">
        <v>0</v>
      </c>
      <c r="J397" s="15">
        <f t="shared" si="92"/>
        <v>0</v>
      </c>
    </row>
    <row r="398" spans="1:10" x14ac:dyDescent="0.3">
      <c r="A398" s="16"/>
      <c r="B398" s="16"/>
      <c r="C398" s="16"/>
      <c r="D398" s="34" t="s">
        <v>623</v>
      </c>
      <c r="E398" s="14">
        <v>1</v>
      </c>
      <c r="F398" s="17">
        <f>SUM(G393:G397)</f>
        <v>3877.73</v>
      </c>
      <c r="G398" s="17">
        <f t="shared" si="91"/>
        <v>3877.73</v>
      </c>
      <c r="H398" s="14">
        <v>1</v>
      </c>
      <c r="I398" s="17">
        <f>SUM(J393:J397)</f>
        <v>0</v>
      </c>
      <c r="J398" s="17">
        <f t="shared" si="92"/>
        <v>0</v>
      </c>
    </row>
    <row r="399" spans="1:10" ht="1.2" customHeight="1" x14ac:dyDescent="0.3">
      <c r="A399" s="18"/>
      <c r="B399" s="18"/>
      <c r="C399" s="18"/>
      <c r="D399" s="35"/>
      <c r="E399" s="18"/>
      <c r="F399" s="18"/>
      <c r="G399" s="18"/>
      <c r="H399" s="18"/>
      <c r="I399" s="18"/>
      <c r="J399" s="18"/>
    </row>
    <row r="400" spans="1:10" x14ac:dyDescent="0.3">
      <c r="A400" s="10" t="s">
        <v>624</v>
      </c>
      <c r="B400" s="10" t="s">
        <v>10</v>
      </c>
      <c r="C400" s="10" t="s">
        <v>11</v>
      </c>
      <c r="D400" s="32" t="s">
        <v>625</v>
      </c>
      <c r="E400" s="11">
        <f t="shared" ref="E400:J400" si="93">E402</f>
        <v>1</v>
      </c>
      <c r="F400" s="11">
        <f t="shared" si="93"/>
        <v>840</v>
      </c>
      <c r="G400" s="11">
        <f t="shared" si="93"/>
        <v>840</v>
      </c>
      <c r="H400" s="11">
        <f t="shared" si="93"/>
        <v>1</v>
      </c>
      <c r="I400" s="11">
        <f t="shared" si="93"/>
        <v>0</v>
      </c>
      <c r="J400" s="11">
        <f t="shared" si="93"/>
        <v>0</v>
      </c>
    </row>
    <row r="401" spans="1:10" x14ac:dyDescent="0.3">
      <c r="A401" s="12" t="s">
        <v>626</v>
      </c>
      <c r="B401" s="13" t="s">
        <v>18</v>
      </c>
      <c r="C401" s="13" t="s">
        <v>65</v>
      </c>
      <c r="D401" s="33" t="s">
        <v>627</v>
      </c>
      <c r="E401" s="14">
        <v>1</v>
      </c>
      <c r="F401" s="14">
        <v>840</v>
      </c>
      <c r="G401" s="15">
        <f>ROUND(E401*F401,2)</f>
        <v>840</v>
      </c>
      <c r="H401" s="14">
        <v>1</v>
      </c>
      <c r="I401" s="39">
        <v>0</v>
      </c>
      <c r="J401" s="15">
        <f>ROUND(H401*I401,2)</f>
        <v>0</v>
      </c>
    </row>
    <row r="402" spans="1:10" x14ac:dyDescent="0.3">
      <c r="A402" s="16"/>
      <c r="B402" s="16"/>
      <c r="C402" s="16"/>
      <c r="D402" s="34" t="s">
        <v>628</v>
      </c>
      <c r="E402" s="14">
        <v>1</v>
      </c>
      <c r="F402" s="17">
        <f>G401</f>
        <v>840</v>
      </c>
      <c r="G402" s="17">
        <f>ROUND(E402*F402,2)</f>
        <v>840</v>
      </c>
      <c r="H402" s="14">
        <v>1</v>
      </c>
      <c r="I402" s="17">
        <f>J401</f>
        <v>0</v>
      </c>
      <c r="J402" s="17">
        <f>ROUND(H402*I402,2)</f>
        <v>0</v>
      </c>
    </row>
    <row r="403" spans="1:10" ht="1.2" customHeight="1" x14ac:dyDescent="0.3">
      <c r="A403" s="18"/>
      <c r="B403" s="18"/>
      <c r="C403" s="18"/>
      <c r="D403" s="35"/>
      <c r="E403" s="18"/>
      <c r="F403" s="18"/>
      <c r="G403" s="18"/>
      <c r="H403" s="18"/>
      <c r="I403" s="18"/>
      <c r="J403" s="18"/>
    </row>
    <row r="404" spans="1:10" x14ac:dyDescent="0.3">
      <c r="A404" s="10" t="s">
        <v>629</v>
      </c>
      <c r="B404" s="10" t="s">
        <v>10</v>
      </c>
      <c r="C404" s="10" t="s">
        <v>11</v>
      </c>
      <c r="D404" s="32" t="s">
        <v>630</v>
      </c>
      <c r="E404" s="11">
        <f t="shared" ref="E404:J404" si="94">E406</f>
        <v>1</v>
      </c>
      <c r="F404" s="11">
        <f t="shared" si="94"/>
        <v>2017.52</v>
      </c>
      <c r="G404" s="11">
        <f t="shared" si="94"/>
        <v>2017.52</v>
      </c>
      <c r="H404" s="11">
        <f t="shared" si="94"/>
        <v>1</v>
      </c>
      <c r="I404" s="11">
        <f t="shared" si="94"/>
        <v>0</v>
      </c>
      <c r="J404" s="11">
        <f t="shared" si="94"/>
        <v>0</v>
      </c>
    </row>
    <row r="405" spans="1:10" x14ac:dyDescent="0.3">
      <c r="A405" s="12" t="s">
        <v>631</v>
      </c>
      <c r="B405" s="13" t="s">
        <v>18</v>
      </c>
      <c r="C405" s="13" t="s">
        <v>11</v>
      </c>
      <c r="D405" s="33" t="s">
        <v>632</v>
      </c>
      <c r="E405" s="14">
        <v>4</v>
      </c>
      <c r="F405" s="14">
        <v>504.38</v>
      </c>
      <c r="G405" s="15">
        <f>ROUND(E405*F405,2)</f>
        <v>2017.52</v>
      </c>
      <c r="H405" s="14">
        <v>4</v>
      </c>
      <c r="I405" s="39">
        <v>0</v>
      </c>
      <c r="J405" s="15">
        <f>ROUND(H405*I405,2)</f>
        <v>0</v>
      </c>
    </row>
    <row r="406" spans="1:10" x14ac:dyDescent="0.3">
      <c r="A406" s="16"/>
      <c r="B406" s="16"/>
      <c r="C406" s="16"/>
      <c r="D406" s="34" t="s">
        <v>633</v>
      </c>
      <c r="E406" s="14">
        <v>1</v>
      </c>
      <c r="F406" s="17">
        <f>G405</f>
        <v>2017.52</v>
      </c>
      <c r="G406" s="17">
        <f>ROUND(E406*F406,2)</f>
        <v>2017.52</v>
      </c>
      <c r="H406" s="14">
        <v>1</v>
      </c>
      <c r="I406" s="17">
        <f>J405</f>
        <v>0</v>
      </c>
      <c r="J406" s="17">
        <f>ROUND(H406*I406,2)</f>
        <v>0</v>
      </c>
    </row>
    <row r="407" spans="1:10" ht="1.2" customHeight="1" x14ac:dyDescent="0.3">
      <c r="A407" s="18"/>
      <c r="B407" s="18"/>
      <c r="C407" s="18"/>
      <c r="D407" s="35"/>
      <c r="E407" s="18"/>
      <c r="F407" s="18"/>
      <c r="G407" s="18"/>
      <c r="H407" s="18"/>
      <c r="I407" s="18"/>
      <c r="J407" s="18"/>
    </row>
    <row r="408" spans="1:10" x14ac:dyDescent="0.3">
      <c r="A408" s="10" t="s">
        <v>634</v>
      </c>
      <c r="B408" s="10" t="s">
        <v>10</v>
      </c>
      <c r="C408" s="10" t="s">
        <v>11</v>
      </c>
      <c r="D408" s="32" t="s">
        <v>635</v>
      </c>
      <c r="E408" s="11">
        <f t="shared" ref="E408:J408" si="95">E410</f>
        <v>1</v>
      </c>
      <c r="F408" s="11">
        <f t="shared" si="95"/>
        <v>840</v>
      </c>
      <c r="G408" s="11">
        <f t="shared" si="95"/>
        <v>840</v>
      </c>
      <c r="H408" s="11">
        <f t="shared" si="95"/>
        <v>1</v>
      </c>
      <c r="I408" s="11">
        <f t="shared" si="95"/>
        <v>0</v>
      </c>
      <c r="J408" s="11">
        <f t="shared" si="95"/>
        <v>0</v>
      </c>
    </row>
    <row r="409" spans="1:10" x14ac:dyDescent="0.3">
      <c r="A409" s="12" t="s">
        <v>636</v>
      </c>
      <c r="B409" s="13" t="s">
        <v>18</v>
      </c>
      <c r="C409" s="13" t="s">
        <v>65</v>
      </c>
      <c r="D409" s="33" t="s">
        <v>637</v>
      </c>
      <c r="E409" s="14">
        <v>1</v>
      </c>
      <c r="F409" s="14">
        <v>840</v>
      </c>
      <c r="G409" s="15">
        <f>ROUND(E409*F409,2)</f>
        <v>840</v>
      </c>
      <c r="H409" s="14">
        <v>1</v>
      </c>
      <c r="I409" s="39">
        <v>0</v>
      </c>
      <c r="J409" s="15">
        <f>ROUND(H409*I409,2)</f>
        <v>0</v>
      </c>
    </row>
    <row r="410" spans="1:10" x14ac:dyDescent="0.3">
      <c r="A410" s="16"/>
      <c r="B410" s="16"/>
      <c r="C410" s="16"/>
      <c r="D410" s="34" t="s">
        <v>638</v>
      </c>
      <c r="E410" s="14">
        <v>1</v>
      </c>
      <c r="F410" s="17">
        <f>G409</f>
        <v>840</v>
      </c>
      <c r="G410" s="17">
        <f>ROUND(E410*F410,2)</f>
        <v>840</v>
      </c>
      <c r="H410" s="14">
        <v>1</v>
      </c>
      <c r="I410" s="17">
        <f>J409</f>
        <v>0</v>
      </c>
      <c r="J410" s="17">
        <f>ROUND(H410*I410,2)</f>
        <v>0</v>
      </c>
    </row>
    <row r="411" spans="1:10" ht="1.2" customHeight="1" x14ac:dyDescent="0.3">
      <c r="A411" s="18"/>
      <c r="B411" s="18"/>
      <c r="C411" s="18"/>
      <c r="D411" s="35"/>
      <c r="E411" s="18"/>
      <c r="F411" s="18"/>
      <c r="G411" s="18"/>
      <c r="H411" s="18"/>
      <c r="I411" s="18"/>
      <c r="J411" s="18"/>
    </row>
    <row r="412" spans="1:10" x14ac:dyDescent="0.3">
      <c r="A412" s="16"/>
      <c r="B412" s="16"/>
      <c r="C412" s="16"/>
      <c r="D412" s="34" t="s">
        <v>639</v>
      </c>
      <c r="E412" s="14">
        <v>1</v>
      </c>
      <c r="F412" s="17">
        <f>G392+G400+G404+G408</f>
        <v>7575.25</v>
      </c>
      <c r="G412" s="17">
        <f>ROUND(E412*F412,2)</f>
        <v>7575.25</v>
      </c>
      <c r="H412" s="14">
        <v>1</v>
      </c>
      <c r="I412" s="17">
        <f>J392+J400+J404+J408</f>
        <v>0</v>
      </c>
      <c r="J412" s="17">
        <f>ROUND(H412*I412,2)</f>
        <v>0</v>
      </c>
    </row>
    <row r="413" spans="1:10" ht="1.2" customHeight="1" x14ac:dyDescent="0.3">
      <c r="A413" s="18"/>
      <c r="B413" s="18"/>
      <c r="C413" s="18"/>
      <c r="D413" s="35"/>
      <c r="E413" s="18"/>
      <c r="F413" s="18"/>
      <c r="G413" s="18"/>
      <c r="H413" s="18"/>
      <c r="I413" s="18"/>
      <c r="J413" s="18"/>
    </row>
    <row r="414" spans="1:10" x14ac:dyDescent="0.3">
      <c r="A414" s="8" t="s">
        <v>640</v>
      </c>
      <c r="B414" s="8" t="s">
        <v>10</v>
      </c>
      <c r="C414" s="8" t="s">
        <v>11</v>
      </c>
      <c r="D414" s="31" t="s">
        <v>641</v>
      </c>
      <c r="E414" s="9">
        <f t="shared" ref="E414:J414" si="96">E427</f>
        <v>1</v>
      </c>
      <c r="F414" s="9">
        <f t="shared" si="96"/>
        <v>20495.689999999999</v>
      </c>
      <c r="G414" s="9">
        <f t="shared" si="96"/>
        <v>20495.689999999999</v>
      </c>
      <c r="H414" s="9">
        <f t="shared" si="96"/>
        <v>1</v>
      </c>
      <c r="I414" s="9">
        <f t="shared" si="96"/>
        <v>0</v>
      </c>
      <c r="J414" s="9">
        <f t="shared" si="96"/>
        <v>0</v>
      </c>
    </row>
    <row r="415" spans="1:10" x14ac:dyDescent="0.3">
      <c r="A415" s="12" t="s">
        <v>642</v>
      </c>
      <c r="B415" s="13" t="s">
        <v>18</v>
      </c>
      <c r="C415" s="13" t="s">
        <v>65</v>
      </c>
      <c r="D415" s="33" t="s">
        <v>643</v>
      </c>
      <c r="E415" s="14">
        <v>1</v>
      </c>
      <c r="F415" s="14">
        <v>262.5</v>
      </c>
      <c r="G415" s="15">
        <f t="shared" ref="G415:G427" si="97">ROUND(E415*F415,2)</f>
        <v>262.5</v>
      </c>
      <c r="H415" s="14">
        <v>1</v>
      </c>
      <c r="I415" s="39">
        <v>0</v>
      </c>
      <c r="J415" s="15">
        <f t="shared" ref="J415:J427" si="98">ROUND(H415*I415,2)</f>
        <v>0</v>
      </c>
    </row>
    <row r="416" spans="1:10" x14ac:dyDescent="0.3">
      <c r="A416" s="12" t="s">
        <v>644</v>
      </c>
      <c r="B416" s="13" t="s">
        <v>18</v>
      </c>
      <c r="C416" s="13" t="s">
        <v>65</v>
      </c>
      <c r="D416" s="33" t="s">
        <v>645</v>
      </c>
      <c r="E416" s="14">
        <v>1</v>
      </c>
      <c r="F416" s="14">
        <v>225.75</v>
      </c>
      <c r="G416" s="15">
        <f t="shared" si="97"/>
        <v>225.75</v>
      </c>
      <c r="H416" s="14">
        <v>1</v>
      </c>
      <c r="I416" s="39">
        <v>0</v>
      </c>
      <c r="J416" s="15">
        <f t="shared" si="98"/>
        <v>0</v>
      </c>
    </row>
    <row r="417" spans="1:10" x14ac:dyDescent="0.3">
      <c r="A417" s="12" t="s">
        <v>646</v>
      </c>
      <c r="B417" s="13" t="s">
        <v>18</v>
      </c>
      <c r="C417" s="13" t="s">
        <v>65</v>
      </c>
      <c r="D417" s="33" t="s">
        <v>647</v>
      </c>
      <c r="E417" s="14">
        <v>1</v>
      </c>
      <c r="F417" s="14">
        <v>2226.15</v>
      </c>
      <c r="G417" s="15">
        <f t="shared" si="97"/>
        <v>2226.15</v>
      </c>
      <c r="H417" s="14">
        <v>1</v>
      </c>
      <c r="I417" s="39">
        <v>0</v>
      </c>
      <c r="J417" s="15">
        <f t="shared" si="98"/>
        <v>0</v>
      </c>
    </row>
    <row r="418" spans="1:10" x14ac:dyDescent="0.3">
      <c r="A418" s="12" t="s">
        <v>648</v>
      </c>
      <c r="B418" s="13" t="s">
        <v>18</v>
      </c>
      <c r="C418" s="13" t="s">
        <v>65</v>
      </c>
      <c r="D418" s="33" t="s">
        <v>649</v>
      </c>
      <c r="E418" s="14">
        <v>1</v>
      </c>
      <c r="F418" s="14">
        <v>882.7</v>
      </c>
      <c r="G418" s="15">
        <f t="shared" si="97"/>
        <v>882.7</v>
      </c>
      <c r="H418" s="14">
        <v>1</v>
      </c>
      <c r="I418" s="39">
        <v>0</v>
      </c>
      <c r="J418" s="15">
        <f t="shared" si="98"/>
        <v>0</v>
      </c>
    </row>
    <row r="419" spans="1:10" x14ac:dyDescent="0.3">
      <c r="A419" s="12" t="s">
        <v>650</v>
      </c>
      <c r="B419" s="13" t="s">
        <v>18</v>
      </c>
      <c r="C419" s="13" t="s">
        <v>65</v>
      </c>
      <c r="D419" s="33" t="s">
        <v>651</v>
      </c>
      <c r="E419" s="14">
        <v>1</v>
      </c>
      <c r="F419" s="14">
        <v>126</v>
      </c>
      <c r="G419" s="15">
        <f t="shared" si="97"/>
        <v>126</v>
      </c>
      <c r="H419" s="14">
        <v>1</v>
      </c>
      <c r="I419" s="39">
        <v>0</v>
      </c>
      <c r="J419" s="15">
        <f t="shared" si="98"/>
        <v>0</v>
      </c>
    </row>
    <row r="420" spans="1:10" x14ac:dyDescent="0.3">
      <c r="A420" s="12" t="s">
        <v>652</v>
      </c>
      <c r="B420" s="13" t="s">
        <v>18</v>
      </c>
      <c r="C420" s="13" t="s">
        <v>65</v>
      </c>
      <c r="D420" s="33" t="s">
        <v>653</v>
      </c>
      <c r="E420" s="14">
        <v>1</v>
      </c>
      <c r="F420" s="14">
        <v>830.55</v>
      </c>
      <c r="G420" s="15">
        <f t="shared" si="97"/>
        <v>830.55</v>
      </c>
      <c r="H420" s="14">
        <v>1</v>
      </c>
      <c r="I420" s="39">
        <v>0</v>
      </c>
      <c r="J420" s="15">
        <f t="shared" si="98"/>
        <v>0</v>
      </c>
    </row>
    <row r="421" spans="1:10" ht="20.399999999999999" x14ac:dyDescent="0.3">
      <c r="A421" s="12" t="s">
        <v>654</v>
      </c>
      <c r="B421" s="13" t="s">
        <v>18</v>
      </c>
      <c r="C421" s="13" t="s">
        <v>65</v>
      </c>
      <c r="D421" s="33" t="s">
        <v>655</v>
      </c>
      <c r="E421" s="14">
        <v>1</v>
      </c>
      <c r="F421" s="14">
        <v>669.9</v>
      </c>
      <c r="G421" s="15">
        <f t="shared" si="97"/>
        <v>669.9</v>
      </c>
      <c r="H421" s="14">
        <v>1</v>
      </c>
      <c r="I421" s="39">
        <v>0</v>
      </c>
      <c r="J421" s="15">
        <f t="shared" si="98"/>
        <v>0</v>
      </c>
    </row>
    <row r="422" spans="1:10" x14ac:dyDescent="0.3">
      <c r="A422" s="12" t="s">
        <v>656</v>
      </c>
      <c r="B422" s="13" t="s">
        <v>18</v>
      </c>
      <c r="C422" s="13" t="s">
        <v>65</v>
      </c>
      <c r="D422" s="33" t="s">
        <v>657</v>
      </c>
      <c r="E422" s="14">
        <v>1</v>
      </c>
      <c r="F422" s="14">
        <v>225.75</v>
      </c>
      <c r="G422" s="15">
        <f t="shared" si="97"/>
        <v>225.75</v>
      </c>
      <c r="H422" s="14">
        <v>1</v>
      </c>
      <c r="I422" s="39">
        <v>0</v>
      </c>
      <c r="J422" s="15">
        <f t="shared" si="98"/>
        <v>0</v>
      </c>
    </row>
    <row r="423" spans="1:10" x14ac:dyDescent="0.3">
      <c r="A423" s="12" t="s">
        <v>658</v>
      </c>
      <c r="B423" s="13" t="s">
        <v>18</v>
      </c>
      <c r="C423" s="13" t="s">
        <v>65</v>
      </c>
      <c r="D423" s="33" t="s">
        <v>659</v>
      </c>
      <c r="E423" s="14">
        <v>1</v>
      </c>
      <c r="F423" s="14">
        <v>13083.14</v>
      </c>
      <c r="G423" s="15">
        <f t="shared" si="97"/>
        <v>13083.14</v>
      </c>
      <c r="H423" s="14">
        <v>1</v>
      </c>
      <c r="I423" s="39">
        <v>0</v>
      </c>
      <c r="J423" s="15">
        <f t="shared" si="98"/>
        <v>0</v>
      </c>
    </row>
    <row r="424" spans="1:10" x14ac:dyDescent="0.3">
      <c r="A424" s="12" t="s">
        <v>660</v>
      </c>
      <c r="B424" s="13" t="s">
        <v>18</v>
      </c>
      <c r="C424" s="13" t="s">
        <v>65</v>
      </c>
      <c r="D424" s="33" t="s">
        <v>661</v>
      </c>
      <c r="E424" s="14">
        <v>1</v>
      </c>
      <c r="F424" s="14">
        <v>724.5</v>
      </c>
      <c r="G424" s="15">
        <f t="shared" si="97"/>
        <v>724.5</v>
      </c>
      <c r="H424" s="14">
        <v>1</v>
      </c>
      <c r="I424" s="39">
        <v>0</v>
      </c>
      <c r="J424" s="15">
        <f t="shared" si="98"/>
        <v>0</v>
      </c>
    </row>
    <row r="425" spans="1:10" x14ac:dyDescent="0.3">
      <c r="A425" s="12" t="s">
        <v>662</v>
      </c>
      <c r="B425" s="13" t="s">
        <v>18</v>
      </c>
      <c r="C425" s="13" t="s">
        <v>65</v>
      </c>
      <c r="D425" s="33" t="s">
        <v>663</v>
      </c>
      <c r="E425" s="14">
        <v>1</v>
      </c>
      <c r="F425" s="14">
        <v>976.25</v>
      </c>
      <c r="G425" s="15">
        <f t="shared" si="97"/>
        <v>976.25</v>
      </c>
      <c r="H425" s="14">
        <v>1</v>
      </c>
      <c r="I425" s="39">
        <v>0</v>
      </c>
      <c r="J425" s="15">
        <f t="shared" si="98"/>
        <v>0</v>
      </c>
    </row>
    <row r="426" spans="1:10" ht="20.399999999999999" x14ac:dyDescent="0.3">
      <c r="A426" s="12" t="s">
        <v>664</v>
      </c>
      <c r="B426" s="13" t="s">
        <v>18</v>
      </c>
      <c r="C426" s="13" t="s">
        <v>65</v>
      </c>
      <c r="D426" s="33" t="s">
        <v>665</v>
      </c>
      <c r="E426" s="14">
        <v>1</v>
      </c>
      <c r="F426" s="14">
        <v>262.5</v>
      </c>
      <c r="G426" s="15">
        <f t="shared" si="97"/>
        <v>262.5</v>
      </c>
      <c r="H426" s="14">
        <v>1</v>
      </c>
      <c r="I426" s="39">
        <v>0</v>
      </c>
      <c r="J426" s="15">
        <f t="shared" si="98"/>
        <v>0</v>
      </c>
    </row>
    <row r="427" spans="1:10" x14ac:dyDescent="0.3">
      <c r="A427" s="16"/>
      <c r="B427" s="16"/>
      <c r="C427" s="16"/>
      <c r="D427" s="34" t="s">
        <v>666</v>
      </c>
      <c r="E427" s="14">
        <v>1</v>
      </c>
      <c r="F427" s="17">
        <f>SUM(G415:G426)</f>
        <v>20495.689999999999</v>
      </c>
      <c r="G427" s="17">
        <f t="shared" si="97"/>
        <v>20495.689999999999</v>
      </c>
      <c r="H427" s="14">
        <v>1</v>
      </c>
      <c r="I427" s="17">
        <f>SUM(J415:J426)</f>
        <v>0</v>
      </c>
      <c r="J427" s="17">
        <f t="shared" si="98"/>
        <v>0</v>
      </c>
    </row>
    <row r="428" spans="1:10" ht="1.2" customHeight="1" x14ac:dyDescent="0.3">
      <c r="A428" s="18"/>
      <c r="B428" s="18"/>
      <c r="C428" s="18"/>
      <c r="D428" s="35"/>
      <c r="E428" s="18"/>
      <c r="F428" s="18"/>
      <c r="G428" s="18"/>
      <c r="H428" s="18"/>
      <c r="I428" s="18"/>
      <c r="J428" s="18"/>
    </row>
    <row r="429" spans="1:10" x14ac:dyDescent="0.3">
      <c r="A429" s="8" t="s">
        <v>667</v>
      </c>
      <c r="B429" s="26" t="s">
        <v>10</v>
      </c>
      <c r="C429" s="8" t="s">
        <v>11</v>
      </c>
      <c r="D429" s="31" t="s">
        <v>668</v>
      </c>
      <c r="E429" s="9">
        <f t="shared" ref="E429:J429" si="99">E572</f>
        <v>1</v>
      </c>
      <c r="F429" s="9">
        <f t="shared" si="99"/>
        <v>588322.78</v>
      </c>
      <c r="G429" s="9">
        <f t="shared" si="99"/>
        <v>588322.78</v>
      </c>
      <c r="H429" s="9">
        <f t="shared" si="99"/>
        <v>1</v>
      </c>
      <c r="I429" s="9">
        <f t="shared" si="99"/>
        <v>0</v>
      </c>
      <c r="J429" s="9">
        <f t="shared" si="99"/>
        <v>0</v>
      </c>
    </row>
    <row r="430" spans="1:10" x14ac:dyDescent="0.3">
      <c r="A430" s="10" t="s">
        <v>669</v>
      </c>
      <c r="B430" s="27" t="s">
        <v>10</v>
      </c>
      <c r="C430" s="10" t="s">
        <v>11</v>
      </c>
      <c r="D430" s="32" t="s">
        <v>670</v>
      </c>
      <c r="E430" s="11">
        <f t="shared" ref="E430:J430" si="100">E456</f>
        <v>1</v>
      </c>
      <c r="F430" s="11">
        <f t="shared" si="100"/>
        <v>93549.69</v>
      </c>
      <c r="G430" s="11">
        <f t="shared" si="100"/>
        <v>93549.69</v>
      </c>
      <c r="H430" s="11">
        <f t="shared" si="100"/>
        <v>1</v>
      </c>
      <c r="I430" s="11">
        <f t="shared" si="100"/>
        <v>0</v>
      </c>
      <c r="J430" s="11">
        <f t="shared" si="100"/>
        <v>0</v>
      </c>
    </row>
    <row r="431" spans="1:10" x14ac:dyDescent="0.3">
      <c r="A431" s="19" t="s">
        <v>671</v>
      </c>
      <c r="B431" s="19" t="s">
        <v>10</v>
      </c>
      <c r="C431" s="19" t="s">
        <v>11</v>
      </c>
      <c r="D431" s="36" t="s">
        <v>672</v>
      </c>
      <c r="E431" s="20">
        <f t="shared" ref="E431:J431" si="101">E442</f>
        <v>1</v>
      </c>
      <c r="F431" s="20">
        <f t="shared" si="101"/>
        <v>67850.899999999994</v>
      </c>
      <c r="G431" s="20">
        <f t="shared" si="101"/>
        <v>67850.899999999994</v>
      </c>
      <c r="H431" s="20">
        <f t="shared" si="101"/>
        <v>1</v>
      </c>
      <c r="I431" s="20">
        <f t="shared" si="101"/>
        <v>0</v>
      </c>
      <c r="J431" s="20">
        <f t="shared" si="101"/>
        <v>0</v>
      </c>
    </row>
    <row r="432" spans="1:10" x14ac:dyDescent="0.3">
      <c r="A432" s="12" t="s">
        <v>673</v>
      </c>
      <c r="B432" s="13" t="s">
        <v>18</v>
      </c>
      <c r="C432" s="13" t="s">
        <v>65</v>
      </c>
      <c r="D432" s="33" t="s">
        <v>674</v>
      </c>
      <c r="E432" s="14">
        <v>37</v>
      </c>
      <c r="F432" s="14">
        <v>170.08</v>
      </c>
      <c r="G432" s="15">
        <f t="shared" ref="G432:G442" si="102">ROUND(E432*F432,2)</f>
        <v>6292.96</v>
      </c>
      <c r="H432" s="14">
        <v>37</v>
      </c>
      <c r="I432" s="39">
        <v>0</v>
      </c>
      <c r="J432" s="15">
        <f t="shared" ref="J432:J442" si="103">ROUND(H432*I432,2)</f>
        <v>0</v>
      </c>
    </row>
    <row r="433" spans="1:10" x14ac:dyDescent="0.3">
      <c r="A433" s="12" t="s">
        <v>675</v>
      </c>
      <c r="B433" s="13" t="s">
        <v>18</v>
      </c>
      <c r="C433" s="13" t="s">
        <v>65</v>
      </c>
      <c r="D433" s="33" t="s">
        <v>676</v>
      </c>
      <c r="E433" s="14">
        <v>37</v>
      </c>
      <c r="F433" s="14">
        <v>907.54</v>
      </c>
      <c r="G433" s="15">
        <f t="shared" si="102"/>
        <v>33578.980000000003</v>
      </c>
      <c r="H433" s="14">
        <v>37</v>
      </c>
      <c r="I433" s="39">
        <v>0</v>
      </c>
      <c r="J433" s="15">
        <f t="shared" si="103"/>
        <v>0</v>
      </c>
    </row>
    <row r="434" spans="1:10" x14ac:dyDescent="0.3">
      <c r="A434" s="12" t="s">
        <v>677</v>
      </c>
      <c r="B434" s="13" t="s">
        <v>18</v>
      </c>
      <c r="C434" s="13" t="s">
        <v>65</v>
      </c>
      <c r="D434" s="33" t="s">
        <v>678</v>
      </c>
      <c r="E434" s="14">
        <v>22</v>
      </c>
      <c r="F434" s="14">
        <v>183.75</v>
      </c>
      <c r="G434" s="15">
        <f t="shared" si="102"/>
        <v>4042.5</v>
      </c>
      <c r="H434" s="14">
        <v>22</v>
      </c>
      <c r="I434" s="39">
        <v>0</v>
      </c>
      <c r="J434" s="15">
        <f t="shared" si="103"/>
        <v>0</v>
      </c>
    </row>
    <row r="435" spans="1:10" x14ac:dyDescent="0.3">
      <c r="A435" s="12" t="s">
        <v>679</v>
      </c>
      <c r="B435" s="13" t="s">
        <v>18</v>
      </c>
      <c r="C435" s="13" t="s">
        <v>38</v>
      </c>
      <c r="D435" s="33" t="s">
        <v>680</v>
      </c>
      <c r="E435" s="14">
        <v>3450</v>
      </c>
      <c r="F435" s="14">
        <v>2.7</v>
      </c>
      <c r="G435" s="15">
        <f t="shared" si="102"/>
        <v>9315</v>
      </c>
      <c r="H435" s="14">
        <v>3450</v>
      </c>
      <c r="I435" s="39">
        <v>0</v>
      </c>
      <c r="J435" s="15">
        <f t="shared" si="103"/>
        <v>0</v>
      </c>
    </row>
    <row r="436" spans="1:10" x14ac:dyDescent="0.3">
      <c r="A436" s="12" t="s">
        <v>681</v>
      </c>
      <c r="B436" s="13" t="s">
        <v>18</v>
      </c>
      <c r="C436" s="13" t="s">
        <v>65</v>
      </c>
      <c r="D436" s="33" t="s">
        <v>682</v>
      </c>
      <c r="E436" s="14">
        <v>1</v>
      </c>
      <c r="F436" s="14">
        <v>1567.38</v>
      </c>
      <c r="G436" s="15">
        <f t="shared" si="102"/>
        <v>1567.38</v>
      </c>
      <c r="H436" s="14">
        <v>1</v>
      </c>
      <c r="I436" s="39">
        <v>0</v>
      </c>
      <c r="J436" s="15">
        <f t="shared" si="103"/>
        <v>0</v>
      </c>
    </row>
    <row r="437" spans="1:10" x14ac:dyDescent="0.3">
      <c r="A437" s="12" t="s">
        <v>683</v>
      </c>
      <c r="B437" s="13" t="s">
        <v>18</v>
      </c>
      <c r="C437" s="13" t="s">
        <v>65</v>
      </c>
      <c r="D437" s="33" t="s">
        <v>684</v>
      </c>
      <c r="E437" s="14">
        <v>1</v>
      </c>
      <c r="F437" s="14">
        <v>6057.64</v>
      </c>
      <c r="G437" s="15">
        <f t="shared" si="102"/>
        <v>6057.64</v>
      </c>
      <c r="H437" s="14">
        <v>1</v>
      </c>
      <c r="I437" s="39">
        <v>0</v>
      </c>
      <c r="J437" s="15">
        <f t="shared" si="103"/>
        <v>0</v>
      </c>
    </row>
    <row r="438" spans="1:10" x14ac:dyDescent="0.3">
      <c r="A438" s="12" t="s">
        <v>685</v>
      </c>
      <c r="B438" s="13" t="s">
        <v>18</v>
      </c>
      <c r="C438" s="13" t="s">
        <v>65</v>
      </c>
      <c r="D438" s="33" t="s">
        <v>686</v>
      </c>
      <c r="E438" s="14">
        <v>1</v>
      </c>
      <c r="F438" s="14">
        <v>486.44</v>
      </c>
      <c r="G438" s="15">
        <f t="shared" si="102"/>
        <v>486.44</v>
      </c>
      <c r="H438" s="14">
        <v>1</v>
      </c>
      <c r="I438" s="39">
        <v>0</v>
      </c>
      <c r="J438" s="15">
        <f t="shared" si="103"/>
        <v>0</v>
      </c>
    </row>
    <row r="439" spans="1:10" x14ac:dyDescent="0.3">
      <c r="A439" s="12" t="s">
        <v>687</v>
      </c>
      <c r="B439" s="13" t="s">
        <v>18</v>
      </c>
      <c r="C439" s="13" t="s">
        <v>65</v>
      </c>
      <c r="D439" s="33" t="s">
        <v>688</v>
      </c>
      <c r="E439" s="14">
        <v>1</v>
      </c>
      <c r="F439" s="14">
        <v>4777.5</v>
      </c>
      <c r="G439" s="15">
        <f t="shared" si="102"/>
        <v>4777.5</v>
      </c>
      <c r="H439" s="14">
        <v>1</v>
      </c>
      <c r="I439" s="39">
        <v>0</v>
      </c>
      <c r="J439" s="15">
        <f t="shared" si="103"/>
        <v>0</v>
      </c>
    </row>
    <row r="440" spans="1:10" x14ac:dyDescent="0.3">
      <c r="A440" s="12" t="s">
        <v>689</v>
      </c>
      <c r="B440" s="13" t="s">
        <v>18</v>
      </c>
      <c r="C440" s="13" t="s">
        <v>65</v>
      </c>
      <c r="D440" s="33" t="s">
        <v>690</v>
      </c>
      <c r="E440" s="14">
        <v>1</v>
      </c>
      <c r="F440" s="14">
        <v>1260</v>
      </c>
      <c r="G440" s="15">
        <f t="shared" si="102"/>
        <v>1260</v>
      </c>
      <c r="H440" s="14">
        <v>1</v>
      </c>
      <c r="I440" s="39">
        <v>0</v>
      </c>
      <c r="J440" s="15">
        <f t="shared" si="103"/>
        <v>0</v>
      </c>
    </row>
    <row r="441" spans="1:10" x14ac:dyDescent="0.3">
      <c r="A441" s="12" t="s">
        <v>691</v>
      </c>
      <c r="B441" s="13" t="s">
        <v>18</v>
      </c>
      <c r="C441" s="13" t="s">
        <v>65</v>
      </c>
      <c r="D441" s="33" t="s">
        <v>692</v>
      </c>
      <c r="E441" s="14">
        <v>1</v>
      </c>
      <c r="F441" s="14">
        <v>472.5</v>
      </c>
      <c r="G441" s="15">
        <f t="shared" si="102"/>
        <v>472.5</v>
      </c>
      <c r="H441" s="14">
        <v>1</v>
      </c>
      <c r="I441" s="39">
        <v>0</v>
      </c>
      <c r="J441" s="15">
        <f t="shared" si="103"/>
        <v>0</v>
      </c>
    </row>
    <row r="442" spans="1:10" x14ac:dyDescent="0.3">
      <c r="A442" s="16"/>
      <c r="B442" s="16"/>
      <c r="C442" s="16"/>
      <c r="D442" s="34" t="s">
        <v>693</v>
      </c>
      <c r="E442" s="14">
        <v>1</v>
      </c>
      <c r="F442" s="17">
        <f>SUM(G432:G441)</f>
        <v>67850.899999999994</v>
      </c>
      <c r="G442" s="17">
        <f t="shared" si="102"/>
        <v>67850.899999999994</v>
      </c>
      <c r="H442" s="14">
        <v>1</v>
      </c>
      <c r="I442" s="17">
        <f>SUM(J432:J441)</f>
        <v>0</v>
      </c>
      <c r="J442" s="17">
        <f t="shared" si="103"/>
        <v>0</v>
      </c>
    </row>
    <row r="443" spans="1:10" ht="1.2" customHeight="1" x14ac:dyDescent="0.3">
      <c r="A443" s="18"/>
      <c r="B443" s="18"/>
      <c r="C443" s="18"/>
      <c r="D443" s="35"/>
      <c r="E443" s="18"/>
      <c r="F443" s="18"/>
      <c r="G443" s="18"/>
      <c r="H443" s="18"/>
      <c r="I443" s="18"/>
      <c r="J443" s="18"/>
    </row>
    <row r="444" spans="1:10" x14ac:dyDescent="0.3">
      <c r="A444" s="19" t="s">
        <v>694</v>
      </c>
      <c r="B444" s="19" t="s">
        <v>10</v>
      </c>
      <c r="C444" s="19" t="s">
        <v>11</v>
      </c>
      <c r="D444" s="36" t="s">
        <v>695</v>
      </c>
      <c r="E444" s="20">
        <f t="shared" ref="E444:J444" si="104">E448</f>
        <v>1</v>
      </c>
      <c r="F444" s="20">
        <f t="shared" si="104"/>
        <v>23861.29</v>
      </c>
      <c r="G444" s="20">
        <f t="shared" si="104"/>
        <v>23861.29</v>
      </c>
      <c r="H444" s="20">
        <f t="shared" si="104"/>
        <v>1</v>
      </c>
      <c r="I444" s="20">
        <f t="shared" si="104"/>
        <v>0</v>
      </c>
      <c r="J444" s="20">
        <f t="shared" si="104"/>
        <v>0</v>
      </c>
    </row>
    <row r="445" spans="1:10" x14ac:dyDescent="0.3">
      <c r="A445" s="12" t="s">
        <v>696</v>
      </c>
      <c r="B445" s="13" t="s">
        <v>18</v>
      </c>
      <c r="C445" s="13" t="s">
        <v>65</v>
      </c>
      <c r="D445" s="33" t="s">
        <v>697</v>
      </c>
      <c r="E445" s="14">
        <v>1</v>
      </c>
      <c r="F445" s="14">
        <v>19337.849999999999</v>
      </c>
      <c r="G445" s="15">
        <f>ROUND(E445*F445,2)</f>
        <v>19337.849999999999</v>
      </c>
      <c r="H445" s="14">
        <v>1</v>
      </c>
      <c r="I445" s="39">
        <v>0</v>
      </c>
      <c r="J445" s="15">
        <f>ROUND(H445*I445,2)</f>
        <v>0</v>
      </c>
    </row>
    <row r="446" spans="1:10" x14ac:dyDescent="0.3">
      <c r="A446" s="12" t="s">
        <v>698</v>
      </c>
      <c r="B446" s="13" t="s">
        <v>18</v>
      </c>
      <c r="C446" s="13" t="s">
        <v>38</v>
      </c>
      <c r="D446" s="33" t="s">
        <v>699</v>
      </c>
      <c r="E446" s="14">
        <v>1</v>
      </c>
      <c r="F446" s="14">
        <v>414.89</v>
      </c>
      <c r="G446" s="15">
        <f>ROUND(E446*F446,2)</f>
        <v>414.89</v>
      </c>
      <c r="H446" s="14">
        <v>1</v>
      </c>
      <c r="I446" s="39">
        <v>0</v>
      </c>
      <c r="J446" s="15">
        <f>ROUND(H446*I446,2)</f>
        <v>0</v>
      </c>
    </row>
    <row r="447" spans="1:10" x14ac:dyDescent="0.3">
      <c r="A447" s="12" t="s">
        <v>700</v>
      </c>
      <c r="B447" s="13" t="s">
        <v>18</v>
      </c>
      <c r="C447" s="13" t="s">
        <v>65</v>
      </c>
      <c r="D447" s="33" t="s">
        <v>701</v>
      </c>
      <c r="E447" s="14">
        <v>1</v>
      </c>
      <c r="F447" s="14">
        <v>4108.55</v>
      </c>
      <c r="G447" s="15">
        <f>ROUND(E447*F447,2)</f>
        <v>4108.55</v>
      </c>
      <c r="H447" s="14">
        <v>1</v>
      </c>
      <c r="I447" s="39">
        <v>0</v>
      </c>
      <c r="J447" s="15">
        <f>ROUND(H447*I447,2)</f>
        <v>0</v>
      </c>
    </row>
    <row r="448" spans="1:10" x14ac:dyDescent="0.3">
      <c r="A448" s="16"/>
      <c r="B448" s="16"/>
      <c r="C448" s="16"/>
      <c r="D448" s="34" t="s">
        <v>702</v>
      </c>
      <c r="E448" s="14">
        <v>1</v>
      </c>
      <c r="F448" s="17">
        <f>SUM(G445:G447)</f>
        <v>23861.29</v>
      </c>
      <c r="G448" s="17">
        <f>ROUND(E448*F448,2)</f>
        <v>23861.29</v>
      </c>
      <c r="H448" s="14">
        <v>1</v>
      </c>
      <c r="I448" s="17">
        <f>SUM(J445:J447)</f>
        <v>0</v>
      </c>
      <c r="J448" s="17">
        <f>ROUND(H448*I448,2)</f>
        <v>0</v>
      </c>
    </row>
    <row r="449" spans="1:10" ht="1.2" customHeight="1" x14ac:dyDescent="0.3">
      <c r="A449" s="18"/>
      <c r="B449" s="18"/>
      <c r="C449" s="18"/>
      <c r="D449" s="35"/>
      <c r="E449" s="18"/>
      <c r="F449" s="18"/>
      <c r="G449" s="18"/>
      <c r="H449" s="18"/>
      <c r="I449" s="18"/>
      <c r="J449" s="18"/>
    </row>
    <row r="450" spans="1:10" x14ac:dyDescent="0.3">
      <c r="A450" s="19" t="s">
        <v>703</v>
      </c>
      <c r="B450" s="19" t="s">
        <v>10</v>
      </c>
      <c r="C450" s="19" t="s">
        <v>11</v>
      </c>
      <c r="D450" s="36" t="s">
        <v>704</v>
      </c>
      <c r="E450" s="20">
        <f t="shared" ref="E450:J450" si="105">E454</f>
        <v>1</v>
      </c>
      <c r="F450" s="20">
        <f t="shared" si="105"/>
        <v>1837.5</v>
      </c>
      <c r="G450" s="20">
        <f t="shared" si="105"/>
        <v>1837.5</v>
      </c>
      <c r="H450" s="20">
        <f t="shared" si="105"/>
        <v>1</v>
      </c>
      <c r="I450" s="20">
        <f t="shared" si="105"/>
        <v>0</v>
      </c>
      <c r="J450" s="20">
        <f t="shared" si="105"/>
        <v>0</v>
      </c>
    </row>
    <row r="451" spans="1:10" x14ac:dyDescent="0.3">
      <c r="A451" s="12" t="s">
        <v>705</v>
      </c>
      <c r="B451" s="13" t="s">
        <v>18</v>
      </c>
      <c r="C451" s="13" t="s">
        <v>65</v>
      </c>
      <c r="D451" s="33" t="s">
        <v>706</v>
      </c>
      <c r="E451" s="14">
        <v>1</v>
      </c>
      <c r="F451" s="14">
        <v>315</v>
      </c>
      <c r="G451" s="15">
        <f>ROUND(E451*F451,2)</f>
        <v>315</v>
      </c>
      <c r="H451" s="14">
        <v>1</v>
      </c>
      <c r="I451" s="39">
        <v>0</v>
      </c>
      <c r="J451" s="15">
        <f>ROUND(H451*I451,2)</f>
        <v>0</v>
      </c>
    </row>
    <row r="452" spans="1:10" x14ac:dyDescent="0.3">
      <c r="A452" s="12" t="s">
        <v>707</v>
      </c>
      <c r="B452" s="13" t="s">
        <v>18</v>
      </c>
      <c r="C452" s="13" t="s">
        <v>65</v>
      </c>
      <c r="D452" s="33" t="s">
        <v>708</v>
      </c>
      <c r="E452" s="14">
        <v>1</v>
      </c>
      <c r="F452" s="14">
        <v>682.5</v>
      </c>
      <c r="G452" s="15">
        <f>ROUND(E452*F452,2)</f>
        <v>682.5</v>
      </c>
      <c r="H452" s="14">
        <v>1</v>
      </c>
      <c r="I452" s="39">
        <v>0</v>
      </c>
      <c r="J452" s="15">
        <f>ROUND(H452*I452,2)</f>
        <v>0</v>
      </c>
    </row>
    <row r="453" spans="1:10" x14ac:dyDescent="0.3">
      <c r="A453" s="12" t="s">
        <v>709</v>
      </c>
      <c r="B453" s="13" t="s">
        <v>18</v>
      </c>
      <c r="C453" s="13" t="s">
        <v>65</v>
      </c>
      <c r="D453" s="33" t="s">
        <v>710</v>
      </c>
      <c r="E453" s="14">
        <v>1</v>
      </c>
      <c r="F453" s="14">
        <v>840</v>
      </c>
      <c r="G453" s="15">
        <f>ROUND(E453*F453,2)</f>
        <v>840</v>
      </c>
      <c r="H453" s="14">
        <v>1</v>
      </c>
      <c r="I453" s="39">
        <v>0</v>
      </c>
      <c r="J453" s="15">
        <f>ROUND(H453*I453,2)</f>
        <v>0</v>
      </c>
    </row>
    <row r="454" spans="1:10" x14ac:dyDescent="0.3">
      <c r="A454" s="16"/>
      <c r="B454" s="16"/>
      <c r="C454" s="16"/>
      <c r="D454" s="34" t="s">
        <v>711</v>
      </c>
      <c r="E454" s="14">
        <v>1</v>
      </c>
      <c r="F454" s="17">
        <f>SUM(G451:G453)</f>
        <v>1837.5</v>
      </c>
      <c r="G454" s="17">
        <f>ROUND(E454*F454,2)</f>
        <v>1837.5</v>
      </c>
      <c r="H454" s="14">
        <v>1</v>
      </c>
      <c r="I454" s="17">
        <f>SUM(J451:J453)</f>
        <v>0</v>
      </c>
      <c r="J454" s="17">
        <f>ROUND(H454*I454,2)</f>
        <v>0</v>
      </c>
    </row>
    <row r="455" spans="1:10" ht="1.2" customHeight="1" x14ac:dyDescent="0.3">
      <c r="A455" s="18"/>
      <c r="B455" s="18"/>
      <c r="C455" s="18"/>
      <c r="D455" s="35"/>
      <c r="E455" s="18"/>
      <c r="F455" s="18"/>
      <c r="G455" s="18"/>
      <c r="H455" s="18"/>
      <c r="I455" s="18"/>
      <c r="J455" s="18"/>
    </row>
    <row r="456" spans="1:10" x14ac:dyDescent="0.3">
      <c r="A456" s="16"/>
      <c r="B456" s="16"/>
      <c r="C456" s="16"/>
      <c r="D456" s="34" t="s">
        <v>712</v>
      </c>
      <c r="E456" s="14">
        <v>1</v>
      </c>
      <c r="F456" s="17">
        <f>G431+G444+G450</f>
        <v>93549.69</v>
      </c>
      <c r="G456" s="17">
        <f>ROUND(E456*F456,2)</f>
        <v>93549.69</v>
      </c>
      <c r="H456" s="14">
        <v>1</v>
      </c>
      <c r="I456" s="17">
        <f>J431+J444+J450</f>
        <v>0</v>
      </c>
      <c r="J456" s="17">
        <f>ROUND(H456*I456,2)</f>
        <v>0</v>
      </c>
    </row>
    <row r="457" spans="1:10" ht="1.2" customHeight="1" x14ac:dyDescent="0.3">
      <c r="A457" s="18"/>
      <c r="B457" s="18"/>
      <c r="C457" s="18"/>
      <c r="D457" s="35"/>
      <c r="E457" s="18"/>
      <c r="F457" s="18"/>
      <c r="G457" s="18"/>
      <c r="H457" s="18"/>
      <c r="I457" s="18"/>
      <c r="J457" s="18"/>
    </row>
    <row r="458" spans="1:10" x14ac:dyDescent="0.3">
      <c r="A458" s="10" t="s">
        <v>713</v>
      </c>
      <c r="B458" s="27" t="s">
        <v>10</v>
      </c>
      <c r="C458" s="10" t="s">
        <v>11</v>
      </c>
      <c r="D458" s="32" t="s">
        <v>714</v>
      </c>
      <c r="E458" s="11">
        <f t="shared" ref="E458:J458" si="106">E463</f>
        <v>1</v>
      </c>
      <c r="F458" s="11">
        <f t="shared" si="106"/>
        <v>7766.22</v>
      </c>
      <c r="G458" s="11">
        <f t="shared" si="106"/>
        <v>7766.22</v>
      </c>
      <c r="H458" s="11">
        <f t="shared" si="106"/>
        <v>1</v>
      </c>
      <c r="I458" s="11">
        <f t="shared" si="106"/>
        <v>0</v>
      </c>
      <c r="J458" s="11">
        <f t="shared" si="106"/>
        <v>0</v>
      </c>
    </row>
    <row r="459" spans="1:10" x14ac:dyDescent="0.3">
      <c r="A459" s="12" t="s">
        <v>715</v>
      </c>
      <c r="B459" s="13" t="s">
        <v>18</v>
      </c>
      <c r="C459" s="13" t="s">
        <v>65</v>
      </c>
      <c r="D459" s="33" t="s">
        <v>716</v>
      </c>
      <c r="E459" s="14">
        <v>2</v>
      </c>
      <c r="F459" s="14">
        <v>1837.5</v>
      </c>
      <c r="G459" s="15">
        <f>ROUND(E459*F459,2)</f>
        <v>3675</v>
      </c>
      <c r="H459" s="14">
        <v>2</v>
      </c>
      <c r="I459" s="39">
        <v>0</v>
      </c>
      <c r="J459" s="15">
        <f>ROUND(H459*I459,2)</f>
        <v>0</v>
      </c>
    </row>
    <row r="460" spans="1:10" x14ac:dyDescent="0.3">
      <c r="A460" s="12" t="s">
        <v>717</v>
      </c>
      <c r="B460" s="13" t="s">
        <v>18</v>
      </c>
      <c r="C460" s="13" t="s">
        <v>38</v>
      </c>
      <c r="D460" s="33" t="s">
        <v>718</v>
      </c>
      <c r="E460" s="14">
        <v>651</v>
      </c>
      <c r="F460" s="14">
        <v>3.22</v>
      </c>
      <c r="G460" s="15">
        <f>ROUND(E460*F460,2)</f>
        <v>2096.2199999999998</v>
      </c>
      <c r="H460" s="14">
        <v>651</v>
      </c>
      <c r="I460" s="39">
        <v>0</v>
      </c>
      <c r="J460" s="15">
        <f>ROUND(H460*I460,2)</f>
        <v>0</v>
      </c>
    </row>
    <row r="461" spans="1:10" x14ac:dyDescent="0.3">
      <c r="A461" s="12" t="s">
        <v>719</v>
      </c>
      <c r="B461" s="13" t="s">
        <v>18</v>
      </c>
      <c r="C461" s="13" t="s">
        <v>65</v>
      </c>
      <c r="D461" s="33" t="s">
        <v>720</v>
      </c>
      <c r="E461" s="14">
        <v>1</v>
      </c>
      <c r="F461" s="14">
        <v>1522.5</v>
      </c>
      <c r="G461" s="15">
        <f>ROUND(E461*F461,2)</f>
        <v>1522.5</v>
      </c>
      <c r="H461" s="14">
        <v>1</v>
      </c>
      <c r="I461" s="39">
        <v>0</v>
      </c>
      <c r="J461" s="15">
        <f>ROUND(H461*I461,2)</f>
        <v>0</v>
      </c>
    </row>
    <row r="462" spans="1:10" x14ac:dyDescent="0.3">
      <c r="A462" s="12" t="s">
        <v>721</v>
      </c>
      <c r="B462" s="13" t="s">
        <v>18</v>
      </c>
      <c r="C462" s="13" t="s">
        <v>65</v>
      </c>
      <c r="D462" s="33" t="s">
        <v>722</v>
      </c>
      <c r="E462" s="14">
        <v>1</v>
      </c>
      <c r="F462" s="14">
        <v>472.5</v>
      </c>
      <c r="G462" s="15">
        <f>ROUND(E462*F462,2)</f>
        <v>472.5</v>
      </c>
      <c r="H462" s="14">
        <v>1</v>
      </c>
      <c r="I462" s="39">
        <v>0</v>
      </c>
      <c r="J462" s="15">
        <f>ROUND(H462*I462,2)</f>
        <v>0</v>
      </c>
    </row>
    <row r="463" spans="1:10" x14ac:dyDescent="0.3">
      <c r="A463" s="16"/>
      <c r="B463" s="16"/>
      <c r="C463" s="16"/>
      <c r="D463" s="34" t="s">
        <v>723</v>
      </c>
      <c r="E463" s="14">
        <v>1</v>
      </c>
      <c r="F463" s="17">
        <f>SUM(G459:G462)</f>
        <v>7766.22</v>
      </c>
      <c r="G463" s="17">
        <f>ROUND(E463*F463,2)</f>
        <v>7766.22</v>
      </c>
      <c r="H463" s="14">
        <v>1</v>
      </c>
      <c r="I463" s="17">
        <f>SUM(J459:J462)</f>
        <v>0</v>
      </c>
      <c r="J463" s="17">
        <f>ROUND(H463*I463,2)</f>
        <v>0</v>
      </c>
    </row>
    <row r="464" spans="1:10" ht="1.2" customHeight="1" x14ac:dyDescent="0.3">
      <c r="A464" s="18"/>
      <c r="B464" s="18"/>
      <c r="C464" s="18"/>
      <c r="D464" s="35"/>
      <c r="E464" s="18"/>
      <c r="F464" s="18"/>
      <c r="G464" s="18"/>
      <c r="H464" s="18"/>
      <c r="I464" s="18"/>
      <c r="J464" s="18"/>
    </row>
    <row r="465" spans="1:10" x14ac:dyDescent="0.3">
      <c r="A465" s="10" t="s">
        <v>724</v>
      </c>
      <c r="B465" s="27" t="s">
        <v>10</v>
      </c>
      <c r="C465" s="10" t="s">
        <v>11</v>
      </c>
      <c r="D465" s="32" t="s">
        <v>725</v>
      </c>
      <c r="E465" s="11">
        <f t="shared" ref="E465:J465" si="107">E467</f>
        <v>1</v>
      </c>
      <c r="F465" s="11">
        <f t="shared" si="107"/>
        <v>30175</v>
      </c>
      <c r="G465" s="11">
        <f t="shared" si="107"/>
        <v>30175</v>
      </c>
      <c r="H465" s="11">
        <f t="shared" si="107"/>
        <v>1</v>
      </c>
      <c r="I465" s="11">
        <f t="shared" si="107"/>
        <v>0</v>
      </c>
      <c r="J465" s="11">
        <f t="shared" si="107"/>
        <v>0</v>
      </c>
    </row>
    <row r="466" spans="1:10" x14ac:dyDescent="0.3">
      <c r="A466" s="12" t="s">
        <v>726</v>
      </c>
      <c r="B466" s="13" t="s">
        <v>18</v>
      </c>
      <c r="C466" s="13" t="s">
        <v>38</v>
      </c>
      <c r="D466" s="33" t="s">
        <v>727</v>
      </c>
      <c r="E466" s="14">
        <v>4250</v>
      </c>
      <c r="F466" s="14">
        <v>7.1</v>
      </c>
      <c r="G466" s="15">
        <f>ROUND(E466*F466,2)</f>
        <v>30175</v>
      </c>
      <c r="H466" s="14">
        <v>4250</v>
      </c>
      <c r="I466" s="39">
        <v>0</v>
      </c>
      <c r="J466" s="15">
        <f>ROUND(H466*I466,2)</f>
        <v>0</v>
      </c>
    </row>
    <row r="467" spans="1:10" x14ac:dyDescent="0.3">
      <c r="A467" s="16"/>
      <c r="B467" s="16"/>
      <c r="C467" s="16"/>
      <c r="D467" s="34" t="s">
        <v>728</v>
      </c>
      <c r="E467" s="14">
        <v>1</v>
      </c>
      <c r="F467" s="17">
        <f>G466</f>
        <v>30175</v>
      </c>
      <c r="G467" s="17">
        <f>ROUND(E467*F467,2)</f>
        <v>30175</v>
      </c>
      <c r="H467" s="14">
        <v>1</v>
      </c>
      <c r="I467" s="17">
        <f>J466</f>
        <v>0</v>
      </c>
      <c r="J467" s="17">
        <f>ROUND(H467*I467,2)</f>
        <v>0</v>
      </c>
    </row>
    <row r="468" spans="1:10" ht="1.2" customHeight="1" x14ac:dyDescent="0.3">
      <c r="A468" s="18"/>
      <c r="B468" s="18"/>
      <c r="C468" s="18"/>
      <c r="D468" s="35"/>
      <c r="E468" s="18"/>
      <c r="F468" s="18"/>
      <c r="G468" s="18"/>
      <c r="H468" s="18"/>
      <c r="I468" s="18"/>
      <c r="J468" s="18"/>
    </row>
    <row r="469" spans="1:10" x14ac:dyDescent="0.3">
      <c r="A469" s="10" t="s">
        <v>729</v>
      </c>
      <c r="B469" s="27" t="s">
        <v>10</v>
      </c>
      <c r="C469" s="10" t="s">
        <v>11</v>
      </c>
      <c r="D469" s="32" t="s">
        <v>730</v>
      </c>
      <c r="E469" s="11">
        <f t="shared" ref="E469:J469" si="108">E471</f>
        <v>1</v>
      </c>
      <c r="F469" s="11">
        <f t="shared" si="108"/>
        <v>729</v>
      </c>
      <c r="G469" s="11">
        <f t="shared" si="108"/>
        <v>729</v>
      </c>
      <c r="H469" s="11">
        <f t="shared" si="108"/>
        <v>1</v>
      </c>
      <c r="I469" s="11">
        <f t="shared" si="108"/>
        <v>0</v>
      </c>
      <c r="J469" s="11">
        <f t="shared" si="108"/>
        <v>0</v>
      </c>
    </row>
    <row r="470" spans="1:10" x14ac:dyDescent="0.3">
      <c r="A470" s="12" t="s">
        <v>679</v>
      </c>
      <c r="B470" s="13" t="s">
        <v>18</v>
      </c>
      <c r="C470" s="13" t="s">
        <v>38</v>
      </c>
      <c r="D470" s="33" t="s">
        <v>680</v>
      </c>
      <c r="E470" s="14">
        <v>270</v>
      </c>
      <c r="F470" s="14">
        <v>2.7</v>
      </c>
      <c r="G470" s="15">
        <f>ROUND(E470*F470,2)</f>
        <v>729</v>
      </c>
      <c r="H470" s="14">
        <v>270</v>
      </c>
      <c r="I470" s="39">
        <v>0</v>
      </c>
      <c r="J470" s="15">
        <f>ROUND(H470*I470,2)</f>
        <v>0</v>
      </c>
    </row>
    <row r="471" spans="1:10" x14ac:dyDescent="0.3">
      <c r="A471" s="16"/>
      <c r="B471" s="16"/>
      <c r="C471" s="16"/>
      <c r="D471" s="34" t="s">
        <v>731</v>
      </c>
      <c r="E471" s="14">
        <v>1</v>
      </c>
      <c r="F471" s="17">
        <f>G470</f>
        <v>729</v>
      </c>
      <c r="G471" s="17">
        <f>ROUND(E471*F471,2)</f>
        <v>729</v>
      </c>
      <c r="H471" s="14">
        <v>1</v>
      </c>
      <c r="I471" s="17">
        <f>J470</f>
        <v>0</v>
      </c>
      <c r="J471" s="17">
        <f>ROUND(H471*I471,2)</f>
        <v>0</v>
      </c>
    </row>
    <row r="472" spans="1:10" ht="1.2" customHeight="1" x14ac:dyDescent="0.3">
      <c r="A472" s="18"/>
      <c r="B472" s="18"/>
      <c r="C472" s="18"/>
      <c r="D472" s="35"/>
      <c r="E472" s="18"/>
      <c r="F472" s="18"/>
      <c r="G472" s="18"/>
      <c r="H472" s="18"/>
      <c r="I472" s="18"/>
      <c r="J472" s="18"/>
    </row>
    <row r="473" spans="1:10" x14ac:dyDescent="0.3">
      <c r="A473" s="10" t="s">
        <v>732</v>
      </c>
      <c r="B473" s="27" t="s">
        <v>10</v>
      </c>
      <c r="C473" s="10" t="s">
        <v>11</v>
      </c>
      <c r="D473" s="32" t="s">
        <v>733</v>
      </c>
      <c r="E473" s="11">
        <f t="shared" ref="E473:J473" si="109">E477</f>
        <v>1</v>
      </c>
      <c r="F473" s="11">
        <f t="shared" si="109"/>
        <v>5012.18</v>
      </c>
      <c r="G473" s="11">
        <f t="shared" si="109"/>
        <v>5012.18</v>
      </c>
      <c r="H473" s="11">
        <f t="shared" si="109"/>
        <v>1</v>
      </c>
      <c r="I473" s="11">
        <f t="shared" si="109"/>
        <v>0</v>
      </c>
      <c r="J473" s="11">
        <f t="shared" si="109"/>
        <v>0</v>
      </c>
    </row>
    <row r="474" spans="1:10" x14ac:dyDescent="0.3">
      <c r="A474" s="12" t="s">
        <v>734</v>
      </c>
      <c r="B474" s="13" t="s">
        <v>18</v>
      </c>
      <c r="C474" s="13" t="s">
        <v>65</v>
      </c>
      <c r="D474" s="33" t="s">
        <v>735</v>
      </c>
      <c r="E474" s="14">
        <v>1</v>
      </c>
      <c r="F474" s="14">
        <v>2754.68</v>
      </c>
      <c r="G474" s="15">
        <f>ROUND(E474*F474,2)</f>
        <v>2754.68</v>
      </c>
      <c r="H474" s="14">
        <v>1</v>
      </c>
      <c r="I474" s="39">
        <v>0</v>
      </c>
      <c r="J474" s="15">
        <f>ROUND(H474*I474,2)</f>
        <v>0</v>
      </c>
    </row>
    <row r="475" spans="1:10" x14ac:dyDescent="0.3">
      <c r="A475" s="12" t="s">
        <v>679</v>
      </c>
      <c r="B475" s="13" t="s">
        <v>18</v>
      </c>
      <c r="C475" s="13" t="s">
        <v>38</v>
      </c>
      <c r="D475" s="33" t="s">
        <v>680</v>
      </c>
      <c r="E475" s="14">
        <v>450</v>
      </c>
      <c r="F475" s="14">
        <v>2.7</v>
      </c>
      <c r="G475" s="15">
        <f>ROUND(E475*F475,2)</f>
        <v>1215</v>
      </c>
      <c r="H475" s="14">
        <v>450</v>
      </c>
      <c r="I475" s="39">
        <v>0</v>
      </c>
      <c r="J475" s="15">
        <f>ROUND(H475*I475,2)</f>
        <v>0</v>
      </c>
    </row>
    <row r="476" spans="1:10" x14ac:dyDescent="0.3">
      <c r="A476" s="12" t="s">
        <v>736</v>
      </c>
      <c r="B476" s="13" t="s">
        <v>18</v>
      </c>
      <c r="C476" s="13" t="s">
        <v>38</v>
      </c>
      <c r="D476" s="33" t="s">
        <v>737</v>
      </c>
      <c r="E476" s="14">
        <v>250</v>
      </c>
      <c r="F476" s="14">
        <v>4.17</v>
      </c>
      <c r="G476" s="15">
        <f>ROUND(E476*F476,2)</f>
        <v>1042.5</v>
      </c>
      <c r="H476" s="14">
        <v>250</v>
      </c>
      <c r="I476" s="39">
        <v>0</v>
      </c>
      <c r="J476" s="15">
        <f>ROUND(H476*I476,2)</f>
        <v>0</v>
      </c>
    </row>
    <row r="477" spans="1:10" x14ac:dyDescent="0.3">
      <c r="A477" s="16"/>
      <c r="B477" s="16"/>
      <c r="C477" s="16"/>
      <c r="D477" s="34" t="s">
        <v>738</v>
      </c>
      <c r="E477" s="14">
        <v>1</v>
      </c>
      <c r="F477" s="17">
        <f>SUM(G474:G476)</f>
        <v>5012.18</v>
      </c>
      <c r="G477" s="17">
        <f>ROUND(E477*F477,2)</f>
        <v>5012.18</v>
      </c>
      <c r="H477" s="14">
        <v>1</v>
      </c>
      <c r="I477" s="17">
        <f>SUM(J474:J476)</f>
        <v>0</v>
      </c>
      <c r="J477" s="17">
        <f>ROUND(H477*I477,2)</f>
        <v>0</v>
      </c>
    </row>
    <row r="478" spans="1:10" ht="1.2" customHeight="1" x14ac:dyDescent="0.3">
      <c r="A478" s="18"/>
      <c r="B478" s="18"/>
      <c r="C478" s="18"/>
      <c r="D478" s="35"/>
      <c r="E478" s="18"/>
      <c r="F478" s="18"/>
      <c r="G478" s="18"/>
      <c r="H478" s="18"/>
      <c r="I478" s="18"/>
      <c r="J478" s="18"/>
    </row>
    <row r="479" spans="1:10" x14ac:dyDescent="0.3">
      <c r="A479" s="10" t="s">
        <v>739</v>
      </c>
      <c r="B479" s="10" t="s">
        <v>10</v>
      </c>
      <c r="C479" s="10" t="s">
        <v>11</v>
      </c>
      <c r="D479" s="32" t="s">
        <v>740</v>
      </c>
      <c r="E479" s="11">
        <f t="shared" ref="E479:J479" si="110">E493</f>
        <v>1</v>
      </c>
      <c r="F479" s="11">
        <f t="shared" si="110"/>
        <v>80550.11</v>
      </c>
      <c r="G479" s="11">
        <f t="shared" si="110"/>
        <v>80550.11</v>
      </c>
      <c r="H479" s="11">
        <f t="shared" si="110"/>
        <v>1</v>
      </c>
      <c r="I479" s="11">
        <f t="shared" si="110"/>
        <v>0</v>
      </c>
      <c r="J479" s="11">
        <f t="shared" si="110"/>
        <v>0</v>
      </c>
    </row>
    <row r="480" spans="1:10" x14ac:dyDescent="0.3">
      <c r="A480" s="12" t="s">
        <v>741</v>
      </c>
      <c r="B480" s="13" t="s">
        <v>18</v>
      </c>
      <c r="C480" s="13" t="s">
        <v>65</v>
      </c>
      <c r="D480" s="33" t="s">
        <v>742</v>
      </c>
      <c r="E480" s="14">
        <v>1</v>
      </c>
      <c r="F480" s="14">
        <v>430.33</v>
      </c>
      <c r="G480" s="15">
        <f t="shared" ref="G480:G493" si="111">ROUND(E480*F480,2)</f>
        <v>430.33</v>
      </c>
      <c r="H480" s="14">
        <v>1</v>
      </c>
      <c r="I480" s="39">
        <v>0</v>
      </c>
      <c r="J480" s="15">
        <f t="shared" ref="J480:J493" si="112">ROUND(H480*I480,2)</f>
        <v>0</v>
      </c>
    </row>
    <row r="481" spans="1:10" x14ac:dyDescent="0.3">
      <c r="A481" s="12" t="s">
        <v>743</v>
      </c>
      <c r="B481" s="13" t="s">
        <v>18</v>
      </c>
      <c r="C481" s="13" t="s">
        <v>65</v>
      </c>
      <c r="D481" s="33" t="s">
        <v>744</v>
      </c>
      <c r="E481" s="14">
        <v>1</v>
      </c>
      <c r="F481" s="14">
        <v>2690.88</v>
      </c>
      <c r="G481" s="15">
        <f t="shared" si="111"/>
        <v>2690.88</v>
      </c>
      <c r="H481" s="14">
        <v>1</v>
      </c>
      <c r="I481" s="39">
        <v>0</v>
      </c>
      <c r="J481" s="15">
        <f t="shared" si="112"/>
        <v>0</v>
      </c>
    </row>
    <row r="482" spans="1:10" x14ac:dyDescent="0.3">
      <c r="A482" s="12" t="s">
        <v>745</v>
      </c>
      <c r="B482" s="13" t="s">
        <v>18</v>
      </c>
      <c r="C482" s="13" t="s">
        <v>65</v>
      </c>
      <c r="D482" s="33" t="s">
        <v>746</v>
      </c>
      <c r="E482" s="14">
        <v>1</v>
      </c>
      <c r="F482" s="14">
        <v>15614.81</v>
      </c>
      <c r="G482" s="15">
        <f t="shared" si="111"/>
        <v>15614.81</v>
      </c>
      <c r="H482" s="14">
        <v>1</v>
      </c>
      <c r="I482" s="39">
        <v>0</v>
      </c>
      <c r="J482" s="15">
        <f t="shared" si="112"/>
        <v>0</v>
      </c>
    </row>
    <row r="483" spans="1:10" x14ac:dyDescent="0.3">
      <c r="A483" s="12" t="s">
        <v>747</v>
      </c>
      <c r="B483" s="13" t="s">
        <v>18</v>
      </c>
      <c r="C483" s="13" t="s">
        <v>65</v>
      </c>
      <c r="D483" s="33" t="s">
        <v>748</v>
      </c>
      <c r="E483" s="14">
        <v>1</v>
      </c>
      <c r="F483" s="14">
        <v>5369.63</v>
      </c>
      <c r="G483" s="15">
        <f t="shared" si="111"/>
        <v>5369.63</v>
      </c>
      <c r="H483" s="14">
        <v>1</v>
      </c>
      <c r="I483" s="39">
        <v>0</v>
      </c>
      <c r="J483" s="15">
        <f t="shared" si="112"/>
        <v>0</v>
      </c>
    </row>
    <row r="484" spans="1:10" x14ac:dyDescent="0.3">
      <c r="A484" s="12" t="s">
        <v>749</v>
      </c>
      <c r="B484" s="13" t="s">
        <v>18</v>
      </c>
      <c r="C484" s="13" t="s">
        <v>65</v>
      </c>
      <c r="D484" s="33" t="s">
        <v>750</v>
      </c>
      <c r="E484" s="14">
        <v>1</v>
      </c>
      <c r="F484" s="14">
        <v>2866.76</v>
      </c>
      <c r="G484" s="15">
        <f t="shared" si="111"/>
        <v>2866.76</v>
      </c>
      <c r="H484" s="14">
        <v>1</v>
      </c>
      <c r="I484" s="39">
        <v>0</v>
      </c>
      <c r="J484" s="15">
        <f t="shared" si="112"/>
        <v>0</v>
      </c>
    </row>
    <row r="485" spans="1:10" x14ac:dyDescent="0.3">
      <c r="A485" s="12" t="s">
        <v>751</v>
      </c>
      <c r="B485" s="13" t="s">
        <v>18</v>
      </c>
      <c r="C485" s="13" t="s">
        <v>65</v>
      </c>
      <c r="D485" s="33" t="s">
        <v>752</v>
      </c>
      <c r="E485" s="14">
        <v>1</v>
      </c>
      <c r="F485" s="14">
        <v>6115.54</v>
      </c>
      <c r="G485" s="15">
        <f t="shared" si="111"/>
        <v>6115.54</v>
      </c>
      <c r="H485" s="14">
        <v>1</v>
      </c>
      <c r="I485" s="39">
        <v>0</v>
      </c>
      <c r="J485" s="15">
        <f t="shared" si="112"/>
        <v>0</v>
      </c>
    </row>
    <row r="486" spans="1:10" x14ac:dyDescent="0.3">
      <c r="A486" s="12" t="s">
        <v>753</v>
      </c>
      <c r="B486" s="13" t="s">
        <v>18</v>
      </c>
      <c r="C486" s="13" t="s">
        <v>65</v>
      </c>
      <c r="D486" s="33" t="s">
        <v>754</v>
      </c>
      <c r="E486" s="14">
        <v>1</v>
      </c>
      <c r="F486" s="14">
        <v>8458.2999999999993</v>
      </c>
      <c r="G486" s="15">
        <f t="shared" si="111"/>
        <v>8458.2999999999993</v>
      </c>
      <c r="H486" s="14">
        <v>1</v>
      </c>
      <c r="I486" s="39">
        <v>0</v>
      </c>
      <c r="J486" s="15">
        <f t="shared" si="112"/>
        <v>0</v>
      </c>
    </row>
    <row r="487" spans="1:10" x14ac:dyDescent="0.3">
      <c r="A487" s="12" t="s">
        <v>755</v>
      </c>
      <c r="B487" s="13" t="s">
        <v>18</v>
      </c>
      <c r="C487" s="13" t="s">
        <v>65</v>
      </c>
      <c r="D487" s="33" t="s">
        <v>756</v>
      </c>
      <c r="E487" s="14">
        <v>22</v>
      </c>
      <c r="F487" s="14">
        <v>774.17</v>
      </c>
      <c r="G487" s="15">
        <f t="shared" si="111"/>
        <v>17031.740000000002</v>
      </c>
      <c r="H487" s="14">
        <v>22</v>
      </c>
      <c r="I487" s="39">
        <v>0</v>
      </c>
      <c r="J487" s="15">
        <f t="shared" si="112"/>
        <v>0</v>
      </c>
    </row>
    <row r="488" spans="1:10" x14ac:dyDescent="0.3">
      <c r="A488" s="12" t="s">
        <v>757</v>
      </c>
      <c r="B488" s="13" t="s">
        <v>18</v>
      </c>
      <c r="C488" s="13" t="s">
        <v>65</v>
      </c>
      <c r="D488" s="33" t="s">
        <v>758</v>
      </c>
      <c r="E488" s="14">
        <v>1</v>
      </c>
      <c r="F488" s="14">
        <v>7927.5</v>
      </c>
      <c r="G488" s="15">
        <f t="shared" si="111"/>
        <v>7927.5</v>
      </c>
      <c r="H488" s="14">
        <v>1</v>
      </c>
      <c r="I488" s="39">
        <v>0</v>
      </c>
      <c r="J488" s="15">
        <f t="shared" si="112"/>
        <v>0</v>
      </c>
    </row>
    <row r="489" spans="1:10" x14ac:dyDescent="0.3">
      <c r="A489" s="12" t="s">
        <v>759</v>
      </c>
      <c r="B489" s="13" t="s">
        <v>18</v>
      </c>
      <c r="C489" s="13" t="s">
        <v>65</v>
      </c>
      <c r="D489" s="33" t="s">
        <v>760</v>
      </c>
      <c r="E489" s="14">
        <v>1</v>
      </c>
      <c r="F489" s="14">
        <v>1260.8699999999999</v>
      </c>
      <c r="G489" s="15">
        <f t="shared" si="111"/>
        <v>1260.8699999999999</v>
      </c>
      <c r="H489" s="14">
        <v>1</v>
      </c>
      <c r="I489" s="39">
        <v>0</v>
      </c>
      <c r="J489" s="15">
        <f t="shared" si="112"/>
        <v>0</v>
      </c>
    </row>
    <row r="490" spans="1:10" x14ac:dyDescent="0.3">
      <c r="A490" s="12" t="s">
        <v>761</v>
      </c>
      <c r="B490" s="13" t="s">
        <v>18</v>
      </c>
      <c r="C490" s="13" t="s">
        <v>65</v>
      </c>
      <c r="D490" s="33" t="s">
        <v>762</v>
      </c>
      <c r="E490" s="14">
        <v>1</v>
      </c>
      <c r="F490" s="14">
        <v>7953.75</v>
      </c>
      <c r="G490" s="15">
        <f t="shared" si="111"/>
        <v>7953.75</v>
      </c>
      <c r="H490" s="14">
        <v>1</v>
      </c>
      <c r="I490" s="39">
        <v>0</v>
      </c>
      <c r="J490" s="15">
        <f t="shared" si="112"/>
        <v>0</v>
      </c>
    </row>
    <row r="491" spans="1:10" x14ac:dyDescent="0.3">
      <c r="A491" s="12" t="s">
        <v>763</v>
      </c>
      <c r="B491" s="13" t="s">
        <v>18</v>
      </c>
      <c r="C491" s="13" t="s">
        <v>65</v>
      </c>
      <c r="D491" s="33" t="s">
        <v>764</v>
      </c>
      <c r="E491" s="14">
        <v>1</v>
      </c>
      <c r="F491" s="14">
        <v>3937.5</v>
      </c>
      <c r="G491" s="15">
        <f t="shared" si="111"/>
        <v>3937.5</v>
      </c>
      <c r="H491" s="14">
        <v>1</v>
      </c>
      <c r="I491" s="39">
        <v>0</v>
      </c>
      <c r="J491" s="15">
        <f t="shared" si="112"/>
        <v>0</v>
      </c>
    </row>
    <row r="492" spans="1:10" x14ac:dyDescent="0.3">
      <c r="A492" s="12" t="s">
        <v>765</v>
      </c>
      <c r="B492" s="13" t="s">
        <v>18</v>
      </c>
      <c r="C492" s="13" t="s">
        <v>65</v>
      </c>
      <c r="D492" s="33" t="s">
        <v>766</v>
      </c>
      <c r="E492" s="14">
        <v>1</v>
      </c>
      <c r="F492" s="14">
        <v>892.5</v>
      </c>
      <c r="G492" s="15">
        <f t="shared" si="111"/>
        <v>892.5</v>
      </c>
      <c r="H492" s="14">
        <v>1</v>
      </c>
      <c r="I492" s="39">
        <v>0</v>
      </c>
      <c r="J492" s="15">
        <f t="shared" si="112"/>
        <v>0</v>
      </c>
    </row>
    <row r="493" spans="1:10" x14ac:dyDescent="0.3">
      <c r="A493" s="16"/>
      <c r="B493" s="16"/>
      <c r="C493" s="16"/>
      <c r="D493" s="34" t="s">
        <v>767</v>
      </c>
      <c r="E493" s="14">
        <v>1</v>
      </c>
      <c r="F493" s="17">
        <f>SUM(G480:G492)</f>
        <v>80550.11</v>
      </c>
      <c r="G493" s="17">
        <f t="shared" si="111"/>
        <v>80550.11</v>
      </c>
      <c r="H493" s="14">
        <v>1</v>
      </c>
      <c r="I493" s="17">
        <f>SUM(J480:J492)</f>
        <v>0</v>
      </c>
      <c r="J493" s="17">
        <f t="shared" si="112"/>
        <v>0</v>
      </c>
    </row>
    <row r="494" spans="1:10" ht="1.2" customHeight="1" x14ac:dyDescent="0.3">
      <c r="A494" s="18"/>
      <c r="B494" s="18"/>
      <c r="C494" s="18"/>
      <c r="D494" s="35"/>
      <c r="E494" s="18"/>
      <c r="F494" s="18"/>
      <c r="G494" s="18"/>
      <c r="H494" s="18"/>
      <c r="I494" s="18"/>
      <c r="J494" s="18"/>
    </row>
    <row r="495" spans="1:10" x14ac:dyDescent="0.3">
      <c r="A495" s="10" t="s">
        <v>768</v>
      </c>
      <c r="B495" s="27" t="s">
        <v>10</v>
      </c>
      <c r="C495" s="10" t="s">
        <v>11</v>
      </c>
      <c r="D495" s="32" t="s">
        <v>769</v>
      </c>
      <c r="E495" s="11">
        <f t="shared" ref="E495:J495" si="113">E502</f>
        <v>1</v>
      </c>
      <c r="F495" s="11">
        <f t="shared" si="113"/>
        <v>1678.11</v>
      </c>
      <c r="G495" s="11">
        <f t="shared" si="113"/>
        <v>1678.11</v>
      </c>
      <c r="H495" s="11">
        <f t="shared" si="113"/>
        <v>1</v>
      </c>
      <c r="I495" s="11">
        <f t="shared" si="113"/>
        <v>0</v>
      </c>
      <c r="J495" s="11">
        <f t="shared" si="113"/>
        <v>0</v>
      </c>
    </row>
    <row r="496" spans="1:10" x14ac:dyDescent="0.3">
      <c r="A496" s="19" t="s">
        <v>770</v>
      </c>
      <c r="B496" s="19" t="s">
        <v>10</v>
      </c>
      <c r="C496" s="19" t="s">
        <v>11</v>
      </c>
      <c r="D496" s="36" t="s">
        <v>771</v>
      </c>
      <c r="E496" s="20">
        <f t="shared" ref="E496:J496" si="114">E500</f>
        <v>1</v>
      </c>
      <c r="F496" s="20">
        <f t="shared" si="114"/>
        <v>1678.11</v>
      </c>
      <c r="G496" s="20">
        <f t="shared" si="114"/>
        <v>1678.11</v>
      </c>
      <c r="H496" s="20">
        <f t="shared" si="114"/>
        <v>1</v>
      </c>
      <c r="I496" s="20">
        <f t="shared" si="114"/>
        <v>0</v>
      </c>
      <c r="J496" s="20">
        <f t="shared" si="114"/>
        <v>0</v>
      </c>
    </row>
    <row r="497" spans="1:10" x14ac:dyDescent="0.3">
      <c r="A497" s="12" t="s">
        <v>772</v>
      </c>
      <c r="B497" s="13" t="s">
        <v>18</v>
      </c>
      <c r="C497" s="13" t="s">
        <v>65</v>
      </c>
      <c r="D497" s="33" t="s">
        <v>773</v>
      </c>
      <c r="E497" s="14">
        <v>1</v>
      </c>
      <c r="F497" s="14">
        <v>498.75</v>
      </c>
      <c r="G497" s="15">
        <f>ROUND(E497*F497,2)</f>
        <v>498.75</v>
      </c>
      <c r="H497" s="14">
        <v>1</v>
      </c>
      <c r="I497" s="39">
        <v>0</v>
      </c>
      <c r="J497" s="15">
        <f>ROUND(H497*I497,2)</f>
        <v>0</v>
      </c>
    </row>
    <row r="498" spans="1:10" x14ac:dyDescent="0.3">
      <c r="A498" s="12" t="s">
        <v>774</v>
      </c>
      <c r="B498" s="13" t="s">
        <v>18</v>
      </c>
      <c r="C498" s="13" t="s">
        <v>65</v>
      </c>
      <c r="D498" s="33" t="s">
        <v>775</v>
      </c>
      <c r="E498" s="14">
        <v>1</v>
      </c>
      <c r="F498" s="14">
        <v>895.44</v>
      </c>
      <c r="G498" s="15">
        <f>ROUND(E498*F498,2)</f>
        <v>895.44</v>
      </c>
      <c r="H498" s="14">
        <v>1</v>
      </c>
      <c r="I498" s="39">
        <v>0</v>
      </c>
      <c r="J498" s="15">
        <f>ROUND(H498*I498,2)</f>
        <v>0</v>
      </c>
    </row>
    <row r="499" spans="1:10" x14ac:dyDescent="0.3">
      <c r="A499" s="12" t="s">
        <v>776</v>
      </c>
      <c r="B499" s="13" t="s">
        <v>18</v>
      </c>
      <c r="C499" s="13" t="s">
        <v>65</v>
      </c>
      <c r="D499" s="33" t="s">
        <v>777</v>
      </c>
      <c r="E499" s="14">
        <v>1</v>
      </c>
      <c r="F499" s="14">
        <v>283.92</v>
      </c>
      <c r="G499" s="15">
        <f>ROUND(E499*F499,2)</f>
        <v>283.92</v>
      </c>
      <c r="H499" s="14">
        <v>1</v>
      </c>
      <c r="I499" s="39">
        <v>0</v>
      </c>
      <c r="J499" s="15">
        <f>ROUND(H499*I499,2)</f>
        <v>0</v>
      </c>
    </row>
    <row r="500" spans="1:10" x14ac:dyDescent="0.3">
      <c r="A500" s="16"/>
      <c r="B500" s="16"/>
      <c r="C500" s="16"/>
      <c r="D500" s="34" t="s">
        <v>778</v>
      </c>
      <c r="E500" s="14">
        <v>1</v>
      </c>
      <c r="F500" s="17">
        <f>SUM(G497:G499)</f>
        <v>1678.11</v>
      </c>
      <c r="G500" s="17">
        <f>ROUND(E500*F500,2)</f>
        <v>1678.11</v>
      </c>
      <c r="H500" s="14">
        <v>1</v>
      </c>
      <c r="I500" s="17">
        <f>SUM(J497:J499)</f>
        <v>0</v>
      </c>
      <c r="J500" s="17">
        <f>ROUND(H500*I500,2)</f>
        <v>0</v>
      </c>
    </row>
    <row r="501" spans="1:10" ht="1.2" customHeight="1" x14ac:dyDescent="0.3">
      <c r="A501" s="18"/>
      <c r="B501" s="18"/>
      <c r="C501" s="18"/>
      <c r="D501" s="35"/>
      <c r="E501" s="18"/>
      <c r="F501" s="18"/>
      <c r="G501" s="18"/>
      <c r="H501" s="18"/>
      <c r="I501" s="18"/>
      <c r="J501" s="18"/>
    </row>
    <row r="502" spans="1:10" x14ac:dyDescent="0.3">
      <c r="A502" s="16"/>
      <c r="B502" s="16"/>
      <c r="C502" s="16"/>
      <c r="D502" s="34" t="s">
        <v>779</v>
      </c>
      <c r="E502" s="14">
        <v>1</v>
      </c>
      <c r="F502" s="17">
        <f>G496</f>
        <v>1678.11</v>
      </c>
      <c r="G502" s="17">
        <f>ROUND(E502*F502,2)</f>
        <v>1678.11</v>
      </c>
      <c r="H502" s="14">
        <v>1</v>
      </c>
      <c r="I502" s="17">
        <f>J496</f>
        <v>0</v>
      </c>
      <c r="J502" s="17">
        <f>ROUND(H502*I502,2)</f>
        <v>0</v>
      </c>
    </row>
    <row r="503" spans="1:10" ht="1.2" customHeight="1" x14ac:dyDescent="0.3">
      <c r="A503" s="18"/>
      <c r="B503" s="18"/>
      <c r="C503" s="18"/>
      <c r="D503" s="35"/>
      <c r="E503" s="18"/>
      <c r="F503" s="18"/>
      <c r="G503" s="18"/>
      <c r="H503" s="18"/>
      <c r="I503" s="18"/>
      <c r="J503" s="18"/>
    </row>
    <row r="504" spans="1:10" x14ac:dyDescent="0.3">
      <c r="A504" s="10" t="s">
        <v>780</v>
      </c>
      <c r="B504" s="27" t="s">
        <v>10</v>
      </c>
      <c r="C504" s="10" t="s">
        <v>11</v>
      </c>
      <c r="D504" s="32" t="s">
        <v>781</v>
      </c>
      <c r="E504" s="11">
        <f t="shared" ref="E504:J504" si="115">E512</f>
        <v>1</v>
      </c>
      <c r="F504" s="11">
        <f t="shared" si="115"/>
        <v>120409.26</v>
      </c>
      <c r="G504" s="11">
        <f t="shared" si="115"/>
        <v>120409.26</v>
      </c>
      <c r="H504" s="11">
        <f t="shared" si="115"/>
        <v>1</v>
      </c>
      <c r="I504" s="11">
        <f t="shared" si="115"/>
        <v>0</v>
      </c>
      <c r="J504" s="11">
        <f t="shared" si="115"/>
        <v>0</v>
      </c>
    </row>
    <row r="505" spans="1:10" x14ac:dyDescent="0.3">
      <c r="A505" s="12" t="s">
        <v>782</v>
      </c>
      <c r="B505" s="13" t="s">
        <v>18</v>
      </c>
      <c r="C505" s="13" t="s">
        <v>65</v>
      </c>
      <c r="D505" s="33" t="s">
        <v>783</v>
      </c>
      <c r="E505" s="14">
        <v>10</v>
      </c>
      <c r="F505" s="14">
        <v>902.33</v>
      </c>
      <c r="G505" s="15">
        <f t="shared" ref="G505:G512" si="116">ROUND(E505*F505,2)</f>
        <v>9023.2999999999993</v>
      </c>
      <c r="H505" s="14">
        <v>10</v>
      </c>
      <c r="I505" s="39">
        <v>0</v>
      </c>
      <c r="J505" s="15">
        <f t="shared" ref="J505:J512" si="117">ROUND(H505*I505,2)</f>
        <v>0</v>
      </c>
    </row>
    <row r="506" spans="1:10" x14ac:dyDescent="0.3">
      <c r="A506" s="12" t="s">
        <v>784</v>
      </c>
      <c r="B506" s="13" t="s">
        <v>18</v>
      </c>
      <c r="C506" s="13" t="s">
        <v>65</v>
      </c>
      <c r="D506" s="33" t="s">
        <v>785</v>
      </c>
      <c r="E506" s="14">
        <v>8</v>
      </c>
      <c r="F506" s="14">
        <v>3757.62</v>
      </c>
      <c r="G506" s="15">
        <f t="shared" si="116"/>
        <v>30060.959999999999</v>
      </c>
      <c r="H506" s="14">
        <v>8</v>
      </c>
      <c r="I506" s="39">
        <v>0</v>
      </c>
      <c r="J506" s="15">
        <f t="shared" si="117"/>
        <v>0</v>
      </c>
    </row>
    <row r="507" spans="1:10" x14ac:dyDescent="0.3">
      <c r="A507" s="12" t="s">
        <v>786</v>
      </c>
      <c r="B507" s="13" t="s">
        <v>18</v>
      </c>
      <c r="C507" s="13" t="s">
        <v>65</v>
      </c>
      <c r="D507" s="33" t="s">
        <v>787</v>
      </c>
      <c r="E507" s="14">
        <v>10</v>
      </c>
      <c r="F507" s="14">
        <v>7221.9</v>
      </c>
      <c r="G507" s="15">
        <f t="shared" si="116"/>
        <v>72219</v>
      </c>
      <c r="H507" s="14">
        <v>10</v>
      </c>
      <c r="I507" s="39">
        <v>0</v>
      </c>
      <c r="J507" s="15">
        <f t="shared" si="117"/>
        <v>0</v>
      </c>
    </row>
    <row r="508" spans="1:10" x14ac:dyDescent="0.3">
      <c r="A508" s="12" t="s">
        <v>788</v>
      </c>
      <c r="B508" s="13" t="s">
        <v>18</v>
      </c>
      <c r="C508" s="13" t="s">
        <v>38</v>
      </c>
      <c r="D508" s="33" t="s">
        <v>789</v>
      </c>
      <c r="E508" s="14">
        <v>950</v>
      </c>
      <c r="F508" s="14">
        <v>5.78</v>
      </c>
      <c r="G508" s="15">
        <f t="shared" si="116"/>
        <v>5491</v>
      </c>
      <c r="H508" s="14">
        <v>950</v>
      </c>
      <c r="I508" s="39">
        <v>0</v>
      </c>
      <c r="J508" s="15">
        <f t="shared" si="117"/>
        <v>0</v>
      </c>
    </row>
    <row r="509" spans="1:10" x14ac:dyDescent="0.3">
      <c r="A509" s="12" t="s">
        <v>679</v>
      </c>
      <c r="B509" s="13" t="s">
        <v>18</v>
      </c>
      <c r="C509" s="13" t="s">
        <v>38</v>
      </c>
      <c r="D509" s="33" t="s">
        <v>680</v>
      </c>
      <c r="E509" s="14">
        <v>950</v>
      </c>
      <c r="F509" s="14">
        <v>2.7</v>
      </c>
      <c r="G509" s="15">
        <f t="shared" si="116"/>
        <v>2565</v>
      </c>
      <c r="H509" s="14">
        <v>950</v>
      </c>
      <c r="I509" s="39">
        <v>0</v>
      </c>
      <c r="J509" s="15">
        <f t="shared" si="117"/>
        <v>0</v>
      </c>
    </row>
    <row r="510" spans="1:10" x14ac:dyDescent="0.3">
      <c r="A510" s="12" t="s">
        <v>790</v>
      </c>
      <c r="B510" s="13" t="s">
        <v>18</v>
      </c>
      <c r="C510" s="13" t="s">
        <v>65</v>
      </c>
      <c r="D510" s="33" t="s">
        <v>791</v>
      </c>
      <c r="E510" s="14">
        <v>1</v>
      </c>
      <c r="F510" s="14">
        <v>787.5</v>
      </c>
      <c r="G510" s="15">
        <f t="shared" si="116"/>
        <v>787.5</v>
      </c>
      <c r="H510" s="14">
        <v>1</v>
      </c>
      <c r="I510" s="39">
        <v>0</v>
      </c>
      <c r="J510" s="15">
        <f t="shared" si="117"/>
        <v>0</v>
      </c>
    </row>
    <row r="511" spans="1:10" x14ac:dyDescent="0.3">
      <c r="A511" s="12" t="s">
        <v>792</v>
      </c>
      <c r="B511" s="13" t="s">
        <v>18</v>
      </c>
      <c r="C511" s="13" t="s">
        <v>65</v>
      </c>
      <c r="D511" s="33" t="s">
        <v>793</v>
      </c>
      <c r="E511" s="14">
        <v>1</v>
      </c>
      <c r="F511" s="14">
        <v>262.5</v>
      </c>
      <c r="G511" s="15">
        <f t="shared" si="116"/>
        <v>262.5</v>
      </c>
      <c r="H511" s="14">
        <v>1</v>
      </c>
      <c r="I511" s="39">
        <v>0</v>
      </c>
      <c r="J511" s="15">
        <f t="shared" si="117"/>
        <v>0</v>
      </c>
    </row>
    <row r="512" spans="1:10" x14ac:dyDescent="0.3">
      <c r="A512" s="16"/>
      <c r="B512" s="16"/>
      <c r="C512" s="16"/>
      <c r="D512" s="34" t="s">
        <v>794</v>
      </c>
      <c r="E512" s="14">
        <v>1</v>
      </c>
      <c r="F512" s="17">
        <f>SUM(G505:G511)</f>
        <v>120409.26</v>
      </c>
      <c r="G512" s="17">
        <f t="shared" si="116"/>
        <v>120409.26</v>
      </c>
      <c r="H512" s="14">
        <v>1</v>
      </c>
      <c r="I512" s="17">
        <f>SUM(J505:J511)</f>
        <v>0</v>
      </c>
      <c r="J512" s="17">
        <f t="shared" si="117"/>
        <v>0</v>
      </c>
    </row>
    <row r="513" spans="1:10" ht="1.2" customHeight="1" x14ac:dyDescent="0.3">
      <c r="A513" s="18"/>
      <c r="B513" s="18"/>
      <c r="C513" s="18"/>
      <c r="D513" s="35"/>
      <c r="E513" s="18"/>
      <c r="F513" s="18"/>
      <c r="G513" s="18"/>
      <c r="H513" s="18"/>
      <c r="I513" s="18"/>
      <c r="J513" s="18"/>
    </row>
    <row r="514" spans="1:10" x14ac:dyDescent="0.3">
      <c r="A514" s="10" t="s">
        <v>795</v>
      </c>
      <c r="B514" s="27" t="s">
        <v>10</v>
      </c>
      <c r="C514" s="10" t="s">
        <v>11</v>
      </c>
      <c r="D514" s="32" t="s">
        <v>796</v>
      </c>
      <c r="E514" s="11">
        <f t="shared" ref="E514:J514" si="118">E519</f>
        <v>1</v>
      </c>
      <c r="F514" s="11">
        <f t="shared" si="118"/>
        <v>62350.71</v>
      </c>
      <c r="G514" s="11">
        <f t="shared" si="118"/>
        <v>62350.71</v>
      </c>
      <c r="H514" s="11">
        <f t="shared" si="118"/>
        <v>1</v>
      </c>
      <c r="I514" s="11">
        <f t="shared" si="118"/>
        <v>0</v>
      </c>
      <c r="J514" s="11">
        <f t="shared" si="118"/>
        <v>0</v>
      </c>
    </row>
    <row r="515" spans="1:10" x14ac:dyDescent="0.3">
      <c r="A515" s="12" t="s">
        <v>797</v>
      </c>
      <c r="B515" s="13" t="s">
        <v>18</v>
      </c>
      <c r="C515" s="13" t="s">
        <v>65</v>
      </c>
      <c r="D515" s="33" t="s">
        <v>798</v>
      </c>
      <c r="E515" s="14">
        <v>1</v>
      </c>
      <c r="F515" s="14">
        <v>27869.1</v>
      </c>
      <c r="G515" s="15">
        <f>ROUND(E515*F515,2)</f>
        <v>27869.1</v>
      </c>
      <c r="H515" s="14">
        <v>1</v>
      </c>
      <c r="I515" s="39">
        <v>0</v>
      </c>
      <c r="J515" s="15">
        <f>ROUND(H515*I515,2)</f>
        <v>0</v>
      </c>
    </row>
    <row r="516" spans="1:10" x14ac:dyDescent="0.3">
      <c r="A516" s="12" t="s">
        <v>799</v>
      </c>
      <c r="B516" s="13" t="s">
        <v>18</v>
      </c>
      <c r="C516" s="13" t="s">
        <v>65</v>
      </c>
      <c r="D516" s="33" t="s">
        <v>800</v>
      </c>
      <c r="E516" s="14">
        <v>9</v>
      </c>
      <c r="F516" s="14">
        <v>3646.65</v>
      </c>
      <c r="G516" s="15">
        <f>ROUND(E516*F516,2)</f>
        <v>32819.85</v>
      </c>
      <c r="H516" s="14">
        <v>9</v>
      </c>
      <c r="I516" s="39">
        <v>0</v>
      </c>
      <c r="J516" s="15">
        <f>ROUND(H516*I516,2)</f>
        <v>0</v>
      </c>
    </row>
    <row r="517" spans="1:10" x14ac:dyDescent="0.3">
      <c r="A517" s="12" t="s">
        <v>801</v>
      </c>
      <c r="B517" s="13" t="s">
        <v>18</v>
      </c>
      <c r="C517" s="13" t="s">
        <v>65</v>
      </c>
      <c r="D517" s="33" t="s">
        <v>802</v>
      </c>
      <c r="E517" s="14">
        <v>2</v>
      </c>
      <c r="F517" s="14">
        <v>380.88</v>
      </c>
      <c r="G517" s="15">
        <f>ROUND(E517*F517,2)</f>
        <v>761.76</v>
      </c>
      <c r="H517" s="14">
        <v>2</v>
      </c>
      <c r="I517" s="39">
        <v>0</v>
      </c>
      <c r="J517" s="15">
        <f>ROUND(H517*I517,2)</f>
        <v>0</v>
      </c>
    </row>
    <row r="518" spans="1:10" x14ac:dyDescent="0.3">
      <c r="A518" s="12" t="s">
        <v>803</v>
      </c>
      <c r="B518" s="13" t="s">
        <v>18</v>
      </c>
      <c r="C518" s="13" t="s">
        <v>65</v>
      </c>
      <c r="D518" s="33" t="s">
        <v>804</v>
      </c>
      <c r="E518" s="14">
        <v>10</v>
      </c>
      <c r="F518" s="14">
        <v>90</v>
      </c>
      <c r="G518" s="15">
        <f>ROUND(E518*F518,2)</f>
        <v>900</v>
      </c>
      <c r="H518" s="14">
        <v>10</v>
      </c>
      <c r="I518" s="39">
        <v>0</v>
      </c>
      <c r="J518" s="15">
        <f>ROUND(H518*I518,2)</f>
        <v>0</v>
      </c>
    </row>
    <row r="519" spans="1:10" x14ac:dyDescent="0.3">
      <c r="A519" s="16"/>
      <c r="B519" s="16"/>
      <c r="C519" s="16"/>
      <c r="D519" s="34" t="s">
        <v>805</v>
      </c>
      <c r="E519" s="14">
        <v>1</v>
      </c>
      <c r="F519" s="17">
        <f>SUM(G515:G518)</f>
        <v>62350.71</v>
      </c>
      <c r="G519" s="17">
        <f>ROUND(E519*F519,2)</f>
        <v>62350.71</v>
      </c>
      <c r="H519" s="14">
        <v>1</v>
      </c>
      <c r="I519" s="17">
        <f>SUM(J515:J518)</f>
        <v>0</v>
      </c>
      <c r="J519" s="17">
        <f>ROUND(H519*I519,2)</f>
        <v>0</v>
      </c>
    </row>
    <row r="520" spans="1:10" ht="1.2" customHeight="1" x14ac:dyDescent="0.3">
      <c r="A520" s="18"/>
      <c r="B520" s="18"/>
      <c r="C520" s="18"/>
      <c r="D520" s="35"/>
      <c r="E520" s="18"/>
      <c r="F520" s="18"/>
      <c r="G520" s="18"/>
      <c r="H520" s="18"/>
      <c r="I520" s="18"/>
      <c r="J520" s="18"/>
    </row>
    <row r="521" spans="1:10" x14ac:dyDescent="0.3">
      <c r="A521" s="10" t="s">
        <v>806</v>
      </c>
      <c r="B521" s="27" t="s">
        <v>10</v>
      </c>
      <c r="C521" s="10" t="s">
        <v>11</v>
      </c>
      <c r="D521" s="32" t="s">
        <v>807</v>
      </c>
      <c r="E521" s="11">
        <f t="shared" ref="E521:J521" si="119">E525</f>
        <v>1</v>
      </c>
      <c r="F521" s="11">
        <f t="shared" si="119"/>
        <v>26322</v>
      </c>
      <c r="G521" s="11">
        <f t="shared" si="119"/>
        <v>26322</v>
      </c>
      <c r="H521" s="11">
        <f t="shared" si="119"/>
        <v>1</v>
      </c>
      <c r="I521" s="11">
        <f t="shared" si="119"/>
        <v>0</v>
      </c>
      <c r="J521" s="11">
        <f t="shared" si="119"/>
        <v>0</v>
      </c>
    </row>
    <row r="522" spans="1:10" x14ac:dyDescent="0.3">
      <c r="A522" s="12" t="s">
        <v>808</v>
      </c>
      <c r="B522" s="13" t="s">
        <v>18</v>
      </c>
      <c r="C522" s="13" t="s">
        <v>65</v>
      </c>
      <c r="D522" s="33" t="s">
        <v>809</v>
      </c>
      <c r="E522" s="14">
        <v>1</v>
      </c>
      <c r="F522" s="14">
        <v>2887.5</v>
      </c>
      <c r="G522" s="15">
        <f>ROUND(E522*F522,2)</f>
        <v>2887.5</v>
      </c>
      <c r="H522" s="14">
        <v>1</v>
      </c>
      <c r="I522" s="39">
        <v>0</v>
      </c>
      <c r="J522" s="15">
        <f>ROUND(H522*I522,2)</f>
        <v>0</v>
      </c>
    </row>
    <row r="523" spans="1:10" x14ac:dyDescent="0.3">
      <c r="A523" s="12" t="s">
        <v>810</v>
      </c>
      <c r="B523" s="13" t="s">
        <v>18</v>
      </c>
      <c r="C523" s="13" t="s">
        <v>38</v>
      </c>
      <c r="D523" s="33" t="s">
        <v>811</v>
      </c>
      <c r="E523" s="14">
        <v>450</v>
      </c>
      <c r="F523" s="14">
        <v>46.36</v>
      </c>
      <c r="G523" s="15">
        <f>ROUND(E523*F523,2)</f>
        <v>20862</v>
      </c>
      <c r="H523" s="14">
        <v>450</v>
      </c>
      <c r="I523" s="39">
        <v>0</v>
      </c>
      <c r="J523" s="15">
        <f>ROUND(H523*I523,2)</f>
        <v>0</v>
      </c>
    </row>
    <row r="524" spans="1:10" x14ac:dyDescent="0.3">
      <c r="A524" s="12" t="s">
        <v>812</v>
      </c>
      <c r="B524" s="13" t="s">
        <v>18</v>
      </c>
      <c r="C524" s="13" t="s">
        <v>65</v>
      </c>
      <c r="D524" s="33" t="s">
        <v>813</v>
      </c>
      <c r="E524" s="14">
        <v>1</v>
      </c>
      <c r="F524" s="14">
        <v>2572.5</v>
      </c>
      <c r="G524" s="15">
        <f>ROUND(E524*F524,2)</f>
        <v>2572.5</v>
      </c>
      <c r="H524" s="14">
        <v>1</v>
      </c>
      <c r="I524" s="39">
        <v>0</v>
      </c>
      <c r="J524" s="15">
        <f>ROUND(H524*I524,2)</f>
        <v>0</v>
      </c>
    </row>
    <row r="525" spans="1:10" x14ac:dyDescent="0.3">
      <c r="A525" s="16"/>
      <c r="B525" s="16"/>
      <c r="C525" s="16"/>
      <c r="D525" s="34" t="s">
        <v>814</v>
      </c>
      <c r="E525" s="14">
        <v>1</v>
      </c>
      <c r="F525" s="17">
        <f>SUM(G522:G524)</f>
        <v>26322</v>
      </c>
      <c r="G525" s="17">
        <f>ROUND(E525*F525,2)</f>
        <v>26322</v>
      </c>
      <c r="H525" s="14">
        <v>1</v>
      </c>
      <c r="I525" s="17">
        <f>SUM(J522:J524)</f>
        <v>0</v>
      </c>
      <c r="J525" s="17">
        <f>ROUND(H525*I525,2)</f>
        <v>0</v>
      </c>
    </row>
    <row r="526" spans="1:10" ht="1.2" customHeight="1" x14ac:dyDescent="0.3">
      <c r="A526" s="18"/>
      <c r="B526" s="18"/>
      <c r="C526" s="18"/>
      <c r="D526" s="35"/>
      <c r="E526" s="18"/>
      <c r="F526" s="18"/>
      <c r="G526" s="18"/>
      <c r="H526" s="18"/>
      <c r="I526" s="18"/>
      <c r="J526" s="18"/>
    </row>
    <row r="527" spans="1:10" x14ac:dyDescent="0.3">
      <c r="A527" s="10" t="s">
        <v>815</v>
      </c>
      <c r="B527" s="27" t="s">
        <v>10</v>
      </c>
      <c r="C527" s="10" t="s">
        <v>11</v>
      </c>
      <c r="D527" s="32" t="s">
        <v>816</v>
      </c>
      <c r="E527" s="11">
        <f t="shared" ref="E527:J527" si="120">E530</f>
        <v>1</v>
      </c>
      <c r="F527" s="11">
        <f t="shared" si="120"/>
        <v>6174</v>
      </c>
      <c r="G527" s="11">
        <f t="shared" si="120"/>
        <v>6174</v>
      </c>
      <c r="H527" s="11">
        <f t="shared" si="120"/>
        <v>1</v>
      </c>
      <c r="I527" s="11">
        <f t="shared" si="120"/>
        <v>0</v>
      </c>
      <c r="J527" s="11">
        <f t="shared" si="120"/>
        <v>0</v>
      </c>
    </row>
    <row r="528" spans="1:10" x14ac:dyDescent="0.3">
      <c r="A528" s="12" t="s">
        <v>817</v>
      </c>
      <c r="B528" s="13" t="s">
        <v>18</v>
      </c>
      <c r="C528" s="13" t="s">
        <v>65</v>
      </c>
      <c r="D528" s="33" t="s">
        <v>818</v>
      </c>
      <c r="E528" s="14">
        <v>21</v>
      </c>
      <c r="F528" s="14">
        <v>157.5</v>
      </c>
      <c r="G528" s="15">
        <f>ROUND(E528*F528,2)</f>
        <v>3307.5</v>
      </c>
      <c r="H528" s="14">
        <v>21</v>
      </c>
      <c r="I528" s="39">
        <v>0</v>
      </c>
      <c r="J528" s="15">
        <f>ROUND(H528*I528,2)</f>
        <v>0</v>
      </c>
    </row>
    <row r="529" spans="1:10" x14ac:dyDescent="0.3">
      <c r="A529" s="12" t="s">
        <v>819</v>
      </c>
      <c r="B529" s="13" t="s">
        <v>18</v>
      </c>
      <c r="C529" s="13" t="s">
        <v>38</v>
      </c>
      <c r="D529" s="33" t="s">
        <v>820</v>
      </c>
      <c r="E529" s="14">
        <v>525</v>
      </c>
      <c r="F529" s="14">
        <v>5.46</v>
      </c>
      <c r="G529" s="15">
        <f>ROUND(E529*F529,2)</f>
        <v>2866.5</v>
      </c>
      <c r="H529" s="14">
        <v>525</v>
      </c>
      <c r="I529" s="39">
        <v>0</v>
      </c>
      <c r="J529" s="15">
        <f>ROUND(H529*I529,2)</f>
        <v>0</v>
      </c>
    </row>
    <row r="530" spans="1:10" x14ac:dyDescent="0.3">
      <c r="A530" s="16"/>
      <c r="B530" s="16"/>
      <c r="C530" s="16"/>
      <c r="D530" s="34" t="s">
        <v>821</v>
      </c>
      <c r="E530" s="14">
        <v>1</v>
      </c>
      <c r="F530" s="17">
        <f>SUM(G528:G529)</f>
        <v>6174</v>
      </c>
      <c r="G530" s="17">
        <f>ROUND(E530*F530,2)</f>
        <v>6174</v>
      </c>
      <c r="H530" s="14">
        <v>1</v>
      </c>
      <c r="I530" s="17">
        <f>SUM(J528:J529)</f>
        <v>0</v>
      </c>
      <c r="J530" s="17">
        <f>ROUND(H530*I530,2)</f>
        <v>0</v>
      </c>
    </row>
    <row r="531" spans="1:10" ht="1.2" customHeight="1" x14ac:dyDescent="0.3">
      <c r="A531" s="18"/>
      <c r="B531" s="18"/>
      <c r="C531" s="18"/>
      <c r="D531" s="35"/>
      <c r="E531" s="18"/>
      <c r="F531" s="18"/>
      <c r="G531" s="18"/>
      <c r="H531" s="18"/>
      <c r="I531" s="18"/>
      <c r="J531" s="18"/>
    </row>
    <row r="532" spans="1:10" x14ac:dyDescent="0.3">
      <c r="A532" s="10" t="s">
        <v>822</v>
      </c>
      <c r="B532" s="27" t="s">
        <v>10</v>
      </c>
      <c r="C532" s="10" t="s">
        <v>11</v>
      </c>
      <c r="D532" s="32" t="s">
        <v>823</v>
      </c>
      <c r="E532" s="11">
        <f t="shared" ref="E532:J532" si="121">E535</f>
        <v>1</v>
      </c>
      <c r="F532" s="11">
        <f t="shared" si="121"/>
        <v>13635</v>
      </c>
      <c r="G532" s="11">
        <f t="shared" si="121"/>
        <v>13635</v>
      </c>
      <c r="H532" s="11">
        <f t="shared" si="121"/>
        <v>1</v>
      </c>
      <c r="I532" s="11">
        <f t="shared" si="121"/>
        <v>0</v>
      </c>
      <c r="J532" s="11">
        <f t="shared" si="121"/>
        <v>0</v>
      </c>
    </row>
    <row r="533" spans="1:10" x14ac:dyDescent="0.3">
      <c r="A533" s="12" t="s">
        <v>824</v>
      </c>
      <c r="B533" s="13" t="s">
        <v>18</v>
      </c>
      <c r="C533" s="13" t="s">
        <v>65</v>
      </c>
      <c r="D533" s="33" t="s">
        <v>825</v>
      </c>
      <c r="E533" s="14">
        <v>2</v>
      </c>
      <c r="F533" s="14">
        <v>3753.75</v>
      </c>
      <c r="G533" s="15">
        <f>ROUND(E533*F533,2)</f>
        <v>7507.5</v>
      </c>
      <c r="H533" s="14">
        <v>2</v>
      </c>
      <c r="I533" s="39">
        <v>0</v>
      </c>
      <c r="J533" s="15">
        <f>ROUND(H533*I533,2)</f>
        <v>0</v>
      </c>
    </row>
    <row r="534" spans="1:10" x14ac:dyDescent="0.3">
      <c r="A534" s="12" t="s">
        <v>826</v>
      </c>
      <c r="B534" s="13" t="s">
        <v>18</v>
      </c>
      <c r="C534" s="13" t="s">
        <v>38</v>
      </c>
      <c r="D534" s="33" t="s">
        <v>827</v>
      </c>
      <c r="E534" s="14">
        <v>475</v>
      </c>
      <c r="F534" s="14">
        <v>12.9</v>
      </c>
      <c r="G534" s="15">
        <f>ROUND(E534*F534,2)</f>
        <v>6127.5</v>
      </c>
      <c r="H534" s="14">
        <v>475</v>
      </c>
      <c r="I534" s="39">
        <v>0</v>
      </c>
      <c r="J534" s="15">
        <f>ROUND(H534*I534,2)</f>
        <v>0</v>
      </c>
    </row>
    <row r="535" spans="1:10" x14ac:dyDescent="0.3">
      <c r="A535" s="16"/>
      <c r="B535" s="16"/>
      <c r="C535" s="16"/>
      <c r="D535" s="34" t="s">
        <v>828</v>
      </c>
      <c r="E535" s="14">
        <v>1</v>
      </c>
      <c r="F535" s="17">
        <f>SUM(G533:G534)</f>
        <v>13635</v>
      </c>
      <c r="G535" s="17">
        <f>ROUND(E535*F535,2)</f>
        <v>13635</v>
      </c>
      <c r="H535" s="14">
        <v>1</v>
      </c>
      <c r="I535" s="17">
        <f>SUM(J533:J534)</f>
        <v>0</v>
      </c>
      <c r="J535" s="17">
        <f>ROUND(H535*I535,2)</f>
        <v>0</v>
      </c>
    </row>
    <row r="536" spans="1:10" ht="1.2" customHeight="1" x14ac:dyDescent="0.3">
      <c r="A536" s="18"/>
      <c r="B536" s="18"/>
      <c r="C536" s="18"/>
      <c r="D536" s="35"/>
      <c r="E536" s="18"/>
      <c r="F536" s="18"/>
      <c r="G536" s="18"/>
      <c r="H536" s="18"/>
      <c r="I536" s="18"/>
      <c r="J536" s="18"/>
    </row>
    <row r="537" spans="1:10" x14ac:dyDescent="0.3">
      <c r="A537" s="10" t="s">
        <v>829</v>
      </c>
      <c r="B537" s="27" t="s">
        <v>10</v>
      </c>
      <c r="C537" s="10" t="s">
        <v>11</v>
      </c>
      <c r="D537" s="32" t="s">
        <v>830</v>
      </c>
      <c r="E537" s="11">
        <f t="shared" ref="E537:J537" si="122">E546</f>
        <v>1</v>
      </c>
      <c r="F537" s="11">
        <f t="shared" si="122"/>
        <v>60329.5</v>
      </c>
      <c r="G537" s="11">
        <f t="shared" si="122"/>
        <v>60329.5</v>
      </c>
      <c r="H537" s="11">
        <f t="shared" si="122"/>
        <v>1</v>
      </c>
      <c r="I537" s="11">
        <f t="shared" si="122"/>
        <v>0</v>
      </c>
      <c r="J537" s="11">
        <f t="shared" si="122"/>
        <v>0</v>
      </c>
    </row>
    <row r="538" spans="1:10" x14ac:dyDescent="0.3">
      <c r="A538" s="12" t="s">
        <v>831</v>
      </c>
      <c r="B538" s="13" t="s">
        <v>18</v>
      </c>
      <c r="C538" s="13" t="s">
        <v>65</v>
      </c>
      <c r="D538" s="33" t="s">
        <v>832</v>
      </c>
      <c r="E538" s="14">
        <v>2</v>
      </c>
      <c r="F538" s="14">
        <v>2887.5</v>
      </c>
      <c r="G538" s="15">
        <f t="shared" ref="G538:G546" si="123">ROUND(E538*F538,2)</f>
        <v>5775</v>
      </c>
      <c r="H538" s="14">
        <v>2</v>
      </c>
      <c r="I538" s="39">
        <v>0</v>
      </c>
      <c r="J538" s="15">
        <f t="shared" ref="J538:J546" si="124">ROUND(H538*I538,2)</f>
        <v>0</v>
      </c>
    </row>
    <row r="539" spans="1:10" x14ac:dyDescent="0.3">
      <c r="A539" s="12" t="s">
        <v>833</v>
      </c>
      <c r="B539" s="13" t="s">
        <v>18</v>
      </c>
      <c r="C539" s="13" t="s">
        <v>65</v>
      </c>
      <c r="D539" s="33" t="s">
        <v>834</v>
      </c>
      <c r="E539" s="14">
        <v>2</v>
      </c>
      <c r="F539" s="14">
        <v>3276</v>
      </c>
      <c r="G539" s="15">
        <f t="shared" si="123"/>
        <v>6552</v>
      </c>
      <c r="H539" s="14">
        <v>2</v>
      </c>
      <c r="I539" s="39">
        <v>0</v>
      </c>
      <c r="J539" s="15">
        <f t="shared" si="124"/>
        <v>0</v>
      </c>
    </row>
    <row r="540" spans="1:10" x14ac:dyDescent="0.3">
      <c r="A540" s="12" t="s">
        <v>835</v>
      </c>
      <c r="B540" s="13" t="s">
        <v>18</v>
      </c>
      <c r="C540" s="13" t="s">
        <v>38</v>
      </c>
      <c r="D540" s="33" t="s">
        <v>836</v>
      </c>
      <c r="E540" s="14">
        <v>400</v>
      </c>
      <c r="F540" s="14">
        <v>8.2200000000000006</v>
      </c>
      <c r="G540" s="15">
        <f t="shared" si="123"/>
        <v>3288</v>
      </c>
      <c r="H540" s="14">
        <v>400</v>
      </c>
      <c r="I540" s="39">
        <v>0</v>
      </c>
      <c r="J540" s="15">
        <f t="shared" si="124"/>
        <v>0</v>
      </c>
    </row>
    <row r="541" spans="1:10" x14ac:dyDescent="0.3">
      <c r="A541" s="12" t="s">
        <v>837</v>
      </c>
      <c r="B541" s="13" t="s">
        <v>18</v>
      </c>
      <c r="C541" s="13" t="s">
        <v>38</v>
      </c>
      <c r="D541" s="33" t="s">
        <v>838</v>
      </c>
      <c r="E541" s="14">
        <v>200</v>
      </c>
      <c r="F541" s="14">
        <v>10.56</v>
      </c>
      <c r="G541" s="15">
        <f t="shared" si="123"/>
        <v>2112</v>
      </c>
      <c r="H541" s="14">
        <v>200</v>
      </c>
      <c r="I541" s="39">
        <v>0</v>
      </c>
      <c r="J541" s="15">
        <f t="shared" si="124"/>
        <v>0</v>
      </c>
    </row>
    <row r="542" spans="1:10" x14ac:dyDescent="0.3">
      <c r="A542" s="12" t="s">
        <v>839</v>
      </c>
      <c r="B542" s="13" t="s">
        <v>18</v>
      </c>
      <c r="C542" s="13" t="s">
        <v>38</v>
      </c>
      <c r="D542" s="33" t="s">
        <v>840</v>
      </c>
      <c r="E542" s="14">
        <v>1750</v>
      </c>
      <c r="F542" s="14">
        <v>11.68</v>
      </c>
      <c r="G542" s="15">
        <f t="shared" si="123"/>
        <v>20440</v>
      </c>
      <c r="H542" s="14">
        <v>1750</v>
      </c>
      <c r="I542" s="39">
        <v>0</v>
      </c>
      <c r="J542" s="15">
        <f t="shared" si="124"/>
        <v>0</v>
      </c>
    </row>
    <row r="543" spans="1:10" x14ac:dyDescent="0.3">
      <c r="A543" s="12" t="s">
        <v>841</v>
      </c>
      <c r="B543" s="13" t="s">
        <v>18</v>
      </c>
      <c r="C543" s="13" t="s">
        <v>38</v>
      </c>
      <c r="D543" s="33" t="s">
        <v>842</v>
      </c>
      <c r="E543" s="14">
        <v>750</v>
      </c>
      <c r="F543" s="14">
        <v>13.41</v>
      </c>
      <c r="G543" s="15">
        <f t="shared" si="123"/>
        <v>10057.5</v>
      </c>
      <c r="H543" s="14">
        <v>750</v>
      </c>
      <c r="I543" s="39">
        <v>0</v>
      </c>
      <c r="J543" s="15">
        <f t="shared" si="124"/>
        <v>0</v>
      </c>
    </row>
    <row r="544" spans="1:10" x14ac:dyDescent="0.3">
      <c r="A544" s="12" t="s">
        <v>843</v>
      </c>
      <c r="B544" s="13" t="s">
        <v>18</v>
      </c>
      <c r="C544" s="13" t="s">
        <v>38</v>
      </c>
      <c r="D544" s="33" t="s">
        <v>844</v>
      </c>
      <c r="E544" s="14">
        <v>550</v>
      </c>
      <c r="F544" s="14">
        <v>14.4</v>
      </c>
      <c r="G544" s="15">
        <f t="shared" si="123"/>
        <v>7920</v>
      </c>
      <c r="H544" s="14">
        <v>550</v>
      </c>
      <c r="I544" s="39">
        <v>0</v>
      </c>
      <c r="J544" s="15">
        <f t="shared" si="124"/>
        <v>0</v>
      </c>
    </row>
    <row r="545" spans="1:10" x14ac:dyDescent="0.3">
      <c r="A545" s="12" t="s">
        <v>679</v>
      </c>
      <c r="B545" s="13" t="s">
        <v>18</v>
      </c>
      <c r="C545" s="13" t="s">
        <v>38</v>
      </c>
      <c r="D545" s="33" t="s">
        <v>680</v>
      </c>
      <c r="E545" s="14">
        <v>1550</v>
      </c>
      <c r="F545" s="14">
        <v>2.7</v>
      </c>
      <c r="G545" s="15">
        <f t="shared" si="123"/>
        <v>4185</v>
      </c>
      <c r="H545" s="14">
        <v>1550</v>
      </c>
      <c r="I545" s="39">
        <v>0</v>
      </c>
      <c r="J545" s="15">
        <f t="shared" si="124"/>
        <v>0</v>
      </c>
    </row>
    <row r="546" spans="1:10" x14ac:dyDescent="0.3">
      <c r="A546" s="16"/>
      <c r="B546" s="16"/>
      <c r="C546" s="16"/>
      <c r="D546" s="34" t="s">
        <v>845</v>
      </c>
      <c r="E546" s="14">
        <v>1</v>
      </c>
      <c r="F546" s="17">
        <f>SUM(G538:G545)</f>
        <v>60329.5</v>
      </c>
      <c r="G546" s="17">
        <f t="shared" si="123"/>
        <v>60329.5</v>
      </c>
      <c r="H546" s="14">
        <v>1</v>
      </c>
      <c r="I546" s="17">
        <f>SUM(J538:J545)</f>
        <v>0</v>
      </c>
      <c r="J546" s="17">
        <f t="shared" si="124"/>
        <v>0</v>
      </c>
    </row>
    <row r="547" spans="1:10" ht="1.2" customHeight="1" x14ac:dyDescent="0.3">
      <c r="A547" s="18"/>
      <c r="B547" s="18"/>
      <c r="C547" s="18"/>
      <c r="D547" s="35"/>
      <c r="E547" s="18"/>
      <c r="F547" s="18"/>
      <c r="G547" s="18"/>
      <c r="H547" s="18"/>
      <c r="I547" s="18"/>
      <c r="J547" s="18"/>
    </row>
    <row r="548" spans="1:10" x14ac:dyDescent="0.3">
      <c r="A548" s="10" t="s">
        <v>846</v>
      </c>
      <c r="B548" s="10" t="s">
        <v>10</v>
      </c>
      <c r="C548" s="10" t="s">
        <v>11</v>
      </c>
      <c r="D548" s="32" t="s">
        <v>847</v>
      </c>
      <c r="E548" s="11">
        <f t="shared" ref="E548:J548" si="125">E570</f>
        <v>1</v>
      </c>
      <c r="F548" s="11">
        <f t="shared" si="125"/>
        <v>79642</v>
      </c>
      <c r="G548" s="11">
        <f t="shared" si="125"/>
        <v>79642</v>
      </c>
      <c r="H548" s="11">
        <f t="shared" si="125"/>
        <v>1</v>
      </c>
      <c r="I548" s="11">
        <f t="shared" si="125"/>
        <v>0</v>
      </c>
      <c r="J548" s="11">
        <f t="shared" si="125"/>
        <v>0</v>
      </c>
    </row>
    <row r="549" spans="1:10" x14ac:dyDescent="0.3">
      <c r="A549" s="19" t="s">
        <v>848</v>
      </c>
      <c r="B549" s="19" t="s">
        <v>10</v>
      </c>
      <c r="C549" s="19" t="s">
        <v>11</v>
      </c>
      <c r="D549" s="36" t="s">
        <v>849</v>
      </c>
      <c r="E549" s="20">
        <f t="shared" ref="E549:J549" si="126">E556</f>
        <v>1</v>
      </c>
      <c r="F549" s="20">
        <f t="shared" si="126"/>
        <v>21351.96</v>
      </c>
      <c r="G549" s="20">
        <f t="shared" si="126"/>
        <v>21351.96</v>
      </c>
      <c r="H549" s="20">
        <f t="shared" si="126"/>
        <v>1</v>
      </c>
      <c r="I549" s="20">
        <f t="shared" si="126"/>
        <v>0</v>
      </c>
      <c r="J549" s="20">
        <f t="shared" si="126"/>
        <v>0</v>
      </c>
    </row>
    <row r="550" spans="1:10" ht="20.399999999999999" x14ac:dyDescent="0.3">
      <c r="A550" s="12" t="s">
        <v>850</v>
      </c>
      <c r="B550" s="13" t="s">
        <v>18</v>
      </c>
      <c r="C550" s="13" t="s">
        <v>65</v>
      </c>
      <c r="D550" s="33" t="s">
        <v>851</v>
      </c>
      <c r="E550" s="14">
        <v>2</v>
      </c>
      <c r="F550" s="14">
        <v>813.75</v>
      </c>
      <c r="G550" s="15">
        <f t="shared" ref="G550:G556" si="127">ROUND(E550*F550,2)</f>
        <v>1627.5</v>
      </c>
      <c r="H550" s="14">
        <v>2</v>
      </c>
      <c r="I550" s="39">
        <v>0</v>
      </c>
      <c r="J550" s="15">
        <f t="shared" ref="J550:J556" si="128">ROUND(H550*I550,2)</f>
        <v>0</v>
      </c>
    </row>
    <row r="551" spans="1:10" x14ac:dyDescent="0.3">
      <c r="A551" s="12" t="s">
        <v>852</v>
      </c>
      <c r="B551" s="13" t="s">
        <v>18</v>
      </c>
      <c r="C551" s="13" t="s">
        <v>65</v>
      </c>
      <c r="D551" s="33" t="s">
        <v>853</v>
      </c>
      <c r="E551" s="14">
        <v>1</v>
      </c>
      <c r="F551" s="14">
        <v>4596.4799999999996</v>
      </c>
      <c r="G551" s="15">
        <f t="shared" si="127"/>
        <v>4596.4799999999996</v>
      </c>
      <c r="H551" s="14">
        <v>1</v>
      </c>
      <c r="I551" s="39">
        <v>0</v>
      </c>
      <c r="J551" s="15">
        <f t="shared" si="128"/>
        <v>0</v>
      </c>
    </row>
    <row r="552" spans="1:10" x14ac:dyDescent="0.3">
      <c r="A552" s="12" t="s">
        <v>854</v>
      </c>
      <c r="B552" s="13" t="s">
        <v>18</v>
      </c>
      <c r="C552" s="13" t="s">
        <v>65</v>
      </c>
      <c r="D552" s="33" t="s">
        <v>855</v>
      </c>
      <c r="E552" s="14">
        <v>4</v>
      </c>
      <c r="F552" s="14">
        <v>1433.04</v>
      </c>
      <c r="G552" s="15">
        <f t="shared" si="127"/>
        <v>5732.16</v>
      </c>
      <c r="H552" s="14">
        <v>4</v>
      </c>
      <c r="I552" s="39">
        <v>0</v>
      </c>
      <c r="J552" s="15">
        <f t="shared" si="128"/>
        <v>0</v>
      </c>
    </row>
    <row r="553" spans="1:10" x14ac:dyDescent="0.3">
      <c r="A553" s="12" t="s">
        <v>856</v>
      </c>
      <c r="B553" s="13" t="s">
        <v>18</v>
      </c>
      <c r="C553" s="13" t="s">
        <v>65</v>
      </c>
      <c r="D553" s="33" t="s">
        <v>857</v>
      </c>
      <c r="E553" s="14">
        <v>1</v>
      </c>
      <c r="F553" s="14">
        <v>4650.16</v>
      </c>
      <c r="G553" s="15">
        <f t="shared" si="127"/>
        <v>4650.16</v>
      </c>
      <c r="H553" s="14">
        <v>1</v>
      </c>
      <c r="I553" s="39">
        <v>0</v>
      </c>
      <c r="J553" s="15">
        <f t="shared" si="128"/>
        <v>0</v>
      </c>
    </row>
    <row r="554" spans="1:10" x14ac:dyDescent="0.3">
      <c r="A554" s="12" t="s">
        <v>858</v>
      </c>
      <c r="B554" s="13" t="s">
        <v>18</v>
      </c>
      <c r="C554" s="13" t="s">
        <v>65</v>
      </c>
      <c r="D554" s="33" t="s">
        <v>859</v>
      </c>
      <c r="E554" s="14">
        <v>1</v>
      </c>
      <c r="F554" s="14">
        <v>1438.16</v>
      </c>
      <c r="G554" s="15">
        <f t="shared" si="127"/>
        <v>1438.16</v>
      </c>
      <c r="H554" s="14">
        <v>1</v>
      </c>
      <c r="I554" s="39">
        <v>0</v>
      </c>
      <c r="J554" s="15">
        <f t="shared" si="128"/>
        <v>0</v>
      </c>
    </row>
    <row r="555" spans="1:10" x14ac:dyDescent="0.3">
      <c r="A555" s="12" t="s">
        <v>860</v>
      </c>
      <c r="B555" s="13" t="s">
        <v>18</v>
      </c>
      <c r="C555" s="13" t="s">
        <v>65</v>
      </c>
      <c r="D555" s="33" t="s">
        <v>861</v>
      </c>
      <c r="E555" s="14">
        <v>1</v>
      </c>
      <c r="F555" s="14">
        <v>3307.5</v>
      </c>
      <c r="G555" s="15">
        <f t="shared" si="127"/>
        <v>3307.5</v>
      </c>
      <c r="H555" s="14">
        <v>1</v>
      </c>
      <c r="I555" s="39">
        <v>0</v>
      </c>
      <c r="J555" s="15">
        <f t="shared" si="128"/>
        <v>0</v>
      </c>
    </row>
    <row r="556" spans="1:10" x14ac:dyDescent="0.3">
      <c r="A556" s="16"/>
      <c r="B556" s="16"/>
      <c r="C556" s="16"/>
      <c r="D556" s="34" t="s">
        <v>862</v>
      </c>
      <c r="E556" s="14">
        <v>1</v>
      </c>
      <c r="F556" s="17">
        <f>SUM(G550:G555)</f>
        <v>21351.96</v>
      </c>
      <c r="G556" s="17">
        <f t="shared" si="127"/>
        <v>21351.96</v>
      </c>
      <c r="H556" s="14">
        <v>1</v>
      </c>
      <c r="I556" s="17">
        <f>SUM(J550:J555)</f>
        <v>0</v>
      </c>
      <c r="J556" s="17">
        <f t="shared" si="128"/>
        <v>0</v>
      </c>
    </row>
    <row r="557" spans="1:10" ht="1.2" customHeight="1" x14ac:dyDescent="0.3">
      <c r="A557" s="18"/>
      <c r="B557" s="18"/>
      <c r="C557" s="18"/>
      <c r="D557" s="35"/>
      <c r="E557" s="18"/>
      <c r="F557" s="18"/>
      <c r="G557" s="18"/>
      <c r="H557" s="18"/>
      <c r="I557" s="18"/>
      <c r="J557" s="18"/>
    </row>
    <row r="558" spans="1:10" x14ac:dyDescent="0.3">
      <c r="A558" s="19" t="s">
        <v>863</v>
      </c>
      <c r="B558" s="19" t="s">
        <v>10</v>
      </c>
      <c r="C558" s="19" t="s">
        <v>11</v>
      </c>
      <c r="D558" s="36" t="s">
        <v>864</v>
      </c>
      <c r="E558" s="20">
        <f t="shared" ref="E558:J558" si="129">E568</f>
        <v>1</v>
      </c>
      <c r="F558" s="20">
        <f t="shared" si="129"/>
        <v>58290.04</v>
      </c>
      <c r="G558" s="20">
        <f t="shared" si="129"/>
        <v>58290.04</v>
      </c>
      <c r="H558" s="20">
        <f t="shared" si="129"/>
        <v>1</v>
      </c>
      <c r="I558" s="20">
        <f t="shared" si="129"/>
        <v>0</v>
      </c>
      <c r="J558" s="20">
        <f t="shared" si="129"/>
        <v>0</v>
      </c>
    </row>
    <row r="559" spans="1:10" x14ac:dyDescent="0.3">
      <c r="A559" s="12" t="s">
        <v>865</v>
      </c>
      <c r="B559" s="13" t="s">
        <v>18</v>
      </c>
      <c r="C559" s="13" t="s">
        <v>38</v>
      </c>
      <c r="D559" s="33" t="s">
        <v>866</v>
      </c>
      <c r="E559" s="14">
        <v>20</v>
      </c>
      <c r="F559" s="14">
        <v>54.53</v>
      </c>
      <c r="G559" s="15">
        <f t="shared" ref="G559:G568" si="130">ROUND(E559*F559,2)</f>
        <v>1090.5999999999999</v>
      </c>
      <c r="H559" s="14">
        <v>20</v>
      </c>
      <c r="I559" s="39">
        <v>0</v>
      </c>
      <c r="J559" s="15">
        <f t="shared" ref="J559:J568" si="131">ROUND(H559*I559,2)</f>
        <v>0</v>
      </c>
    </row>
    <row r="560" spans="1:10" x14ac:dyDescent="0.3">
      <c r="A560" s="12" t="s">
        <v>867</v>
      </c>
      <c r="B560" s="13" t="s">
        <v>18</v>
      </c>
      <c r="C560" s="13" t="s">
        <v>38</v>
      </c>
      <c r="D560" s="33" t="s">
        <v>868</v>
      </c>
      <c r="E560" s="14">
        <v>15</v>
      </c>
      <c r="F560" s="14">
        <v>56.34</v>
      </c>
      <c r="G560" s="15">
        <f t="shared" si="130"/>
        <v>845.1</v>
      </c>
      <c r="H560" s="14">
        <v>15</v>
      </c>
      <c r="I560" s="39">
        <v>0</v>
      </c>
      <c r="J560" s="15">
        <f t="shared" si="131"/>
        <v>0</v>
      </c>
    </row>
    <row r="561" spans="1:10" x14ac:dyDescent="0.3">
      <c r="A561" s="12" t="s">
        <v>869</v>
      </c>
      <c r="B561" s="13" t="s">
        <v>18</v>
      </c>
      <c r="C561" s="13" t="s">
        <v>65</v>
      </c>
      <c r="D561" s="33" t="s">
        <v>870</v>
      </c>
      <c r="E561" s="14">
        <v>1</v>
      </c>
      <c r="F561" s="14">
        <v>42278.25</v>
      </c>
      <c r="G561" s="15">
        <f t="shared" si="130"/>
        <v>42278.25</v>
      </c>
      <c r="H561" s="14">
        <v>1</v>
      </c>
      <c r="I561" s="39">
        <v>0</v>
      </c>
      <c r="J561" s="15">
        <f t="shared" si="131"/>
        <v>0</v>
      </c>
    </row>
    <row r="562" spans="1:10" x14ac:dyDescent="0.3">
      <c r="A562" s="12" t="s">
        <v>871</v>
      </c>
      <c r="B562" s="13" t="s">
        <v>18</v>
      </c>
      <c r="C562" s="13" t="s">
        <v>65</v>
      </c>
      <c r="D562" s="33" t="s">
        <v>872</v>
      </c>
      <c r="E562" s="14">
        <v>2</v>
      </c>
      <c r="F562" s="14">
        <v>2386.86</v>
      </c>
      <c r="G562" s="15">
        <f t="shared" si="130"/>
        <v>4773.72</v>
      </c>
      <c r="H562" s="14">
        <v>2</v>
      </c>
      <c r="I562" s="39">
        <v>0</v>
      </c>
      <c r="J562" s="15">
        <f t="shared" si="131"/>
        <v>0</v>
      </c>
    </row>
    <row r="563" spans="1:10" x14ac:dyDescent="0.3">
      <c r="A563" s="12" t="s">
        <v>873</v>
      </c>
      <c r="B563" s="13" t="s">
        <v>18</v>
      </c>
      <c r="C563" s="13" t="s">
        <v>65</v>
      </c>
      <c r="D563" s="33" t="s">
        <v>874</v>
      </c>
      <c r="E563" s="14">
        <v>2</v>
      </c>
      <c r="F563" s="14">
        <v>839.48</v>
      </c>
      <c r="G563" s="15">
        <f t="shared" si="130"/>
        <v>1678.96</v>
      </c>
      <c r="H563" s="14">
        <v>2</v>
      </c>
      <c r="I563" s="39">
        <v>0</v>
      </c>
      <c r="J563" s="15">
        <f t="shared" si="131"/>
        <v>0</v>
      </c>
    </row>
    <row r="564" spans="1:10" x14ac:dyDescent="0.3">
      <c r="A564" s="12" t="s">
        <v>875</v>
      </c>
      <c r="B564" s="13" t="s">
        <v>18</v>
      </c>
      <c r="C564" s="13" t="s">
        <v>65</v>
      </c>
      <c r="D564" s="33" t="s">
        <v>876</v>
      </c>
      <c r="E564" s="14">
        <v>1</v>
      </c>
      <c r="F564" s="14">
        <v>354.9</v>
      </c>
      <c r="G564" s="15">
        <f t="shared" si="130"/>
        <v>354.9</v>
      </c>
      <c r="H564" s="14">
        <v>1</v>
      </c>
      <c r="I564" s="39">
        <v>0</v>
      </c>
      <c r="J564" s="15">
        <f t="shared" si="131"/>
        <v>0</v>
      </c>
    </row>
    <row r="565" spans="1:10" x14ac:dyDescent="0.3">
      <c r="A565" s="12" t="s">
        <v>681</v>
      </c>
      <c r="B565" s="13" t="s">
        <v>18</v>
      </c>
      <c r="C565" s="13" t="s">
        <v>65</v>
      </c>
      <c r="D565" s="33" t="s">
        <v>682</v>
      </c>
      <c r="E565" s="14">
        <v>2</v>
      </c>
      <c r="F565" s="14">
        <v>1567.38</v>
      </c>
      <c r="G565" s="15">
        <f t="shared" si="130"/>
        <v>3134.76</v>
      </c>
      <c r="H565" s="14">
        <v>2</v>
      </c>
      <c r="I565" s="39">
        <v>0</v>
      </c>
      <c r="J565" s="15">
        <f t="shared" si="131"/>
        <v>0</v>
      </c>
    </row>
    <row r="566" spans="1:10" x14ac:dyDescent="0.3">
      <c r="A566" s="12" t="s">
        <v>877</v>
      </c>
      <c r="B566" s="13" t="s">
        <v>18</v>
      </c>
      <c r="C566" s="13" t="s">
        <v>65</v>
      </c>
      <c r="D566" s="33" t="s">
        <v>878</v>
      </c>
      <c r="E566" s="14">
        <v>1</v>
      </c>
      <c r="F566" s="14">
        <v>2821.25</v>
      </c>
      <c r="G566" s="15">
        <f t="shared" si="130"/>
        <v>2821.25</v>
      </c>
      <c r="H566" s="14">
        <v>1</v>
      </c>
      <c r="I566" s="39">
        <v>0</v>
      </c>
      <c r="J566" s="15">
        <f t="shared" si="131"/>
        <v>0</v>
      </c>
    </row>
    <row r="567" spans="1:10" x14ac:dyDescent="0.3">
      <c r="A567" s="12" t="s">
        <v>879</v>
      </c>
      <c r="B567" s="13" t="s">
        <v>18</v>
      </c>
      <c r="C567" s="13" t="s">
        <v>65</v>
      </c>
      <c r="D567" s="33" t="s">
        <v>880</v>
      </c>
      <c r="E567" s="14">
        <v>1</v>
      </c>
      <c r="F567" s="14">
        <v>1312.5</v>
      </c>
      <c r="G567" s="15">
        <f t="shared" si="130"/>
        <v>1312.5</v>
      </c>
      <c r="H567" s="14">
        <v>1</v>
      </c>
      <c r="I567" s="39">
        <v>0</v>
      </c>
      <c r="J567" s="15">
        <f t="shared" si="131"/>
        <v>0</v>
      </c>
    </row>
    <row r="568" spans="1:10" x14ac:dyDescent="0.3">
      <c r="A568" s="16"/>
      <c r="B568" s="16"/>
      <c r="C568" s="16"/>
      <c r="D568" s="34" t="s">
        <v>881</v>
      </c>
      <c r="E568" s="14">
        <v>1</v>
      </c>
      <c r="F568" s="17">
        <f>SUM(G559:G567)</f>
        <v>58290.04</v>
      </c>
      <c r="G568" s="17">
        <f t="shared" si="130"/>
        <v>58290.04</v>
      </c>
      <c r="H568" s="14">
        <v>1</v>
      </c>
      <c r="I568" s="17">
        <f>SUM(J559:J567)</f>
        <v>0</v>
      </c>
      <c r="J568" s="17">
        <f t="shared" si="131"/>
        <v>0</v>
      </c>
    </row>
    <row r="569" spans="1:10" ht="1.2" customHeight="1" x14ac:dyDescent="0.3">
      <c r="A569" s="18"/>
      <c r="B569" s="18"/>
      <c r="C569" s="18"/>
      <c r="D569" s="35"/>
      <c r="E569" s="18"/>
      <c r="F569" s="18"/>
      <c r="G569" s="18"/>
      <c r="H569" s="18"/>
      <c r="I569" s="18"/>
      <c r="J569" s="18"/>
    </row>
    <row r="570" spans="1:10" x14ac:dyDescent="0.3">
      <c r="A570" s="16"/>
      <c r="B570" s="16"/>
      <c r="C570" s="16"/>
      <c r="D570" s="34" t="s">
        <v>882</v>
      </c>
      <c r="E570" s="14">
        <v>1</v>
      </c>
      <c r="F570" s="17">
        <f>G549+G558</f>
        <v>79642</v>
      </c>
      <c r="G570" s="17">
        <f>ROUND(E570*F570,2)</f>
        <v>79642</v>
      </c>
      <c r="H570" s="14">
        <v>1</v>
      </c>
      <c r="I570" s="17">
        <f>J549+J558</f>
        <v>0</v>
      </c>
      <c r="J570" s="17">
        <f>ROUND(H570*I570,2)</f>
        <v>0</v>
      </c>
    </row>
    <row r="571" spans="1:10" ht="1.2" customHeight="1" x14ac:dyDescent="0.3">
      <c r="A571" s="18"/>
      <c r="B571" s="18"/>
      <c r="C571" s="18"/>
      <c r="D571" s="35"/>
      <c r="E571" s="18"/>
      <c r="F571" s="18"/>
      <c r="G571" s="18"/>
      <c r="H571" s="18"/>
      <c r="I571" s="18"/>
      <c r="J571" s="18"/>
    </row>
    <row r="572" spans="1:10" x14ac:dyDescent="0.3">
      <c r="A572" s="16"/>
      <c r="B572" s="16"/>
      <c r="C572" s="16"/>
      <c r="D572" s="34" t="s">
        <v>883</v>
      </c>
      <c r="E572" s="14">
        <v>1</v>
      </c>
      <c r="F572" s="17">
        <f>G430+G458+G465+G469+G473+G479+G495+G504+G514+G521+G527+G532+G537+G548</f>
        <v>588322.78</v>
      </c>
      <c r="G572" s="17">
        <f>ROUND(E572*F572,2)</f>
        <v>588322.78</v>
      </c>
      <c r="H572" s="14">
        <v>1</v>
      </c>
      <c r="I572" s="17">
        <f>J430+J458+J465+J469+J473+J479+J495+J504+J514+J521+J527+J532+J537+J548</f>
        <v>0</v>
      </c>
      <c r="J572" s="17">
        <f>ROUND(H572*I572,2)</f>
        <v>0</v>
      </c>
    </row>
    <row r="573" spans="1:10" ht="1.2" customHeight="1" x14ac:dyDescent="0.3">
      <c r="A573" s="18"/>
      <c r="B573" s="18"/>
      <c r="C573" s="18"/>
      <c r="D573" s="35"/>
      <c r="E573" s="18"/>
      <c r="F573" s="18"/>
      <c r="G573" s="18"/>
      <c r="H573" s="18"/>
      <c r="I573" s="18"/>
      <c r="J573" s="18"/>
    </row>
    <row r="574" spans="1:10" x14ac:dyDescent="0.3">
      <c r="A574" s="16"/>
      <c r="B574" s="16"/>
      <c r="C574" s="16"/>
      <c r="D574" s="34" t="s">
        <v>884</v>
      </c>
      <c r="E574" s="25">
        <v>1</v>
      </c>
      <c r="F574" s="17">
        <f>G291+G391+G414+G429</f>
        <v>705125.61</v>
      </c>
      <c r="G574" s="17">
        <f>ROUND(E574*F574,2)</f>
        <v>705125.61</v>
      </c>
      <c r="H574" s="25">
        <v>1</v>
      </c>
      <c r="I574" s="17">
        <f>J291+J391+J414+J429</f>
        <v>0</v>
      </c>
      <c r="J574" s="17">
        <f>ROUND(H574*I574,2)</f>
        <v>0</v>
      </c>
    </row>
    <row r="575" spans="1:10" ht="1.2" customHeight="1" x14ac:dyDescent="0.3">
      <c r="A575" s="18"/>
      <c r="B575" s="18"/>
      <c r="C575" s="18"/>
      <c r="D575" s="35"/>
      <c r="E575" s="18"/>
      <c r="F575" s="18"/>
      <c r="G575" s="18"/>
      <c r="H575" s="18"/>
      <c r="I575" s="18"/>
      <c r="J575" s="18"/>
    </row>
    <row r="576" spans="1:10" x14ac:dyDescent="0.3">
      <c r="A576" s="5" t="s">
        <v>885</v>
      </c>
      <c r="B576" s="5" t="s">
        <v>10</v>
      </c>
      <c r="C576" s="5" t="s">
        <v>11</v>
      </c>
      <c r="D576" s="30" t="s">
        <v>886</v>
      </c>
      <c r="E576" s="6">
        <f t="shared" ref="E576:J576" si="132">E612</f>
        <v>1</v>
      </c>
      <c r="F576" s="7">
        <f t="shared" si="132"/>
        <v>20120.68</v>
      </c>
      <c r="G576" s="7">
        <f t="shared" si="132"/>
        <v>20120.68</v>
      </c>
      <c r="H576" s="6">
        <f t="shared" si="132"/>
        <v>1</v>
      </c>
      <c r="I576" s="7">
        <f t="shared" si="132"/>
        <v>0</v>
      </c>
      <c r="J576" s="7">
        <f t="shared" si="132"/>
        <v>0</v>
      </c>
    </row>
    <row r="577" spans="1:10" x14ac:dyDescent="0.3">
      <c r="A577" s="8" t="s">
        <v>887</v>
      </c>
      <c r="B577" s="8" t="s">
        <v>10</v>
      </c>
      <c r="C577" s="8" t="s">
        <v>11</v>
      </c>
      <c r="D577" s="31" t="s">
        <v>888</v>
      </c>
      <c r="E577" s="9">
        <f t="shared" ref="E577:J577" si="133">E588</f>
        <v>1</v>
      </c>
      <c r="F577" s="9">
        <f t="shared" si="133"/>
        <v>14952.96</v>
      </c>
      <c r="G577" s="9">
        <f t="shared" si="133"/>
        <v>14952.96</v>
      </c>
      <c r="H577" s="9">
        <f t="shared" si="133"/>
        <v>1</v>
      </c>
      <c r="I577" s="9">
        <f t="shared" si="133"/>
        <v>0</v>
      </c>
      <c r="J577" s="9">
        <f t="shared" si="133"/>
        <v>0</v>
      </c>
    </row>
    <row r="578" spans="1:10" x14ac:dyDescent="0.3">
      <c r="A578" s="10" t="s">
        <v>889</v>
      </c>
      <c r="B578" s="10" t="s">
        <v>10</v>
      </c>
      <c r="C578" s="10" t="s">
        <v>11</v>
      </c>
      <c r="D578" s="32" t="s">
        <v>890</v>
      </c>
      <c r="E578" s="11">
        <f t="shared" ref="E578:J578" si="134">E581</f>
        <v>1</v>
      </c>
      <c r="F578" s="11">
        <f t="shared" si="134"/>
        <v>11662.2</v>
      </c>
      <c r="G578" s="11">
        <f t="shared" si="134"/>
        <v>11662.2</v>
      </c>
      <c r="H578" s="11">
        <f t="shared" si="134"/>
        <v>1</v>
      </c>
      <c r="I578" s="11">
        <f t="shared" si="134"/>
        <v>0</v>
      </c>
      <c r="J578" s="11">
        <f t="shared" si="134"/>
        <v>0</v>
      </c>
    </row>
    <row r="579" spans="1:10" x14ac:dyDescent="0.3">
      <c r="A579" s="12" t="s">
        <v>891</v>
      </c>
      <c r="B579" s="13" t="s">
        <v>18</v>
      </c>
      <c r="C579" s="13" t="s">
        <v>65</v>
      </c>
      <c r="D579" s="33" t="s">
        <v>892</v>
      </c>
      <c r="E579" s="14">
        <v>20</v>
      </c>
      <c r="F579" s="14">
        <v>522.48</v>
      </c>
      <c r="G579" s="15">
        <f>ROUND(E579*F579,2)</f>
        <v>10449.6</v>
      </c>
      <c r="H579" s="14">
        <v>20</v>
      </c>
      <c r="I579" s="39">
        <v>0</v>
      </c>
      <c r="J579" s="15">
        <f>ROUND(H579*I579,2)</f>
        <v>0</v>
      </c>
    </row>
    <row r="580" spans="1:10" x14ac:dyDescent="0.3">
      <c r="A580" s="12" t="s">
        <v>893</v>
      </c>
      <c r="B580" s="13" t="s">
        <v>18</v>
      </c>
      <c r="C580" s="13" t="s">
        <v>65</v>
      </c>
      <c r="D580" s="33" t="s">
        <v>894</v>
      </c>
      <c r="E580" s="14">
        <v>20</v>
      </c>
      <c r="F580" s="14">
        <v>60.63</v>
      </c>
      <c r="G580" s="15">
        <f>ROUND(E580*F580,2)</f>
        <v>1212.5999999999999</v>
      </c>
      <c r="H580" s="14">
        <v>20</v>
      </c>
      <c r="I580" s="39">
        <v>0</v>
      </c>
      <c r="J580" s="15">
        <f>ROUND(H580*I580,2)</f>
        <v>0</v>
      </c>
    </row>
    <row r="581" spans="1:10" x14ac:dyDescent="0.3">
      <c r="A581" s="16"/>
      <c r="B581" s="16"/>
      <c r="C581" s="16"/>
      <c r="D581" s="34" t="s">
        <v>895</v>
      </c>
      <c r="E581" s="14">
        <v>1</v>
      </c>
      <c r="F581" s="17">
        <f>SUM(G579:G580)</f>
        <v>11662.2</v>
      </c>
      <c r="G581" s="17">
        <f>ROUND(E581*F581,2)</f>
        <v>11662.2</v>
      </c>
      <c r="H581" s="14">
        <v>1</v>
      </c>
      <c r="I581" s="17">
        <f>SUM(J579:J580)</f>
        <v>0</v>
      </c>
      <c r="J581" s="17">
        <f>ROUND(H581*I581,2)</f>
        <v>0</v>
      </c>
    </row>
    <row r="582" spans="1:10" ht="1.2" customHeight="1" x14ac:dyDescent="0.3">
      <c r="A582" s="18"/>
      <c r="B582" s="18"/>
      <c r="C582" s="18"/>
      <c r="D582" s="35"/>
      <c r="E582" s="18"/>
      <c r="F582" s="18"/>
      <c r="G582" s="18"/>
      <c r="H582" s="18"/>
      <c r="I582" s="18"/>
      <c r="J582" s="18"/>
    </row>
    <row r="583" spans="1:10" x14ac:dyDescent="0.3">
      <c r="A583" s="10" t="s">
        <v>896</v>
      </c>
      <c r="B583" s="10" t="s">
        <v>10</v>
      </c>
      <c r="C583" s="10" t="s">
        <v>11</v>
      </c>
      <c r="D583" s="32" t="s">
        <v>897</v>
      </c>
      <c r="E583" s="11">
        <f t="shared" ref="E583:J583" si="135">E586</f>
        <v>1</v>
      </c>
      <c r="F583" s="11">
        <f t="shared" si="135"/>
        <v>3290.76</v>
      </c>
      <c r="G583" s="11">
        <f t="shared" si="135"/>
        <v>3290.76</v>
      </c>
      <c r="H583" s="11">
        <f t="shared" si="135"/>
        <v>1</v>
      </c>
      <c r="I583" s="11">
        <f t="shared" si="135"/>
        <v>0</v>
      </c>
      <c r="J583" s="11">
        <f t="shared" si="135"/>
        <v>0</v>
      </c>
    </row>
    <row r="584" spans="1:10" x14ac:dyDescent="0.3">
      <c r="A584" s="12" t="s">
        <v>898</v>
      </c>
      <c r="B584" s="13" t="s">
        <v>18</v>
      </c>
      <c r="C584" s="13" t="s">
        <v>65</v>
      </c>
      <c r="D584" s="33" t="s">
        <v>899</v>
      </c>
      <c r="E584" s="14">
        <v>22</v>
      </c>
      <c r="F584" s="14">
        <v>135.78</v>
      </c>
      <c r="G584" s="15">
        <f>ROUND(E584*F584,2)</f>
        <v>2987.16</v>
      </c>
      <c r="H584" s="14">
        <v>22</v>
      </c>
      <c r="I584" s="39">
        <v>0</v>
      </c>
      <c r="J584" s="15">
        <f>ROUND(H584*I584,2)</f>
        <v>0</v>
      </c>
    </row>
    <row r="585" spans="1:10" x14ac:dyDescent="0.3">
      <c r="A585" s="12" t="s">
        <v>900</v>
      </c>
      <c r="B585" s="13" t="s">
        <v>18</v>
      </c>
      <c r="C585" s="13" t="s">
        <v>65</v>
      </c>
      <c r="D585" s="33" t="s">
        <v>901</v>
      </c>
      <c r="E585" s="14">
        <v>2</v>
      </c>
      <c r="F585" s="14">
        <v>151.80000000000001</v>
      </c>
      <c r="G585" s="15">
        <f>ROUND(E585*F585,2)</f>
        <v>303.60000000000002</v>
      </c>
      <c r="H585" s="14">
        <v>2</v>
      </c>
      <c r="I585" s="39">
        <v>0</v>
      </c>
      <c r="J585" s="15">
        <f>ROUND(H585*I585,2)</f>
        <v>0</v>
      </c>
    </row>
    <row r="586" spans="1:10" x14ac:dyDescent="0.3">
      <c r="A586" s="16"/>
      <c r="B586" s="16"/>
      <c r="C586" s="16"/>
      <c r="D586" s="34" t="s">
        <v>902</v>
      </c>
      <c r="E586" s="14">
        <v>1</v>
      </c>
      <c r="F586" s="17">
        <f>SUM(G584:G585)</f>
        <v>3290.76</v>
      </c>
      <c r="G586" s="17">
        <f>ROUND(E586*F586,2)</f>
        <v>3290.76</v>
      </c>
      <c r="H586" s="14">
        <v>1</v>
      </c>
      <c r="I586" s="17">
        <f>SUM(J584:J585)</f>
        <v>0</v>
      </c>
      <c r="J586" s="17">
        <f>ROUND(H586*I586,2)</f>
        <v>0</v>
      </c>
    </row>
    <row r="587" spans="1:10" ht="1.2" customHeight="1" x14ac:dyDescent="0.3">
      <c r="A587" s="18"/>
      <c r="B587" s="18"/>
      <c r="C587" s="18"/>
      <c r="D587" s="35"/>
      <c r="E587" s="18"/>
      <c r="F587" s="18"/>
      <c r="G587" s="18"/>
      <c r="H587" s="18"/>
      <c r="I587" s="18"/>
      <c r="J587" s="18"/>
    </row>
    <row r="588" spans="1:10" x14ac:dyDescent="0.3">
      <c r="A588" s="16"/>
      <c r="B588" s="16"/>
      <c r="C588" s="16"/>
      <c r="D588" s="34" t="s">
        <v>903</v>
      </c>
      <c r="E588" s="14">
        <v>1</v>
      </c>
      <c r="F588" s="17">
        <f>G578+G583</f>
        <v>14952.96</v>
      </c>
      <c r="G588" s="17">
        <f>ROUND(E588*F588,2)</f>
        <v>14952.96</v>
      </c>
      <c r="H588" s="14">
        <v>1</v>
      </c>
      <c r="I588" s="17">
        <f>J578+J583</f>
        <v>0</v>
      </c>
      <c r="J588" s="17">
        <f>ROUND(H588*I588,2)</f>
        <v>0</v>
      </c>
    </row>
    <row r="589" spans="1:10" ht="1.2" customHeight="1" x14ac:dyDescent="0.3">
      <c r="A589" s="18"/>
      <c r="B589" s="18"/>
      <c r="C589" s="18"/>
      <c r="D589" s="35"/>
      <c r="E589" s="18"/>
      <c r="F589" s="18"/>
      <c r="G589" s="18"/>
      <c r="H589" s="18"/>
      <c r="I589" s="18"/>
      <c r="J589" s="18"/>
    </row>
    <row r="590" spans="1:10" x14ac:dyDescent="0.3">
      <c r="A590" s="8" t="s">
        <v>904</v>
      </c>
      <c r="B590" s="8" t="s">
        <v>10</v>
      </c>
      <c r="C590" s="8" t="s">
        <v>11</v>
      </c>
      <c r="D590" s="31" t="s">
        <v>905</v>
      </c>
      <c r="E590" s="9">
        <f t="shared" ref="E590:J590" si="136">E608</f>
        <v>1</v>
      </c>
      <c r="F590" s="9">
        <f t="shared" si="136"/>
        <v>5167.72</v>
      </c>
      <c r="G590" s="9">
        <f t="shared" si="136"/>
        <v>5167.72</v>
      </c>
      <c r="H590" s="9">
        <f t="shared" si="136"/>
        <v>1</v>
      </c>
      <c r="I590" s="9">
        <f t="shared" si="136"/>
        <v>0</v>
      </c>
      <c r="J590" s="9">
        <f t="shared" si="136"/>
        <v>0</v>
      </c>
    </row>
    <row r="591" spans="1:10" x14ac:dyDescent="0.3">
      <c r="A591" s="10" t="s">
        <v>906</v>
      </c>
      <c r="B591" s="10" t="s">
        <v>10</v>
      </c>
      <c r="C591" s="10" t="s">
        <v>11</v>
      </c>
      <c r="D591" s="32" t="s">
        <v>907</v>
      </c>
      <c r="E591" s="11">
        <f t="shared" ref="E591:J591" si="137">E599</f>
        <v>1</v>
      </c>
      <c r="F591" s="11">
        <f t="shared" si="137"/>
        <v>3859.14</v>
      </c>
      <c r="G591" s="11">
        <f t="shared" si="137"/>
        <v>3859.14</v>
      </c>
      <c r="H591" s="11">
        <f t="shared" si="137"/>
        <v>1</v>
      </c>
      <c r="I591" s="11">
        <f t="shared" si="137"/>
        <v>0</v>
      </c>
      <c r="J591" s="11">
        <f t="shared" si="137"/>
        <v>0</v>
      </c>
    </row>
    <row r="592" spans="1:10" x14ac:dyDescent="0.3">
      <c r="A592" s="12" t="s">
        <v>908</v>
      </c>
      <c r="B592" s="13" t="s">
        <v>18</v>
      </c>
      <c r="C592" s="13" t="s">
        <v>65</v>
      </c>
      <c r="D592" s="33" t="s">
        <v>909</v>
      </c>
      <c r="E592" s="14">
        <v>3</v>
      </c>
      <c r="F592" s="14">
        <v>72.03</v>
      </c>
      <c r="G592" s="15">
        <f t="shared" ref="G592:G599" si="138">ROUND(E592*F592,2)</f>
        <v>216.09</v>
      </c>
      <c r="H592" s="14">
        <v>3</v>
      </c>
      <c r="I592" s="39">
        <v>0</v>
      </c>
      <c r="J592" s="15">
        <f t="shared" ref="J592:J599" si="139">ROUND(H592*I592,2)</f>
        <v>0</v>
      </c>
    </row>
    <row r="593" spans="1:10" x14ac:dyDescent="0.3">
      <c r="A593" s="12" t="s">
        <v>910</v>
      </c>
      <c r="B593" s="13" t="s">
        <v>18</v>
      </c>
      <c r="C593" s="13" t="s">
        <v>65</v>
      </c>
      <c r="D593" s="33" t="s">
        <v>911</v>
      </c>
      <c r="E593" s="14">
        <v>14</v>
      </c>
      <c r="F593" s="14">
        <v>17.91</v>
      </c>
      <c r="G593" s="15">
        <f t="shared" si="138"/>
        <v>250.74</v>
      </c>
      <c r="H593" s="14">
        <v>14</v>
      </c>
      <c r="I593" s="39">
        <v>0</v>
      </c>
      <c r="J593" s="15">
        <f t="shared" si="139"/>
        <v>0</v>
      </c>
    </row>
    <row r="594" spans="1:10" x14ac:dyDescent="0.3">
      <c r="A594" s="12" t="s">
        <v>912</v>
      </c>
      <c r="B594" s="13" t="s">
        <v>18</v>
      </c>
      <c r="C594" s="13" t="s">
        <v>65</v>
      </c>
      <c r="D594" s="33" t="s">
        <v>913</v>
      </c>
      <c r="E594" s="14">
        <v>2</v>
      </c>
      <c r="F594" s="14">
        <v>26.95</v>
      </c>
      <c r="G594" s="15">
        <f t="shared" si="138"/>
        <v>53.9</v>
      </c>
      <c r="H594" s="14">
        <v>2</v>
      </c>
      <c r="I594" s="39">
        <v>0</v>
      </c>
      <c r="J594" s="15">
        <f t="shared" si="139"/>
        <v>0</v>
      </c>
    </row>
    <row r="595" spans="1:10" x14ac:dyDescent="0.3">
      <c r="A595" s="12" t="s">
        <v>914</v>
      </c>
      <c r="B595" s="13" t="s">
        <v>18</v>
      </c>
      <c r="C595" s="13" t="s">
        <v>65</v>
      </c>
      <c r="D595" s="33" t="s">
        <v>915</v>
      </c>
      <c r="E595" s="14">
        <v>1</v>
      </c>
      <c r="F595" s="14">
        <v>1260</v>
      </c>
      <c r="G595" s="15">
        <f t="shared" si="138"/>
        <v>1260</v>
      </c>
      <c r="H595" s="14">
        <v>1</v>
      </c>
      <c r="I595" s="39">
        <v>0</v>
      </c>
      <c r="J595" s="15">
        <f t="shared" si="139"/>
        <v>0</v>
      </c>
    </row>
    <row r="596" spans="1:10" x14ac:dyDescent="0.3">
      <c r="A596" s="12" t="s">
        <v>916</v>
      </c>
      <c r="B596" s="13" t="s">
        <v>18</v>
      </c>
      <c r="C596" s="13" t="s">
        <v>65</v>
      </c>
      <c r="D596" s="33" t="s">
        <v>917</v>
      </c>
      <c r="E596" s="14">
        <v>2</v>
      </c>
      <c r="F596" s="14">
        <v>66.62</v>
      </c>
      <c r="G596" s="15">
        <f t="shared" si="138"/>
        <v>133.24</v>
      </c>
      <c r="H596" s="14">
        <v>2</v>
      </c>
      <c r="I596" s="39">
        <v>0</v>
      </c>
      <c r="J596" s="15">
        <f t="shared" si="139"/>
        <v>0</v>
      </c>
    </row>
    <row r="597" spans="1:10" x14ac:dyDescent="0.3">
      <c r="A597" s="12" t="s">
        <v>918</v>
      </c>
      <c r="B597" s="13" t="s">
        <v>18</v>
      </c>
      <c r="C597" s="13" t="s">
        <v>65</v>
      </c>
      <c r="D597" s="33" t="s">
        <v>919</v>
      </c>
      <c r="E597" s="14">
        <v>19</v>
      </c>
      <c r="F597" s="14">
        <v>8.43</v>
      </c>
      <c r="G597" s="15">
        <f t="shared" si="138"/>
        <v>160.16999999999999</v>
      </c>
      <c r="H597" s="14">
        <v>19</v>
      </c>
      <c r="I597" s="39">
        <v>0</v>
      </c>
      <c r="J597" s="15">
        <f t="shared" si="139"/>
        <v>0</v>
      </c>
    </row>
    <row r="598" spans="1:10" x14ac:dyDescent="0.3">
      <c r="A598" s="12" t="s">
        <v>920</v>
      </c>
      <c r="B598" s="13" t="s">
        <v>18</v>
      </c>
      <c r="C598" s="13" t="s">
        <v>65</v>
      </c>
      <c r="D598" s="33" t="s">
        <v>921</v>
      </c>
      <c r="E598" s="14">
        <v>1</v>
      </c>
      <c r="F598" s="14">
        <v>1785</v>
      </c>
      <c r="G598" s="15">
        <f t="shared" si="138"/>
        <v>1785</v>
      </c>
      <c r="H598" s="14">
        <v>1</v>
      </c>
      <c r="I598" s="39">
        <v>0</v>
      </c>
      <c r="J598" s="15">
        <f t="shared" si="139"/>
        <v>0</v>
      </c>
    </row>
    <row r="599" spans="1:10" x14ac:dyDescent="0.3">
      <c r="A599" s="16"/>
      <c r="B599" s="16"/>
      <c r="C599" s="16"/>
      <c r="D599" s="34" t="s">
        <v>922</v>
      </c>
      <c r="E599" s="14">
        <v>1</v>
      </c>
      <c r="F599" s="17">
        <f>SUM(G592:G598)</f>
        <v>3859.14</v>
      </c>
      <c r="G599" s="17">
        <f t="shared" si="138"/>
        <v>3859.14</v>
      </c>
      <c r="H599" s="14">
        <v>1</v>
      </c>
      <c r="I599" s="17">
        <f>SUM(J592:J598)</f>
        <v>0</v>
      </c>
      <c r="J599" s="17">
        <f t="shared" si="139"/>
        <v>0</v>
      </c>
    </row>
    <row r="600" spans="1:10" ht="1.2" customHeight="1" x14ac:dyDescent="0.3">
      <c r="A600" s="18"/>
      <c r="B600" s="18"/>
      <c r="C600" s="18"/>
      <c r="D600" s="35"/>
      <c r="E600" s="18"/>
      <c r="F600" s="18"/>
      <c r="G600" s="18"/>
      <c r="H600" s="18"/>
      <c r="I600" s="18"/>
      <c r="J600" s="18"/>
    </row>
    <row r="601" spans="1:10" x14ac:dyDescent="0.3">
      <c r="A601" s="10" t="s">
        <v>923</v>
      </c>
      <c r="B601" s="10" t="s">
        <v>10</v>
      </c>
      <c r="C601" s="10" t="s">
        <v>11</v>
      </c>
      <c r="D601" s="32" t="s">
        <v>924</v>
      </c>
      <c r="E601" s="11">
        <f t="shared" ref="E601:J601" si="140">E606</f>
        <v>1</v>
      </c>
      <c r="F601" s="11">
        <f t="shared" si="140"/>
        <v>1308.58</v>
      </c>
      <c r="G601" s="11">
        <f t="shared" si="140"/>
        <v>1308.58</v>
      </c>
      <c r="H601" s="11">
        <f t="shared" si="140"/>
        <v>1</v>
      </c>
      <c r="I601" s="11">
        <f t="shared" si="140"/>
        <v>0</v>
      </c>
      <c r="J601" s="11">
        <f t="shared" si="140"/>
        <v>0</v>
      </c>
    </row>
    <row r="602" spans="1:10" x14ac:dyDescent="0.3">
      <c r="A602" s="12" t="s">
        <v>925</v>
      </c>
      <c r="B602" s="13" t="s">
        <v>18</v>
      </c>
      <c r="C602" s="13" t="s">
        <v>65</v>
      </c>
      <c r="D602" s="33" t="s">
        <v>926</v>
      </c>
      <c r="E602" s="14">
        <v>24</v>
      </c>
      <c r="F602" s="14">
        <v>32.17</v>
      </c>
      <c r="G602" s="15">
        <f>ROUND(E602*F602,2)</f>
        <v>772.08</v>
      </c>
      <c r="H602" s="14">
        <v>24</v>
      </c>
      <c r="I602" s="39">
        <v>0</v>
      </c>
      <c r="J602" s="15">
        <f>ROUND(H602*I602,2)</f>
        <v>0</v>
      </c>
    </row>
    <row r="603" spans="1:10" x14ac:dyDescent="0.3">
      <c r="A603" s="12" t="s">
        <v>927</v>
      </c>
      <c r="B603" s="13" t="s">
        <v>18</v>
      </c>
      <c r="C603" s="13" t="s">
        <v>65</v>
      </c>
      <c r="D603" s="33" t="s">
        <v>928</v>
      </c>
      <c r="E603" s="14">
        <v>2</v>
      </c>
      <c r="F603" s="14">
        <v>40.18</v>
      </c>
      <c r="G603" s="15">
        <f>ROUND(E603*F603,2)</f>
        <v>80.36</v>
      </c>
      <c r="H603" s="14">
        <v>2</v>
      </c>
      <c r="I603" s="39">
        <v>0</v>
      </c>
      <c r="J603" s="15">
        <f>ROUND(H603*I603,2)</f>
        <v>0</v>
      </c>
    </row>
    <row r="604" spans="1:10" x14ac:dyDescent="0.3">
      <c r="A604" s="12" t="s">
        <v>929</v>
      </c>
      <c r="B604" s="13" t="s">
        <v>18</v>
      </c>
      <c r="C604" s="13" t="s">
        <v>65</v>
      </c>
      <c r="D604" s="33" t="s">
        <v>930</v>
      </c>
      <c r="E604" s="14">
        <v>2</v>
      </c>
      <c r="F604" s="14">
        <v>80.37</v>
      </c>
      <c r="G604" s="15">
        <f>ROUND(E604*F604,2)</f>
        <v>160.74</v>
      </c>
      <c r="H604" s="14">
        <v>2</v>
      </c>
      <c r="I604" s="39">
        <v>0</v>
      </c>
      <c r="J604" s="15">
        <f>ROUND(H604*I604,2)</f>
        <v>0</v>
      </c>
    </row>
    <row r="605" spans="1:10" x14ac:dyDescent="0.3">
      <c r="A605" s="12" t="s">
        <v>931</v>
      </c>
      <c r="B605" s="13" t="s">
        <v>18</v>
      </c>
      <c r="C605" s="13" t="s">
        <v>65</v>
      </c>
      <c r="D605" s="33" t="s">
        <v>932</v>
      </c>
      <c r="E605" s="14">
        <v>28</v>
      </c>
      <c r="F605" s="14">
        <v>10.55</v>
      </c>
      <c r="G605" s="15">
        <f>ROUND(E605*F605,2)</f>
        <v>295.39999999999998</v>
      </c>
      <c r="H605" s="14">
        <v>28</v>
      </c>
      <c r="I605" s="39">
        <v>0</v>
      </c>
      <c r="J605" s="15">
        <f>ROUND(H605*I605,2)</f>
        <v>0</v>
      </c>
    </row>
    <row r="606" spans="1:10" x14ac:dyDescent="0.3">
      <c r="A606" s="16"/>
      <c r="B606" s="16"/>
      <c r="C606" s="16"/>
      <c r="D606" s="34" t="s">
        <v>933</v>
      </c>
      <c r="E606" s="14">
        <v>1</v>
      </c>
      <c r="F606" s="17">
        <f>SUM(G602:G605)</f>
        <v>1308.58</v>
      </c>
      <c r="G606" s="17">
        <f>ROUND(E606*F606,2)</f>
        <v>1308.58</v>
      </c>
      <c r="H606" s="14">
        <v>1</v>
      </c>
      <c r="I606" s="17">
        <f>SUM(J602:J605)</f>
        <v>0</v>
      </c>
      <c r="J606" s="17">
        <f>ROUND(H606*I606,2)</f>
        <v>0</v>
      </c>
    </row>
    <row r="607" spans="1:10" ht="1.2" customHeight="1" x14ac:dyDescent="0.3">
      <c r="A607" s="18"/>
      <c r="B607" s="18"/>
      <c r="C607" s="18"/>
      <c r="D607" s="35"/>
      <c r="E607" s="18"/>
      <c r="F607" s="18"/>
      <c r="G607" s="18"/>
      <c r="H607" s="18"/>
      <c r="I607" s="18"/>
      <c r="J607" s="18"/>
    </row>
    <row r="608" spans="1:10" x14ac:dyDescent="0.3">
      <c r="A608" s="16"/>
      <c r="B608" s="16"/>
      <c r="C608" s="16"/>
      <c r="D608" s="34" t="s">
        <v>934</v>
      </c>
      <c r="E608" s="14">
        <v>1</v>
      </c>
      <c r="F608" s="17">
        <f>G591+G601</f>
        <v>5167.72</v>
      </c>
      <c r="G608" s="17">
        <f>ROUND(E608*F608,2)</f>
        <v>5167.72</v>
      </c>
      <c r="H608" s="14">
        <v>1</v>
      </c>
      <c r="I608" s="17">
        <f>J591+J601</f>
        <v>0</v>
      </c>
      <c r="J608" s="17">
        <f>ROUND(H608*I608,2)</f>
        <v>0</v>
      </c>
    </row>
    <row r="609" spans="1:10" ht="1.2" customHeight="1" x14ac:dyDescent="0.3">
      <c r="A609" s="18"/>
      <c r="B609" s="18"/>
      <c r="C609" s="18"/>
      <c r="D609" s="35"/>
      <c r="E609" s="18"/>
      <c r="F609" s="18"/>
      <c r="G609" s="18"/>
      <c r="H609" s="18"/>
      <c r="I609" s="18"/>
      <c r="J609" s="18"/>
    </row>
    <row r="610" spans="1:10" x14ac:dyDescent="0.3">
      <c r="A610" s="8" t="s">
        <v>935</v>
      </c>
      <c r="B610" s="8" t="s">
        <v>10</v>
      </c>
      <c r="C610" s="8" t="s">
        <v>11</v>
      </c>
      <c r="D610" s="31" t="s">
        <v>936</v>
      </c>
      <c r="E610" s="28">
        <v>1</v>
      </c>
      <c r="F610" s="28">
        <v>0</v>
      </c>
      <c r="G610" s="9">
        <f>ROUND(E610*F610,2)</f>
        <v>0</v>
      </c>
      <c r="H610" s="28">
        <v>1</v>
      </c>
      <c r="I610" s="28">
        <v>0</v>
      </c>
      <c r="J610" s="9">
        <f>ROUND(H610*I610,2)</f>
        <v>0</v>
      </c>
    </row>
    <row r="611" spans="1:10" x14ac:dyDescent="0.3">
      <c r="A611" s="8" t="s">
        <v>937</v>
      </c>
      <c r="B611" s="8" t="s">
        <v>10</v>
      </c>
      <c r="C611" s="8" t="s">
        <v>11</v>
      </c>
      <c r="D611" s="31" t="s">
        <v>938</v>
      </c>
      <c r="E611" s="28">
        <v>1</v>
      </c>
      <c r="F611" s="28">
        <v>0</v>
      </c>
      <c r="G611" s="9">
        <f>ROUND(E611*F611,2)</f>
        <v>0</v>
      </c>
      <c r="H611" s="28">
        <v>1</v>
      </c>
      <c r="I611" s="28">
        <v>0</v>
      </c>
      <c r="J611" s="9">
        <f>ROUND(H611*I611,2)</f>
        <v>0</v>
      </c>
    </row>
    <row r="612" spans="1:10" x14ac:dyDescent="0.3">
      <c r="A612" s="16"/>
      <c r="B612" s="16"/>
      <c r="C612" s="16"/>
      <c r="D612" s="34" t="s">
        <v>939</v>
      </c>
      <c r="E612" s="25">
        <v>1</v>
      </c>
      <c r="F612" s="17">
        <f>G577+G590+G610+G611</f>
        <v>20120.68</v>
      </c>
      <c r="G612" s="17">
        <f>ROUND(E612*F612,2)</f>
        <v>20120.68</v>
      </c>
      <c r="H612" s="25">
        <v>1</v>
      </c>
      <c r="I612" s="17">
        <f>J577+J590+J610+J611</f>
        <v>0</v>
      </c>
      <c r="J612" s="17">
        <f>ROUND(H612*I612,2)</f>
        <v>0</v>
      </c>
    </row>
    <row r="613" spans="1:10" ht="1.2" customHeight="1" x14ac:dyDescent="0.3">
      <c r="A613" s="18"/>
      <c r="B613" s="18"/>
      <c r="C613" s="18"/>
      <c r="D613" s="35"/>
      <c r="E613" s="18"/>
      <c r="F613" s="18"/>
      <c r="G613" s="18"/>
      <c r="H613" s="18"/>
      <c r="I613" s="18"/>
      <c r="J613" s="18"/>
    </row>
    <row r="614" spans="1:10" x14ac:dyDescent="0.3">
      <c r="A614" s="5" t="s">
        <v>940</v>
      </c>
      <c r="B614" s="5" t="s">
        <v>10</v>
      </c>
      <c r="C614" s="5" t="s">
        <v>11</v>
      </c>
      <c r="D614" s="30" t="s">
        <v>941</v>
      </c>
      <c r="E614" s="6">
        <f t="shared" ref="E614:J614" si="141">E624</f>
        <v>1</v>
      </c>
      <c r="F614" s="7">
        <f t="shared" si="141"/>
        <v>48679.17</v>
      </c>
      <c r="G614" s="7">
        <f t="shared" si="141"/>
        <v>48679.17</v>
      </c>
      <c r="H614" s="6">
        <f t="shared" si="141"/>
        <v>1</v>
      </c>
      <c r="I614" s="7">
        <f t="shared" si="141"/>
        <v>0</v>
      </c>
      <c r="J614" s="7">
        <f t="shared" si="141"/>
        <v>0</v>
      </c>
    </row>
    <row r="615" spans="1:10" x14ac:dyDescent="0.3">
      <c r="A615" s="12" t="s">
        <v>315</v>
      </c>
      <c r="B615" s="13" t="s">
        <v>18</v>
      </c>
      <c r="C615" s="13" t="s">
        <v>316</v>
      </c>
      <c r="D615" s="33" t="s">
        <v>317</v>
      </c>
      <c r="E615" s="14">
        <v>9</v>
      </c>
      <c r="F615" s="14">
        <v>96.12</v>
      </c>
      <c r="G615" s="15">
        <f t="shared" ref="G615:G624" si="142">ROUND(E615*F615,2)</f>
        <v>865.08</v>
      </c>
      <c r="H615" s="14">
        <v>9</v>
      </c>
      <c r="I615" s="39">
        <v>0</v>
      </c>
      <c r="J615" s="15">
        <f t="shared" ref="J615:J624" si="143">ROUND(H615*I615,2)</f>
        <v>0</v>
      </c>
    </row>
    <row r="616" spans="1:10" x14ac:dyDescent="0.3">
      <c r="A616" s="12" t="s">
        <v>318</v>
      </c>
      <c r="B616" s="13" t="s">
        <v>18</v>
      </c>
      <c r="C616" s="13" t="s">
        <v>316</v>
      </c>
      <c r="D616" s="33" t="s">
        <v>319</v>
      </c>
      <c r="E616" s="14">
        <v>3</v>
      </c>
      <c r="F616" s="14">
        <v>81.14</v>
      </c>
      <c r="G616" s="15">
        <f t="shared" si="142"/>
        <v>243.42</v>
      </c>
      <c r="H616" s="14">
        <v>3</v>
      </c>
      <c r="I616" s="39">
        <v>0</v>
      </c>
      <c r="J616" s="15">
        <f t="shared" si="143"/>
        <v>0</v>
      </c>
    </row>
    <row r="617" spans="1:10" x14ac:dyDescent="0.3">
      <c r="A617" s="12" t="s">
        <v>320</v>
      </c>
      <c r="B617" s="13" t="s">
        <v>18</v>
      </c>
      <c r="C617" s="13" t="s">
        <v>316</v>
      </c>
      <c r="D617" s="33" t="s">
        <v>321</v>
      </c>
      <c r="E617" s="14">
        <v>6</v>
      </c>
      <c r="F617" s="14">
        <v>81.13</v>
      </c>
      <c r="G617" s="15">
        <f t="shared" si="142"/>
        <v>486.78</v>
      </c>
      <c r="H617" s="14">
        <v>6</v>
      </c>
      <c r="I617" s="39">
        <v>0</v>
      </c>
      <c r="J617" s="15">
        <f t="shared" si="143"/>
        <v>0</v>
      </c>
    </row>
    <row r="618" spans="1:10" x14ac:dyDescent="0.3">
      <c r="A618" s="12" t="s">
        <v>942</v>
      </c>
      <c r="B618" s="13" t="s">
        <v>18</v>
      </c>
      <c r="C618" s="13" t="s">
        <v>327</v>
      </c>
      <c r="D618" s="33" t="s">
        <v>943</v>
      </c>
      <c r="E618" s="14">
        <v>15</v>
      </c>
      <c r="F618" s="14">
        <v>-164.83</v>
      </c>
      <c r="G618" s="15">
        <f t="shared" si="142"/>
        <v>-2472.4499999999998</v>
      </c>
      <c r="H618" s="14">
        <v>15</v>
      </c>
      <c r="I618" s="39"/>
      <c r="J618" s="15">
        <f t="shared" si="143"/>
        <v>0</v>
      </c>
    </row>
    <row r="619" spans="1:10" x14ac:dyDescent="0.3">
      <c r="A619" s="12" t="s">
        <v>944</v>
      </c>
      <c r="B619" s="13" t="s">
        <v>18</v>
      </c>
      <c r="C619" s="13" t="s">
        <v>33</v>
      </c>
      <c r="D619" s="33" t="s">
        <v>945</v>
      </c>
      <c r="E619" s="14">
        <v>100</v>
      </c>
      <c r="F619" s="14">
        <v>0.51</v>
      </c>
      <c r="G619" s="15">
        <f t="shared" si="142"/>
        <v>51</v>
      </c>
      <c r="H619" s="14">
        <v>100</v>
      </c>
      <c r="I619" s="39">
        <v>0</v>
      </c>
      <c r="J619" s="15">
        <f t="shared" si="143"/>
        <v>0</v>
      </c>
    </row>
    <row r="620" spans="1:10" x14ac:dyDescent="0.3">
      <c r="A620" s="12" t="s">
        <v>946</v>
      </c>
      <c r="B620" s="13" t="s">
        <v>18</v>
      </c>
      <c r="C620" s="13" t="s">
        <v>327</v>
      </c>
      <c r="D620" s="33" t="s">
        <v>947</v>
      </c>
      <c r="E620" s="14">
        <v>450</v>
      </c>
      <c r="F620" s="14">
        <v>61.46</v>
      </c>
      <c r="G620" s="15">
        <f t="shared" si="142"/>
        <v>27657</v>
      </c>
      <c r="H620" s="14">
        <v>450</v>
      </c>
      <c r="I620" s="39">
        <v>0</v>
      </c>
      <c r="J620" s="15">
        <f t="shared" si="143"/>
        <v>0</v>
      </c>
    </row>
    <row r="621" spans="1:10" x14ac:dyDescent="0.3">
      <c r="A621" s="12" t="s">
        <v>948</v>
      </c>
      <c r="B621" s="13" t="s">
        <v>18</v>
      </c>
      <c r="C621" s="13" t="s">
        <v>327</v>
      </c>
      <c r="D621" s="33" t="s">
        <v>949</v>
      </c>
      <c r="E621" s="14">
        <v>80</v>
      </c>
      <c r="F621" s="14">
        <v>57.06</v>
      </c>
      <c r="G621" s="15">
        <f t="shared" si="142"/>
        <v>4564.8</v>
      </c>
      <c r="H621" s="14">
        <v>80</v>
      </c>
      <c r="I621" s="39">
        <v>0</v>
      </c>
      <c r="J621" s="15">
        <f t="shared" si="143"/>
        <v>0</v>
      </c>
    </row>
    <row r="622" spans="1:10" x14ac:dyDescent="0.3">
      <c r="A622" s="12" t="s">
        <v>950</v>
      </c>
      <c r="B622" s="13" t="s">
        <v>18</v>
      </c>
      <c r="C622" s="13" t="s">
        <v>327</v>
      </c>
      <c r="D622" s="33" t="s">
        <v>951</v>
      </c>
      <c r="E622" s="14">
        <v>51.18</v>
      </c>
      <c r="F622" s="14">
        <v>87.36</v>
      </c>
      <c r="G622" s="15">
        <f t="shared" si="142"/>
        <v>4471.08</v>
      </c>
      <c r="H622" s="14">
        <v>51.18</v>
      </c>
      <c r="I622" s="39">
        <v>0</v>
      </c>
      <c r="J622" s="15">
        <f t="shared" si="143"/>
        <v>0</v>
      </c>
    </row>
    <row r="623" spans="1:10" x14ac:dyDescent="0.3">
      <c r="A623" s="12" t="s">
        <v>952</v>
      </c>
      <c r="B623" s="13" t="s">
        <v>18</v>
      </c>
      <c r="C623" s="13" t="s">
        <v>112</v>
      </c>
      <c r="D623" s="33" t="s">
        <v>953</v>
      </c>
      <c r="E623" s="14">
        <v>77.23</v>
      </c>
      <c r="F623" s="14">
        <v>165.9</v>
      </c>
      <c r="G623" s="15">
        <f t="shared" si="142"/>
        <v>12812.46</v>
      </c>
      <c r="H623" s="14">
        <v>77.23</v>
      </c>
      <c r="I623" s="39">
        <v>0</v>
      </c>
      <c r="J623" s="15">
        <f t="shared" si="143"/>
        <v>0</v>
      </c>
    </row>
    <row r="624" spans="1:10" x14ac:dyDescent="0.3">
      <c r="A624" s="16"/>
      <c r="B624" s="16"/>
      <c r="C624" s="16"/>
      <c r="D624" s="34" t="s">
        <v>954</v>
      </c>
      <c r="E624" s="25">
        <v>1</v>
      </c>
      <c r="F624" s="17">
        <f>SUM(G615:G623)</f>
        <v>48679.17</v>
      </c>
      <c r="G624" s="17">
        <f t="shared" si="142"/>
        <v>48679.17</v>
      </c>
      <c r="H624" s="25">
        <v>1</v>
      </c>
      <c r="I624" s="17">
        <f>SUM(J615:J623)</f>
        <v>0</v>
      </c>
      <c r="J624" s="17">
        <f t="shared" si="143"/>
        <v>0</v>
      </c>
    </row>
    <row r="625" spans="1:10" ht="1.2" customHeight="1" x14ac:dyDescent="0.3">
      <c r="A625" s="18"/>
      <c r="B625" s="18"/>
      <c r="C625" s="18"/>
      <c r="D625" s="35"/>
      <c r="E625" s="18"/>
      <c r="F625" s="18"/>
      <c r="G625" s="18"/>
      <c r="H625" s="18"/>
      <c r="I625" s="18"/>
      <c r="J625" s="18"/>
    </row>
    <row r="626" spans="1:10" x14ac:dyDescent="0.3">
      <c r="A626" s="5" t="s">
        <v>955</v>
      </c>
      <c r="B626" s="5" t="s">
        <v>10</v>
      </c>
      <c r="C626" s="5" t="s">
        <v>11</v>
      </c>
      <c r="D626" s="30" t="s">
        <v>956</v>
      </c>
      <c r="E626" s="6">
        <f t="shared" ref="E626:J626" si="144">E628</f>
        <v>1</v>
      </c>
      <c r="F626" s="7">
        <f t="shared" si="144"/>
        <v>25931.83</v>
      </c>
      <c r="G626" s="7">
        <f t="shared" si="144"/>
        <v>25931.83</v>
      </c>
      <c r="H626" s="6">
        <f t="shared" si="144"/>
        <v>1</v>
      </c>
      <c r="I626" s="7">
        <f t="shared" si="144"/>
        <v>25931.83</v>
      </c>
      <c r="J626" s="7">
        <f t="shared" si="144"/>
        <v>25931.83</v>
      </c>
    </row>
    <row r="627" spans="1:10" x14ac:dyDescent="0.3">
      <c r="A627" s="12" t="s">
        <v>957</v>
      </c>
      <c r="B627" s="13" t="s">
        <v>18</v>
      </c>
      <c r="C627" s="13" t="s">
        <v>265</v>
      </c>
      <c r="D627" s="33" t="s">
        <v>958</v>
      </c>
      <c r="E627" s="14">
        <v>1</v>
      </c>
      <c r="F627" s="14">
        <v>25931.83</v>
      </c>
      <c r="G627" s="15">
        <f>ROUND(E627*F627,2)</f>
        <v>25931.83</v>
      </c>
      <c r="H627" s="14">
        <v>1</v>
      </c>
      <c r="I627" s="56">
        <f>F627</f>
        <v>25931.83</v>
      </c>
      <c r="J627" s="15">
        <f>ROUND(H627*I627,2)</f>
        <v>25931.83</v>
      </c>
    </row>
    <row r="628" spans="1:10" x14ac:dyDescent="0.3">
      <c r="A628" s="16"/>
      <c r="B628" s="16"/>
      <c r="C628" s="16"/>
      <c r="D628" s="34" t="s">
        <v>959</v>
      </c>
      <c r="E628" s="25">
        <v>1</v>
      </c>
      <c r="F628" s="17">
        <f>G627</f>
        <v>25931.83</v>
      </c>
      <c r="G628" s="17">
        <f>ROUND(E628*F628,2)</f>
        <v>25931.83</v>
      </c>
      <c r="H628" s="25">
        <v>1</v>
      </c>
      <c r="I628" s="17">
        <f>J627</f>
        <v>25931.83</v>
      </c>
      <c r="J628" s="17">
        <f>ROUND(H628*I628,2)</f>
        <v>25931.83</v>
      </c>
    </row>
    <row r="629" spans="1:10" ht="1.2" customHeight="1" x14ac:dyDescent="0.3">
      <c r="A629" s="18"/>
      <c r="B629" s="18"/>
      <c r="C629" s="18"/>
      <c r="D629" s="35"/>
      <c r="E629" s="18"/>
      <c r="F629" s="18"/>
      <c r="G629" s="18"/>
      <c r="H629" s="18"/>
      <c r="I629" s="18"/>
      <c r="J629" s="18"/>
    </row>
    <row r="630" spans="1:10" x14ac:dyDescent="0.3">
      <c r="A630" s="5" t="s">
        <v>960</v>
      </c>
      <c r="B630" s="5" t="s">
        <v>10</v>
      </c>
      <c r="C630" s="5" t="s">
        <v>11</v>
      </c>
      <c r="D630" s="30" t="s">
        <v>333</v>
      </c>
      <c r="E630" s="6">
        <f t="shared" ref="E630:J630" si="145">E633</f>
        <v>1</v>
      </c>
      <c r="F630" s="7">
        <f t="shared" si="145"/>
        <v>5285.28</v>
      </c>
      <c r="G630" s="7">
        <f t="shared" si="145"/>
        <v>5285.28</v>
      </c>
      <c r="H630" s="6">
        <f t="shared" si="145"/>
        <v>1</v>
      </c>
      <c r="I630" s="7">
        <f t="shared" si="145"/>
        <v>0</v>
      </c>
      <c r="J630" s="7">
        <f t="shared" si="145"/>
        <v>0</v>
      </c>
    </row>
    <row r="631" spans="1:10" x14ac:dyDescent="0.3">
      <c r="A631" s="12" t="s">
        <v>961</v>
      </c>
      <c r="B631" s="13" t="s">
        <v>18</v>
      </c>
      <c r="C631" s="13" t="s">
        <v>19</v>
      </c>
      <c r="D631" s="33" t="s">
        <v>962</v>
      </c>
      <c r="E631" s="14">
        <v>1</v>
      </c>
      <c r="F631" s="14">
        <v>3015.6</v>
      </c>
      <c r="G631" s="15">
        <f>ROUND(E631*F631,2)</f>
        <v>3015.6</v>
      </c>
      <c r="H631" s="14">
        <v>1</v>
      </c>
      <c r="I631" s="39">
        <v>0</v>
      </c>
      <c r="J631" s="15">
        <f>ROUND(H631*I631,2)</f>
        <v>0</v>
      </c>
    </row>
    <row r="632" spans="1:10" x14ac:dyDescent="0.3">
      <c r="A632" s="12" t="s">
        <v>963</v>
      </c>
      <c r="B632" s="13" t="s">
        <v>18</v>
      </c>
      <c r="C632" s="13" t="s">
        <v>19</v>
      </c>
      <c r="D632" s="33" t="s">
        <v>964</v>
      </c>
      <c r="E632" s="14">
        <v>1</v>
      </c>
      <c r="F632" s="14">
        <v>2269.6799999999998</v>
      </c>
      <c r="G632" s="15">
        <f>ROUND(E632*F632,2)</f>
        <v>2269.6799999999998</v>
      </c>
      <c r="H632" s="14">
        <v>1</v>
      </c>
      <c r="I632" s="39">
        <v>0</v>
      </c>
      <c r="J632" s="15">
        <f>ROUND(H632*I632,2)</f>
        <v>0</v>
      </c>
    </row>
    <row r="633" spans="1:10" x14ac:dyDescent="0.3">
      <c r="A633" s="16"/>
      <c r="B633" s="16"/>
      <c r="C633" s="16"/>
      <c r="D633" s="34" t="s">
        <v>965</v>
      </c>
      <c r="E633" s="25">
        <v>1</v>
      </c>
      <c r="F633" s="17">
        <f>SUM(G631:G632)</f>
        <v>5285.28</v>
      </c>
      <c r="G633" s="17">
        <f>ROUND(E633*F633,2)</f>
        <v>5285.28</v>
      </c>
      <c r="H633" s="25">
        <v>1</v>
      </c>
      <c r="I633" s="17">
        <f>SUM(J631:J632)</f>
        <v>0</v>
      </c>
      <c r="J633" s="17">
        <f>ROUND(H633*I633,2)</f>
        <v>0</v>
      </c>
    </row>
    <row r="634" spans="1:10" ht="1.2" customHeight="1" x14ac:dyDescent="0.3">
      <c r="A634" s="18"/>
      <c r="B634" s="18"/>
      <c r="C634" s="18"/>
      <c r="D634" s="35"/>
      <c r="E634" s="18"/>
      <c r="F634" s="18"/>
      <c r="G634" s="18"/>
      <c r="H634" s="18"/>
      <c r="I634" s="18"/>
      <c r="J634" s="18"/>
    </row>
    <row r="635" spans="1:10" x14ac:dyDescent="0.3">
      <c r="A635" s="16"/>
      <c r="B635" s="16"/>
      <c r="C635" s="16"/>
      <c r="D635" s="34" t="s">
        <v>966</v>
      </c>
      <c r="E635" s="25">
        <v>1</v>
      </c>
      <c r="F635" s="17">
        <f>G4+G290+G576+G614+G626+G630</f>
        <v>2494630.19</v>
      </c>
      <c r="G635" s="17">
        <f>ROUND(E635*F635,2)</f>
        <v>2494630.19</v>
      </c>
      <c r="H635" s="25">
        <v>1</v>
      </c>
      <c r="I635" s="17">
        <f>J4+J290+J576+J614+J626+J630</f>
        <v>28241.83</v>
      </c>
      <c r="J635" s="17">
        <f>ROUND(H635*I635,2)</f>
        <v>28241.83</v>
      </c>
    </row>
    <row r="636" spans="1:10" ht="1.2" customHeight="1" x14ac:dyDescent="0.3">
      <c r="A636" s="18"/>
      <c r="B636" s="18"/>
      <c r="C636" s="18"/>
      <c r="D636" s="35"/>
      <c r="E636" s="18"/>
      <c r="F636" s="18"/>
      <c r="G636" s="18"/>
      <c r="H636" s="18"/>
      <c r="I636" s="18"/>
      <c r="J636" s="18"/>
    </row>
    <row r="637" spans="1:10" x14ac:dyDescent="0.3">
      <c r="A637" s="40"/>
      <c r="B637" s="41"/>
      <c r="C637" s="41"/>
      <c r="D637" s="41" t="s">
        <v>969</v>
      </c>
      <c r="E637" s="42"/>
      <c r="F637" s="43"/>
      <c r="G637" s="44">
        <f>G635</f>
        <v>2494630.19</v>
      </c>
      <c r="H637" s="42"/>
      <c r="I637" s="43"/>
      <c r="J637" s="44">
        <f>J635</f>
        <v>28241.83</v>
      </c>
    </row>
    <row r="638" spans="1:10" x14ac:dyDescent="0.3">
      <c r="A638" s="45"/>
      <c r="B638" s="30"/>
      <c r="C638" s="30"/>
      <c r="D638" s="30" t="s">
        <v>970</v>
      </c>
      <c r="E638" s="46">
        <v>0.19</v>
      </c>
      <c r="F638" s="47"/>
      <c r="G638" s="48">
        <f>ROUNDDOWN(G637*E638,2)</f>
        <v>473979.73</v>
      </c>
      <c r="H638" s="49">
        <v>0.19</v>
      </c>
      <c r="I638" s="47"/>
      <c r="J638" s="48">
        <f>ROUNDDOWN(J637*H638,2)</f>
        <v>5365.94</v>
      </c>
    </row>
    <row r="639" spans="1:10" x14ac:dyDescent="0.3">
      <c r="A639" s="45"/>
      <c r="B639" s="30"/>
      <c r="C639" s="30"/>
      <c r="D639" s="30" t="s">
        <v>971</v>
      </c>
      <c r="E639" s="50"/>
      <c r="F639" s="47"/>
      <c r="G639" s="48">
        <f>G637+G638</f>
        <v>2968609.92</v>
      </c>
      <c r="H639" s="50"/>
      <c r="I639" s="47"/>
      <c r="J639" s="48">
        <f>J637+J638</f>
        <v>33607.769999999997</v>
      </c>
    </row>
    <row r="640" spans="1:10" x14ac:dyDescent="0.3">
      <c r="A640" s="45"/>
      <c r="B640" s="30"/>
      <c r="C640" s="30"/>
      <c r="D640" s="30" t="s">
        <v>972</v>
      </c>
      <c r="E640" s="46">
        <v>0.21</v>
      </c>
      <c r="F640" s="47"/>
      <c r="G640" s="48">
        <f>21*G639%</f>
        <v>623408.07999999996</v>
      </c>
      <c r="H640" s="46">
        <v>0.21</v>
      </c>
      <c r="I640" s="47"/>
      <c r="J640" s="48">
        <f>21*J639%</f>
        <v>7057.63</v>
      </c>
    </row>
    <row r="641" spans="1:10" x14ac:dyDescent="0.3">
      <c r="A641" s="51"/>
      <c r="B641" s="52"/>
      <c r="C641" s="52"/>
      <c r="D641" s="52" t="s">
        <v>973</v>
      </c>
      <c r="E641" s="53"/>
      <c r="F641" s="54"/>
      <c r="G641" s="55">
        <f>G639+G640</f>
        <v>3592018</v>
      </c>
      <c r="H641" s="53"/>
      <c r="I641" s="54"/>
      <c r="J641" s="55">
        <f>J639+J640</f>
        <v>40665.4</v>
      </c>
    </row>
  </sheetData>
  <sheetProtection algorithmName="SHA-512" hashValue="ljQB0A579HuVhAlRI8AuQEmjrQAMhb+rdP4y2mFJr7OYF+b7BdjAAfmmrpljJlZpM4CHrp2p7FR+f3jAjH+1oQ==" saltValue="Rpgirucxm4E2ts77R9PP8w==" spinCount="100000" sheet="1" selectLockedCells="1"/>
  <mergeCells count="5">
    <mergeCell ref="E1:G1"/>
    <mergeCell ref="H1:J1"/>
    <mergeCell ref="L2:M2"/>
    <mergeCell ref="L3:M3"/>
    <mergeCell ref="L4:M4"/>
  </mergeCells>
  <dataValidations count="326">
    <dataValidation type="list" allowBlank="1" showInputMessage="1" showErrorMessage="1" sqref="B4:B636" xr:uid="{AEA027CF-708B-4FB7-B9DD-BEC6A93186A4}">
      <formula1>"Capítulo,Partida,Mano de obra,Maquinaria,Material,Otros,Tarea,"</formula1>
    </dataValidation>
    <dataValidation type="decimal" allowBlank="1" showErrorMessage="1" errorTitle="ERROR" error="El precio debe ser menor o igual que el de proyecto" sqref="I7" xr:uid="{7B654F35-0663-49E0-AB0A-79B1F2949B90}">
      <formula1>0</formula1>
      <formula2>50</formula2>
    </dataValidation>
    <dataValidation type="decimal" allowBlank="1" showErrorMessage="1" errorTitle="ERROR" error="El precio debe ser menor o igual que el de proyecto" sqref="I8" xr:uid="{523A26F8-AA8D-4E85-B1AB-A292309CBC6E}">
      <formula1>0</formula1>
      <formula2>24.4</formula2>
    </dataValidation>
    <dataValidation type="decimal" allowBlank="1" showErrorMessage="1" errorTitle="ERROR" error="El precio debe ser menor o igual que el de proyecto" sqref="I9" xr:uid="{6527901F-A744-4F2C-9542-B0A939C1C8EB}">
      <formula1>0</formula1>
      <formula2>20.23</formula2>
    </dataValidation>
    <dataValidation type="decimal" allowBlank="1" showErrorMessage="1" errorTitle="ERROR" error="El precio debe ser menor o igual que el de proyecto" sqref="I10" xr:uid="{3B2EC083-3F56-4F8C-9083-3D925527235A}">
      <formula1>0</formula1>
      <formula2>468.77</formula2>
    </dataValidation>
    <dataValidation type="decimal" allowBlank="1" showErrorMessage="1" errorTitle="ERROR" error="El precio debe ser menor o igual que el de proyecto" sqref="I11 I19" xr:uid="{26CDAAF4-AF4F-4417-947A-2B936EAA84BE}">
      <formula1>0</formula1>
      <formula2>88.5</formula2>
    </dataValidation>
    <dataValidation type="decimal" allowBlank="1" showErrorMessage="1" errorTitle="ERROR" error="El precio debe ser menor o igual que el de proyecto" sqref="I12" xr:uid="{0922BC92-4F37-470C-A6EC-63EB0D49E437}">
      <formula1>0</formula1>
      <formula2>7.5</formula2>
    </dataValidation>
    <dataValidation type="decimal" allowBlank="1" showErrorMessage="1" errorTitle="ERROR" error="El precio debe ser menor o igual que el de proyecto" sqref="I13" xr:uid="{9579DD2D-C856-41DC-8C17-25B9A38E6330}">
      <formula1>0</formula1>
      <formula2>19.16</formula2>
    </dataValidation>
    <dataValidation type="decimal" allowBlank="1" showErrorMessage="1" errorTitle="ERROR" error="El precio debe ser menor o igual que el de proyecto" sqref="I14 I46" xr:uid="{B12D035E-ADBB-45C8-9A55-5CEFEF2B2EB8}">
      <formula1>0</formula1>
      <formula2>25.45</formula2>
    </dataValidation>
    <dataValidation type="decimal" allowBlank="1" showErrorMessage="1" errorTitle="ERROR" error="El precio debe ser menor o igual que el de proyecto" sqref="I15" xr:uid="{DEAACBF2-F361-417E-9488-B3EDD5877329}">
      <formula1>0</formula1>
      <formula2>26.55</formula2>
    </dataValidation>
    <dataValidation type="decimal" allowBlank="1" showErrorMessage="1" errorTitle="ERROR" error="El precio debe ser menor o igual que el de proyecto" sqref="I16" xr:uid="{CD471DF3-F739-4081-A2AA-67BA6E1F0E91}">
      <formula1>0</formula1>
      <formula2>21.24</formula2>
    </dataValidation>
    <dataValidation type="decimal" allowBlank="1" showErrorMessage="1" errorTitle="ERROR" error="El precio debe ser menor o igual que el de proyecto" sqref="I17" xr:uid="{390FBCC1-C08F-4A93-BCAF-9A02EE2DC75F}">
      <formula1>0</formula1>
      <formula2>196.76</formula2>
    </dataValidation>
    <dataValidation type="decimal" allowBlank="1" showErrorMessage="1" errorTitle="ERROR" error="El precio debe ser menor o igual que el de proyecto" sqref="I18" xr:uid="{C720602A-A5EB-4D8A-8D58-594A1DEF733D}">
      <formula1>0</formula1>
      <formula2>49.22</formula2>
    </dataValidation>
    <dataValidation type="decimal" allowBlank="1" showErrorMessage="1" errorTitle="ERROR" error="El precio debe ser menor o igual que el de proyecto" sqref="I20" xr:uid="{ABA912FF-7F5A-4A32-92DC-8415B59BD2F7}">
      <formula1>0</formula1>
      <formula2>62.48</formula2>
    </dataValidation>
    <dataValidation type="decimal" allowBlank="1" showErrorMessage="1" errorTitle="ERROR" error="El precio debe ser menor o igual que el de proyecto" sqref="I21" xr:uid="{49E72114-3102-4D37-9D39-FB818005249D}">
      <formula1>0</formula1>
      <formula2>13.27</formula2>
    </dataValidation>
    <dataValidation type="decimal" allowBlank="1" showErrorMessage="1" errorTitle="ERROR" error="El precio debe ser menor o igual que el de proyecto" sqref="I22" xr:uid="{9B5CB7BA-9C03-444E-A2B5-95EEDDB0C971}">
      <formula1>0</formula1>
      <formula2>32.49</formula2>
    </dataValidation>
    <dataValidation type="decimal" allowBlank="1" showErrorMessage="1" errorTitle="ERROR" error="El precio debe ser menor o igual que el de proyecto" sqref="I26 I595 I440" xr:uid="{F304EDDF-B0F2-49B0-BC28-F787B4F05D4A}">
      <formula1>0</formula1>
      <formula2>1260</formula2>
    </dataValidation>
    <dataValidation type="decimal" allowBlank="1" showErrorMessage="1" errorTitle="ERROR" error="El precio debe ser menor o igual que el de proyecto" sqref="I27" xr:uid="{E2DC6E48-EB34-4B1C-908A-CDA6CB35D0C6}">
      <formula1>0</formula1>
      <formula2>54.41</formula2>
    </dataValidation>
    <dataValidation type="decimal" allowBlank="1" showErrorMessage="1" errorTitle="ERROR" error="El precio debe ser menor o igual que el de proyecto" sqref="I28" xr:uid="{800C98A4-3C2F-4255-A7D3-0AD20F0D87F8}">
      <formula1>0</formula1>
      <formula2>98.22</formula2>
    </dataValidation>
    <dataValidation type="decimal" allowBlank="1" showErrorMessage="1" errorTitle="ERROR" error="El precio debe ser menor o igual que el de proyecto" sqref="I29" xr:uid="{7811242E-D5DC-4768-A2E8-2E21DBD0955A}">
      <formula1>0</formula1>
      <formula2>333.84</formula2>
    </dataValidation>
    <dataValidation type="decimal" allowBlank="1" showErrorMessage="1" errorTitle="ERROR" error="El precio debe ser menor o igual que el de proyecto" sqref="I30" xr:uid="{9F480821-D033-4054-A3D5-4B5FE86B4C28}">
      <formula1>0</formula1>
      <formula2>508.57</formula2>
    </dataValidation>
    <dataValidation type="decimal" allowBlank="1" showErrorMessage="1" errorTitle="ERROR" error="El precio debe ser menor o igual que el de proyecto" sqref="I31" xr:uid="{32B0E494-32D9-4F82-8A82-7F40122A0312}">
      <formula1>0</formula1>
      <formula2>40.08</formula2>
    </dataValidation>
    <dataValidation type="decimal" allowBlank="1" showErrorMessage="1" errorTitle="ERROR" error="El precio debe ser menor o igual que el de proyecto" sqref="I32" xr:uid="{12E01808-1BAB-4271-B666-D44D8C296C47}">
      <formula1>0</formula1>
      <formula2>44.54</formula2>
    </dataValidation>
    <dataValidation type="decimal" allowBlank="1" showErrorMessage="1" errorTitle="ERROR" error="El precio debe ser menor o igual que el de proyecto" sqref="I33" xr:uid="{91BF5EE7-014E-4847-8D4D-4B0460BDF8AC}">
      <formula1>0</formula1>
      <formula2>15.5</formula2>
    </dataValidation>
    <dataValidation type="decimal" allowBlank="1" showErrorMessage="1" errorTitle="ERROR" error="El precio debe ser menor o igual que el de proyecto" sqref="I34" xr:uid="{5B72B020-409F-4633-A253-061DFEDF3456}">
      <formula1>0</formula1>
      <formula2>75.98</formula2>
    </dataValidation>
    <dataValidation type="decimal" allowBlank="1" showErrorMessage="1" errorTitle="ERROR" error="El precio debe ser menor o igual que el de proyecto" sqref="I35" xr:uid="{583FBA6A-6B1A-4369-BAAF-03F73C63B014}">
      <formula1>0</formula1>
      <formula2>92.68</formula2>
    </dataValidation>
    <dataValidation type="decimal" allowBlank="1" showErrorMessage="1" errorTitle="ERROR" error="El precio debe ser menor o igual que el de proyecto" sqref="I36" xr:uid="{151B5ACA-AE31-4F91-88DA-7AD27262D3AD}">
      <formula1>0</formula1>
      <formula2>596.16</formula2>
    </dataValidation>
    <dataValidation type="decimal" allowBlank="1" showErrorMessage="1" errorTitle="ERROR" error="El precio debe ser menor o igual que el de proyecto" sqref="I37 I82" xr:uid="{B1EF64F9-B6B4-4828-A747-D35775B35C3E}">
      <formula1>0</formula1>
      <formula2>396.9</formula2>
    </dataValidation>
    <dataValidation type="decimal" allowBlank="1" showErrorMessage="1" errorTitle="ERROR" error="El precio debe ser menor o igual que el de proyecto" sqref="I41" xr:uid="{A3F442A2-56E9-436E-9096-9DE85F572440}">
      <formula1>0</formula1>
      <formula2>26.61</formula2>
    </dataValidation>
    <dataValidation type="decimal" allowBlank="1" showErrorMessage="1" errorTitle="ERROR" error="El precio debe ser menor o igual que el de proyecto" sqref="I42" xr:uid="{DAE43239-14AB-462F-8984-007F49E8260B}">
      <formula1>0</formula1>
      <formula2>21.96</formula2>
    </dataValidation>
    <dataValidation type="decimal" allowBlank="1" showErrorMessage="1" errorTitle="ERROR" error="El precio debe ser menor o igual que el de proyecto" sqref="I43" xr:uid="{879B1966-61D3-4E6D-9E83-C1915EE913B4}">
      <formula1>0</formula1>
      <formula2>11.18</formula2>
    </dataValidation>
    <dataValidation type="decimal" allowBlank="1" showErrorMessage="1" errorTitle="ERROR" error="El precio debe ser menor o igual que el de proyecto" sqref="I44" xr:uid="{40C698AC-CC60-4C9B-85CB-7EB89C01AC6F}">
      <formula1>0</formula1>
      <formula2>21.87</formula2>
    </dataValidation>
    <dataValidation type="decimal" allowBlank="1" showErrorMessage="1" errorTitle="ERROR" error="El precio debe ser menor o igual que el de proyecto" sqref="I45 I593" xr:uid="{915521E5-1C70-466A-A40A-0CC297EFE22B}">
      <formula1>0</formula1>
      <formula2>17.91</formula2>
    </dataValidation>
    <dataValidation type="decimal" allowBlank="1" showErrorMessage="1" errorTitle="ERROR" error="El precio debe ser menor o igual que el de proyecto" sqref="I47" xr:uid="{CC9C3711-A328-435F-9249-0492824699C1}">
      <formula1>0</formula1>
      <formula2>36.32</formula2>
    </dataValidation>
    <dataValidation type="decimal" allowBlank="1" showErrorMessage="1" errorTitle="ERROR" error="El precio debe ser menor o igual que el de proyecto" sqref="I48" xr:uid="{D0957AE1-9CEA-41A2-830A-8036604D93FD}">
      <formula1>0</formula1>
      <formula2>14</formula2>
    </dataValidation>
    <dataValidation type="decimal" allowBlank="1" showErrorMessage="1" errorTitle="ERROR" error="El precio debe ser menor o igual que el de proyecto" sqref="I49" xr:uid="{441723B5-4DF3-45A8-A0BC-5A484558172A}">
      <formula1>0</formula1>
      <formula2>16.25</formula2>
    </dataValidation>
    <dataValidation type="decimal" allowBlank="1" showErrorMessage="1" errorTitle="ERROR" error="El precio debe ser menor o igual que el de proyecto" sqref="I50" xr:uid="{A78B643B-7B70-47E2-BFD8-2D211FB6445A}">
      <formula1>0</formula1>
      <formula2>13.62</formula2>
    </dataValidation>
    <dataValidation type="decimal" allowBlank="1" showErrorMessage="1" errorTitle="ERROR" error="El precio debe ser menor o igual que el de proyecto" sqref="I51" xr:uid="{C4FA92BF-A38A-41C7-95B2-14B24B4AF101}">
      <formula1>0</formula1>
      <formula2>36.23</formula2>
    </dataValidation>
    <dataValidation type="decimal" allowBlank="1" showErrorMessage="1" errorTitle="ERROR" error="El precio debe ser menor o igual que el de proyecto" sqref="I52" xr:uid="{2A7B0692-D6CD-44D4-83A9-92F9FC07E3E3}">
      <formula1>0</formula1>
      <formula2>5.87</formula2>
    </dataValidation>
    <dataValidation type="decimal" allowBlank="1" showErrorMessage="1" errorTitle="ERROR" error="El precio debe ser menor o igual que el de proyecto" sqref="I53 I132" xr:uid="{505E3B40-0BFB-45A3-8668-7A3562D427FD}">
      <formula1>0</formula1>
      <formula2>77.44</formula2>
    </dataValidation>
    <dataValidation type="decimal" allowBlank="1" showErrorMessage="1" errorTitle="ERROR" error="El precio debe ser menor o igual que el de proyecto" sqref="I54 I166" xr:uid="{C76270F8-5D1D-4756-9DB9-1A8AA86EC97E}">
      <formula1>0</formula1>
      <formula2>43.93</formula2>
    </dataValidation>
    <dataValidation type="decimal" allowBlank="1" showErrorMessage="1" errorTitle="ERROR" error="El precio debe ser menor o igual que el de proyecto" sqref="I55" xr:uid="{2F170DAA-9934-4CAC-B542-1892C63D097C}">
      <formula1>0</formula1>
      <formula2>87.02</formula2>
    </dataValidation>
    <dataValidation type="decimal" allowBlank="1" showErrorMessage="1" errorTitle="ERROR" error="El precio debe ser menor o igual que el de proyecto" sqref="I56" xr:uid="{71F77BE6-8BE5-4024-8C85-6E050A94BDA5}">
      <formula1>0</formula1>
      <formula2>36.46</formula2>
    </dataValidation>
    <dataValidation type="decimal" allowBlank="1" showErrorMessage="1" errorTitle="ERROR" error="El precio debe ser menor o igual que el de proyecto" sqref="I57" xr:uid="{52C86DF4-7C9B-48C3-B9F7-2E6BCC5738F6}">
      <formula1>0</formula1>
      <formula2>14.03</formula2>
    </dataValidation>
    <dataValidation type="decimal" allowBlank="1" showErrorMessage="1" errorTitle="ERROR" error="El precio debe ser menor o igual que el de proyecto" sqref="I58" xr:uid="{D7F74E46-C661-45E2-8D17-7E070982FC7F}">
      <formula1>0</formula1>
      <formula2>200.07</formula2>
    </dataValidation>
    <dataValidation type="decimal" allowBlank="1" showErrorMessage="1" errorTitle="ERROR" error="El precio debe ser menor o igual que el de proyecto" sqref="I64" xr:uid="{44215860-CDF8-42AF-AD63-9EBFD20F56B6}">
      <formula1>0</formula1>
      <formula2>26.21</formula2>
    </dataValidation>
    <dataValidation type="decimal" allowBlank="1" showErrorMessage="1" errorTitle="ERROR" error="El precio debe ser menor o igual que el de proyecto" sqref="I65" xr:uid="{8E345D57-B4C1-4A5D-89F8-B62A35E43B4E}">
      <formula1>0</formula1>
      <formula2>20.71</formula2>
    </dataValidation>
    <dataValidation type="decimal" allowBlank="1" showErrorMessage="1" errorTitle="ERROR" error="El precio debe ser menor o igual que el de proyecto" sqref="I66" xr:uid="{D56C7600-AC92-4D54-B537-D5AD4CBA27BA}">
      <formula1>0</formula1>
      <formula2>60.97</formula2>
    </dataValidation>
    <dataValidation type="decimal" allowBlank="1" showErrorMessage="1" errorTitle="ERROR" error="El precio debe ser menor o igual que el de proyecto" sqref="I67" xr:uid="{975DF137-7050-4192-95CB-0003A760C3BE}">
      <formula1>0</formula1>
      <formula2>32.06</formula2>
    </dataValidation>
    <dataValidation type="decimal" allowBlank="1" showErrorMessage="1" errorTitle="ERROR" error="El precio debe ser menor o igual que el de proyecto" sqref="I68" xr:uid="{0C959831-BB09-4201-860F-1AA11C01C467}">
      <formula1>0</formula1>
      <formula2>31.02</formula2>
    </dataValidation>
    <dataValidation type="decimal" allowBlank="1" showErrorMessage="1" errorTitle="ERROR" error="El precio debe ser menor o igual que el de proyecto" sqref="I69" xr:uid="{180F8787-54AA-4689-8E09-84D0E76C9F9E}">
      <formula1>0</formula1>
      <formula2>129.42</formula2>
    </dataValidation>
    <dataValidation type="decimal" allowBlank="1" showErrorMessage="1" errorTitle="ERROR" error="El precio debe ser menor o igual que el de proyecto" sqref="I70" xr:uid="{978BD0B1-7865-4632-8721-6E9EB0719BF9}">
      <formula1>0</formula1>
      <formula2>145.08</formula2>
    </dataValidation>
    <dataValidation type="decimal" allowBlank="1" showErrorMessage="1" errorTitle="ERROR" error="El precio debe ser menor o igual que el de proyecto" sqref="I71" xr:uid="{682ABDF7-730E-4E1D-8E74-1A17FF70A2A8}">
      <formula1>0</formula1>
      <formula2>9.79</formula2>
    </dataValidation>
    <dataValidation type="decimal" allowBlank="1" showErrorMessage="1" errorTitle="ERROR" error="El precio debe ser menor o igual que el de proyecto" sqref="I72" xr:uid="{545B9B12-9C1F-4A74-B311-43C80D150490}">
      <formula1>0</formula1>
      <formula2>1962.07</formula2>
    </dataValidation>
    <dataValidation type="decimal" allowBlank="1" showErrorMessage="1" errorTitle="ERROR" error="El precio debe ser menor o igual que el de proyecto" sqref="I76 I81" xr:uid="{04B6A9C3-B575-4FC6-BAB2-B5C14047CD03}">
      <formula1>0</formula1>
      <formula2>125.31</formula2>
    </dataValidation>
    <dataValidation type="decimal" allowBlank="1" showErrorMessage="1" errorTitle="ERROR" error="El precio debe ser menor o igual que el de proyecto" sqref="I77" xr:uid="{F5259CA1-A9AA-4CAC-9B69-0AEF25206801}">
      <formula1>0</formula1>
      <formula2>113.85</formula2>
    </dataValidation>
    <dataValidation type="decimal" allowBlank="1" showErrorMessage="1" errorTitle="ERROR" error="El precio debe ser menor o igual que el de proyecto" sqref="I78" xr:uid="{D5C315E2-D828-4946-9F47-017EAEE3DC63}">
      <formula1>0</formula1>
      <formula2>25.25</formula2>
    </dataValidation>
    <dataValidation type="decimal" allowBlank="1" showErrorMessage="1" errorTitle="ERROR" error="El precio debe ser menor o igual que el de proyecto" sqref="I79" xr:uid="{D6E7AB67-DA16-4785-84BF-0DA4FAF6AC7B}">
      <formula1>0</formula1>
      <formula2>18.47</formula2>
    </dataValidation>
    <dataValidation type="decimal" allowBlank="1" showErrorMessage="1" errorTitle="ERROR" error="El precio debe ser menor o igual que el de proyecto" sqref="I80" xr:uid="{99EE23C8-50C4-480C-B176-026CCCE10328}">
      <formula1>0</formula1>
      <formula2>26.92</formula2>
    </dataValidation>
    <dataValidation type="decimal" allowBlank="1" showErrorMessage="1" errorTitle="ERROR" error="El precio debe ser menor o igual que el de proyecto" sqref="I83 I230" xr:uid="{AAC530FD-2438-46E1-862B-14BD68D7C7A5}">
      <formula1>0</formula1>
      <formula2>167.25</formula2>
    </dataValidation>
    <dataValidation type="decimal" allowBlank="1" showErrorMessage="1" errorTitle="ERROR" error="El precio debe ser menor o igual que el de proyecto" sqref="I84 I511 I426 I415" xr:uid="{3AF5B671-EB17-4BF6-8EF9-FEA1CFEDDE4A}">
      <formula1>0</formula1>
      <formula2>262.5</formula2>
    </dataValidation>
    <dataValidation type="decimal" allowBlank="1" showErrorMessage="1" errorTitle="ERROR" error="El precio debe ser menor o igual que el de proyecto" sqref="I88" xr:uid="{860BB0CF-9DB1-4AF5-8F5D-468A80FA9262}">
      <formula1>0</formula1>
      <formula2>25.53</formula2>
    </dataValidation>
    <dataValidation type="decimal" allowBlank="1" showErrorMessage="1" errorTitle="ERROR" error="El precio debe ser menor o igual que el de proyecto" sqref="I89" xr:uid="{3FD1617C-BDB7-42D8-B3BB-1F1CFFC7162A}">
      <formula1>0</formula1>
      <formula2>21.45</formula2>
    </dataValidation>
    <dataValidation type="decimal" allowBlank="1" showErrorMessage="1" errorTitle="ERROR" error="El precio debe ser menor o igual que el de proyecto" sqref="I90" xr:uid="{CBE61454-FC2B-4DD8-9D4C-44C43BE98B7B}">
      <formula1>0</formula1>
      <formula2>149.1</formula2>
    </dataValidation>
    <dataValidation type="decimal" allowBlank="1" showErrorMessage="1" errorTitle="ERROR" error="El precio debe ser menor o igual que el de proyecto" sqref="I91" xr:uid="{C14F2D16-4D61-49B3-B41A-5022D518A97F}">
      <formula1>0</formula1>
      <formula2>48.44</formula2>
    </dataValidation>
    <dataValidation type="decimal" allowBlank="1" showErrorMessage="1" errorTitle="ERROR" error="El precio debe ser menor o igual que el de proyecto" sqref="I92" xr:uid="{883072A7-699D-4276-892E-356C470A6AF7}">
      <formula1>0</formula1>
      <formula2>27.84</formula2>
    </dataValidation>
    <dataValidation type="decimal" allowBlank="1" showErrorMessage="1" errorTitle="ERROR" error="El precio debe ser menor o igual que el de proyecto" sqref="I93" xr:uid="{60D7ACE8-9AC8-4D83-8F4F-2A6AFA0312C9}">
      <formula1>0</formula1>
      <formula2>272.25</formula2>
    </dataValidation>
    <dataValidation type="decimal" allowBlank="1" showErrorMessage="1" errorTitle="ERROR" error="El precio debe ser menor o igual que el de proyecto" sqref="I94" xr:uid="{ACFD398B-74E5-4081-B1F6-0B02A75E4D95}">
      <formula1>0</formula1>
      <formula2>2450.7</formula2>
    </dataValidation>
    <dataValidation type="decimal" allowBlank="1" showErrorMessage="1" errorTitle="ERROR" error="El precio debe ser menor o igual que el de proyecto" sqref="I95" xr:uid="{5C674FE4-CEEA-4B14-8B84-AFA14356546B}">
      <formula1>0</formula1>
      <formula2>426.74</formula2>
    </dataValidation>
    <dataValidation type="decimal" allowBlank="1" showErrorMessage="1" errorTitle="ERROR" error="El precio debe ser menor o igual que el de proyecto" sqref="I96" xr:uid="{A4EFC125-9C1E-4ADF-B46F-867693F35151}">
      <formula1>0</formula1>
      <formula2>51.86</formula2>
    </dataValidation>
    <dataValidation type="decimal" allowBlank="1" showErrorMessage="1" errorTitle="ERROR" error="El precio debe ser menor o igual que el de proyecto" sqref="I97" xr:uid="{8FF43E0B-1BB7-4AC1-B58A-AD1434796EC2}">
      <formula1>0</formula1>
      <formula2>35.65</formula2>
    </dataValidation>
    <dataValidation type="decimal" allowBlank="1" showErrorMessage="1" errorTitle="ERROR" error="El precio debe ser menor o igual que el de proyecto" sqref="I98" xr:uid="{183FD7E0-36FE-4D0C-A5B5-132124D429D7}">
      <formula1>0</formula1>
      <formula2>11.25</formula2>
    </dataValidation>
    <dataValidation type="decimal" allowBlank="1" showErrorMessage="1" errorTitle="ERROR" error="El precio debe ser menor o igual que el de proyecto" sqref="I99" xr:uid="{84E0FD62-D02C-4709-97DF-FF1E8ACDABE8}">
      <formula1>0</formula1>
      <formula2>60.45</formula2>
    </dataValidation>
    <dataValidation type="decimal" allowBlank="1" showErrorMessage="1" errorTitle="ERROR" error="El precio debe ser menor o igual que el de proyecto" sqref="I100" xr:uid="{B83170FE-5E32-4DF2-BD8F-99C9A28A1DEA}">
      <formula1>0</formula1>
      <formula2>33.38</formula2>
    </dataValidation>
    <dataValidation type="decimal" allowBlank="1" showErrorMessage="1" errorTitle="ERROR" error="El precio debe ser menor o igual que el de proyecto" sqref="I101" xr:uid="{17EA7D3E-D164-488F-A453-F8DFC8EA76C3}">
      <formula1>0</formula1>
      <formula2>17.7</formula2>
    </dataValidation>
    <dataValidation type="decimal" allowBlank="1" showErrorMessage="1" errorTitle="ERROR" error="El precio debe ser menor o igual que el de proyecto" sqref="I102" xr:uid="{5B2D0234-DA63-4784-A30D-8F16DC16C7A3}">
      <formula1>0</formula1>
      <formula2>4513.74</formula2>
    </dataValidation>
    <dataValidation type="decimal" allowBlank="1" showErrorMessage="1" errorTitle="ERROR" error="El precio debe ser menor o igual que el de proyecto" sqref="I103" xr:uid="{453E41E9-8328-4DC3-B070-424440DF7024}">
      <formula1>0</formula1>
      <formula2>61.87</formula2>
    </dataValidation>
    <dataValidation type="decimal" allowBlank="1" showErrorMessage="1" errorTitle="ERROR" error="El precio debe ser menor o igual que el de proyecto" sqref="I107" xr:uid="{FD2B7906-3714-4700-ACA7-1DDF68C05F59}">
      <formula1>0</formula1>
      <formula2>92.63</formula2>
    </dataValidation>
    <dataValidation type="decimal" allowBlank="1" showErrorMessage="1" errorTitle="ERROR" error="El precio debe ser menor o igual que el de proyecto" sqref="I108" xr:uid="{594D19D7-D2BF-4434-B580-57C46C363EF8}">
      <formula1>0</formula1>
      <formula2>86.38</formula2>
    </dataValidation>
    <dataValidation type="decimal" allowBlank="1" showErrorMessage="1" errorTitle="ERROR" error="El precio debe ser menor o igual que el de proyecto" sqref="I109" xr:uid="{9D986192-5A85-4903-95A8-84C2EBA00E78}">
      <formula1>0</formula1>
      <formula2>341.31</formula2>
    </dataValidation>
    <dataValidation type="decimal" allowBlank="1" showErrorMessage="1" errorTitle="ERROR" error="El precio debe ser menor o igual que el de proyecto" sqref="I110" xr:uid="{F3ECEC8E-948B-4A1B-A251-DFBD19C1E891}">
      <formula1>0</formula1>
      <formula2>361.15</formula2>
    </dataValidation>
    <dataValidation type="decimal" allowBlank="1" showErrorMessage="1" errorTitle="ERROR" error="El precio debe ser menor o igual que el de proyecto" sqref="I111" xr:uid="{D329F3A6-CA60-4F26-9F8C-8175C16CBC0C}">
      <formula1>0</formula1>
      <formula2>238.78</formula2>
    </dataValidation>
    <dataValidation type="decimal" allowBlank="1" showErrorMessage="1" errorTitle="ERROR" error="El precio debe ser menor o igual que el de proyecto" sqref="I112" xr:uid="{B7602D8D-6411-4D53-89A8-18B32E4ABAC8}">
      <formula1>0</formula1>
      <formula2>343.57</formula2>
    </dataValidation>
    <dataValidation type="decimal" allowBlank="1" showErrorMessage="1" errorTitle="ERROR" error="El precio debe ser menor o igual que el de proyecto" sqref="I113" xr:uid="{16536DD3-A47B-45F0-8FB7-58341977FFAF}">
      <formula1>0</formula1>
      <formula2>203.02</formula2>
    </dataValidation>
    <dataValidation type="decimal" allowBlank="1" showErrorMessage="1" errorTitle="ERROR" error="El precio debe ser menor o igual que el de proyecto" sqref="I114" xr:uid="{2A7E5718-6B46-477A-AF7C-D7D0FFDB416D}">
      <formula1>0</formula1>
      <formula2>291.49</formula2>
    </dataValidation>
    <dataValidation type="decimal" allowBlank="1" showErrorMessage="1" errorTitle="ERROR" error="El precio debe ser menor o igual que el de proyecto" sqref="I115" xr:uid="{8A600575-71FC-4FB3-AC20-364CBDCE0798}">
      <formula1>0</formula1>
      <formula2>6534.76</formula2>
    </dataValidation>
    <dataValidation type="decimal" allowBlank="1" showErrorMessage="1" errorTitle="ERROR" error="El precio debe ser menor o igual que el de proyecto" sqref="I116" xr:uid="{0B26CF63-AD1F-40C3-A549-6D60C60FFA7D}">
      <formula1>0</formula1>
      <formula2>62.64</formula2>
    </dataValidation>
    <dataValidation type="decimal" allowBlank="1" showErrorMessage="1" errorTitle="ERROR" error="El precio debe ser menor o igual que el de proyecto" sqref="I117 I172" xr:uid="{A47543AA-8255-4B4D-A27B-0768BAB089FC}">
      <formula1>0</formula1>
      <formula2>36.82</formula2>
    </dataValidation>
    <dataValidation type="decimal" allowBlank="1" showErrorMessage="1" errorTitle="ERROR" error="El precio debe ser menor o igual que el de proyecto" sqref="I118 I173" xr:uid="{829B6CC8-DDFC-471F-92E5-57E7F7965753}">
      <formula1>0</formula1>
      <formula2>107.68</formula2>
    </dataValidation>
    <dataValidation type="decimal" allowBlank="1" showErrorMessage="1" errorTitle="ERROR" error="El precio debe ser menor o igual que el de proyecto" sqref="I119" xr:uid="{2E2DACB4-21B9-4767-AA56-41C33A52A3F7}">
      <formula1>0</formula1>
      <formula2>56.36</formula2>
    </dataValidation>
    <dataValidation type="decimal" allowBlank="1" showErrorMessage="1" errorTitle="ERROR" error="El precio debe ser menor o igual que el de proyecto" sqref="I120" xr:uid="{617E071F-A265-40D7-8A03-D9CE5EA9A257}">
      <formula1>0</formula1>
      <formula2>87.82</formula2>
    </dataValidation>
    <dataValidation type="decimal" allowBlank="1" showErrorMessage="1" errorTitle="ERROR" error="El precio debe ser menor o igual que el de proyecto" sqref="I121" xr:uid="{6F282A77-8BC7-4E21-AE6F-F863620FD80A}">
      <formula1>0</formula1>
      <formula2>87.19</formula2>
    </dataValidation>
    <dataValidation type="decimal" allowBlank="1" showErrorMessage="1" errorTitle="ERROR" error="El precio debe ser menor o igual que el de proyecto" sqref="I125" xr:uid="{5F6DBE2A-2F44-4294-9BBE-2F795B01D93A}">
      <formula1>0</formula1>
      <formula2>22.34</formula2>
    </dataValidation>
    <dataValidation type="decimal" allowBlank="1" showErrorMessage="1" errorTitle="ERROR" error="El precio debe ser menor o igual que el de proyecto" sqref="I126" xr:uid="{3C28902E-3AFF-445C-82C5-E203D07715C4}">
      <formula1>0</formula1>
      <formula2>27.32</formula2>
    </dataValidation>
    <dataValidation type="decimal" allowBlank="1" showErrorMessage="1" errorTitle="ERROR" error="El precio debe ser menor o igual que el de proyecto" sqref="I127" xr:uid="{FAABB6D1-8969-4D9A-993A-C80A8D01357C}">
      <formula1>0</formula1>
      <formula2>18.7</formula2>
    </dataValidation>
    <dataValidation type="decimal" allowBlank="1" showErrorMessage="1" errorTitle="ERROR" error="El precio debe ser menor o igual que el de proyecto" sqref="I128" xr:uid="{FECAE8A8-5DB7-422A-978F-1E5AA42DAB81}">
      <formula1>0</formula1>
      <formula2>12.89</formula2>
    </dataValidation>
    <dataValidation type="decimal" allowBlank="1" showErrorMessage="1" errorTitle="ERROR" error="El precio debe ser menor o igual que el de proyecto" sqref="I133" xr:uid="{94426B9D-C67B-4C52-ACF8-E7C7B83D372F}">
      <formula1>0</formula1>
      <formula2>851.54</formula2>
    </dataValidation>
    <dataValidation type="decimal" allowBlank="1" showErrorMessage="1" errorTitle="ERROR" error="El precio debe ser menor o igual que el de proyecto" sqref="I134" xr:uid="{DDB2AB25-5FD5-4909-A92A-E88C8056657D}">
      <formula1>0</formula1>
      <formula2>5987.34</formula2>
    </dataValidation>
    <dataValidation type="decimal" allowBlank="1" showErrorMessage="1" errorTitle="ERROR" error="El precio debe ser menor o igual que el de proyecto" sqref="I135" xr:uid="{714AC4DE-9B6A-424D-999C-70CB705A67E7}">
      <formula1>0</formula1>
      <formula2>50.67</formula2>
    </dataValidation>
    <dataValidation type="decimal" allowBlank="1" showErrorMessage="1" errorTitle="ERROR" error="El precio debe ser menor o igual que el de proyecto" sqref="I136" xr:uid="{3DB273E2-9937-4EC5-90E2-02B080B21FC2}">
      <formula1>0</formula1>
      <formula2>768.6</formula2>
    </dataValidation>
    <dataValidation type="decimal" operator="equal" allowBlank="1" showErrorMessage="1" errorTitle="ERROR" error="Partida alzada. El precio debe ser igual al de proyecto" sqref="I142" xr:uid="{D0BE0CD9-E765-4D64-B5D7-8844AC5311D1}">
      <formula1>F142</formula1>
    </dataValidation>
    <dataValidation type="decimal" allowBlank="1" showErrorMessage="1" errorTitle="ERROR" error="El precio debe ser menor o igual que el de proyecto" sqref="I149" xr:uid="{47C9A8B0-D24A-49B0-A677-048B1A265E2A}">
      <formula1>0</formula1>
      <formula2>180.02</formula2>
    </dataValidation>
    <dataValidation type="decimal" allowBlank="1" showErrorMessage="1" errorTitle="ERROR" error="El precio debe ser menor o igual que el de proyecto" sqref="I150" xr:uid="{323B2256-D8CC-4DD2-A900-C4D796CEEE9F}">
      <formula1>0</formula1>
      <formula2>17.16</formula2>
    </dataValidation>
    <dataValidation type="decimal" allowBlank="1" showErrorMessage="1" errorTitle="ERROR" error="El precio debe ser menor o igual que el de proyecto" sqref="I151" xr:uid="{A72BFD80-0CBD-43FD-AC2B-D5639C92DD66}">
      <formula1>0</formula1>
      <formula2>60.61</formula2>
    </dataValidation>
    <dataValidation type="decimal" allowBlank="1" showErrorMessage="1" errorTitle="ERROR" error="El precio debe ser menor o igual que el de proyecto" sqref="I152" xr:uid="{3469A5E4-4511-481A-B189-4816DD7CD5A9}">
      <formula1>0</formula1>
      <formula2>33.17</formula2>
    </dataValidation>
    <dataValidation type="decimal" allowBlank="1" showErrorMessage="1" errorTitle="ERROR" error="El precio debe ser menor o igual que el de proyecto" sqref="I156" xr:uid="{66D7907A-A3A3-4F3E-BAFD-5B6027F6EB21}">
      <formula1>0</formula1>
      <formula2>583.52</formula2>
    </dataValidation>
    <dataValidation type="decimal" allowBlank="1" showErrorMessage="1" errorTitle="ERROR" error="El precio debe ser menor o igual que el de proyecto" sqref="I157" xr:uid="{AFF99B49-5773-4B9F-920C-724653511336}">
      <formula1>0</formula1>
      <formula2>1152.84</formula2>
    </dataValidation>
    <dataValidation type="decimal" allowBlank="1" showErrorMessage="1" errorTitle="ERROR" error="El precio debe ser menor o igual que el de proyecto" sqref="I158" xr:uid="{201FF214-76D9-4F5E-9DDD-054703276808}">
      <formula1>0</formula1>
      <formula2>297.95</formula2>
    </dataValidation>
    <dataValidation type="decimal" allowBlank="1" showErrorMessage="1" errorTitle="ERROR" error="El precio debe ser menor o igual que el de proyecto" sqref="I171" xr:uid="{2F0964E3-80F5-471B-8D33-E285A8A63F9C}">
      <formula1>0</formula1>
      <formula2>8458.79</formula2>
    </dataValidation>
    <dataValidation type="decimal" allowBlank="1" showErrorMessage="1" errorTitle="ERROR" error="El precio debe ser menor o igual que el de proyecto" sqref="I174" xr:uid="{83D18EFA-9F62-4DC4-B514-590C8AA41597}">
      <formula1>0</formula1>
      <formula2>174.95</formula2>
    </dataValidation>
    <dataValidation type="decimal" allowBlank="1" showErrorMessage="1" errorTitle="ERROR" error="El precio debe ser menor o igual que el de proyecto" sqref="I185 I615 I189" xr:uid="{72750434-7C05-4B41-83C3-273C00DFEBAB}">
      <formula1>0</formula1>
      <formula2>96.12</formula2>
    </dataValidation>
    <dataValidation type="decimal" allowBlank="1" showErrorMessage="1" errorTitle="ERROR" error="El precio debe ser menor o igual que el de proyecto" sqref="I186 I616 I188" xr:uid="{50719486-253C-4A2B-87B2-9BFD873DDCF5}">
      <formula1>0</formula1>
      <formula2>81.14</formula2>
    </dataValidation>
    <dataValidation type="decimal" allowBlank="1" showErrorMessage="1" errorTitle="ERROR" error="El precio debe ser menor o igual que el de proyecto" sqref="I187 I617" xr:uid="{959DB84E-AFE1-411F-A4BC-A2BB518BC82A}">
      <formula1>0</formula1>
      <formula2>81.13</formula2>
    </dataValidation>
    <dataValidation type="decimal" allowBlank="1" showErrorMessage="1" errorTitle="ERROR" error="El precio debe ser menor o igual que el de proyecto" sqref="I190" xr:uid="{13282F92-770D-4048-BD55-836BA37F5D21}">
      <formula1>0</formula1>
      <formula2>30.04</formula2>
    </dataValidation>
    <dataValidation type="decimal" allowBlank="1" showErrorMessage="1" errorTitle="ERROR" error="El precio debe ser menor o igual que el de proyecto" sqref="I198" xr:uid="{6263CA3B-11BD-4EC7-B984-BD4432603596}">
      <formula1>0</formula1>
      <formula2>181.27</formula2>
    </dataValidation>
    <dataValidation type="decimal" allowBlank="1" showErrorMessage="1" errorTitle="ERROR" error="El precio debe ser menor o igual que el de proyecto" sqref="I199" xr:uid="{A03E4E7E-50E7-4788-8605-2FC876474C12}">
      <formula1>0</formula1>
      <formula2>74.54</formula2>
    </dataValidation>
    <dataValidation type="decimal" allowBlank="1" showErrorMessage="1" errorTitle="ERROR" error="El precio debe ser menor o igual que el de proyecto" sqref="I200 I205" xr:uid="{94ED5916-82A2-48BC-9223-2266E907A548}">
      <formula1>0</formula1>
      <formula2>57.17</formula2>
    </dataValidation>
    <dataValidation type="decimal" allowBlank="1" showErrorMessage="1" errorTitle="ERROR" error="El precio debe ser menor o igual que el de proyecto" sqref="I201" xr:uid="{99F6E7F9-1ABE-4114-B8D5-33460ADB7584}">
      <formula1>0</formula1>
      <formula2>8.9</formula2>
    </dataValidation>
    <dataValidation type="decimal" allowBlank="1" showErrorMessage="1" errorTitle="ERROR" error="El precio debe ser menor o igual que el de proyecto" sqref="I202" xr:uid="{CF6A3B98-3025-4403-B6A3-B29B0B2EE18A}">
      <formula1>0</formula1>
      <formula2>436.54</formula2>
    </dataValidation>
    <dataValidation type="decimal" allowBlank="1" showErrorMessage="1" errorTitle="ERROR" error="El precio debe ser menor o igual que el de proyecto" sqref="I203" xr:uid="{0327F0EC-87A7-454C-BBE4-319D95CC246E}">
      <formula1>0</formula1>
      <formula2>467.42</formula2>
    </dataValidation>
    <dataValidation type="decimal" allowBlank="1" showErrorMessage="1" errorTitle="ERROR" error="El precio debe ser menor o igual que el de proyecto" sqref="I204" xr:uid="{D75FCF38-34E5-4588-B0A7-BF180EC31742}">
      <formula1>0</formula1>
      <formula2>85.77</formula2>
    </dataValidation>
    <dataValidation type="decimal" allowBlank="1" showErrorMessage="1" errorTitle="ERROR" error="El precio debe ser menor o igual que el de proyecto" sqref="I206" xr:uid="{F58461D3-C05C-4938-8CC0-E133E2B38B05}">
      <formula1>0</formula1>
      <formula2>1608.94</formula2>
    </dataValidation>
    <dataValidation type="decimal" allowBlank="1" showErrorMessage="1" errorTitle="ERROR" error="El precio debe ser menor o igual que el de proyecto" sqref="I207" xr:uid="{E2951CB3-9535-46E8-8FA6-55FE1AD70DEA}">
      <formula1>0</formula1>
      <formula2>75.48</formula2>
    </dataValidation>
    <dataValidation type="decimal" allowBlank="1" showErrorMessage="1" errorTitle="ERROR" error="El precio debe ser menor o igual que el de proyecto" sqref="I212" xr:uid="{47C343FE-7A78-4993-94EC-A154ADC0B45F}">
      <formula1>0</formula1>
      <formula2>1744.41</formula2>
    </dataValidation>
    <dataValidation type="decimal" allowBlank="1" showErrorMessage="1" errorTitle="ERROR" error="El precio debe ser menor o igual que el de proyecto" sqref="I213" xr:uid="{DC755ABA-33D0-49AC-98CF-D426FA5EE4CC}">
      <formula1>0</formula1>
      <formula2>88.77</formula2>
    </dataValidation>
    <dataValidation type="decimal" allowBlank="1" showErrorMessage="1" errorTitle="ERROR" error="El precio debe ser menor o igual que el de proyecto" sqref="I214" xr:uid="{8B510204-CE5B-469D-A1A6-B4B2AFD59A35}">
      <formula1>0</formula1>
      <formula2>42.95</formula2>
    </dataValidation>
    <dataValidation type="decimal" allowBlank="1" showErrorMessage="1" errorTitle="ERROR" error="El precio debe ser menor o igual que el de proyecto" sqref="I215" xr:uid="{251C93BF-02BD-4842-9B15-C218A1C87C14}">
      <formula1>0</formula1>
      <formula2>49.49</formula2>
    </dataValidation>
    <dataValidation type="decimal" allowBlank="1" showErrorMessage="1" errorTitle="ERROR" error="El precio debe ser menor o igual que el de proyecto" sqref="I219" xr:uid="{BBCE957E-8D0F-42CD-96E4-4AFB12D7D8FF}">
      <formula1>0</formula1>
      <formula2>60.2</formula2>
    </dataValidation>
    <dataValidation type="decimal" allowBlank="1" showErrorMessage="1" errorTitle="ERROR" error="El precio debe ser menor o igual que el de proyecto" sqref="I220" xr:uid="{1CEC60B5-B6A8-4E32-BAEE-DE2B74338C45}">
      <formula1>0</formula1>
      <formula2>286.58</formula2>
    </dataValidation>
    <dataValidation type="decimal" allowBlank="1" showErrorMessage="1" errorTitle="ERROR" error="El precio debe ser menor o igual que el de proyecto" sqref="I221" xr:uid="{718D169E-10A4-448B-B6C6-8731C235BF67}">
      <formula1>0</formula1>
      <formula2>80.93</formula2>
    </dataValidation>
    <dataValidation type="decimal" allowBlank="1" showErrorMessage="1" errorTitle="ERROR" error="El precio debe ser menor o igual que el de proyecto" sqref="I222" xr:uid="{AD282918-FC24-4590-AF87-15DBADABFCDF}">
      <formula1>0</formula1>
      <formula2>177.06</formula2>
    </dataValidation>
    <dataValidation type="decimal" allowBlank="1" showErrorMessage="1" errorTitle="ERROR" error="El precio debe ser menor o igual que el de proyecto" sqref="I223" xr:uid="{2CCAAE2C-5DB7-4499-8C4C-8FEF227EAAA8}">
      <formula1>0</formula1>
      <formula2>132.01</formula2>
    </dataValidation>
    <dataValidation type="decimal" allowBlank="1" showErrorMessage="1" errorTitle="ERROR" error="El precio debe ser menor o igual que el de proyecto" sqref="I224" xr:uid="{045A8167-C13B-4A50-9A0F-5E77F74B0766}">
      <formula1>0</formula1>
      <formula2>49.71</formula2>
    </dataValidation>
    <dataValidation type="decimal" allowBlank="1" showErrorMessage="1" errorTitle="ERROR" error="El precio debe ser menor o igual que el de proyecto" sqref="I225" xr:uid="{37B68C3E-9F1B-445C-8869-22779510544E}">
      <formula1>0</formula1>
      <formula2>18.94</formula2>
    </dataValidation>
    <dataValidation type="decimal" allowBlank="1" showErrorMessage="1" errorTitle="ERROR" error="El precio debe ser menor o igual que el de proyecto" sqref="I226" xr:uid="{C18853A4-D5E6-4BC3-BF07-AFDC420DCC58}">
      <formula1>0</formula1>
      <formula2>230.17</formula2>
    </dataValidation>
    <dataValidation type="decimal" allowBlank="1" showErrorMessage="1" errorTitle="ERROR" error="El precio debe ser menor o igual que el de proyecto" sqref="I234" xr:uid="{97301CC0-B01A-4328-AA11-BB8666718FD5}">
      <formula1>0</formula1>
      <formula2>19.74</formula2>
    </dataValidation>
    <dataValidation type="decimal" allowBlank="1" showErrorMessage="1" errorTitle="ERROR" error="El precio debe ser menor o igual que el de proyecto" sqref="I235" xr:uid="{7B61E7D3-4B45-4374-8C80-F66D8D23EC4D}">
      <formula1>0</formula1>
      <formula2>26.81</formula2>
    </dataValidation>
    <dataValidation type="decimal" allowBlank="1" showErrorMessage="1" errorTitle="ERROR" error="El precio debe ser menor o igual que el de proyecto" sqref="I236" xr:uid="{44D01B17-7868-4372-B2AC-237996286DBC}">
      <formula1>0</formula1>
      <formula2>42.61</formula2>
    </dataValidation>
    <dataValidation type="decimal" allowBlank="1" showErrorMessage="1" errorTitle="ERROR" error="El precio debe ser menor o igual que el de proyecto" sqref="I237" xr:uid="{36DEC3CC-84F5-46A5-BDC3-EA254034DF6E}">
      <formula1>0</formula1>
      <formula2>39.27</formula2>
    </dataValidation>
    <dataValidation type="decimal" allowBlank="1" showErrorMessage="1" errorTitle="ERROR" error="El precio debe ser menor o igual que el de proyecto" sqref="I238" xr:uid="{35E51C7E-9C2E-43CB-8670-775ACDDEEBC4}">
      <formula1>0</formula1>
      <formula2>392.11</formula2>
    </dataValidation>
    <dataValidation type="decimal" allowBlank="1" showErrorMessage="1" errorTitle="ERROR" error="El precio debe ser menor o igual que el de proyecto" sqref="I239" xr:uid="{F28DED2A-8ED5-4D26-936D-AFD6F02C5230}">
      <formula1>0</formula1>
      <formula2>19.97</formula2>
    </dataValidation>
    <dataValidation type="decimal" allowBlank="1" showErrorMessage="1" errorTitle="ERROR" error="El precio debe ser menor o igual que el de proyecto" sqref="I240" xr:uid="{1317E360-030B-4322-B7E1-01DE6D1B952F}">
      <formula1>0</formula1>
      <formula2>209.74</formula2>
    </dataValidation>
    <dataValidation type="decimal" allowBlank="1" showErrorMessage="1" errorTitle="ERROR" error="El precio debe ser menor o igual que el de proyecto" sqref="I244" xr:uid="{280B2F2E-F495-4312-B5AD-9981B94F30CC}">
      <formula1>0</formula1>
      <formula2>36.4</formula2>
    </dataValidation>
    <dataValidation type="decimal" allowBlank="1" showErrorMessage="1" errorTitle="ERROR" error="El precio debe ser menor o igual que el de proyecto" sqref="I248" xr:uid="{8064BF65-C40C-4A52-9FDF-D2685F37CB4D}">
      <formula1>0</formula1>
      <formula2>951.57</formula2>
    </dataValidation>
    <dataValidation type="decimal" allowBlank="1" showErrorMessage="1" errorTitle="ERROR" error="El precio debe ser menor o igual que el de proyecto" sqref="I249" xr:uid="{1C524CC2-EEC3-42F9-969B-172BE0D4EB12}">
      <formula1>0</formula1>
      <formula2>219.26</formula2>
    </dataValidation>
    <dataValidation type="decimal" allowBlank="1" showErrorMessage="1" errorTitle="ERROR" error="El precio debe ser menor o igual que el de proyecto" sqref="I250" xr:uid="{E9E8EAA3-B896-4DD8-861A-D49C2C46E4CF}">
      <formula1>0</formula1>
      <formula2>171.95</formula2>
    </dataValidation>
    <dataValidation type="decimal" allowBlank="1" showErrorMessage="1" errorTitle="ERROR" error="El precio debe ser menor o igual que el de proyecto" sqref="I251" xr:uid="{AA089AA0-5868-4B81-97AF-44321F0EB37E}">
      <formula1>0</formula1>
      <formula2>3.91</formula2>
    </dataValidation>
    <dataValidation type="decimal" allowBlank="1" showErrorMessage="1" errorTitle="ERROR" error="El precio debe ser menor o igual que el de proyecto" sqref="I252" xr:uid="{B7A1192A-D93B-463F-94B5-B686B3B47982}">
      <formula1>0</formula1>
      <formula2>1636.02</formula2>
    </dataValidation>
    <dataValidation type="decimal" allowBlank="1" showErrorMessage="1" errorTitle="ERROR" error="El precio debe ser menor o igual que el de proyecto" sqref="I253" xr:uid="{44F271A4-242B-4888-A4A2-61ADA81C9A15}">
      <formula1>0</formula1>
      <formula2>333.24</formula2>
    </dataValidation>
    <dataValidation type="decimal" allowBlank="1" showErrorMessage="1" errorTitle="ERROR" error="El precio debe ser menor o igual que el de proyecto" sqref="I254" xr:uid="{2AD7C62E-F683-4CBB-BBAC-0126C4D74806}">
      <formula1>0</formula1>
      <formula2>636.66</formula2>
    </dataValidation>
    <dataValidation type="decimal" allowBlank="1" showErrorMessage="1" errorTitle="ERROR" error="El precio debe ser menor o igual que el de proyecto" sqref="I255" xr:uid="{D95006CF-77B9-4163-82F0-DECE54861440}">
      <formula1>0</formula1>
      <formula2>1496.25</formula2>
    </dataValidation>
    <dataValidation type="decimal" allowBlank="1" showErrorMessage="1" errorTitle="ERROR" error="El precio debe ser menor o igual que el de proyecto" sqref="I259" xr:uid="{0ECE038C-737D-47CA-9FE8-21421CFD98A6}">
      <formula1>0</formula1>
      <formula2>158.85</formula2>
    </dataValidation>
    <dataValidation type="decimal" allowBlank="1" showErrorMessage="1" errorTitle="ERROR" error="El precio debe ser menor o igual que el de proyecto" sqref="I260" xr:uid="{B25DA259-FA14-41A8-999D-B5691846C637}">
      <formula1>0</formula1>
      <formula2>69.78</formula2>
    </dataValidation>
    <dataValidation type="decimal" allowBlank="1" showErrorMessage="1" errorTitle="ERROR" error="El precio debe ser menor o igual que el de proyecto" sqref="I261" xr:uid="{AE8397F5-C8AF-4513-A211-10BD7BFDAA65}">
      <formula1>0</formula1>
      <formula2>367.5</formula2>
    </dataValidation>
    <dataValidation type="decimal" allowBlank="1" showErrorMessage="1" errorTitle="ERROR" error="El precio debe ser menor o igual que el de proyecto" sqref="I262" xr:uid="{D62F4D6C-73A8-4AF5-81C4-3C3E5C5077DF}">
      <formula1>0</formula1>
      <formula2>2941.8</formula2>
    </dataValidation>
    <dataValidation type="decimal" allowBlank="1" showErrorMessage="1" errorTitle="ERROR" error="El precio debe ser menor o igual que el de proyecto" sqref="I263" xr:uid="{F1B25F68-643E-46BB-98CE-7F442D77AB1F}">
      <formula1>0</formula1>
      <formula2>1280.42</formula2>
    </dataValidation>
    <dataValidation type="decimal" allowBlank="1" showErrorMessage="1" errorTitle="ERROR" error="El precio debe ser menor o igual que el de proyecto" sqref="I264 I631" xr:uid="{BAA2A52E-C31D-4FD4-B344-3E35FCD0AE61}">
      <formula1>0</formula1>
      <formula2>3015.6</formula2>
    </dataValidation>
    <dataValidation type="decimal" allowBlank="1" showErrorMessage="1" errorTitle="ERROR" error="El precio debe ser menor o igual que el de proyecto" sqref="I265" xr:uid="{FBDCDCE7-CD11-4CEF-AC4D-74DB526243F5}">
      <formula1>0</formula1>
      <formula2>15750</formula2>
    </dataValidation>
    <dataValidation type="decimal" allowBlank="1" showErrorMessage="1" errorTitle="ERROR" error="El precio debe ser menor o igual que el de proyecto" sqref="I271" xr:uid="{26B4393C-9956-444F-932A-C6B3C74176B1}">
      <formula1>0</formula1>
      <formula2>134.54</formula2>
    </dataValidation>
    <dataValidation type="decimal" allowBlank="1" showErrorMessage="1" errorTitle="ERROR" error="El precio debe ser menor o igual que el de proyecto" sqref="I272" xr:uid="{412B6AF0-CE70-44FA-8944-1EF8C7680633}">
      <formula1>0</formula1>
      <formula2>114.17</formula2>
    </dataValidation>
    <dataValidation type="decimal" allowBlank="1" showErrorMessage="1" errorTitle="ERROR" error="El precio debe ser menor o igual que el de proyecto" sqref="I273" xr:uid="{FB4C7CF3-69B9-45D5-8725-EF4F7EE95D8D}">
      <formula1>0</formula1>
      <formula2>121.46</formula2>
    </dataValidation>
    <dataValidation type="decimal" allowBlank="1" showErrorMessage="1" errorTitle="ERROR" error="El precio debe ser menor o igual que el de proyecto" sqref="I274" xr:uid="{DB6FDCA3-BB97-465D-ABF2-E6E69DDA1CA0}">
      <formula1>0</formula1>
      <formula2>45.87</formula2>
    </dataValidation>
    <dataValidation type="decimal" allowBlank="1" showErrorMessage="1" errorTitle="ERROR" error="El precio debe ser menor o igual que el de proyecto" sqref="I275" xr:uid="{FD19DB95-A613-41CD-99C6-6C50153B7D91}">
      <formula1>0</formula1>
      <formula2>172.7</formula2>
    </dataValidation>
    <dataValidation type="decimal" allowBlank="1" showErrorMessage="1" errorTitle="ERROR" error="El precio debe ser menor o igual que el de proyecto" sqref="I276" xr:uid="{07C44F4A-54F1-4412-88E9-056B88A7EC2F}">
      <formula1>0</formula1>
      <formula2>235.36</formula2>
    </dataValidation>
    <dataValidation type="decimal" allowBlank="1" showErrorMessage="1" errorTitle="ERROR" error="El precio debe ser menor o igual que el de proyecto" sqref="I277" xr:uid="{BDEAB080-3DB0-47C5-8C01-94DCDF9AA84A}">
      <formula1>0</formula1>
      <formula2>261.27</formula2>
    </dataValidation>
    <dataValidation type="decimal" allowBlank="1" showErrorMessage="1" errorTitle="ERROR" error="El precio debe ser menor o igual que el de proyecto" sqref="I278" xr:uid="{D3046234-C115-4831-8AB8-89D5F7F4C46F}">
      <formula1>0</formula1>
      <formula2>960.02</formula2>
    </dataValidation>
    <dataValidation type="decimal" allowBlank="1" showErrorMessage="1" errorTitle="ERROR" error="El precio debe ser menor o igual que el de proyecto" sqref="I279" xr:uid="{07CD1BF7-701D-46C5-8515-B21A0AA74809}">
      <formula1>0</formula1>
      <formula2>644.07</formula2>
    </dataValidation>
    <dataValidation type="decimal" allowBlank="1" showErrorMessage="1" errorTitle="ERROR" error="El precio debe ser menor o igual que el de proyecto" sqref="I280" xr:uid="{20E9BA8D-C090-4AFE-8738-68546F44962B}">
      <formula1>0</formula1>
      <formula2>33.06</formula2>
    </dataValidation>
    <dataValidation type="decimal" allowBlank="1" showErrorMessage="1" errorTitle="ERROR" error="El precio debe ser menor o igual que el de proyecto" sqref="I281" xr:uid="{6FE69934-A58D-40F0-A311-F34CC50D8F44}">
      <formula1>0</formula1>
      <formula2>43.67</formula2>
    </dataValidation>
    <dataValidation type="decimal" allowBlank="1" showErrorMessage="1" errorTitle="ERROR" error="El precio debe ser menor o igual que el de proyecto" sqref="I282" xr:uid="{B49EDFDB-72E6-457B-9943-D033CAE63937}">
      <formula1>0</formula1>
      <formula2>547.32</formula2>
    </dataValidation>
    <dataValidation type="decimal" allowBlank="1" showErrorMessage="1" errorTitle="ERROR" error="El precio debe ser menor o igual que el de proyecto" sqref="I283" xr:uid="{1A396A36-CE01-4C62-A5D8-493047E07D40}">
      <formula1>0</formula1>
      <formula2>347.54</formula2>
    </dataValidation>
    <dataValidation type="decimal" allowBlank="1" showErrorMessage="1" errorTitle="ERROR" error="El precio debe ser menor o igual que el de proyecto" sqref="I284" xr:uid="{0138F0C1-5FAF-4214-B92E-98FA2A2149A9}">
      <formula1>0</formula1>
      <formula2>1034.25</formula2>
    </dataValidation>
    <dataValidation type="decimal" allowBlank="1" showErrorMessage="1" errorTitle="ERROR" error="El precio debe ser menor o igual que el de proyecto" sqref="I285" xr:uid="{0190AF8B-975F-468B-9C29-94341558F87C}">
      <formula1>0</formula1>
      <formula2>1038.89</formula2>
    </dataValidation>
    <dataValidation type="decimal" allowBlank="1" showErrorMessage="1" errorTitle="ERROR" error="El precio debe ser menor o igual que el de proyecto" sqref="I293 I359 I349 I322 I309" xr:uid="{15EFE47A-8A8B-4572-900D-7956D310E22A}">
      <formula1>0</formula1>
      <formula2>7.59</formula2>
    </dataValidation>
    <dataValidation type="decimal" allowBlank="1" showErrorMessage="1" errorTitle="ERROR" error="El precio debe ser menor o igual que el de proyecto" sqref="I294 I351" xr:uid="{B13E7B0E-62C2-4A0F-8109-A03AE07330A3}">
      <formula1>0</formula1>
      <formula2>7.16</formula2>
    </dataValidation>
    <dataValidation type="decimal" allowBlank="1" showErrorMessage="1" errorTitle="ERROR" error="El precio debe ser menor o igual que el de proyecto" sqref="I295 I366 I352 I325 I314" xr:uid="{51D1A4E2-8432-47D4-8BFC-E82F6DAD354D}">
      <formula1>0</formula1>
      <formula2>8.04</formula2>
    </dataValidation>
    <dataValidation type="decimal" allowBlank="1" showErrorMessage="1" errorTitle="ERROR" error="El precio debe ser menor o igual que el de proyecto" sqref="I296 I353" xr:uid="{C236CCC6-C3A6-4E1F-971B-FF902B65A8BB}">
      <formula1>0</formula1>
      <formula2>182.39</formula2>
    </dataValidation>
    <dataValidation type="decimal" allowBlank="1" showErrorMessage="1" errorTitle="ERROR" error="El precio debe ser menor o igual que el de proyecto" sqref="I297 I354" xr:uid="{32218C64-A557-432C-A6C0-FD99772ACEA0}">
      <formula1>0</formula1>
      <formula2>79.47</formula2>
    </dataValidation>
    <dataValidation type="decimal" allowBlank="1" showErrorMessage="1" errorTitle="ERROR" error="El precio debe ser menor o igual que el de proyecto" sqref="I298 I355" xr:uid="{73F65876-6963-4631-BC61-FF90074EAA9C}">
      <formula1>0</formula1>
      <formula2>112.97</formula2>
    </dataValidation>
    <dataValidation type="decimal" allowBlank="1" showErrorMessage="1" errorTitle="ERROR" error="El precio debe ser menor o igual que el de proyecto" sqref="I299" xr:uid="{832CB749-98C9-48D8-AD2A-8F73F0ED43C1}">
      <formula1>0</formula1>
      <formula2>173.74</formula2>
    </dataValidation>
    <dataValidation type="decimal" allowBlank="1" showErrorMessage="1" errorTitle="ERROR" error="El precio debe ser menor o igual que el de proyecto" sqref="I300" xr:uid="{76FF2930-F72C-4541-A80C-04DAE7345710}">
      <formula1>0</formula1>
      <formula2>799.54</formula2>
    </dataValidation>
    <dataValidation type="decimal" allowBlank="1" showErrorMessage="1" errorTitle="ERROR" error="El precio debe ser menor o igual que el de proyecto" sqref="I301:I302" xr:uid="{0928EFA9-B9B3-4608-A8F8-8BBAD8BF47CA}">
      <formula1>0</formula1>
      <formula2>7.54</formula2>
    </dataValidation>
    <dataValidation type="decimal" allowBlank="1" showErrorMessage="1" errorTitle="ERROR" error="El precio debe ser menor o igual que el de proyecto" sqref="I303 I350" xr:uid="{7BE140AA-25F4-4574-9FDA-5820341A58E2}">
      <formula1>0</formula1>
      <formula2>75.76</formula2>
    </dataValidation>
    <dataValidation type="decimal" allowBlank="1" showErrorMessage="1" errorTitle="ERROR" error="El precio debe ser menor o igual que el de proyecto" sqref="I304" xr:uid="{0CE33A97-C910-458A-9B5F-59B20ECE1550}">
      <formula1>0</formula1>
      <formula2>1081.5</formula2>
    </dataValidation>
    <dataValidation type="decimal" allowBlank="1" showErrorMessage="1" errorTitle="ERROR" error="El precio debe ser menor o igual que el de proyecto" sqref="I305 I317" xr:uid="{530B31FE-7742-43EE-BD0E-2C854338A8F8}">
      <formula1>0</formula1>
      <formula2>1254.96</formula2>
    </dataValidation>
    <dataValidation type="decimal" allowBlank="1" showErrorMessage="1" errorTitle="ERROR" error="El precio debe ser menor o igual que el de proyecto" sqref="I310" xr:uid="{8A2FCBBD-95D4-4942-B61E-C965F239E25D}">
      <formula1>0</formula1>
      <formula2>202.79</formula2>
    </dataValidation>
    <dataValidation type="decimal" allowBlank="1" showErrorMessage="1" errorTitle="ERROR" error="El precio debe ser menor o igual que el de proyecto" sqref="I311" xr:uid="{E04B29B1-633C-4372-92FD-CAD19DE4834F}">
      <formula1>0</formula1>
      <formula2>12.16</formula2>
    </dataValidation>
    <dataValidation type="decimal" allowBlank="1" showErrorMessage="1" errorTitle="ERROR" error="El precio debe ser menor o igual que el de proyecto" sqref="I312" xr:uid="{4DDA61E1-572A-42E9-BBC5-910667B51962}">
      <formula1>0</formula1>
      <formula2>5.18</formula2>
    </dataValidation>
    <dataValidation type="decimal" allowBlank="1" showErrorMessage="1" errorTitle="ERROR" error="El precio debe ser menor o igual que el de proyecto" sqref="I313" xr:uid="{393E5A64-B267-4B5B-A63D-071DAAC93CF9}">
      <formula1>0</formula1>
      <formula2>12.74</formula2>
    </dataValidation>
    <dataValidation type="decimal" allowBlank="1" showErrorMessage="1" errorTitle="ERROR" error="El precio debe ser menor o igual que el de proyecto" sqref="I315" xr:uid="{F02DB612-DE77-4D06-961E-14977F9772D1}">
      <formula1>0</formula1>
      <formula2>157.07</formula2>
    </dataValidation>
    <dataValidation type="decimal" allowBlank="1" showErrorMessage="1" errorTitle="ERROR" error="El precio debe ser menor o igual que el de proyecto" sqref="I316" xr:uid="{0AC3AF08-3960-4104-BEA7-C00D51D32045}">
      <formula1>0</formula1>
      <formula2>229.82</formula2>
    </dataValidation>
    <dataValidation type="decimal" allowBlank="1" showErrorMessage="1" errorTitle="ERROR" error="El precio debe ser menor o igual que el de proyecto" sqref="I321" xr:uid="{BA4EB137-535D-431F-AA8E-7956FF84029C}">
      <formula1>0</formula1>
      <formula2>261.45</formula2>
    </dataValidation>
    <dataValidation type="decimal" allowBlank="1" showErrorMessage="1" errorTitle="ERROR" error="El precio debe ser menor o igual que el de proyecto" sqref="I323 I360" xr:uid="{1D969632-013C-4DCD-979C-CE1E633A21D6}">
      <formula1>0</formula1>
      <formula2>5.24</formula2>
    </dataValidation>
    <dataValidation type="decimal" allowBlank="1" showErrorMessage="1" errorTitle="ERROR" error="El precio debe ser menor o igual que el de proyecto" sqref="I324 I363" xr:uid="{71B56DA8-1AA9-4566-8CC9-BCD035CB9660}">
      <formula1>0</formula1>
      <formula2>85.69</formula2>
    </dataValidation>
    <dataValidation type="decimal" allowBlank="1" showErrorMessage="1" errorTitle="ERROR" error="El precio debe ser menor o igual que el de proyecto" sqref="I326" xr:uid="{55319E03-EA60-4E0A-B17A-52D99E1F3A39}">
      <formula1>0</formula1>
      <formula2>13.35</formula2>
    </dataValidation>
    <dataValidation type="decimal" allowBlank="1" showErrorMessage="1" errorTitle="ERROR" error="El precio debe ser menor o igual que el de proyecto" sqref="I327 I367" xr:uid="{05B4FAB8-5B47-4B29-BBFD-134E057AF5B0}">
      <formula1>0</formula1>
      <formula2>14.97</formula2>
    </dataValidation>
    <dataValidation type="decimal" allowBlank="1" showErrorMessage="1" errorTitle="ERROR" error="El precio debe ser menor o igual que el de proyecto" sqref="I328 I368" xr:uid="{3B974D79-01DA-468F-88F8-6E198AD68CC8}">
      <formula1>0</formula1>
      <formula2>25.06</formula2>
    </dataValidation>
    <dataValidation type="decimal" allowBlank="1" showErrorMessage="1" errorTitle="ERROR" error="El precio debe ser menor o igual que el de proyecto" sqref="I329" xr:uid="{966B775D-4D5C-425E-A9F2-1E077E6F4FA4}">
      <formula1>0</formula1>
      <formula2>418.32</formula2>
    </dataValidation>
    <dataValidation type="decimal" allowBlank="1" showErrorMessage="1" errorTitle="ERROR" error="El precio debe ser menor o igual que el de proyecto" sqref="I333 I373" xr:uid="{E296626B-8ABA-4942-9B23-FC4AF02ACEF8}">
      <formula1>0</formula1>
      <formula2>91.43</formula2>
    </dataValidation>
    <dataValidation type="decimal" allowBlank="1" showErrorMessage="1" errorTitle="ERROR" error="El precio debe ser menor o igual que el de proyecto" sqref="I334" xr:uid="{F749926C-33D1-4903-82A3-B74C594F4878}">
      <formula1>0</formula1>
      <formula2>70.77</formula2>
    </dataValidation>
    <dataValidation type="decimal" allowBlank="1" showErrorMessage="1" errorTitle="ERROR" error="El precio debe ser menor o igual que el de proyecto" sqref="I335" xr:uid="{EA111808-2E13-448A-A0CA-750AAE39992D}">
      <formula1>0</formula1>
      <formula2>166.06</formula2>
    </dataValidation>
    <dataValidation type="decimal" allowBlank="1" showErrorMessage="1" errorTitle="ERROR" error="El precio debe ser menor o igual que el de proyecto" sqref="I336" xr:uid="{1C665D35-B4C4-49F4-8830-A5216EF7A38F}">
      <formula1>0</formula1>
      <formula2>372.02</formula2>
    </dataValidation>
    <dataValidation type="decimal" allowBlank="1" showErrorMessage="1" errorTitle="ERROR" error="El precio debe ser menor o igual que el de proyecto" sqref="I340" xr:uid="{84CD3063-F8D1-43DC-BADD-19CEA0C1F373}">
      <formula1>0</formula1>
      <formula2>826.4</formula2>
    </dataValidation>
    <dataValidation type="decimal" allowBlank="1" showErrorMessage="1" errorTitle="ERROR" error="El precio debe ser menor o igual que el de proyecto" sqref="I341" xr:uid="{23504AB7-CB15-4313-B52F-FC13287388A5}">
      <formula1>0</formula1>
      <formula2>37.07</formula2>
    </dataValidation>
    <dataValidation type="decimal" allowBlank="1" showErrorMessage="1" errorTitle="ERROR" error="El precio debe ser menor o igual que el de proyecto" sqref="I342" xr:uid="{BE07F2B5-77BB-4B9F-9368-293293E4A2B6}">
      <formula1>0</formula1>
      <formula2>55.49</formula2>
    </dataValidation>
    <dataValidation type="decimal" allowBlank="1" showErrorMessage="1" errorTitle="ERROR" error="El precio debe ser menor o igual que el de proyecto" sqref="I343" xr:uid="{53BCA92A-A882-4BD0-9BBF-AA2AA77CCB79}">
      <formula1>0</formula1>
      <formula2>50.2</formula2>
    </dataValidation>
    <dataValidation type="decimal" allowBlank="1" showErrorMessage="1" errorTitle="ERROR" error="El precio debe ser menor o igual que el de proyecto" sqref="I344" xr:uid="{34D26C54-3A83-4DA9-80A9-5B3A9CC979EA}">
      <formula1>0</formula1>
      <formula2>85.59</formula2>
    </dataValidation>
    <dataValidation type="decimal" allowBlank="1" showErrorMessage="1" errorTitle="ERROR" error="El precio debe ser menor o igual que el de proyecto" sqref="I361" xr:uid="{07DAA15F-4AA2-4A72-83BB-865D21826010}">
      <formula1>0</formula1>
      <formula2>522.9</formula2>
    </dataValidation>
    <dataValidation type="decimal" allowBlank="1" showErrorMessage="1" errorTitle="ERROR" error="El precio debe ser menor o igual que el de proyecto" sqref="I362" xr:uid="{3194A47B-1835-46BD-A268-E788963E19DF}">
      <formula1>0</formula1>
      <formula2>1551.11</formula2>
    </dataValidation>
    <dataValidation type="decimal" allowBlank="1" showErrorMessage="1" errorTitle="ERROR" error="El precio debe ser menor o igual que el de proyecto" sqref="I364" xr:uid="{2DDCD9D6-79CC-44B6-A5CE-CC26F441C1E2}">
      <formula1>0</formula1>
      <formula2>77.19</formula2>
    </dataValidation>
    <dataValidation type="decimal" allowBlank="1" showErrorMessage="1" errorTitle="ERROR" error="El precio debe ser menor o igual que el de proyecto" sqref="I365" xr:uid="{7B684019-AE58-4059-87D0-55CD8B431FC4}">
      <formula1>0</formula1>
      <formula2>240.63</formula2>
    </dataValidation>
    <dataValidation type="decimal" allowBlank="1" showErrorMessage="1" errorTitle="ERROR" error="El precio debe ser menor o igual que el de proyecto" sqref="I369" xr:uid="{C38D469A-4FCD-4480-81CC-5CDA70D192E8}">
      <formula1>0</formula1>
      <formula2>13.37</formula2>
    </dataValidation>
    <dataValidation type="decimal" allowBlank="1" showErrorMessage="1" errorTitle="ERROR" error="El precio debe ser menor o igual que el de proyecto" sqref="I379" xr:uid="{5A924F8D-4411-4851-A33F-4A661F797327}">
      <formula1>0</formula1>
      <formula2>4187.82</formula2>
    </dataValidation>
    <dataValidation type="decimal" allowBlank="1" showErrorMessage="1" errorTitle="ERROR" error="El precio debe ser menor o igual que el de proyecto" sqref="I380" xr:uid="{CF4722EB-B5DD-4D82-984E-710A755302DC}">
      <formula1>0</formula1>
      <formula2>1597.05</formula2>
    </dataValidation>
    <dataValidation type="decimal" allowBlank="1" showErrorMessage="1" errorTitle="ERROR" error="El precio debe ser menor o igual que el de proyecto" sqref="I381" xr:uid="{E2E1CC2E-5C86-46C6-BAAD-1A46322E7D77}">
      <formula1>0</formula1>
      <formula2>1508.33</formula2>
    </dataValidation>
    <dataValidation type="decimal" allowBlank="1" showErrorMessage="1" errorTitle="ERROR" error="El precio debe ser menor o igual que el de proyecto" sqref="I385" xr:uid="{2F28F218-8259-4591-8E45-15B426E38D71}">
      <formula1>0</formula1>
      <formula2>4081.35</formula2>
    </dataValidation>
    <dataValidation type="decimal" allowBlank="1" showErrorMessage="1" errorTitle="ERROR" error="El precio debe ser menor o igual que el de proyecto" sqref="I386" xr:uid="{1461ACD5-2C5E-4F9F-946A-FB5F8B88E1AB}">
      <formula1>0</formula1>
      <formula2>2306.85</formula2>
    </dataValidation>
    <dataValidation type="decimal" allowBlank="1" showErrorMessage="1" errorTitle="ERROR" error="El precio debe ser menor o igual que el de proyecto" sqref="I393" xr:uid="{C3F0875D-F64A-4F42-A23A-003D197E9587}">
      <formula1>0</formula1>
      <formula2>1328.25</formula2>
    </dataValidation>
    <dataValidation type="decimal" allowBlank="1" showErrorMessage="1" errorTitle="ERROR" error="El precio debe ser menor o igual que el de proyecto" sqref="I394 I405" xr:uid="{1E8C255F-3507-49BE-84B4-E5F6A49B8C97}">
      <formula1>0</formula1>
      <formula2>504.38</formula2>
    </dataValidation>
    <dataValidation type="decimal" allowBlank="1" showErrorMessage="1" errorTitle="ERROR" error="El precio debe ser menor o igual que el de proyecto" sqref="I395" xr:uid="{913A30CC-DEC5-4A33-9CFC-55F34DA9A588}">
      <formula1>0</formula1>
      <formula2>69.24</formula2>
    </dataValidation>
    <dataValidation type="decimal" allowBlank="1" showErrorMessage="1" errorTitle="ERROR" error="El precio debe ser menor o igual que el de proyecto" sqref="I396:I397" xr:uid="{983F63B7-25F2-44E7-A5A5-179D662E4C78}">
      <formula1>0</formula1>
      <formula2>271.61</formula2>
    </dataValidation>
    <dataValidation type="decimal" allowBlank="1" showErrorMessage="1" errorTitle="ERROR" error="El precio debe ser menor o igual que el de proyecto" sqref="I401 I453 I409" xr:uid="{F1FEE108-E1D7-4286-866E-5485485DD797}">
      <formula1>0</formula1>
      <formula2>840</formula2>
    </dataValidation>
    <dataValidation type="decimal" allowBlank="1" showErrorMessage="1" errorTitle="ERROR" error="El precio debe ser menor o igual que el de proyecto" sqref="I416 I422" xr:uid="{36EA04DF-CF6A-4B2C-B9CF-31BEE3D7B965}">
      <formula1>0</formula1>
      <formula2>225.75</formula2>
    </dataValidation>
    <dataValidation type="decimal" allowBlank="1" showErrorMessage="1" errorTitle="ERROR" error="El precio debe ser menor o igual que el de proyecto" sqref="I417" xr:uid="{9D91A6DB-C40F-4BD0-808A-5E23C23456C9}">
      <formula1>0</formula1>
      <formula2>2226.15</formula2>
    </dataValidation>
    <dataValidation type="decimal" allowBlank="1" showErrorMessage="1" errorTitle="ERROR" error="El precio debe ser menor o igual que el de proyecto" sqref="I418" xr:uid="{6C75AEE2-9636-4074-869E-43135988A909}">
      <formula1>0</formula1>
      <formula2>882.7</formula2>
    </dataValidation>
    <dataValidation type="decimal" allowBlank="1" showErrorMessage="1" errorTitle="ERROR" error="El precio debe ser menor o igual que el de proyecto" sqref="I419" xr:uid="{7396965B-B915-46A3-8DCE-90C31A317603}">
      <formula1>0</formula1>
      <formula2>126</formula2>
    </dataValidation>
    <dataValidation type="decimal" allowBlank="1" showErrorMessage="1" errorTitle="ERROR" error="El precio debe ser menor o igual que el de proyecto" sqref="I420" xr:uid="{324F98F5-92AA-4AA6-AE80-EB4AB14CFAB1}">
      <formula1>0</formula1>
      <formula2>830.55</formula2>
    </dataValidation>
    <dataValidation type="decimal" allowBlank="1" showErrorMessage="1" errorTitle="ERROR" error="El precio debe ser menor o igual que el de proyecto" sqref="I421" xr:uid="{465D67B4-954E-41F4-9417-C683C0842BB6}">
      <formula1>0</formula1>
      <formula2>669.9</formula2>
    </dataValidation>
    <dataValidation type="decimal" allowBlank="1" showErrorMessage="1" errorTitle="ERROR" error="El precio debe ser menor o igual que el de proyecto" sqref="I423" xr:uid="{B75BD822-48AE-4FE4-B378-78CC0AB7A7B8}">
      <formula1>0</formula1>
      <formula2>13083.14</formula2>
    </dataValidation>
    <dataValidation type="decimal" allowBlank="1" showErrorMessage="1" errorTitle="ERROR" error="El precio debe ser menor o igual que el de proyecto" sqref="I424" xr:uid="{018F64ED-989E-42D9-B923-C1AC24657DD2}">
      <formula1>0</formula1>
      <formula2>724.5</formula2>
    </dataValidation>
    <dataValidation type="decimal" allowBlank="1" showErrorMessage="1" errorTitle="ERROR" error="El precio debe ser menor o igual que el de proyecto" sqref="I425" xr:uid="{9798E0EA-6618-4387-916B-009BA7521ADE}">
      <formula1>0</formula1>
      <formula2>976.25</formula2>
    </dataValidation>
    <dataValidation type="decimal" allowBlank="1" showErrorMessage="1" errorTitle="ERROR" error="El precio debe ser menor o igual que el de proyecto" sqref="I432" xr:uid="{3E5363AA-5426-40EF-8FE9-21E58D656919}">
      <formula1>0</formula1>
      <formula2>170.08</formula2>
    </dataValidation>
    <dataValidation type="decimal" allowBlank="1" showErrorMessage="1" errorTitle="ERROR" error="El precio debe ser menor o igual que el de proyecto" sqref="I433" xr:uid="{1646FB12-690D-4CB9-8001-3EA7BA714E95}">
      <formula1>0</formula1>
      <formula2>907.54</formula2>
    </dataValidation>
    <dataValidation type="decimal" allowBlank="1" showErrorMessage="1" errorTitle="ERROR" error="El precio debe ser menor o igual que el de proyecto" sqref="I434" xr:uid="{3869AD4E-F6B1-421F-BCC6-02AB79180BC0}">
      <formula1>0</formula1>
      <formula2>183.75</formula2>
    </dataValidation>
    <dataValidation type="decimal" allowBlank="1" showErrorMessage="1" errorTitle="ERROR" error="El precio debe ser menor o igual que el de proyecto" sqref="I435 I545 I509 I475 I470" xr:uid="{C6817B1C-6D54-42F0-A515-40E0C15F9137}">
      <formula1>0</formula1>
      <formula2>2.7</formula2>
    </dataValidation>
    <dataValidation type="decimal" allowBlank="1" showErrorMessage="1" errorTitle="ERROR" error="El precio debe ser menor o igual que el de proyecto" sqref="I436 I565" xr:uid="{A92D9818-E465-4B4B-A98C-C6A65E6A91D9}">
      <formula1>0</formula1>
      <formula2>1567.38</formula2>
    </dataValidation>
    <dataValidation type="decimal" allowBlank="1" showErrorMessage="1" errorTitle="ERROR" error="El precio debe ser menor o igual que el de proyecto" sqref="I437" xr:uid="{D36AC247-A7CA-4159-A696-2B2BA18F5890}">
      <formula1>0</formula1>
      <formula2>6057.64</formula2>
    </dataValidation>
    <dataValidation type="decimal" allowBlank="1" showErrorMessage="1" errorTitle="ERROR" error="El precio debe ser menor o igual que el de proyecto" sqref="I438" xr:uid="{F89EF061-24FA-445F-82C5-8F41910AA91A}">
      <formula1>0</formula1>
      <formula2>486.44</formula2>
    </dataValidation>
    <dataValidation type="decimal" allowBlank="1" showErrorMessage="1" errorTitle="ERROR" error="El precio debe ser menor o igual que el de proyecto" sqref="I439" xr:uid="{AD1D66B2-9E9F-47F6-8C13-6161704D8FCE}">
      <formula1>0</formula1>
      <formula2>4777.5</formula2>
    </dataValidation>
    <dataValidation type="decimal" allowBlank="1" showErrorMessage="1" errorTitle="ERROR" error="El precio debe ser menor o igual que el de proyecto" sqref="I441 I462" xr:uid="{03C90D55-2E64-4D4F-B811-581E88B9B4D0}">
      <formula1>0</formula1>
      <formula2>472.5</formula2>
    </dataValidation>
    <dataValidation type="decimal" allowBlank="1" showErrorMessage="1" errorTitle="ERROR" error="El precio debe ser menor o igual que el de proyecto" sqref="I445" xr:uid="{8C26CC71-1A72-4FD7-9027-15B96FA4C896}">
      <formula1>0</formula1>
      <formula2>19337.85</formula2>
    </dataValidation>
    <dataValidation type="decimal" allowBlank="1" showErrorMessage="1" errorTitle="ERROR" error="El precio debe ser menor o igual que el de proyecto" sqref="I446" xr:uid="{57EA58F0-EF55-496E-BA91-0272F319E791}">
      <formula1>0</formula1>
      <formula2>414.89</formula2>
    </dataValidation>
    <dataValidation type="decimal" allowBlank="1" showErrorMessage="1" errorTitle="ERROR" error="El precio debe ser menor o igual que el de proyecto" sqref="I447" xr:uid="{C0944BD6-4071-4634-95DB-67E52C8A93CC}">
      <formula1>0</formula1>
      <formula2>4108.55</formula2>
    </dataValidation>
    <dataValidation type="decimal" allowBlank="1" showErrorMessage="1" errorTitle="ERROR" error="El precio debe ser menor o igual que el de proyecto" sqref="I451" xr:uid="{49E457D5-AD25-4486-95D5-69611BF0BB49}">
      <formula1>0</formula1>
      <formula2>315</formula2>
    </dataValidation>
    <dataValidation type="decimal" allowBlank="1" showErrorMessage="1" errorTitle="ERROR" error="El precio debe ser menor o igual que el de proyecto" sqref="I452" xr:uid="{F295744D-42C0-462E-BFC7-E48DE69B071B}">
      <formula1>0</formula1>
      <formula2>682.5</formula2>
    </dataValidation>
    <dataValidation type="decimal" allowBlank="1" showErrorMessage="1" errorTitle="ERROR" error="El precio debe ser menor o igual que el de proyecto" sqref="I459" xr:uid="{42C8C783-C632-4D2F-A531-4252E0D19335}">
      <formula1>0</formula1>
      <formula2>1837.5</formula2>
    </dataValidation>
    <dataValidation type="decimal" allowBlank="1" showErrorMessage="1" errorTitle="ERROR" error="El precio debe ser menor o igual que el de proyecto" sqref="I460" xr:uid="{09C91360-BECE-4A27-A9AD-9BFBFF1A14D3}">
      <formula1>0</formula1>
      <formula2>3.22</formula2>
    </dataValidation>
    <dataValidation type="decimal" allowBlank="1" showErrorMessage="1" errorTitle="ERROR" error="El precio debe ser menor o igual que el de proyecto" sqref="I461" xr:uid="{0AA65A23-5060-4004-BD86-13317184F12E}">
      <formula1>0</formula1>
      <formula2>1522.5</formula2>
    </dataValidation>
    <dataValidation type="decimal" allowBlank="1" showErrorMessage="1" errorTitle="ERROR" error="El precio debe ser menor o igual que el de proyecto" sqref="I466" xr:uid="{08889D97-39C1-4044-B901-94DF5D0B70D0}">
      <formula1>0</formula1>
      <formula2>7.1</formula2>
    </dataValidation>
    <dataValidation type="decimal" allowBlank="1" showErrorMessage="1" errorTitle="ERROR" error="El precio debe ser menor o igual que el de proyecto" sqref="I474" xr:uid="{485DE869-9660-4933-AD72-7A62A1A0F5B4}">
      <formula1>0</formula1>
      <formula2>2754.68</formula2>
    </dataValidation>
    <dataValidation type="decimal" allowBlank="1" showErrorMessage="1" errorTitle="ERROR" error="El precio debe ser menor o igual que el de proyecto" sqref="I476" xr:uid="{4C801804-9175-48E6-ADF8-EE26A0925497}">
      <formula1>0</formula1>
      <formula2>4.17</formula2>
    </dataValidation>
    <dataValidation type="decimal" allowBlank="1" showErrorMessage="1" errorTitle="ERROR" error="El precio debe ser menor o igual que el de proyecto" sqref="I480" xr:uid="{7414646F-6383-4602-8CDF-1BB0A258E122}">
      <formula1>0</formula1>
      <formula2>430.33</formula2>
    </dataValidation>
    <dataValidation type="decimal" allowBlank="1" showErrorMessage="1" errorTitle="ERROR" error="El precio debe ser menor o igual que el de proyecto" sqref="I481" xr:uid="{05B65938-B0AD-4F87-AE41-12784E90A899}">
      <formula1>0</formula1>
      <formula2>2690.88</formula2>
    </dataValidation>
    <dataValidation type="decimal" allowBlank="1" showErrorMessage="1" errorTitle="ERROR" error="El precio debe ser menor o igual que el de proyecto" sqref="I482" xr:uid="{5E0E9315-B154-456E-8E8F-F39E74D3E685}">
      <formula1>0</formula1>
      <formula2>15614.81</formula2>
    </dataValidation>
    <dataValidation type="decimal" allowBlank="1" showErrorMessage="1" errorTitle="ERROR" error="El precio debe ser menor o igual que el de proyecto" sqref="I483" xr:uid="{1BC641DE-3C98-4DE5-B6E6-1A1FAF6FCA5D}">
      <formula1>0</formula1>
      <formula2>5369.63</formula2>
    </dataValidation>
    <dataValidation type="decimal" allowBlank="1" showErrorMessage="1" errorTitle="ERROR" error="El precio debe ser menor o igual que el de proyecto" sqref="I484" xr:uid="{8E7BF794-B84C-4738-99DE-8ED8D45842ED}">
      <formula1>0</formula1>
      <formula2>2866.76</formula2>
    </dataValidation>
    <dataValidation type="decimal" allowBlank="1" showErrorMessage="1" errorTitle="ERROR" error="El precio debe ser menor o igual que el de proyecto" sqref="I485" xr:uid="{618389DC-4913-4290-8347-C2FD87A1DBFA}">
      <formula1>0</formula1>
      <formula2>6115.54</formula2>
    </dataValidation>
    <dataValidation type="decimal" allowBlank="1" showErrorMessage="1" errorTitle="ERROR" error="El precio debe ser menor o igual que el de proyecto" sqref="I486" xr:uid="{CA7204EF-15BF-4222-8235-F948B8B4FF1B}">
      <formula1>0</formula1>
      <formula2>8458.3</formula2>
    </dataValidation>
    <dataValidation type="decimal" allowBlank="1" showErrorMessage="1" errorTitle="ERROR" error="El precio debe ser menor o igual que el de proyecto" sqref="I487" xr:uid="{A85C821D-F628-4BCF-81ED-D8BCA7B69608}">
      <formula1>0</formula1>
      <formula2>774.17</formula2>
    </dataValidation>
    <dataValidation type="decimal" allowBlank="1" showErrorMessage="1" errorTitle="ERROR" error="El precio debe ser menor o igual que el de proyecto" sqref="I488" xr:uid="{5CAB1F9B-7968-4BED-A447-13507F5C509D}">
      <formula1>0</formula1>
      <formula2>7927.5</formula2>
    </dataValidation>
    <dataValidation type="decimal" allowBlank="1" showErrorMessage="1" errorTitle="ERROR" error="El precio debe ser menor o igual que el de proyecto" sqref="I489" xr:uid="{1856080C-851B-43DA-A86F-413DB8DCA198}">
      <formula1>0</formula1>
      <formula2>1260.87</formula2>
    </dataValidation>
    <dataValidation type="decimal" allowBlank="1" showErrorMessage="1" errorTitle="ERROR" error="El precio debe ser menor o igual que el de proyecto" sqref="I490" xr:uid="{AE48552F-3418-47E6-BDEB-3A5013850065}">
      <formula1>0</formula1>
      <formula2>7953.75</formula2>
    </dataValidation>
    <dataValidation type="decimal" allowBlank="1" showErrorMessage="1" errorTitle="ERROR" error="El precio debe ser menor o igual que el de proyecto" sqref="I491" xr:uid="{3B28BFAD-0513-4EB2-9BD6-9E20209485F2}">
      <formula1>0</formula1>
      <formula2>3937.5</formula2>
    </dataValidation>
    <dataValidation type="decimal" allowBlank="1" showErrorMessage="1" errorTitle="ERROR" error="El precio debe ser menor o igual que el de proyecto" sqref="I492" xr:uid="{08770629-910E-4B16-952B-0F9E6534722B}">
      <formula1>0</formula1>
      <formula2>892.5</formula2>
    </dataValidation>
    <dataValidation type="decimal" allowBlank="1" showErrorMessage="1" errorTitle="ERROR" error="El precio debe ser menor o igual que el de proyecto" sqref="I497" xr:uid="{5AFE7E37-18C2-4C2A-83D9-45BFC3CBA25A}">
      <formula1>0</formula1>
      <formula2>498.75</formula2>
    </dataValidation>
    <dataValidation type="decimal" allowBlank="1" showErrorMessage="1" errorTitle="ERROR" error="El precio debe ser menor o igual que el de proyecto" sqref="I498" xr:uid="{B8CEC78F-C9CD-446B-ADF7-1886EC1FB65A}">
      <formula1>0</formula1>
      <formula2>895.44</formula2>
    </dataValidation>
    <dataValidation type="decimal" allowBlank="1" showErrorMessage="1" errorTitle="ERROR" error="El precio debe ser menor o igual que el de proyecto" sqref="I499" xr:uid="{ABF7A1A0-0FC5-4D8E-8584-FB7C6FC4E319}">
      <formula1>0</formula1>
      <formula2>283.92</formula2>
    </dataValidation>
    <dataValidation type="decimal" allowBlank="1" showErrorMessage="1" errorTitle="ERROR" error="El precio debe ser menor o igual que el de proyecto" sqref="I505" xr:uid="{79FB3A9C-998D-4FA6-A904-2F62C74CCA3E}">
      <formula1>0</formula1>
      <formula2>902.33</formula2>
    </dataValidation>
    <dataValidation type="decimal" allowBlank="1" showErrorMessage="1" errorTitle="ERROR" error="El precio debe ser menor o igual que el de proyecto" sqref="I506" xr:uid="{A8E10C01-328B-4795-AF7C-08503F7C1B4C}">
      <formula1>0</formula1>
      <formula2>3757.62</formula2>
    </dataValidation>
    <dataValidation type="decimal" allowBlank="1" showErrorMessage="1" errorTitle="ERROR" error="El precio debe ser menor o igual que el de proyecto" sqref="I507" xr:uid="{6AE69302-ABD1-46DB-A665-2AF9DEBF1BE9}">
      <formula1>0</formula1>
      <formula2>7221.9</formula2>
    </dataValidation>
    <dataValidation type="decimal" allowBlank="1" showErrorMessage="1" errorTitle="ERROR" error="El precio debe ser menor o igual que el de proyecto" sqref="I508" xr:uid="{076EF194-AA77-4CD6-8A22-545A3B6A8169}">
      <formula1>0</formula1>
      <formula2>5.78</formula2>
    </dataValidation>
    <dataValidation type="decimal" allowBlank="1" showErrorMessage="1" errorTitle="ERROR" error="El precio debe ser menor o igual que el de proyecto" sqref="I510" xr:uid="{F04EC318-08B4-4FBC-8073-BFC09BE9866C}">
      <formula1>0</formula1>
      <formula2>787.5</formula2>
    </dataValidation>
    <dataValidation type="decimal" allowBlank="1" showErrorMessage="1" errorTitle="ERROR" error="El precio debe ser menor o igual que el de proyecto" sqref="I515" xr:uid="{4310196F-0300-4B62-A12F-B5FA2ED0CC52}">
      <formula1>0</formula1>
      <formula2>27869.1</formula2>
    </dataValidation>
    <dataValidation type="decimal" allowBlank="1" showErrorMessage="1" errorTitle="ERROR" error="El precio debe ser menor o igual que el de proyecto" sqref="I516" xr:uid="{D704B1BA-52FE-4897-AEEE-D18C9D736877}">
      <formula1>0</formula1>
      <formula2>3646.65</formula2>
    </dataValidation>
    <dataValidation type="decimal" allowBlank="1" showErrorMessage="1" errorTitle="ERROR" error="El precio debe ser menor o igual que el de proyecto" sqref="I517" xr:uid="{172A012E-E511-4A81-B556-6D898A61477D}">
      <formula1>0</formula1>
      <formula2>380.88</formula2>
    </dataValidation>
    <dataValidation type="decimal" allowBlank="1" showErrorMessage="1" errorTitle="ERROR" error="El precio debe ser menor o igual que el de proyecto" sqref="I518" xr:uid="{FDA426DA-30F0-4007-B7B9-F79F2047E8D7}">
      <formula1>0</formula1>
      <formula2>90</formula2>
    </dataValidation>
    <dataValidation type="decimal" allowBlank="1" showErrorMessage="1" errorTitle="ERROR" error="El precio debe ser menor o igual que el de proyecto" sqref="I522 I538" xr:uid="{200AFEF3-E373-43E4-82F3-83794DB20109}">
      <formula1>0</formula1>
      <formula2>2887.5</formula2>
    </dataValidation>
    <dataValidation type="decimal" allowBlank="1" showErrorMessage="1" errorTitle="ERROR" error="El precio debe ser menor o igual que el de proyecto" sqref="I523" xr:uid="{3253E15D-ADC3-44C4-AACA-233CE55E2E53}">
      <formula1>0</formula1>
      <formula2>46.36</formula2>
    </dataValidation>
    <dataValidation type="decimal" allowBlank="1" showErrorMessage="1" errorTitle="ERROR" error="El precio debe ser menor o igual que el de proyecto" sqref="I524" xr:uid="{C5174211-240D-406F-A27C-8989B86E13D8}">
      <formula1>0</formula1>
      <formula2>2572.5</formula2>
    </dataValidation>
    <dataValidation type="decimal" allowBlank="1" showErrorMessage="1" errorTitle="ERROR" error="El precio debe ser menor o igual que el de proyecto" sqref="I528" xr:uid="{27B87753-E3EB-4C92-9436-288A5D20C39D}">
      <formula1>0</formula1>
      <formula2>157.5</formula2>
    </dataValidation>
    <dataValidation type="decimal" allowBlank="1" showErrorMessage="1" errorTitle="ERROR" error="El precio debe ser menor o igual que el de proyecto" sqref="I529" xr:uid="{3558B928-54B7-4C78-96AA-A8D7293EA232}">
      <formula1>0</formula1>
      <formula2>5.46</formula2>
    </dataValidation>
    <dataValidation type="decimal" allowBlank="1" showErrorMessage="1" errorTitle="ERROR" error="El precio debe ser menor o igual que el de proyecto" sqref="I533" xr:uid="{84126676-C801-4EE2-B319-95C567C602CE}">
      <formula1>0</formula1>
      <formula2>3753.75</formula2>
    </dataValidation>
    <dataValidation type="decimal" allowBlank="1" showErrorMessage="1" errorTitle="ERROR" error="El precio debe ser menor o igual que el de proyecto" sqref="I534" xr:uid="{BCE17DE4-55E8-4657-B62B-96661A7D6D8C}">
      <formula1>0</formula1>
      <formula2>12.9</formula2>
    </dataValidation>
    <dataValidation type="decimal" allowBlank="1" showErrorMessage="1" errorTitle="ERROR" error="El precio debe ser menor o igual que el de proyecto" sqref="I539" xr:uid="{938EA095-52C8-486B-BCA3-05FFBD2FCE1B}">
      <formula1>0</formula1>
      <formula2>3276</formula2>
    </dataValidation>
    <dataValidation type="decimal" allowBlank="1" showErrorMessage="1" errorTitle="ERROR" error="El precio debe ser menor o igual que el de proyecto" sqref="I540" xr:uid="{500D534F-6FC6-4ED3-8F29-2A64A1811854}">
      <formula1>0</formula1>
      <formula2>8.22</formula2>
    </dataValidation>
    <dataValidation type="decimal" allowBlank="1" showErrorMessage="1" errorTitle="ERROR" error="El precio debe ser menor o igual que el de proyecto" sqref="I541" xr:uid="{D70B1574-FE51-44D9-870D-E19E17720E77}">
      <formula1>0</formula1>
      <formula2>10.56</formula2>
    </dataValidation>
    <dataValidation type="decimal" allowBlank="1" showErrorMessage="1" errorTitle="ERROR" error="El precio debe ser menor o igual que el de proyecto" sqref="I542" xr:uid="{E03349B8-6C03-4EE5-9838-DD974932AD0F}">
      <formula1>0</formula1>
      <formula2>11.68</formula2>
    </dataValidation>
    <dataValidation type="decimal" allowBlank="1" showErrorMessage="1" errorTitle="ERROR" error="El precio debe ser menor o igual que el de proyecto" sqref="I543" xr:uid="{A2E9AB4F-3C28-4DDF-94E6-95D6AE6B1F12}">
      <formula1>0</formula1>
      <formula2>13.41</formula2>
    </dataValidation>
    <dataValidation type="decimal" allowBlank="1" showErrorMessage="1" errorTitle="ERROR" error="El precio debe ser menor o igual que el de proyecto" sqref="I544" xr:uid="{673C6B3D-70FD-44DB-95BD-D9D3DA69C97F}">
      <formula1>0</formula1>
      <formula2>14.4</formula2>
    </dataValidation>
    <dataValidation type="decimal" allowBlank="1" showErrorMessage="1" errorTitle="ERROR" error="El precio debe ser menor o igual que el de proyecto" sqref="I550" xr:uid="{953CE832-6E2B-43DF-A97E-8A02AB077C4E}">
      <formula1>0</formula1>
      <formula2>813.75</formula2>
    </dataValidation>
    <dataValidation type="decimal" allowBlank="1" showErrorMessage="1" errorTitle="ERROR" error="El precio debe ser menor o igual que el de proyecto" sqref="I551" xr:uid="{7D581C9C-3489-4A99-9706-54D87DED188C}">
      <formula1>0</formula1>
      <formula2>4596.48</formula2>
    </dataValidation>
    <dataValidation type="decimal" allowBlank="1" showErrorMessage="1" errorTitle="ERROR" error="El precio debe ser menor o igual que el de proyecto" sqref="I552" xr:uid="{1BFA4527-3DCA-4551-9F01-6823D11D5F50}">
      <formula1>0</formula1>
      <formula2>1433.04</formula2>
    </dataValidation>
    <dataValidation type="decimal" allowBlank="1" showErrorMessage="1" errorTitle="ERROR" error="El precio debe ser menor o igual que el de proyecto" sqref="I553" xr:uid="{C9BF35F5-3703-474C-8162-36D6BB3C3774}">
      <formula1>0</formula1>
      <formula2>4650.16</formula2>
    </dataValidation>
    <dataValidation type="decimal" allowBlank="1" showErrorMessage="1" errorTitle="ERROR" error="El precio debe ser menor o igual que el de proyecto" sqref="I554" xr:uid="{FC825B10-5635-4D30-9D88-BE394E2AEF74}">
      <formula1>0</formula1>
      <formula2>1438.16</formula2>
    </dataValidation>
    <dataValidation type="decimal" allowBlank="1" showErrorMessage="1" errorTitle="ERROR" error="El precio debe ser menor o igual que el de proyecto" sqref="I555" xr:uid="{B942E347-2D9B-4C51-94B0-88BC8E2A06A5}">
      <formula1>0</formula1>
      <formula2>3307.5</formula2>
    </dataValidation>
    <dataValidation type="decimal" allowBlank="1" showErrorMessage="1" errorTitle="ERROR" error="El precio debe ser menor o igual que el de proyecto" sqref="I559" xr:uid="{82599728-4821-45C4-9867-F450878F69AD}">
      <formula1>0</formula1>
      <formula2>54.53</formula2>
    </dataValidation>
    <dataValidation type="decimal" allowBlank="1" showErrorMessage="1" errorTitle="ERROR" error="El precio debe ser menor o igual que el de proyecto" sqref="I560" xr:uid="{86E34502-80D5-46A2-B2B9-7CCF0025D206}">
      <formula1>0</formula1>
      <formula2>56.34</formula2>
    </dataValidation>
    <dataValidation type="decimal" allowBlank="1" showErrorMessage="1" errorTitle="ERROR" error="El precio debe ser menor o igual que el de proyecto" sqref="I561" xr:uid="{09C556B9-AE8B-4DF8-A6F9-FB944D64E1EF}">
      <formula1>0</formula1>
      <formula2>42278.25</formula2>
    </dataValidation>
    <dataValidation type="decimal" allowBlank="1" showErrorMessage="1" errorTitle="ERROR" error="El precio debe ser menor o igual que el de proyecto" sqref="I562" xr:uid="{FFE7CCE2-4943-478D-A488-A31BB455F8E9}">
      <formula1>0</formula1>
      <formula2>2386.86</formula2>
    </dataValidation>
    <dataValidation type="decimal" allowBlank="1" showErrorMessage="1" errorTitle="ERROR" error="El precio debe ser menor o igual que el de proyecto" sqref="I563" xr:uid="{F8F0116E-24D9-4271-8782-2BA9C0A49742}">
      <formula1>0</formula1>
      <formula2>839.48</formula2>
    </dataValidation>
    <dataValidation type="decimal" allowBlank="1" showErrorMessage="1" errorTitle="ERROR" error="El precio debe ser menor o igual que el de proyecto" sqref="I564" xr:uid="{79578BAC-03DB-4702-98C5-8FB0EBA5E452}">
      <formula1>0</formula1>
      <formula2>354.9</formula2>
    </dataValidation>
    <dataValidation type="decimal" allowBlank="1" showErrorMessage="1" errorTitle="ERROR" error="El precio debe ser menor o igual que el de proyecto" sqref="I566" xr:uid="{103CE748-16BC-4632-8A4B-B0D1B150F892}">
      <formula1>0</formula1>
      <formula2>2821.25</formula2>
    </dataValidation>
    <dataValidation type="decimal" allowBlank="1" showErrorMessage="1" errorTitle="ERROR" error="El precio debe ser menor o igual que el de proyecto" sqref="I567" xr:uid="{F8D6A525-610B-4B3F-997B-20BA501044D6}">
      <formula1>0</formula1>
      <formula2>1312.5</formula2>
    </dataValidation>
    <dataValidation type="decimal" allowBlank="1" showErrorMessage="1" errorTitle="ERROR" error="El precio debe ser menor o igual que el de proyecto" sqref="I579" xr:uid="{EB5AF52A-474D-44BB-9DC6-BA620A971B30}">
      <formula1>0</formula1>
      <formula2>522.48</formula2>
    </dataValidation>
    <dataValidation type="decimal" allowBlank="1" showErrorMessage="1" errorTitle="ERROR" error="El precio debe ser menor o igual que el de proyecto" sqref="I580" xr:uid="{1CDCC599-611B-4000-B04A-C1615946CC8B}">
      <formula1>0</formula1>
      <formula2>60.63</formula2>
    </dataValidation>
    <dataValidation type="decimal" allowBlank="1" showErrorMessage="1" errorTitle="ERROR" error="El precio debe ser menor o igual que el de proyecto" sqref="I584" xr:uid="{5B9704DD-9DF6-476F-9E03-C5DC1E445FF6}">
      <formula1>0</formula1>
      <formula2>135.78</formula2>
    </dataValidation>
    <dataValidation type="decimal" allowBlank="1" showErrorMessage="1" errorTitle="ERROR" error="El precio debe ser menor o igual que el de proyecto" sqref="I585" xr:uid="{4254D55F-4CAF-4111-9686-11D3EF1A062B}">
      <formula1>0</formula1>
      <formula2>151.8</formula2>
    </dataValidation>
    <dataValidation type="decimal" allowBlank="1" showErrorMessage="1" errorTitle="ERROR" error="El precio debe ser menor o igual que el de proyecto" sqref="I592" xr:uid="{B0395535-CC95-4202-A4CF-98ED8D252C68}">
      <formula1>0</formula1>
      <formula2>72.03</formula2>
    </dataValidation>
    <dataValidation type="decimal" allowBlank="1" showErrorMessage="1" errorTitle="ERROR" error="El precio debe ser menor o igual que el de proyecto" sqref="I594" xr:uid="{C379B648-4381-4B37-B83C-3814C2603AE4}">
      <formula1>0</formula1>
      <formula2>26.95</formula2>
    </dataValidation>
    <dataValidation type="decimal" allowBlank="1" showErrorMessage="1" errorTitle="ERROR" error="El precio debe ser menor o igual que el de proyecto" sqref="I596" xr:uid="{47F6B90F-C5ED-49D0-AEBC-4405E1063B0C}">
      <formula1>0</formula1>
      <formula2>66.62</formula2>
    </dataValidation>
    <dataValidation type="decimal" allowBlank="1" showErrorMessage="1" errorTitle="ERROR" error="El precio debe ser menor o igual que el de proyecto" sqref="I597" xr:uid="{260ACB6D-5B3F-4A5C-8922-2B112F0E3DD6}">
      <formula1>0</formula1>
      <formula2>8.43</formula2>
    </dataValidation>
    <dataValidation type="decimal" allowBlank="1" showErrorMessage="1" errorTitle="ERROR" error="El precio debe ser menor o igual que el de proyecto" sqref="I598" xr:uid="{D751670D-C51A-453C-B7D3-74F219F3B7AD}">
      <formula1>0</formula1>
      <formula2>1785</formula2>
    </dataValidation>
    <dataValidation type="decimal" allowBlank="1" showErrorMessage="1" errorTitle="ERROR" error="El precio debe ser menor o igual que el de proyecto" sqref="I602" xr:uid="{E3744544-FCB8-432A-A293-B9C27EF6C1AE}">
      <formula1>0</formula1>
      <formula2>32.17</formula2>
    </dataValidation>
    <dataValidation type="decimal" allowBlank="1" showErrorMessage="1" errorTitle="ERROR" error="El precio debe ser menor o igual que el de proyecto" sqref="I603" xr:uid="{D71C0363-567B-4215-87E7-FD17032FCB12}">
      <formula1>0</formula1>
      <formula2>40.18</formula2>
    </dataValidation>
    <dataValidation type="decimal" allowBlank="1" showErrorMessage="1" errorTitle="ERROR" error="El precio debe ser menor o igual que el de proyecto" sqref="I604" xr:uid="{4EC38426-B6D0-4402-ADEC-02650B4FB962}">
      <formula1>0</formula1>
      <formula2>80.37</formula2>
    </dataValidation>
    <dataValidation type="decimal" allowBlank="1" showErrorMessage="1" errorTitle="ERROR" error="El precio debe ser menor o igual que el de proyecto" sqref="I605" xr:uid="{ECBE9A69-8BF0-4B27-BD9E-09980DD2001F}">
      <formula1>0</formula1>
      <formula2>10.55</formula2>
    </dataValidation>
    <dataValidation type="decimal" operator="lessThanOrEqual" allowBlank="1" showErrorMessage="1" errorTitle="ERROR" error="El precio debe ser menor o igual que el de proyecto" sqref="I618" xr:uid="{2BFE975D-9CB0-4B12-BDC4-FAAE90A9D2D9}">
      <formula1>F618</formula1>
    </dataValidation>
    <dataValidation type="decimal" allowBlank="1" showErrorMessage="1" errorTitle="ERROR" error="El precio debe ser menor o igual que el de proyecto" sqref="I619" xr:uid="{F9E336B1-35F7-45BB-B9AF-A7726567778C}">
      <formula1>0</formula1>
      <formula2>0.51</formula2>
    </dataValidation>
    <dataValidation type="decimal" allowBlank="1" showErrorMessage="1" errorTitle="ERROR" error="El precio debe ser menor o igual que el de proyecto" sqref="I620" xr:uid="{E351A1B2-6044-43C2-ADCA-CA009D4BEFAD}">
      <formula1>0</formula1>
      <formula2>61.46</formula2>
    </dataValidation>
    <dataValidation type="decimal" allowBlank="1" showErrorMessage="1" errorTitle="ERROR" error="El precio debe ser menor o igual que el de proyecto" sqref="I621" xr:uid="{C97943FF-F35F-4F73-AD94-033A72D2C395}">
      <formula1>0</formula1>
      <formula2>57.06</formula2>
    </dataValidation>
    <dataValidation type="decimal" allowBlank="1" showErrorMessage="1" errorTitle="ERROR" error="El precio debe ser menor o igual que el de proyecto" sqref="I622" xr:uid="{31AC5E84-5348-4525-BF3F-B7B07DC33A85}">
      <formula1>0</formula1>
      <formula2>87.36</formula2>
    </dataValidation>
    <dataValidation type="decimal" allowBlank="1" showErrorMessage="1" errorTitle="ERROR" error="El precio debe ser menor o igual que el de proyecto" sqref="I623" xr:uid="{BCABC5AA-5D38-4784-810A-E59AC4B9AFAA}">
      <formula1>0</formula1>
      <formula2>165.9</formula2>
    </dataValidation>
    <dataValidation type="decimal" operator="equal" allowBlank="1" showErrorMessage="1" errorTitle="ERROR" error="Partida alzada. El precio debe ser igual que el de proyecto" sqref="I627" xr:uid="{D324CE19-5204-4E14-AF1D-F3B3646C3DA7}">
      <formula1>F627</formula1>
    </dataValidation>
    <dataValidation type="decimal" allowBlank="1" showErrorMessage="1" errorTitle="ERROR" error="El precio debe ser menor o igual que el de proyecto" sqref="I632" xr:uid="{81225BCE-ACBE-41FB-BEFA-4F3785ED1D0B}">
      <formula1>0</formula1>
      <formula2>2269.68</formula2>
    </dataValidation>
    <dataValidation type="decimal" allowBlank="1" showInputMessage="1" showErrorMessage="1" errorTitle="ERROR" error="El porcentaje debe estar comprendido entre 0 y 19%" sqref="H638" xr:uid="{2A672725-E8A4-4532-B1C6-3F3E0C455F7C}">
      <formula1>0</formula1>
      <formula2>0.19</formula2>
    </dataValidation>
    <dataValidation type="decimal" allowBlank="1" showInputMessage="1" showErrorMessage="1" sqref="E638" xr:uid="{4FF52145-1E1B-4371-AFB1-783634E1BD84}">
      <formula1>0</formula1>
      <formula2>0.19</formula2>
    </dataValidation>
  </dataValidations>
  <pageMargins left="0.7" right="0.7" top="0.75" bottom="0.75" header="0.3" footer="0.3"/>
  <pageSetup paperSize="9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Valiente Baos, Mario</dc:creator>
  <cp:lastModifiedBy>Valiente Baos, Mario</cp:lastModifiedBy>
  <dcterms:created xsi:type="dcterms:W3CDTF">2023-04-13T10:50:43Z</dcterms:created>
  <dcterms:modified xsi:type="dcterms:W3CDTF">2023-04-21T07:58:35Z</dcterms:modified>
</cp:coreProperties>
</file>