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3\6 ACU_MARCO\6012300161_2800000049 AM SumOrd Equipos de medida\2. Licitacion\A_publicar\"/>
    </mc:Choice>
  </mc:AlternateContent>
  <xr:revisionPtr revIDLastSave="0" documentId="8_{E2412F76-689B-44D6-927B-6CD78090A6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ferta" sheetId="1" r:id="rId1"/>
  </sheets>
  <definedNames>
    <definedName name="_xlnm._FilterDatabase" localSheetId="0" hidden="1">oferta!$A$1:$N$146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" i="1" l="1"/>
  <c r="R2" i="1" l="1"/>
  <c r="Q2" i="1"/>
  <c r="P2" i="1"/>
  <c r="O3" i="1"/>
  <c r="I6" i="1" l="1"/>
  <c r="N6" i="1" s="1"/>
  <c r="O6" i="1"/>
  <c r="P6" i="1"/>
  <c r="Q6" i="1"/>
  <c r="R6" i="1"/>
  <c r="R125" i="1" l="1"/>
  <c r="Q125" i="1"/>
  <c r="P125" i="1"/>
  <c r="O125" i="1"/>
  <c r="I125" i="1"/>
  <c r="N125" i="1" s="1"/>
  <c r="R65" i="1"/>
  <c r="Q65" i="1"/>
  <c r="P65" i="1"/>
  <c r="O65" i="1"/>
  <c r="I65" i="1"/>
  <c r="N65" i="1" s="1"/>
  <c r="I77" i="1" l="1"/>
  <c r="N77" i="1" s="1"/>
  <c r="O77" i="1"/>
  <c r="P77" i="1"/>
  <c r="Q77" i="1"/>
  <c r="R77" i="1"/>
  <c r="I78" i="1"/>
  <c r="N78" i="1" s="1"/>
  <c r="O78" i="1"/>
  <c r="P78" i="1"/>
  <c r="Q78" i="1"/>
  <c r="R78" i="1"/>
  <c r="I42" i="1"/>
  <c r="N42" i="1" s="1"/>
  <c r="O42" i="1"/>
  <c r="P42" i="1"/>
  <c r="Q42" i="1"/>
  <c r="R42" i="1"/>
  <c r="I43" i="1"/>
  <c r="N43" i="1" s="1"/>
  <c r="O43" i="1"/>
  <c r="P43" i="1"/>
  <c r="Q43" i="1"/>
  <c r="R43" i="1"/>
  <c r="I44" i="1"/>
  <c r="N44" i="1" s="1"/>
  <c r="O44" i="1"/>
  <c r="P44" i="1"/>
  <c r="Q44" i="1"/>
  <c r="R44" i="1"/>
  <c r="I45" i="1"/>
  <c r="O45" i="1"/>
  <c r="P45" i="1"/>
  <c r="Q45" i="1"/>
  <c r="R45" i="1"/>
  <c r="I46" i="1"/>
  <c r="O46" i="1"/>
  <c r="P46" i="1"/>
  <c r="Q46" i="1"/>
  <c r="R46" i="1"/>
  <c r="I47" i="1"/>
  <c r="O47" i="1"/>
  <c r="P47" i="1"/>
  <c r="Q47" i="1"/>
  <c r="R47" i="1"/>
  <c r="I48" i="1"/>
  <c r="N48" i="1" s="1"/>
  <c r="O48" i="1"/>
  <c r="P48" i="1"/>
  <c r="Q48" i="1"/>
  <c r="R48" i="1"/>
  <c r="I49" i="1"/>
  <c r="N49" i="1" s="1"/>
  <c r="O49" i="1"/>
  <c r="P49" i="1"/>
  <c r="Q49" i="1"/>
  <c r="R49" i="1"/>
  <c r="I50" i="1"/>
  <c r="N50" i="1" s="1"/>
  <c r="O50" i="1"/>
  <c r="P50" i="1"/>
  <c r="Q50" i="1"/>
  <c r="R50" i="1"/>
  <c r="I51" i="1"/>
  <c r="N51" i="1" s="1"/>
  <c r="O51" i="1"/>
  <c r="P51" i="1"/>
  <c r="Q51" i="1"/>
  <c r="R51" i="1"/>
  <c r="I52" i="1"/>
  <c r="O52" i="1"/>
  <c r="P52" i="1"/>
  <c r="Q52" i="1"/>
  <c r="R52" i="1"/>
  <c r="I53" i="1"/>
  <c r="N53" i="1" s="1"/>
  <c r="O53" i="1"/>
  <c r="P53" i="1"/>
  <c r="Q53" i="1"/>
  <c r="R53" i="1"/>
  <c r="I54" i="1"/>
  <c r="N54" i="1" s="1"/>
  <c r="O54" i="1"/>
  <c r="P54" i="1"/>
  <c r="Q54" i="1"/>
  <c r="R54" i="1"/>
  <c r="I55" i="1"/>
  <c r="N55" i="1" s="1"/>
  <c r="O55" i="1"/>
  <c r="P55" i="1"/>
  <c r="Q55" i="1"/>
  <c r="R55" i="1"/>
  <c r="I56" i="1"/>
  <c r="O56" i="1"/>
  <c r="P56" i="1"/>
  <c r="Q56" i="1"/>
  <c r="R56" i="1"/>
  <c r="I57" i="1"/>
  <c r="N57" i="1" s="1"/>
  <c r="O57" i="1"/>
  <c r="P57" i="1"/>
  <c r="Q57" i="1"/>
  <c r="R57" i="1"/>
  <c r="I58" i="1"/>
  <c r="N58" i="1" s="1"/>
  <c r="O58" i="1"/>
  <c r="P58" i="1"/>
  <c r="Q58" i="1"/>
  <c r="R58" i="1"/>
  <c r="I59" i="1"/>
  <c r="N59" i="1" s="1"/>
  <c r="O59" i="1"/>
  <c r="P59" i="1"/>
  <c r="Q59" i="1"/>
  <c r="R59" i="1"/>
  <c r="I60" i="1"/>
  <c r="N60" i="1" s="1"/>
  <c r="O60" i="1"/>
  <c r="P60" i="1"/>
  <c r="Q60" i="1"/>
  <c r="R60" i="1"/>
  <c r="I61" i="1"/>
  <c r="N61" i="1" s="1"/>
  <c r="O61" i="1"/>
  <c r="P61" i="1"/>
  <c r="Q61" i="1"/>
  <c r="R61" i="1"/>
  <c r="I62" i="1"/>
  <c r="N62" i="1" s="1"/>
  <c r="O62" i="1"/>
  <c r="P62" i="1"/>
  <c r="Q62" i="1"/>
  <c r="R62" i="1"/>
  <c r="I63" i="1"/>
  <c r="N63" i="1" s="1"/>
  <c r="O63" i="1"/>
  <c r="P63" i="1"/>
  <c r="Q63" i="1"/>
  <c r="R63" i="1"/>
  <c r="I64" i="1"/>
  <c r="O64" i="1"/>
  <c r="P64" i="1"/>
  <c r="Q64" i="1"/>
  <c r="R64" i="1"/>
  <c r="I66" i="1"/>
  <c r="N66" i="1" s="1"/>
  <c r="O66" i="1"/>
  <c r="P66" i="1"/>
  <c r="Q66" i="1"/>
  <c r="R66" i="1"/>
  <c r="I67" i="1"/>
  <c r="N67" i="1" s="1"/>
  <c r="O67" i="1"/>
  <c r="P67" i="1"/>
  <c r="Q67" i="1"/>
  <c r="R67" i="1"/>
  <c r="I68" i="1"/>
  <c r="O68" i="1"/>
  <c r="P68" i="1"/>
  <c r="Q68" i="1"/>
  <c r="R68" i="1"/>
  <c r="I69" i="1"/>
  <c r="O69" i="1"/>
  <c r="P69" i="1"/>
  <c r="Q69" i="1"/>
  <c r="R69" i="1"/>
  <c r="I70" i="1"/>
  <c r="N70" i="1" s="1"/>
  <c r="O70" i="1"/>
  <c r="P70" i="1"/>
  <c r="Q70" i="1"/>
  <c r="R70" i="1"/>
  <c r="I71" i="1"/>
  <c r="O71" i="1"/>
  <c r="P71" i="1"/>
  <c r="Q71" i="1"/>
  <c r="R71" i="1"/>
  <c r="I72" i="1"/>
  <c r="O72" i="1"/>
  <c r="P72" i="1"/>
  <c r="Q72" i="1"/>
  <c r="R72" i="1"/>
  <c r="I73" i="1"/>
  <c r="N73" i="1" s="1"/>
  <c r="O73" i="1"/>
  <c r="P73" i="1"/>
  <c r="Q73" i="1"/>
  <c r="R73" i="1"/>
  <c r="I74" i="1"/>
  <c r="N74" i="1" s="1"/>
  <c r="O74" i="1"/>
  <c r="P74" i="1"/>
  <c r="Q74" i="1"/>
  <c r="R74" i="1"/>
  <c r="I75" i="1"/>
  <c r="N75" i="1" s="1"/>
  <c r="O75" i="1"/>
  <c r="P75" i="1"/>
  <c r="Q75" i="1"/>
  <c r="R75" i="1"/>
  <c r="I76" i="1"/>
  <c r="N76" i="1" s="1"/>
  <c r="O76" i="1"/>
  <c r="P76" i="1"/>
  <c r="Q76" i="1"/>
  <c r="R76" i="1"/>
  <c r="I79" i="1"/>
  <c r="N79" i="1" s="1"/>
  <c r="O79" i="1"/>
  <c r="P79" i="1"/>
  <c r="Q79" i="1"/>
  <c r="R79" i="1"/>
  <c r="I80" i="1"/>
  <c r="N80" i="1" s="1"/>
  <c r="O80" i="1"/>
  <c r="P80" i="1"/>
  <c r="Q80" i="1"/>
  <c r="R80" i="1"/>
  <c r="I81" i="1"/>
  <c r="N81" i="1" s="1"/>
  <c r="O81" i="1"/>
  <c r="P81" i="1"/>
  <c r="Q81" i="1"/>
  <c r="R81" i="1"/>
  <c r="I82" i="1"/>
  <c r="N82" i="1" s="1"/>
  <c r="O82" i="1"/>
  <c r="P82" i="1"/>
  <c r="Q82" i="1"/>
  <c r="R82" i="1"/>
  <c r="I83" i="1"/>
  <c r="N83" i="1" s="1"/>
  <c r="O83" i="1"/>
  <c r="P83" i="1"/>
  <c r="Q83" i="1"/>
  <c r="R83" i="1"/>
  <c r="I84" i="1"/>
  <c r="N84" i="1" s="1"/>
  <c r="O84" i="1"/>
  <c r="P84" i="1"/>
  <c r="Q84" i="1"/>
  <c r="R84" i="1"/>
  <c r="I85" i="1"/>
  <c r="N85" i="1" s="1"/>
  <c r="O85" i="1"/>
  <c r="P85" i="1"/>
  <c r="Q85" i="1"/>
  <c r="R85" i="1"/>
  <c r="I86" i="1"/>
  <c r="N86" i="1" s="1"/>
  <c r="O86" i="1"/>
  <c r="P86" i="1"/>
  <c r="Q86" i="1"/>
  <c r="R86" i="1"/>
  <c r="I87" i="1"/>
  <c r="N87" i="1" s="1"/>
  <c r="O87" i="1"/>
  <c r="P87" i="1"/>
  <c r="Q87" i="1"/>
  <c r="R87" i="1"/>
  <c r="I88" i="1"/>
  <c r="N88" i="1" s="1"/>
  <c r="O88" i="1"/>
  <c r="P88" i="1"/>
  <c r="Q88" i="1"/>
  <c r="R88" i="1"/>
  <c r="I89" i="1"/>
  <c r="N89" i="1" s="1"/>
  <c r="O89" i="1"/>
  <c r="P89" i="1"/>
  <c r="Q89" i="1"/>
  <c r="R89" i="1"/>
  <c r="I90" i="1"/>
  <c r="O90" i="1"/>
  <c r="P90" i="1"/>
  <c r="Q90" i="1"/>
  <c r="R90" i="1"/>
  <c r="I91" i="1"/>
  <c r="N91" i="1" s="1"/>
  <c r="O91" i="1"/>
  <c r="P91" i="1"/>
  <c r="Q91" i="1"/>
  <c r="R91" i="1"/>
  <c r="I92" i="1"/>
  <c r="O92" i="1"/>
  <c r="P92" i="1"/>
  <c r="Q92" i="1"/>
  <c r="R92" i="1"/>
  <c r="I93" i="1"/>
  <c r="N93" i="1" s="1"/>
  <c r="O93" i="1"/>
  <c r="P93" i="1"/>
  <c r="Q93" i="1"/>
  <c r="R93" i="1"/>
  <c r="I94" i="1"/>
  <c r="N94" i="1" s="1"/>
  <c r="O94" i="1"/>
  <c r="P94" i="1"/>
  <c r="Q94" i="1"/>
  <c r="R94" i="1"/>
  <c r="I95" i="1"/>
  <c r="N95" i="1" s="1"/>
  <c r="O95" i="1"/>
  <c r="P95" i="1"/>
  <c r="Q95" i="1"/>
  <c r="R95" i="1"/>
  <c r="I96" i="1"/>
  <c r="N96" i="1" s="1"/>
  <c r="O96" i="1"/>
  <c r="P96" i="1"/>
  <c r="Q96" i="1"/>
  <c r="R96" i="1"/>
  <c r="I97" i="1"/>
  <c r="N97" i="1" s="1"/>
  <c r="O97" i="1"/>
  <c r="P97" i="1"/>
  <c r="Q97" i="1"/>
  <c r="R97" i="1"/>
  <c r="I98" i="1"/>
  <c r="N98" i="1" s="1"/>
  <c r="O98" i="1"/>
  <c r="P98" i="1"/>
  <c r="Q98" i="1"/>
  <c r="R98" i="1"/>
  <c r="I99" i="1"/>
  <c r="N99" i="1" s="1"/>
  <c r="O99" i="1"/>
  <c r="P99" i="1"/>
  <c r="Q99" i="1"/>
  <c r="R99" i="1"/>
  <c r="I100" i="1"/>
  <c r="N100" i="1" s="1"/>
  <c r="O100" i="1"/>
  <c r="P100" i="1"/>
  <c r="Q100" i="1"/>
  <c r="R100" i="1"/>
  <c r="I101" i="1"/>
  <c r="N101" i="1" s="1"/>
  <c r="O101" i="1"/>
  <c r="P101" i="1"/>
  <c r="Q101" i="1"/>
  <c r="R101" i="1"/>
  <c r="I102" i="1"/>
  <c r="N102" i="1" s="1"/>
  <c r="O102" i="1"/>
  <c r="P102" i="1"/>
  <c r="Q102" i="1"/>
  <c r="R102" i="1"/>
  <c r="I103" i="1"/>
  <c r="N103" i="1" s="1"/>
  <c r="O103" i="1"/>
  <c r="P103" i="1"/>
  <c r="Q103" i="1"/>
  <c r="R103" i="1"/>
  <c r="I104" i="1"/>
  <c r="N104" i="1" s="1"/>
  <c r="O104" i="1"/>
  <c r="P104" i="1"/>
  <c r="Q104" i="1"/>
  <c r="R104" i="1"/>
  <c r="I105" i="1"/>
  <c r="N105" i="1" s="1"/>
  <c r="O105" i="1"/>
  <c r="P105" i="1"/>
  <c r="Q105" i="1"/>
  <c r="R105" i="1"/>
  <c r="I106" i="1"/>
  <c r="N106" i="1" s="1"/>
  <c r="O106" i="1"/>
  <c r="P106" i="1"/>
  <c r="Q106" i="1"/>
  <c r="R106" i="1"/>
  <c r="I107" i="1"/>
  <c r="O107" i="1"/>
  <c r="P107" i="1"/>
  <c r="Q107" i="1"/>
  <c r="R107" i="1"/>
  <c r="I108" i="1"/>
  <c r="N108" i="1" s="1"/>
  <c r="O108" i="1"/>
  <c r="P108" i="1"/>
  <c r="Q108" i="1"/>
  <c r="R108" i="1"/>
  <c r="I109" i="1"/>
  <c r="N109" i="1" s="1"/>
  <c r="O109" i="1"/>
  <c r="P109" i="1"/>
  <c r="Q109" i="1"/>
  <c r="R109" i="1"/>
  <c r="I110" i="1"/>
  <c r="N110" i="1" s="1"/>
  <c r="O110" i="1"/>
  <c r="P110" i="1"/>
  <c r="Q110" i="1"/>
  <c r="R110" i="1"/>
  <c r="I111" i="1"/>
  <c r="N111" i="1" s="1"/>
  <c r="O111" i="1"/>
  <c r="P111" i="1"/>
  <c r="Q111" i="1"/>
  <c r="R111" i="1"/>
  <c r="I112" i="1"/>
  <c r="N112" i="1" s="1"/>
  <c r="O112" i="1"/>
  <c r="P112" i="1"/>
  <c r="Q112" i="1"/>
  <c r="R112" i="1"/>
  <c r="I113" i="1"/>
  <c r="N113" i="1" s="1"/>
  <c r="O113" i="1"/>
  <c r="P113" i="1"/>
  <c r="Q113" i="1"/>
  <c r="R113" i="1"/>
  <c r="I114" i="1"/>
  <c r="N114" i="1" s="1"/>
  <c r="O114" i="1"/>
  <c r="P114" i="1"/>
  <c r="Q114" i="1"/>
  <c r="R114" i="1"/>
  <c r="I115" i="1"/>
  <c r="N115" i="1" s="1"/>
  <c r="O115" i="1"/>
  <c r="P115" i="1"/>
  <c r="Q115" i="1"/>
  <c r="R115" i="1"/>
  <c r="I116" i="1"/>
  <c r="N116" i="1" s="1"/>
  <c r="O116" i="1"/>
  <c r="P116" i="1"/>
  <c r="Q116" i="1"/>
  <c r="R116" i="1"/>
  <c r="I117" i="1"/>
  <c r="N117" i="1" s="1"/>
  <c r="O117" i="1"/>
  <c r="P117" i="1"/>
  <c r="Q117" i="1"/>
  <c r="R117" i="1"/>
  <c r="I118" i="1"/>
  <c r="O118" i="1"/>
  <c r="P118" i="1"/>
  <c r="Q118" i="1"/>
  <c r="R118" i="1"/>
  <c r="I119" i="1"/>
  <c r="N119" i="1" s="1"/>
  <c r="O119" i="1"/>
  <c r="P119" i="1"/>
  <c r="Q119" i="1"/>
  <c r="R119" i="1"/>
  <c r="I120" i="1"/>
  <c r="N120" i="1" s="1"/>
  <c r="O120" i="1"/>
  <c r="P120" i="1"/>
  <c r="Q120" i="1"/>
  <c r="R120" i="1"/>
  <c r="I121" i="1"/>
  <c r="N121" i="1" s="1"/>
  <c r="O121" i="1"/>
  <c r="P121" i="1"/>
  <c r="Q121" i="1"/>
  <c r="R121" i="1"/>
  <c r="I122" i="1"/>
  <c r="N122" i="1" s="1"/>
  <c r="O122" i="1"/>
  <c r="P122" i="1"/>
  <c r="Q122" i="1"/>
  <c r="R122" i="1"/>
  <c r="I123" i="1"/>
  <c r="N123" i="1" s="1"/>
  <c r="O123" i="1"/>
  <c r="P123" i="1"/>
  <c r="Q123" i="1"/>
  <c r="R123" i="1"/>
  <c r="I124" i="1"/>
  <c r="N124" i="1" s="1"/>
  <c r="O124" i="1"/>
  <c r="P124" i="1"/>
  <c r="Q124" i="1"/>
  <c r="R124" i="1"/>
  <c r="I126" i="1"/>
  <c r="N126" i="1" s="1"/>
  <c r="O126" i="1"/>
  <c r="P126" i="1"/>
  <c r="Q126" i="1"/>
  <c r="R126" i="1"/>
  <c r="I127" i="1"/>
  <c r="N127" i="1" s="1"/>
  <c r="O127" i="1"/>
  <c r="P127" i="1"/>
  <c r="Q127" i="1"/>
  <c r="R127" i="1"/>
  <c r="I128" i="1"/>
  <c r="N128" i="1" s="1"/>
  <c r="O128" i="1"/>
  <c r="P128" i="1"/>
  <c r="Q128" i="1"/>
  <c r="R128" i="1"/>
  <c r="I129" i="1"/>
  <c r="N129" i="1" s="1"/>
  <c r="O129" i="1"/>
  <c r="P129" i="1"/>
  <c r="Q129" i="1"/>
  <c r="R129" i="1"/>
  <c r="I130" i="1"/>
  <c r="N130" i="1" s="1"/>
  <c r="O130" i="1"/>
  <c r="P130" i="1"/>
  <c r="Q130" i="1"/>
  <c r="R130" i="1"/>
  <c r="I131" i="1"/>
  <c r="N131" i="1" s="1"/>
  <c r="O131" i="1"/>
  <c r="P131" i="1"/>
  <c r="Q131" i="1"/>
  <c r="R131" i="1"/>
  <c r="I132" i="1"/>
  <c r="N132" i="1" s="1"/>
  <c r="O132" i="1"/>
  <c r="P132" i="1"/>
  <c r="Q132" i="1"/>
  <c r="R132" i="1"/>
  <c r="I133" i="1"/>
  <c r="N133" i="1" s="1"/>
  <c r="O133" i="1"/>
  <c r="P133" i="1"/>
  <c r="Q133" i="1"/>
  <c r="R133" i="1"/>
  <c r="I134" i="1"/>
  <c r="N134" i="1" s="1"/>
  <c r="O134" i="1"/>
  <c r="P134" i="1"/>
  <c r="Q134" i="1"/>
  <c r="R134" i="1"/>
  <c r="I135" i="1"/>
  <c r="N135" i="1" s="1"/>
  <c r="O135" i="1"/>
  <c r="P135" i="1"/>
  <c r="Q135" i="1"/>
  <c r="R135" i="1"/>
  <c r="I136" i="1"/>
  <c r="N136" i="1" s="1"/>
  <c r="O136" i="1"/>
  <c r="P136" i="1"/>
  <c r="Q136" i="1"/>
  <c r="R136" i="1"/>
  <c r="I137" i="1"/>
  <c r="N137" i="1" s="1"/>
  <c r="O137" i="1"/>
  <c r="P137" i="1"/>
  <c r="Q137" i="1"/>
  <c r="R137" i="1"/>
  <c r="I138" i="1"/>
  <c r="N138" i="1" s="1"/>
  <c r="O138" i="1"/>
  <c r="P138" i="1"/>
  <c r="Q138" i="1"/>
  <c r="R138" i="1"/>
  <c r="I139" i="1"/>
  <c r="N139" i="1" s="1"/>
  <c r="O139" i="1"/>
  <c r="P139" i="1"/>
  <c r="Q139" i="1"/>
  <c r="R139" i="1"/>
  <c r="I140" i="1"/>
  <c r="N140" i="1" s="1"/>
  <c r="O140" i="1"/>
  <c r="P140" i="1"/>
  <c r="Q140" i="1"/>
  <c r="R140" i="1"/>
  <c r="I141" i="1"/>
  <c r="N141" i="1" s="1"/>
  <c r="O141" i="1"/>
  <c r="P141" i="1"/>
  <c r="Q141" i="1"/>
  <c r="R141" i="1"/>
  <c r="I142" i="1"/>
  <c r="N142" i="1" s="1"/>
  <c r="O142" i="1"/>
  <c r="P142" i="1"/>
  <c r="Q142" i="1"/>
  <c r="R142" i="1"/>
  <c r="I143" i="1"/>
  <c r="N143" i="1" s="1"/>
  <c r="O143" i="1"/>
  <c r="P143" i="1"/>
  <c r="Q143" i="1"/>
  <c r="R143" i="1"/>
  <c r="I144" i="1"/>
  <c r="N144" i="1" s="1"/>
  <c r="O144" i="1"/>
  <c r="P144" i="1"/>
  <c r="Q144" i="1"/>
  <c r="R144" i="1"/>
  <c r="I145" i="1"/>
  <c r="O145" i="1"/>
  <c r="P145" i="1"/>
  <c r="Q145" i="1"/>
  <c r="R145" i="1"/>
  <c r="N118" i="1" l="1"/>
  <c r="N92" i="1"/>
  <c r="N72" i="1"/>
  <c r="N71" i="1"/>
  <c r="N69" i="1"/>
  <c r="N64" i="1"/>
  <c r="N47" i="1"/>
  <c r="N46" i="1"/>
  <c r="N45" i="1"/>
  <c r="N145" i="1"/>
  <c r="N107" i="1"/>
  <c r="N90" i="1"/>
  <c r="N68" i="1"/>
  <c r="N52" i="1"/>
  <c r="N56" i="1"/>
  <c r="O41" i="1"/>
  <c r="R41" i="1"/>
  <c r="Q41" i="1"/>
  <c r="P41" i="1"/>
  <c r="O40" i="1"/>
  <c r="R40" i="1"/>
  <c r="Q40" i="1"/>
  <c r="P40" i="1"/>
  <c r="O39" i="1"/>
  <c r="R39" i="1"/>
  <c r="Q39" i="1"/>
  <c r="O38" i="1"/>
  <c r="R38" i="1"/>
  <c r="Q38" i="1"/>
  <c r="P38" i="1"/>
  <c r="O37" i="1"/>
  <c r="R37" i="1"/>
  <c r="Q37" i="1"/>
  <c r="P37" i="1"/>
  <c r="O36" i="1"/>
  <c r="R36" i="1"/>
  <c r="Q36" i="1"/>
  <c r="P36" i="1"/>
  <c r="O35" i="1"/>
  <c r="R35" i="1"/>
  <c r="Q35" i="1"/>
  <c r="O34" i="1"/>
  <c r="R34" i="1"/>
  <c r="Q34" i="1"/>
  <c r="P34" i="1"/>
  <c r="O33" i="1"/>
  <c r="R33" i="1"/>
  <c r="Q33" i="1"/>
  <c r="P33" i="1"/>
  <c r="O32" i="1"/>
  <c r="R32" i="1"/>
  <c r="Q32" i="1"/>
  <c r="P32" i="1"/>
  <c r="O31" i="1"/>
  <c r="R31" i="1"/>
  <c r="Q31" i="1"/>
  <c r="O30" i="1"/>
  <c r="R30" i="1"/>
  <c r="Q30" i="1"/>
  <c r="P30" i="1"/>
  <c r="O29" i="1"/>
  <c r="R29" i="1"/>
  <c r="Q29" i="1"/>
  <c r="P29" i="1"/>
  <c r="O28" i="1"/>
  <c r="R28" i="1"/>
  <c r="Q28" i="1"/>
  <c r="P28" i="1"/>
  <c r="O27" i="1"/>
  <c r="R27" i="1"/>
  <c r="Q27" i="1"/>
  <c r="P27" i="1"/>
  <c r="O26" i="1"/>
  <c r="R26" i="1"/>
  <c r="Q26" i="1"/>
  <c r="P26" i="1"/>
  <c r="O25" i="1"/>
  <c r="R25" i="1"/>
  <c r="Q25" i="1"/>
  <c r="P25" i="1"/>
  <c r="O24" i="1"/>
  <c r="R24" i="1"/>
  <c r="Q24" i="1"/>
  <c r="P24" i="1"/>
  <c r="O23" i="1"/>
  <c r="R23" i="1"/>
  <c r="Q23" i="1"/>
  <c r="P23" i="1"/>
  <c r="O22" i="1"/>
  <c r="R22" i="1"/>
  <c r="Q22" i="1"/>
  <c r="P22" i="1"/>
  <c r="O21" i="1"/>
  <c r="R21" i="1"/>
  <c r="Q21" i="1"/>
  <c r="P21" i="1"/>
  <c r="O20" i="1"/>
  <c r="R20" i="1"/>
  <c r="Q20" i="1"/>
  <c r="P20" i="1"/>
  <c r="O19" i="1"/>
  <c r="R19" i="1"/>
  <c r="Q19" i="1"/>
  <c r="P19" i="1"/>
  <c r="O18" i="1"/>
  <c r="R18" i="1"/>
  <c r="P18" i="1"/>
  <c r="O17" i="1"/>
  <c r="R17" i="1"/>
  <c r="Q17" i="1"/>
  <c r="P17" i="1"/>
  <c r="O16" i="1"/>
  <c r="R16" i="1"/>
  <c r="Q16" i="1"/>
  <c r="O15" i="1"/>
  <c r="R15" i="1"/>
  <c r="Q15" i="1"/>
  <c r="P15" i="1"/>
  <c r="O14" i="1"/>
  <c r="R14" i="1"/>
  <c r="Q14" i="1"/>
  <c r="P14" i="1"/>
  <c r="O13" i="1"/>
  <c r="R13" i="1"/>
  <c r="Q13" i="1"/>
  <c r="P13" i="1"/>
  <c r="O12" i="1"/>
  <c r="R12" i="1"/>
  <c r="Q12" i="1"/>
  <c r="O11" i="1"/>
  <c r="R11" i="1"/>
  <c r="Q11" i="1"/>
  <c r="P11" i="1"/>
  <c r="O10" i="1"/>
  <c r="R10" i="1"/>
  <c r="Q10" i="1"/>
  <c r="P10" i="1"/>
  <c r="O9" i="1"/>
  <c r="R9" i="1"/>
  <c r="Q9" i="1"/>
  <c r="P9" i="1"/>
  <c r="O8" i="1"/>
  <c r="R8" i="1"/>
  <c r="Q8" i="1"/>
  <c r="O7" i="1"/>
  <c r="R7" i="1"/>
  <c r="Q7" i="1"/>
  <c r="P7" i="1"/>
  <c r="O5" i="1"/>
  <c r="R5" i="1"/>
  <c r="Q5" i="1"/>
  <c r="P5" i="1"/>
  <c r="O4" i="1"/>
  <c r="R4" i="1"/>
  <c r="Q4" i="1"/>
  <c r="P4" i="1"/>
  <c r="R3" i="1"/>
  <c r="Q3" i="1"/>
  <c r="P3" i="1"/>
  <c r="O146" i="1" l="1"/>
  <c r="R146" i="1"/>
  <c r="I2" i="1"/>
  <c r="N2" i="1" s="1"/>
  <c r="I10" i="1"/>
  <c r="N10" i="1" s="1"/>
  <c r="I26" i="1"/>
  <c r="N26" i="1" s="1"/>
  <c r="I18" i="1"/>
  <c r="N18" i="1" s="1"/>
  <c r="Q18" i="1"/>
  <c r="Q146" i="1" s="1"/>
  <c r="I5" i="1"/>
  <c r="N5" i="1" s="1"/>
  <c r="I16" i="1"/>
  <c r="N16" i="1" s="1"/>
  <c r="P16" i="1"/>
  <c r="I22" i="1"/>
  <c r="N22" i="1" s="1"/>
  <c r="I38" i="1"/>
  <c r="N38" i="1" s="1"/>
  <c r="I39" i="1"/>
  <c r="N39" i="1" s="1"/>
  <c r="P39" i="1"/>
  <c r="I12" i="1"/>
  <c r="N12" i="1" s="1"/>
  <c r="P12" i="1"/>
  <c r="I34" i="1"/>
  <c r="I35" i="1"/>
  <c r="N35" i="1" s="1"/>
  <c r="P35" i="1"/>
  <c r="I8" i="1"/>
  <c r="P8" i="1"/>
  <c r="I14" i="1"/>
  <c r="N14" i="1" s="1"/>
  <c r="I30" i="1"/>
  <c r="N30" i="1" s="1"/>
  <c r="I31" i="1"/>
  <c r="N31" i="1" s="1"/>
  <c r="P31" i="1"/>
  <c r="I4" i="1"/>
  <c r="I9" i="1"/>
  <c r="I13" i="1"/>
  <c r="N13" i="1" s="1"/>
  <c r="I17" i="1"/>
  <c r="N17" i="1" s="1"/>
  <c r="I21" i="1"/>
  <c r="N21" i="1" s="1"/>
  <c r="I25" i="1"/>
  <c r="N25" i="1" s="1"/>
  <c r="I29" i="1"/>
  <c r="I33" i="1"/>
  <c r="N33" i="1" s="1"/>
  <c r="I37" i="1"/>
  <c r="N37" i="1" s="1"/>
  <c r="I41" i="1"/>
  <c r="N41" i="1" s="1"/>
  <c r="I7" i="1"/>
  <c r="N7" i="1" s="1"/>
  <c r="I11" i="1"/>
  <c r="N11" i="1" s="1"/>
  <c r="I15" i="1"/>
  <c r="I19" i="1"/>
  <c r="I23" i="1"/>
  <c r="N23" i="1" s="1"/>
  <c r="I27" i="1"/>
  <c r="N27" i="1" s="1"/>
  <c r="I3" i="1"/>
  <c r="N3" i="1" s="1"/>
  <c r="I20" i="1"/>
  <c r="I24" i="1"/>
  <c r="N24" i="1" s="1"/>
  <c r="I28" i="1"/>
  <c r="I32" i="1"/>
  <c r="N32" i="1" s="1"/>
  <c r="I36" i="1"/>
  <c r="I40" i="1"/>
  <c r="N40" i="1" s="1"/>
  <c r="P146" i="1" l="1"/>
  <c r="I146" i="1"/>
  <c r="N36" i="1"/>
  <c r="N28" i="1"/>
  <c r="N20" i="1"/>
  <c r="N19" i="1"/>
  <c r="N9" i="1"/>
  <c r="N34" i="1"/>
  <c r="N29" i="1"/>
  <c r="N15" i="1"/>
  <c r="N8" i="1"/>
  <c r="N4" i="1"/>
  <c r="N146" i="1" l="1"/>
  <c r="N147" i="1" l="1"/>
  <c r="N148" i="1"/>
  <c r="N149" i="1" l="1"/>
  <c r="N150" i="1" s="1"/>
  <c r="N15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Martínez Chavarría, María Eugenia</author>
  </authors>
  <commentList>
    <comment ref="J1" authorId="0" shapeId="0" xr:uid="{F40587CA-5D88-4741-8A65-41D947ED5084}">
      <text>
        <r>
          <rPr>
            <b/>
            <sz val="9"/>
            <color indexed="81"/>
            <rFont val="Tahoma"/>
            <family val="2"/>
          </rPr>
          <t>campo a cumplimentar</t>
        </r>
      </text>
    </comment>
    <comment ref="M1" authorId="0" shapeId="0" xr:uid="{6361586A-C7C3-4418-8679-D588063C2A8E}">
      <text>
        <r>
          <rPr>
            <b/>
            <sz val="9"/>
            <color indexed="81"/>
            <rFont val="Tahoma"/>
            <family val="2"/>
          </rPr>
          <t xml:space="preserve">campo a cumplimentar: </t>
        </r>
        <r>
          <rPr>
            <sz val="9"/>
            <color indexed="81"/>
            <rFont val="Tahoma"/>
            <family val="2"/>
          </rPr>
          <t>incluye coste de calibración salvo en los equipos en que este no se indica</t>
        </r>
      </text>
    </comment>
  </commentList>
</comments>
</file>

<file path=xl/sharedStrings.xml><?xml version="1.0" encoding="utf-8"?>
<sst xmlns="http://schemas.openxmlformats.org/spreadsheetml/2006/main" count="444" uniqueCount="366">
  <si>
    <t>INSTRUMENTACIÓN</t>
  </si>
  <si>
    <t>MARCA</t>
  </si>
  <si>
    <t>MODELO</t>
  </si>
  <si>
    <t>OBSERVACIONES</t>
  </si>
  <si>
    <t>CANTIDAD AÑO 1</t>
  </si>
  <si>
    <t>CANTIDAD AÑO 2</t>
  </si>
  <si>
    <t>CANTIDAD AÑO 3</t>
  </si>
  <si>
    <t>CANTIDAD AÑO 4</t>
  </si>
  <si>
    <t>CANTIDAD TOTAL</t>
  </si>
  <si>
    <t>COSTE UNITARIO ESTIMADO (€)</t>
  </si>
  <si>
    <t>COSTE TOTAL ESTIMADO (€)</t>
  </si>
  <si>
    <t>COSTE AÑO 1</t>
  </si>
  <si>
    <t>COSTE AÑO 2</t>
  </si>
  <si>
    <t>COSTE AÑO 3</t>
  </si>
  <si>
    <t>COSTE AÑO 4</t>
  </si>
  <si>
    <t>FLUKE</t>
  </si>
  <si>
    <t>TESTO</t>
  </si>
  <si>
    <t>405-V1</t>
  </si>
  <si>
    <t>PCE INSTRUMENTS</t>
  </si>
  <si>
    <t>SKF</t>
  </si>
  <si>
    <t>TKES 10F</t>
  </si>
  <si>
    <t>GOSSEN METRAWATT</t>
  </si>
  <si>
    <t>METRAHIT EXTRA</t>
  </si>
  <si>
    <t>THALES</t>
  </si>
  <si>
    <t>PAM 220</t>
  </si>
  <si>
    <t>ACELERÓMETRO PCE INSTRUMENTS VT-1100</t>
  </si>
  <si>
    <t>ANALIZADOR BAJA TENSION FLUKE 1663</t>
  </si>
  <si>
    <t>ANALIZADOR ESPECTRO ANRITSU S332E</t>
  </si>
  <si>
    <t>ANALIZADOR INTERRUPTORES EUROSMC PME-500-TR</t>
  </si>
  <si>
    <t>ANALIZADOR REDES ELÉCTRICAS FLUKE 1664FC</t>
  </si>
  <si>
    <t>ANALIZADOR REDES ELÉCTRICAS GOSSEN METRAWATT MAVOWATT 240</t>
  </si>
  <si>
    <t>CAJA DE RESISTENCIAS-SHUNT SIGNAL CONCEPT SICO 3016</t>
  </si>
  <si>
    <t>CALIBRADOR ACÚSTICO CESVA INSTRUMENTS S.L.U. CB006</t>
  </si>
  <si>
    <t>CALIBRE DE PIE DE REY MEDID 2016</t>
  </si>
  <si>
    <t>CALIBRE DE PIE DE REY MITUTOYO N6</t>
  </si>
  <si>
    <t>CALIBRE DIGITAL MITUTOYO CD-15APX</t>
  </si>
  <si>
    <t>CÁMARA INSPECCIÓN TUBERÍAS SANYIPACE B08GFC821G</t>
  </si>
  <si>
    <t>CÁMARA TERMOGRÁFICA SATIR D300</t>
  </si>
  <si>
    <t>COMPROBADOR AISLAMIENTO CHAUVIN ARNOUX C.A 6547</t>
  </si>
  <si>
    <t>COMPROBADOR AISLAMIENTO INSATEC SICO2046</t>
  </si>
  <si>
    <t>COMPROBADOR BATERÍAS BK PRECISION 601B</t>
  </si>
  <si>
    <t>COMPROBADOR BATERÍAS FLUKE BT510</t>
  </si>
  <si>
    <t>COMPROBADOR BATERÍAS FLUKE BT521</t>
  </si>
  <si>
    <t>COMPROBADOR INSTALACIONES ELÉC FLUKE 1654B</t>
  </si>
  <si>
    <t>COMPROBADOR INSTALACIONES ELÉC FLUKE T6-1000</t>
  </si>
  <si>
    <t>COMPROBADOR INSTALACIONES ELÉC GOSSEN METRAWATT PROFITEST INTRO</t>
  </si>
  <si>
    <t>COMPROBADOR INSTALACIONES ELÉC GOSSEN METRAWATT PROFITEST INTRO M520T</t>
  </si>
  <si>
    <t>COMPROBADOR REDES COMUNICACION FLUKE LINKRUNNER AT-1000</t>
  </si>
  <si>
    <t>COMPROBADOR REDES COMUNICACION FLUKE LINKRUNNER AT-2000</t>
  </si>
  <si>
    <t>COMPROBADOR REDES COMUNICACION NETALLY LINKRUNNER AT1000</t>
  </si>
  <si>
    <t>COMPROBADOR REDES COMUNICACION NETALLY LINKRUNNER AT2000</t>
  </si>
  <si>
    <t>COMPROBADOR TRANSFORMADOR MEGGER TTR300-47</t>
  </si>
  <si>
    <t>DETECTOR DE FUGAS INFICON D-TEK SELECT</t>
  </si>
  <si>
    <t>DETECTOR DE FUGAS TESTO 316-2</t>
  </si>
  <si>
    <t>DINAMÓMETRO MECMESIN DSG-7</t>
  </si>
  <si>
    <t>ENDOSCOPIO SKF TKES 10F</t>
  </si>
  <si>
    <t>EQUIPO AJUSTE CONTADORES DE EJ THALES 19982 28201</t>
  </si>
  <si>
    <t>FASÍMETRO KAINOS KAINOPHI</t>
  </si>
  <si>
    <t>FASÍMETRO MEGGER PAM 410</t>
  </si>
  <si>
    <t>FLEXÓMETRO BAHCO 8M</t>
  </si>
  <si>
    <t>FLEXÓMETRO BAHCO MTB-5-25-C1</t>
  </si>
  <si>
    <t>FLEXÓMETRO BAHCO MTG-3-16</t>
  </si>
  <si>
    <t>FLEXÓMETRO STANLEY STHT 36117</t>
  </si>
  <si>
    <t>FLEXÓMETRO DIGITAL MEASURE KING 3 EN 1</t>
  </si>
  <si>
    <t>FUENTE ALIMENTACIÓN MULTIMETRIX XA 3051</t>
  </si>
  <si>
    <t>FUENTE ALIMENTACIÓN PROMAX FA-665B</t>
  </si>
  <si>
    <t>FUENTE ALIMENTACIÓN ROHDE&amp;SCHWARZ NGE103B</t>
  </si>
  <si>
    <t>FUENTE ALIMENTACIÓN TDK-LAMBDA GEN 100-15</t>
  </si>
  <si>
    <t>FUENTE ALIMENTACIÓN TDK-LAMBDA GEN 300-5</t>
  </si>
  <si>
    <t>FUSIONADORA DE FIBRA ÓPTICA INNO VIEW 5</t>
  </si>
  <si>
    <t>GENERADOR DE TONOS PRO'SKIT 3PK-NT023GN</t>
  </si>
  <si>
    <t>GENERADOR SEÑAL AHLBORN 7531</t>
  </si>
  <si>
    <t>GENERADOR SEÑAL AHLBORN ALMEMO KA 75311</t>
  </si>
  <si>
    <t>INDICADOR SECUENCIAS DE FASE FLUKE 9040</t>
  </si>
  <si>
    <t>LECTOR BALIZAS TAGMASTER HR-2</t>
  </si>
  <si>
    <t>LLAVE DINAMOMÉTRICA BAHCO 20-200</t>
  </si>
  <si>
    <t>LLAVE DINAMOMÉTRICA GEDORE DMK 100</t>
  </si>
  <si>
    <t>LLAVE DINAMOMÉTRICA GOODYEAR 75 522</t>
  </si>
  <si>
    <t>MEDIDOR AISLAMIENTO MEGGER DELTA 4110</t>
  </si>
  <si>
    <t>MEDIDOR ÁNGULOS DIGITAL BOSCH GAM 220 PROFESSIONAL</t>
  </si>
  <si>
    <t>MEDIDOR CALIDAD AIRE CHAUVIN ARNOUX CA 1510</t>
  </si>
  <si>
    <t>MEDIDOR CAUDAL PCE INSTRUMENTS TDS 100</t>
  </si>
  <si>
    <t>MEDIDOR DE ÁNGULOS BOSCH PAM 220</t>
  </si>
  <si>
    <t>MEDIDOR DE FUERZA AEP DFI2</t>
  </si>
  <si>
    <t>MEDIDOR DE RADIOS FORMAT 4479</t>
  </si>
  <si>
    <t>MEDIDOR DE VIBRACIONES FLUKE 805</t>
  </si>
  <si>
    <t>MEDIDOR GASES TESTO 330-1 LL</t>
  </si>
  <si>
    <t>MEDIDOR LÁSER HILTI PD-I</t>
  </si>
  <si>
    <t>MEDIDOR ÓPTICO DE POTENCIA PROMAX PROLITE-63B</t>
  </si>
  <si>
    <t>MEDIDOR RIGIDEZ DIELÉCTRICA MEGGER OTS60PB</t>
  </si>
  <si>
    <t>MICROÓHMETRO DISMAL MPK 204</t>
  </si>
  <si>
    <t>MONITOR COLOR LCD TOUGUARD WR730/FBA</t>
  </si>
  <si>
    <t>MULTÍMETRO BOMBARDIER ET200</t>
  </si>
  <si>
    <t>MULTÍMETRO BOMBARDIER ET300</t>
  </si>
  <si>
    <t>MULTÍMETRO CHAUVIN ARNOUX CA5273</t>
  </si>
  <si>
    <t>MULTÍMETRO FLUKE 117</t>
  </si>
  <si>
    <t>MULTÍMETRO FLUKE 175</t>
  </si>
  <si>
    <t>MULTÍMETRO FLUKE 1587 FC</t>
  </si>
  <si>
    <t>MULTÍMETRO GOSSEN METRAWATT METRAHIT EXTRA</t>
  </si>
  <si>
    <t>MULTÍMETRO GOSSEN METRAWATT METRAHIT AM PRO</t>
  </si>
  <si>
    <t>MULTÍMETRO METERMAN 35XP </t>
  </si>
  <si>
    <t>MULTÍMETRO METRIX MTX 204</t>
  </si>
  <si>
    <t>MULTÍMETRO SILVER SANZ UT120C</t>
  </si>
  <si>
    <t>MULTÍMETRO SILVER SANZ UT131C</t>
  </si>
  <si>
    <t>MULTÍMETRO SILVER SANZ UT131D</t>
  </si>
  <si>
    <t>MULTÍMETRO UNI-T UT33C</t>
  </si>
  <si>
    <t>MULTÍMETRO XINDAR DPLAB250</t>
  </si>
  <si>
    <t>MULTÍMETRO DE BANCO ROHDE &amp; SCHWARZ HMC8012</t>
  </si>
  <si>
    <t>NAVEGADOR GPS GARMIN DRIVE 52 EU</t>
  </si>
  <si>
    <t>NIVEL LÁSER FLUKE PLS 3R</t>
  </si>
  <si>
    <t>NIVEL LÁSER PLS 3R</t>
  </si>
  <si>
    <t>ÓHMETRO CHAUVIN ARNOUX C.A 6472</t>
  </si>
  <si>
    <t>OPACÍMETRO TESTO 308</t>
  </si>
  <si>
    <t>OSCILOSCOPIO CHAUVIN ARNOUX SCOPIX IV OX 9104</t>
  </si>
  <si>
    <t>PINZA AMPERIMÉTRICA CHAUVIN ARNOUX F205</t>
  </si>
  <si>
    <t>PINZA AMPERIMÉTRICA CHAUVIN ARNOUX F607</t>
  </si>
  <si>
    <t>PINZA AMPERIMÉTRICA FACOM 712A</t>
  </si>
  <si>
    <t>PINZA AMPERIMÉTRICA FLUKE 323</t>
  </si>
  <si>
    <t>PINZA AMPERIMÉTRICA FLUKE 324</t>
  </si>
  <si>
    <t>PINZA AMPERIMÉTRICA FLUKE 325</t>
  </si>
  <si>
    <t>PINZA AMPERIMÉTRICA FLUKE 368</t>
  </si>
  <si>
    <t>PINZA AMPERIMÉTRICA FLUKE 381</t>
  </si>
  <si>
    <t>PINZA AMPERIMÉTRICA FLUKE 369 FC</t>
  </si>
  <si>
    <t>PINZA AMPERIMÉTRICA FLUKE I400</t>
  </si>
  <si>
    <t>PINZA AMPERIMÉTRICA KAISE EM 402</t>
  </si>
  <si>
    <t>PINZA AMPERIMÉTRICA KOBAN KPA-12</t>
  </si>
  <si>
    <t>PINZA AMPERIMÉTRICA UNI-T UT202F</t>
  </si>
  <si>
    <t>PINZA AMPERIMÉTRICA/M. TIERRA CHAUVIN ARNOUX CA 6417</t>
  </si>
  <si>
    <t>PROGRAMADOR DE BALIZAS TAGMASTER AB</t>
  </si>
  <si>
    <t>REGISTRADOR DE TEMPERATURA Y H AMPROBE TR200-A</t>
  </si>
  <si>
    <t>REGISTRADOR DE TEMPERATURA Y H DATALOGGER T&amp;D TR-71NF</t>
  </si>
  <si>
    <t>REGISTRADOR DE TEMPERATURA Y H DATALOGGER T&amp;D TR-71WF</t>
  </si>
  <si>
    <t>REGISTRADOR DE TEMPERATURA Y H DATALOGGER T&amp;D TR-72WF</t>
  </si>
  <si>
    <t>RUEDA DE MEDICIÓN AMTECH 140 MM</t>
  </si>
  <si>
    <t>SONDA CORRIENTE AC GOSSEN METRAWATT METRAFLEX 3001XBL</t>
  </si>
  <si>
    <t>SONDA CORRIENTE AC GOSSEN METRAWATT METRAFLEX 3003XBL</t>
  </si>
  <si>
    <t>SONDA CORRIENTE AC GOSSEN METRAWATT METRAFLEX 300MXBL</t>
  </si>
  <si>
    <t>SONDA CORRIENTE AC/DC CHAUVIN ARNOUX K1</t>
  </si>
  <si>
    <t>SONDA INTENSIDAD GOSSEN METRAWATT METRAFLEX 300MXBL/2</t>
  </si>
  <si>
    <t>SONÓMETRO CESVA INSTRUMENTS S.L.U. SC420</t>
  </si>
  <si>
    <t>SONÓMETRO CHAUVIN ARNOUX C.A 832</t>
  </si>
  <si>
    <t>TACÓMETRO DIGITAL MULTIFUNCIÓN SKF TKRT 20</t>
  </si>
  <si>
    <t>TARJETA COMPROB LECT S/CONT AS ASK FDC102</t>
  </si>
  <si>
    <t>TECLADO LOGITECH Y-U0009</t>
  </si>
  <si>
    <t>TERMOANEMOMETRO TESTO 405-V1</t>
  </si>
  <si>
    <t>TERMOANEMÓMETRO CHAUVIN ARNOUX CA 1227</t>
  </si>
  <si>
    <t>TERMOHIGRÓMETRO TESTO 610</t>
  </si>
  <si>
    <t>TERMOMETRO INFRARROJOS FLUKE FLUKE 62 MAX</t>
  </si>
  <si>
    <t>TERMÓMETRO INFRARROJOS CHAUVIN ARNOUX C.A 1866</t>
  </si>
  <si>
    <t>TERMÓMETRO INFRARROJOS FACOM DX.T100</t>
  </si>
  <si>
    <t>TERMÓMETRO INFRARROJOS TESTO 835</t>
  </si>
  <si>
    <t>TERMÓMETRO LÁSER BOSCH GLM 120 C</t>
  </si>
  <si>
    <t>TRANSDUCTOR DE CORRIENTE ROCOIL 119044</t>
  </si>
  <si>
    <t>TRANSDUCTOR DE FUERZA AEP CM1T</t>
  </si>
  <si>
    <t>TRANSPORTADOR DE ÁNGULOS MARUI-KEIKI 153500-150</t>
  </si>
  <si>
    <t>VERIFICADOR AUSENCIA TENSIÓN CATU CC 365-10/30</t>
  </si>
  <si>
    <t>VERIFICADOR AUSENCIA TENSIÓN CATU CC.375.10/30</t>
  </si>
  <si>
    <t>VERIFICADOR AUSENCIA TENSIÓN CATU CC-765-10/30-C</t>
  </si>
  <si>
    <t>VERIFICADOR AUSENCIA TENSIÓN CATU VAT-CC 500-1500</t>
  </si>
  <si>
    <t>VERIFICADOR AUSENCIA TENSIÓN DETEX CL-4-90</t>
  </si>
  <si>
    <t>VERIFICADOR AUSENCIA TENSIÓN MAYCO VAT-5/36</t>
  </si>
  <si>
    <t>VERIFICADOR AUSENCIA TENSIÓN PRESEL DL4-40 N1</t>
  </si>
  <si>
    <t>VERIFICADOR AUSENCIA TENSIÓN SFE TDP 5/72</t>
  </si>
  <si>
    <t>VERIFICADOR AUSENCIA TENSIÓN SOFAMEL VT-10/30</t>
  </si>
  <si>
    <t>VERIFICADOR AUSENCIA TENSIÓN TAG 2000</t>
  </si>
  <si>
    <t>VERIFICADOR RELÉS SMC PTE-100-C</t>
  </si>
  <si>
    <t>VT-1100</t>
  </si>
  <si>
    <t>ANRITSU</t>
  </si>
  <si>
    <t>S332E</t>
  </si>
  <si>
    <t>EUROSMC</t>
  </si>
  <si>
    <t>PME-500-TR</t>
  </si>
  <si>
    <t>1664FC</t>
  </si>
  <si>
    <t>MAVOWATT 240</t>
  </si>
  <si>
    <t>SIGNAL CONCEPT</t>
  </si>
  <si>
    <t>SICO 3016</t>
  </si>
  <si>
    <t>CESVA INSTRUMENTS S.L.U.</t>
  </si>
  <si>
    <t>CB006</t>
  </si>
  <si>
    <t>MEDID</t>
  </si>
  <si>
    <t>MITUTOYO</t>
  </si>
  <si>
    <t>N6</t>
  </si>
  <si>
    <t>CD-15APX</t>
  </si>
  <si>
    <t>SANYIPACE</t>
  </si>
  <si>
    <t>B08GFC821G</t>
  </si>
  <si>
    <t>SATIR</t>
  </si>
  <si>
    <t>D300</t>
  </si>
  <si>
    <t>CHAUVIN ARNOUX</t>
  </si>
  <si>
    <t>C.A 6547</t>
  </si>
  <si>
    <t>INSATEC</t>
  </si>
  <si>
    <t>SICO2046</t>
  </si>
  <si>
    <t>BK PRECISION</t>
  </si>
  <si>
    <t>601B</t>
  </si>
  <si>
    <t>BT510</t>
  </si>
  <si>
    <t>BT521</t>
  </si>
  <si>
    <t>1654B</t>
  </si>
  <si>
    <t>T6-1000</t>
  </si>
  <si>
    <t>PROFITEST INTRO</t>
  </si>
  <si>
    <t>PROFITEST INTRO M520T</t>
  </si>
  <si>
    <t>LINKRUNNER AT-1000</t>
  </si>
  <si>
    <t>LINKRUNNER AT-2000</t>
  </si>
  <si>
    <t>NETALLY</t>
  </si>
  <si>
    <t>LINKRUNNER AT1000</t>
  </si>
  <si>
    <t>LINKRUNNER AT2000</t>
  </si>
  <si>
    <t>MEGGER</t>
  </si>
  <si>
    <t>TTR300-47</t>
  </si>
  <si>
    <t>INFICON</t>
  </si>
  <si>
    <t>D-TEK SELECT</t>
  </si>
  <si>
    <t>316-2</t>
  </si>
  <si>
    <t>MECMESIN</t>
  </si>
  <si>
    <t>DSG-7</t>
  </si>
  <si>
    <t>19982 28201</t>
  </si>
  <si>
    <t>KAINOS</t>
  </si>
  <si>
    <t>KAINOPHI</t>
  </si>
  <si>
    <t>PAM 410</t>
  </si>
  <si>
    <t>BAHCO</t>
  </si>
  <si>
    <t>8M</t>
  </si>
  <si>
    <t>MTB-5-25-C1</t>
  </si>
  <si>
    <t>MTG-3-16</t>
  </si>
  <si>
    <t>STANLEY</t>
  </si>
  <si>
    <t>STHT 36117</t>
  </si>
  <si>
    <t>MEASURE KING</t>
  </si>
  <si>
    <t>3 EN 1</t>
  </si>
  <si>
    <t>MULTIMETRIX</t>
  </si>
  <si>
    <t>XA 3051</t>
  </si>
  <si>
    <t>PROMAX</t>
  </si>
  <si>
    <t>FA-665B</t>
  </si>
  <si>
    <t>ROHDE&amp;SCHWARZ</t>
  </si>
  <si>
    <t>NGE103B</t>
  </si>
  <si>
    <t>TDK-LAMBDA</t>
  </si>
  <si>
    <t>GEN 100-15</t>
  </si>
  <si>
    <t>GEN 300-5</t>
  </si>
  <si>
    <t>INNO</t>
  </si>
  <si>
    <t>VIEW 5</t>
  </si>
  <si>
    <t>PRO'SKIT</t>
  </si>
  <si>
    <t>3PK-NT023GN</t>
  </si>
  <si>
    <t>AHLBORN</t>
  </si>
  <si>
    <t>ALMEMO KA 75311</t>
  </si>
  <si>
    <t>TAGMASTER</t>
  </si>
  <si>
    <t>HR-2</t>
  </si>
  <si>
    <t>20-200</t>
  </si>
  <si>
    <t>GEDORE</t>
  </si>
  <si>
    <t>DMK 100</t>
  </si>
  <si>
    <t>GOODYEAR</t>
  </si>
  <si>
    <t>75 522</t>
  </si>
  <si>
    <t>DELTA 4110</t>
  </si>
  <si>
    <t>BOSCH</t>
  </si>
  <si>
    <t>GAM 220 PROFESSIONAL</t>
  </si>
  <si>
    <t>CA 1510</t>
  </si>
  <si>
    <t>TDS 100</t>
  </si>
  <si>
    <t>AEP</t>
  </si>
  <si>
    <t>DFI2</t>
  </si>
  <si>
    <t>FORMAT</t>
  </si>
  <si>
    <t>330-1 LL</t>
  </si>
  <si>
    <t>HILTI</t>
  </si>
  <si>
    <t>PD-I</t>
  </si>
  <si>
    <t>PROLITE-63B</t>
  </si>
  <si>
    <t>OTS60PB</t>
  </si>
  <si>
    <t>DISMAL</t>
  </si>
  <si>
    <t>MPK 204</t>
  </si>
  <si>
    <t>TOUGUARD</t>
  </si>
  <si>
    <t>WR730/FBA</t>
  </si>
  <si>
    <t>BOMBARDIER</t>
  </si>
  <si>
    <t>ET200</t>
  </si>
  <si>
    <t>ET300</t>
  </si>
  <si>
    <t>CA5273</t>
  </si>
  <si>
    <t>1587 FC</t>
  </si>
  <si>
    <t>METERMAN</t>
  </si>
  <si>
    <t>35XP </t>
  </si>
  <si>
    <t>METRIX</t>
  </si>
  <si>
    <t>MTX 204</t>
  </si>
  <si>
    <t>SILVER SANZ</t>
  </si>
  <si>
    <t>UT120C</t>
  </si>
  <si>
    <t>UT131C</t>
  </si>
  <si>
    <t>UT131D</t>
  </si>
  <si>
    <t>UNI-T</t>
  </si>
  <si>
    <t>UT33C</t>
  </si>
  <si>
    <t>XINDAR</t>
  </si>
  <si>
    <t>DPLAB250</t>
  </si>
  <si>
    <t>ROHDE &amp; SCHWARZ</t>
  </si>
  <si>
    <t>HMC8012</t>
  </si>
  <si>
    <t>GARMIN</t>
  </si>
  <si>
    <t>DRIVE 52 EU</t>
  </si>
  <si>
    <t>PLS 3R</t>
  </si>
  <si>
    <t>PLS</t>
  </si>
  <si>
    <t>3R</t>
  </si>
  <si>
    <t>C.A 6472</t>
  </si>
  <si>
    <t>SCOPIX IV OX 9104</t>
  </si>
  <si>
    <t>F205</t>
  </si>
  <si>
    <t>F607</t>
  </si>
  <si>
    <t>FACOM</t>
  </si>
  <si>
    <t>712A</t>
  </si>
  <si>
    <t>369 FC</t>
  </si>
  <si>
    <t>I400</t>
  </si>
  <si>
    <t>KAISE</t>
  </si>
  <si>
    <t>EM 402</t>
  </si>
  <si>
    <t>KOBAN</t>
  </si>
  <si>
    <t>KPA-12</t>
  </si>
  <si>
    <t>UT202F</t>
  </si>
  <si>
    <t>CA 6417</t>
  </si>
  <si>
    <t>AB</t>
  </si>
  <si>
    <t>AMPROBE</t>
  </si>
  <si>
    <t>TR200-A</t>
  </si>
  <si>
    <t>DATALOGGER T&amp;D</t>
  </si>
  <si>
    <t>TR-71NF</t>
  </si>
  <si>
    <t>TR-71WF</t>
  </si>
  <si>
    <t>TR-72WF</t>
  </si>
  <si>
    <t>AMTECH</t>
  </si>
  <si>
    <t>140 MM</t>
  </si>
  <si>
    <t>METRAFLEX 3001XBL</t>
  </si>
  <si>
    <t>METRAFLEX 3003XBL</t>
  </si>
  <si>
    <t>METRAFLEX 300MXBL</t>
  </si>
  <si>
    <t>K1</t>
  </si>
  <si>
    <t>METRAFLEX 300MXBL/2</t>
  </si>
  <si>
    <t>SC420</t>
  </si>
  <si>
    <t>C.A 832</t>
  </si>
  <si>
    <t>TKRT 20</t>
  </si>
  <si>
    <t>ASK</t>
  </si>
  <si>
    <t>FDC102</t>
  </si>
  <si>
    <t>LOGITECH</t>
  </si>
  <si>
    <t>Y-U0009</t>
  </si>
  <si>
    <t>CA 1227</t>
  </si>
  <si>
    <t>FLUKE 62 MAX</t>
  </si>
  <si>
    <t>C.A 1866</t>
  </si>
  <si>
    <t>DX.T100</t>
  </si>
  <si>
    <t>GLM 120 C</t>
  </si>
  <si>
    <t>ROCOIL</t>
  </si>
  <si>
    <t>CM1T</t>
  </si>
  <si>
    <t>MARUI-KEIKI</t>
  </si>
  <si>
    <t>153500-150</t>
  </si>
  <si>
    <t>CATU</t>
  </si>
  <si>
    <t>CC 365-10/30</t>
  </si>
  <si>
    <t>CC.375.10/30</t>
  </si>
  <si>
    <t>CC-765-10/30-C</t>
  </si>
  <si>
    <t>VAT-CC 500-1500</t>
  </si>
  <si>
    <t>DETEX</t>
  </si>
  <si>
    <t>CL-4-90</t>
  </si>
  <si>
    <t>MAYCO</t>
  </si>
  <si>
    <t>VAT-5/36</t>
  </si>
  <si>
    <t>PRESEL</t>
  </si>
  <si>
    <t>DL4-40 N1</t>
  </si>
  <si>
    <t>SFE</t>
  </si>
  <si>
    <t>TDP 5/72</t>
  </si>
  <si>
    <t>SOFAMEL</t>
  </si>
  <si>
    <t>VT-10/30</t>
  </si>
  <si>
    <t>TAG</t>
  </si>
  <si>
    <t>SMC</t>
  </si>
  <si>
    <t>PTE-100-C</t>
  </si>
  <si>
    <t>METRAHIT AM PRO</t>
  </si>
  <si>
    <t>MEDIDOR LÁSER BOSCH GLM 50</t>
  </si>
  <si>
    <t>GLM 50</t>
  </si>
  <si>
    <t>TERMOHIGRÓMETRO PCE INSTRUMENTS HT112</t>
  </si>
  <si>
    <t>HT112</t>
  </si>
  <si>
    <t>ANALIZADOR PROTOCOLOS LINEEYE LE-8200</t>
  </si>
  <si>
    <t>LINEEYE</t>
  </si>
  <si>
    <t>LE-8200</t>
  </si>
  <si>
    <t>TOTAL</t>
  </si>
  <si>
    <t>COSTE UNITARIO LICITACIÓN (€)</t>
  </si>
  <si>
    <t>COSTE UNITARIO COMPRA LICITACIÓN (€)</t>
  </si>
  <si>
    <t>COSTE UNITARIO CALIBRACIÓN LICITACIÓN (€)</t>
  </si>
  <si>
    <t>-</t>
  </si>
  <si>
    <t>Gastos Generales (%)</t>
  </si>
  <si>
    <t>Beneficio Industrial (%)</t>
  </si>
  <si>
    <t>Total oferta sin IVA</t>
  </si>
  <si>
    <t>IVA</t>
  </si>
  <si>
    <t>TOTAL CON IVA</t>
  </si>
  <si>
    <t>Para la elaboración de este documento se tendrán en cuenta las Notas del apartado 27 del cuadro resumen del Pliego de Condiciones Particulares.
[9:45] Martínez Chavarría, María Eugenia
Para la elaboración de este documento se tendrán en cuenta las Notas del apartado 27 del cuadro resumen del Pliego de Condiciones Particulares.</t>
  </si>
  <si>
    <r>
      <t xml:space="preserve">NOTAS: </t>
    </r>
    <r>
      <rPr>
        <sz val="14"/>
        <color rgb="FF002060"/>
        <rFont val="Calibri"/>
        <family val="2"/>
        <scheme val="minor"/>
      </rPr>
      <t>Deben cumplimentarse todos los precios unitarios, el caso contrario, será motivo de exclusión de la oferta.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</si>
</sst>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2060"/>
      <name val="Calibri"/>
      <family val="2"/>
      <scheme val="minor"/>
    </font>
    <font>
      <sz val="11"/>
      <color rgb="FF002060"/>
      <name val="Calibri"/>
      <family val="2"/>
    </font>
    <font>
      <sz val="11"/>
      <color rgb="FF1F497D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9"/>
      <color indexed="81"/>
      <name val="Tahoma"/>
      <family val="2"/>
    </font>
    <font>
      <b/>
      <sz val="12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9"/>
      <color indexed="81"/>
      <name val="Tahoma"/>
      <family val="2"/>
    </font>
    <font>
      <sz val="14"/>
      <color rgb="FF00206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2060"/>
      </left>
      <right style="thin">
        <color rgb="FF002060"/>
      </right>
      <top style="thin">
        <color theme="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4" fontId="3" fillId="0" borderId="2" xfId="1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44" fontId="3" fillId="0" borderId="2" xfId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5" fillId="0" borderId="0" xfId="0" applyFont="1" applyAlignment="1">
      <alignment horizontal="left"/>
    </xf>
    <xf numFmtId="0" fontId="3" fillId="0" borderId="3" xfId="0" applyFont="1" applyFill="1" applyBorder="1" applyAlignment="1">
      <alignment wrapText="1"/>
    </xf>
    <xf numFmtId="0" fontId="0" fillId="0" borderId="0" xfId="0" applyFill="1" applyAlignment="1"/>
    <xf numFmtId="0" fontId="3" fillId="0" borderId="3" xfId="0" applyFont="1" applyBorder="1" applyAlignment="1">
      <alignment wrapText="1"/>
    </xf>
    <xf numFmtId="0" fontId="0" fillId="0" borderId="0" xfId="0" applyAlignment="1"/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44" fontId="3" fillId="3" borderId="2" xfId="1" applyFont="1" applyFill="1" applyBorder="1" applyAlignment="1" applyProtection="1">
      <alignment horizontal="left" vertical="center" wrapText="1"/>
      <protection locked="0"/>
    </xf>
    <xf numFmtId="1" fontId="9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44" fontId="2" fillId="2" borderId="1" xfId="1" applyFont="1" applyFill="1" applyBorder="1" applyAlignment="1">
      <alignment horizontal="center" vertical="center" wrapText="1"/>
    </xf>
    <xf numFmtId="44" fontId="0" fillId="0" borderId="0" xfId="1" applyFont="1" applyAlignment="1">
      <alignment horizontal="center" vertical="center"/>
    </xf>
    <xf numFmtId="44" fontId="0" fillId="0" borderId="0" xfId="1" applyFont="1" applyAlignment="1">
      <alignment vertical="center"/>
    </xf>
    <xf numFmtId="44" fontId="0" fillId="0" borderId="0" xfId="1" applyFont="1" applyFill="1" applyAlignment="1">
      <alignment vertical="center"/>
    </xf>
    <xf numFmtId="44" fontId="0" fillId="0" borderId="0" xfId="1" applyFont="1" applyFill="1" applyAlignment="1"/>
    <xf numFmtId="44" fontId="0" fillId="0" borderId="0" xfId="1" applyFont="1" applyAlignment="1"/>
    <xf numFmtId="44" fontId="9" fillId="0" borderId="3" xfId="1" applyFont="1" applyBorder="1" applyAlignment="1">
      <alignment vertical="center"/>
    </xf>
    <xf numFmtId="44" fontId="9" fillId="0" borderId="0" xfId="1" applyFont="1" applyAlignment="1">
      <alignment vertical="center"/>
    </xf>
    <xf numFmtId="44" fontId="3" fillId="0" borderId="2" xfId="1" applyFont="1" applyBorder="1" applyAlignment="1">
      <alignment horizontal="center" vertical="center"/>
    </xf>
    <xf numFmtId="44" fontId="9" fillId="0" borderId="3" xfId="1" applyFont="1" applyBorder="1" applyAlignment="1">
      <alignment horizontal="center" vertical="center"/>
    </xf>
    <xf numFmtId="44" fontId="9" fillId="0" borderId="3" xfId="1" applyFont="1" applyBorder="1" applyAlignment="1">
      <alignment horizontal="left" vertical="center" wrapText="1"/>
    </xf>
    <xf numFmtId="44" fontId="0" fillId="0" borderId="0" xfId="1" applyFont="1" applyAlignment="1">
      <alignment horizontal="left" vertical="center" wrapText="1"/>
    </xf>
    <xf numFmtId="0" fontId="3" fillId="0" borderId="4" xfId="0" applyFont="1" applyBorder="1" applyAlignment="1" applyProtection="1">
      <alignment horizontal="center" vertical="center"/>
    </xf>
    <xf numFmtId="10" fontId="3" fillId="4" borderId="4" xfId="0" applyNumberFormat="1" applyFont="1" applyFill="1" applyBorder="1" applyAlignment="1" applyProtection="1">
      <alignment horizontal="center" vertical="center"/>
      <protection locked="0"/>
    </xf>
    <xf numFmtId="44" fontId="3" fillId="0" borderId="4" xfId="1" applyFont="1" applyBorder="1" applyAlignment="1" applyProtection="1">
      <alignment horizontal="center" vertical="center"/>
    </xf>
    <xf numFmtId="44" fontId="9" fillId="5" borderId="4" xfId="0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10" fontId="3" fillId="0" borderId="0" xfId="0" applyNumberFormat="1" applyFont="1" applyBorder="1" applyAlignment="1" applyProtection="1">
      <alignment horizontal="center" vertical="center"/>
    </xf>
    <xf numFmtId="44" fontId="3" fillId="0" borderId="0" xfId="0" applyNumberFormat="1" applyFont="1" applyBorder="1" applyAlignment="1" applyProtection="1">
      <alignment horizontal="center" vertical="center"/>
    </xf>
    <xf numFmtId="44" fontId="9" fillId="6" borderId="4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/>
    </xf>
    <xf numFmtId="0" fontId="9" fillId="6" borderId="4" xfId="0" applyFont="1" applyFill="1" applyBorder="1" applyAlignment="1" applyProtection="1">
      <alignment horizontal="center" vertical="center"/>
    </xf>
    <xf numFmtId="0" fontId="11" fillId="0" borderId="0" xfId="0" applyFont="1" applyAlignment="1">
      <alignment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54"/>
  <sheetViews>
    <sheetView tabSelected="1" topLeftCell="A136" zoomScale="70" zoomScaleNormal="70" workbookViewId="0">
      <selection activeCell="A154" sqref="A154:P154"/>
    </sheetView>
  </sheetViews>
  <sheetFormatPr baseColWidth="10" defaultColWidth="11.5703125" defaultRowHeight="15" x14ac:dyDescent="0.25"/>
  <cols>
    <col min="1" max="1" width="50.42578125" style="28" customWidth="1"/>
    <col min="2" max="2" width="19" style="29" bestFit="1" customWidth="1"/>
    <col min="3" max="4" width="29.5703125" style="29" customWidth="1"/>
    <col min="5" max="5" width="10.28515625" style="2" bestFit="1" customWidth="1"/>
    <col min="6" max="9" width="10.28515625" style="2" customWidth="1"/>
    <col min="10" max="10" width="12.85546875" style="34" customWidth="1"/>
    <col min="11" max="11" width="14.7109375" style="34" customWidth="1"/>
    <col min="12" max="12" width="21.7109375" style="34" bestFit="1" customWidth="1"/>
    <col min="13" max="13" width="15.28515625" style="44" customWidth="1"/>
    <col min="14" max="14" width="17.7109375" style="35" customWidth="1"/>
    <col min="15" max="15" width="18.5703125" style="35" bestFit="1" customWidth="1"/>
    <col min="16" max="18" width="17.7109375" style="35" customWidth="1"/>
    <col min="19" max="19" width="11.5703125" style="35"/>
    <col min="20" max="16384" width="11.5703125" style="7"/>
  </cols>
  <sheetData>
    <row r="1" spans="1:19" s="2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33" t="s">
        <v>356</v>
      </c>
      <c r="K1" s="33" t="s">
        <v>357</v>
      </c>
      <c r="L1" s="33" t="s">
        <v>355</v>
      </c>
      <c r="M1" s="33" t="s">
        <v>9</v>
      </c>
      <c r="N1" s="33" t="s">
        <v>10</v>
      </c>
      <c r="O1" s="33" t="s">
        <v>11</v>
      </c>
      <c r="P1" s="33" t="s">
        <v>12</v>
      </c>
      <c r="Q1" s="33" t="s">
        <v>13</v>
      </c>
      <c r="R1" s="33" t="s">
        <v>14</v>
      </c>
      <c r="S1" s="34"/>
    </row>
    <row r="2" spans="1:19" x14ac:dyDescent="0.25">
      <c r="A2" s="3" t="s">
        <v>25</v>
      </c>
      <c r="B2" s="4" t="s">
        <v>18</v>
      </c>
      <c r="C2" s="4" t="s">
        <v>166</v>
      </c>
      <c r="D2" s="4"/>
      <c r="E2" s="5">
        <v>0.4</v>
      </c>
      <c r="F2" s="5">
        <v>0.5</v>
      </c>
      <c r="G2" s="5">
        <v>0.5</v>
      </c>
      <c r="H2" s="5">
        <v>0.6</v>
      </c>
      <c r="I2" s="5">
        <f t="shared" ref="I2:I41" si="0">SUM(E2:H2)</f>
        <v>2</v>
      </c>
      <c r="J2" s="41">
        <v>236.25</v>
      </c>
      <c r="K2" s="41">
        <v>165</v>
      </c>
      <c r="L2" s="41">
        <v>337.18487394957987</v>
      </c>
      <c r="M2" s="30"/>
      <c r="N2" s="6">
        <f>M2*I2</f>
        <v>0</v>
      </c>
      <c r="O2" s="6">
        <f t="shared" ref="O2:R5" si="1">$M2*E2</f>
        <v>0</v>
      </c>
      <c r="P2" s="6">
        <f t="shared" si="1"/>
        <v>0</v>
      </c>
      <c r="Q2" s="6">
        <f t="shared" si="1"/>
        <v>0</v>
      </c>
      <c r="R2" s="6">
        <f t="shared" si="1"/>
        <v>0</v>
      </c>
    </row>
    <row r="3" spans="1:19" s="13" customFormat="1" x14ac:dyDescent="0.25">
      <c r="A3" s="9" t="s">
        <v>26</v>
      </c>
      <c r="B3" s="10" t="s">
        <v>15</v>
      </c>
      <c r="C3" s="8">
        <v>1663</v>
      </c>
      <c r="D3" s="8"/>
      <c r="E3" s="5">
        <v>0.4</v>
      </c>
      <c r="F3" s="5">
        <v>0.5</v>
      </c>
      <c r="G3" s="5">
        <v>0.5</v>
      </c>
      <c r="H3" s="5">
        <v>0.6</v>
      </c>
      <c r="I3" s="11">
        <f t="shared" si="0"/>
        <v>2</v>
      </c>
      <c r="J3" s="41">
        <v>1582.35</v>
      </c>
      <c r="K3" s="41">
        <v>141.9</v>
      </c>
      <c r="L3" s="41">
        <v>1448.9495798319329</v>
      </c>
      <c r="M3" s="30"/>
      <c r="N3" s="12">
        <f>M3*I3</f>
        <v>0</v>
      </c>
      <c r="O3" s="12">
        <f t="shared" si="1"/>
        <v>0</v>
      </c>
      <c r="P3" s="12">
        <f t="shared" si="1"/>
        <v>0</v>
      </c>
      <c r="Q3" s="12">
        <f t="shared" si="1"/>
        <v>0</v>
      </c>
      <c r="R3" s="12">
        <f t="shared" si="1"/>
        <v>0</v>
      </c>
      <c r="S3" s="36"/>
    </row>
    <row r="4" spans="1:19" x14ac:dyDescent="0.25">
      <c r="A4" s="15" t="s">
        <v>27</v>
      </c>
      <c r="B4" s="16" t="s">
        <v>167</v>
      </c>
      <c r="C4" s="16" t="s">
        <v>168</v>
      </c>
      <c r="D4" s="16"/>
      <c r="E4" s="5">
        <v>0.1</v>
      </c>
      <c r="F4" s="5">
        <v>0.2</v>
      </c>
      <c r="G4" s="5">
        <v>0.2</v>
      </c>
      <c r="H4" s="5">
        <v>0.3</v>
      </c>
      <c r="I4" s="5">
        <f t="shared" si="0"/>
        <v>0.8</v>
      </c>
      <c r="J4" s="41">
        <v>17850</v>
      </c>
      <c r="K4" s="41">
        <v>215.60000000000002</v>
      </c>
      <c r="L4" s="41">
        <v>15181.176470588234</v>
      </c>
      <c r="M4" s="30"/>
      <c r="N4" s="6">
        <f t="shared" ref="N4:N41" si="2">M4*I4</f>
        <v>0</v>
      </c>
      <c r="O4" s="6">
        <f t="shared" si="1"/>
        <v>0</v>
      </c>
      <c r="P4" s="6">
        <f t="shared" si="1"/>
        <v>0</v>
      </c>
      <c r="Q4" s="6">
        <f t="shared" si="1"/>
        <v>0</v>
      </c>
      <c r="R4" s="6">
        <f t="shared" si="1"/>
        <v>0</v>
      </c>
    </row>
    <row r="5" spans="1:19" ht="97.9" customHeight="1" x14ac:dyDescent="0.25">
      <c r="A5" s="15" t="s">
        <v>28</v>
      </c>
      <c r="B5" s="16" t="s">
        <v>169</v>
      </c>
      <c r="C5" s="16" t="s">
        <v>170</v>
      </c>
      <c r="D5" s="16"/>
      <c r="E5" s="5">
        <v>0.1</v>
      </c>
      <c r="F5" s="5">
        <v>0.2</v>
      </c>
      <c r="G5" s="5">
        <v>0.2</v>
      </c>
      <c r="H5" s="5">
        <v>0.3</v>
      </c>
      <c r="I5" s="5">
        <f t="shared" si="0"/>
        <v>0.8</v>
      </c>
      <c r="J5" s="41">
        <v>8599.5</v>
      </c>
      <c r="K5" s="41">
        <v>242.00000000000003</v>
      </c>
      <c r="L5" s="41">
        <v>7429.8319327731097</v>
      </c>
      <c r="M5" s="30"/>
      <c r="N5" s="6">
        <f>M5*I5</f>
        <v>0</v>
      </c>
      <c r="O5" s="6">
        <f t="shared" si="1"/>
        <v>0</v>
      </c>
      <c r="P5" s="6">
        <f t="shared" si="1"/>
        <v>0</v>
      </c>
      <c r="Q5" s="6">
        <f t="shared" si="1"/>
        <v>0</v>
      </c>
      <c r="R5" s="6">
        <f t="shared" si="1"/>
        <v>0</v>
      </c>
    </row>
    <row r="6" spans="1:19" x14ac:dyDescent="0.25">
      <c r="A6" s="15" t="s">
        <v>351</v>
      </c>
      <c r="B6" s="16" t="s">
        <v>352</v>
      </c>
      <c r="C6" s="16" t="s">
        <v>353</v>
      </c>
      <c r="D6" s="16"/>
      <c r="E6" s="5">
        <v>0.1</v>
      </c>
      <c r="F6" s="5">
        <v>0.2</v>
      </c>
      <c r="G6" s="5">
        <v>0.2</v>
      </c>
      <c r="H6" s="5">
        <v>0.3</v>
      </c>
      <c r="I6" s="5">
        <f t="shared" ref="I6" si="3">SUM(E6:H6)</f>
        <v>0.8</v>
      </c>
      <c r="J6" s="41">
        <v>6825</v>
      </c>
      <c r="K6" s="41">
        <v>141.9</v>
      </c>
      <c r="L6" s="41">
        <v>5854.5378151260502</v>
      </c>
      <c r="M6" s="30"/>
      <c r="N6" s="6">
        <f t="shared" ref="N6" si="4">M6*I6</f>
        <v>0</v>
      </c>
      <c r="O6" s="6">
        <f t="shared" ref="O6" si="5">$M6*E6</f>
        <v>0</v>
      </c>
      <c r="P6" s="6">
        <f t="shared" ref="P6" si="6">$M6*F6</f>
        <v>0</v>
      </c>
      <c r="Q6" s="6">
        <f t="shared" ref="Q6" si="7">$M6*G6</f>
        <v>0</v>
      </c>
      <c r="R6" s="6">
        <f t="shared" ref="R6" si="8">$M6*H6</f>
        <v>0</v>
      </c>
    </row>
    <row r="7" spans="1:19" x14ac:dyDescent="0.25">
      <c r="A7" s="15" t="s">
        <v>29</v>
      </c>
      <c r="B7" s="16" t="s">
        <v>15</v>
      </c>
      <c r="C7" s="16" t="s">
        <v>171</v>
      </c>
      <c r="D7" s="16"/>
      <c r="E7" s="5">
        <v>0.4</v>
      </c>
      <c r="F7" s="5">
        <v>0.5</v>
      </c>
      <c r="G7" s="5">
        <v>0.5</v>
      </c>
      <c r="H7" s="5">
        <v>0.6</v>
      </c>
      <c r="I7" s="5">
        <f t="shared" si="0"/>
        <v>2</v>
      </c>
      <c r="J7" s="41">
        <v>1867</v>
      </c>
      <c r="K7" s="41">
        <v>141.9</v>
      </c>
      <c r="L7" s="41">
        <v>1688.1512605042019</v>
      </c>
      <c r="M7" s="30"/>
      <c r="N7" s="6">
        <f t="shared" si="2"/>
        <v>0</v>
      </c>
      <c r="O7" s="6">
        <f t="shared" ref="O7:O41" si="9">$M7*E7</f>
        <v>0</v>
      </c>
      <c r="P7" s="6">
        <f t="shared" ref="P7:P41" si="10">$M7*F7</f>
        <v>0</v>
      </c>
      <c r="Q7" s="6">
        <f t="shared" ref="Q7:Q41" si="11">$M7*G7</f>
        <v>0</v>
      </c>
      <c r="R7" s="6">
        <f t="shared" ref="R7:R41" si="12">$M7*H7</f>
        <v>0</v>
      </c>
    </row>
    <row r="8" spans="1:19" ht="48" customHeight="1" x14ac:dyDescent="0.25">
      <c r="A8" s="15" t="s">
        <v>30</v>
      </c>
      <c r="B8" s="16" t="s">
        <v>21</v>
      </c>
      <c r="C8" s="16" t="s">
        <v>172</v>
      </c>
      <c r="D8" s="16"/>
      <c r="E8" s="5">
        <v>0.1</v>
      </c>
      <c r="F8" s="5">
        <v>0.2</v>
      </c>
      <c r="G8" s="5">
        <v>0.2</v>
      </c>
      <c r="H8" s="5">
        <v>0.3</v>
      </c>
      <c r="I8" s="5">
        <f t="shared" si="0"/>
        <v>0.8</v>
      </c>
      <c r="J8" s="41">
        <v>8000</v>
      </c>
      <c r="K8" s="41">
        <v>161.70000000000002</v>
      </c>
      <c r="L8" s="41">
        <v>6858.5714285714284</v>
      </c>
      <c r="M8" s="30"/>
      <c r="N8" s="6">
        <f t="shared" si="2"/>
        <v>0</v>
      </c>
      <c r="O8" s="6">
        <f t="shared" si="9"/>
        <v>0</v>
      </c>
      <c r="P8" s="6">
        <f t="shared" si="10"/>
        <v>0</v>
      </c>
      <c r="Q8" s="6">
        <f t="shared" si="11"/>
        <v>0</v>
      </c>
      <c r="R8" s="6">
        <f t="shared" si="12"/>
        <v>0</v>
      </c>
    </row>
    <row r="9" spans="1:19" ht="30" x14ac:dyDescent="0.25">
      <c r="A9" s="15" t="s">
        <v>31</v>
      </c>
      <c r="B9" s="16" t="s">
        <v>173</v>
      </c>
      <c r="C9" s="16" t="s">
        <v>174</v>
      </c>
      <c r="D9" s="16"/>
      <c r="E9" s="5">
        <v>0.15</v>
      </c>
      <c r="F9" s="5">
        <v>0.25</v>
      </c>
      <c r="G9" s="5">
        <v>0.25</v>
      </c>
      <c r="H9" s="5">
        <v>0.35</v>
      </c>
      <c r="I9" s="5">
        <f t="shared" si="0"/>
        <v>1</v>
      </c>
      <c r="J9" s="41">
        <v>2622</v>
      </c>
      <c r="K9" s="41">
        <v>66</v>
      </c>
      <c r="L9" s="41">
        <v>2258.8235294117649</v>
      </c>
      <c r="M9" s="30"/>
      <c r="N9" s="6">
        <f t="shared" si="2"/>
        <v>0</v>
      </c>
      <c r="O9" s="6">
        <f t="shared" si="9"/>
        <v>0</v>
      </c>
      <c r="P9" s="6">
        <f t="shared" si="10"/>
        <v>0</v>
      </c>
      <c r="Q9" s="6">
        <f t="shared" si="11"/>
        <v>0</v>
      </c>
      <c r="R9" s="6">
        <f t="shared" si="12"/>
        <v>0</v>
      </c>
    </row>
    <row r="10" spans="1:19" ht="30" x14ac:dyDescent="0.25">
      <c r="A10" s="15" t="s">
        <v>32</v>
      </c>
      <c r="B10" s="16" t="s">
        <v>175</v>
      </c>
      <c r="C10" s="16" t="s">
        <v>176</v>
      </c>
      <c r="D10" s="16"/>
      <c r="E10" s="5">
        <v>0.4</v>
      </c>
      <c r="F10" s="5">
        <v>0.5</v>
      </c>
      <c r="G10" s="5">
        <v>0.5</v>
      </c>
      <c r="H10" s="5">
        <v>0.6</v>
      </c>
      <c r="I10" s="5">
        <f t="shared" si="0"/>
        <v>2</v>
      </c>
      <c r="J10" s="41">
        <v>725</v>
      </c>
      <c r="K10" s="41">
        <v>0</v>
      </c>
      <c r="L10" s="41">
        <v>609.24369747899163</v>
      </c>
      <c r="M10" s="30"/>
      <c r="N10" s="6">
        <f t="shared" si="2"/>
        <v>0</v>
      </c>
      <c r="O10" s="6">
        <f t="shared" si="9"/>
        <v>0</v>
      </c>
      <c r="P10" s="6">
        <f t="shared" si="10"/>
        <v>0</v>
      </c>
      <c r="Q10" s="6">
        <f t="shared" si="11"/>
        <v>0</v>
      </c>
      <c r="R10" s="6">
        <f t="shared" si="12"/>
        <v>0</v>
      </c>
    </row>
    <row r="11" spans="1:19" x14ac:dyDescent="0.25">
      <c r="A11" s="15" t="s">
        <v>33</v>
      </c>
      <c r="B11" s="16" t="s">
        <v>177</v>
      </c>
      <c r="C11" s="16">
        <v>2016</v>
      </c>
      <c r="D11" s="16"/>
      <c r="E11" s="5">
        <v>0.4</v>
      </c>
      <c r="F11" s="5">
        <v>0.5</v>
      </c>
      <c r="G11" s="5">
        <v>0.5</v>
      </c>
      <c r="H11" s="5">
        <v>0.6</v>
      </c>
      <c r="I11" s="5">
        <f t="shared" si="0"/>
        <v>2</v>
      </c>
      <c r="J11" s="41">
        <v>29</v>
      </c>
      <c r="K11" s="41">
        <v>66</v>
      </c>
      <c r="L11" s="41">
        <v>79.831932773109244</v>
      </c>
      <c r="M11" s="30"/>
      <c r="N11" s="6">
        <f t="shared" si="2"/>
        <v>0</v>
      </c>
      <c r="O11" s="6">
        <f t="shared" si="9"/>
        <v>0</v>
      </c>
      <c r="P11" s="6">
        <f t="shared" si="10"/>
        <v>0</v>
      </c>
      <c r="Q11" s="6">
        <f t="shared" si="11"/>
        <v>0</v>
      </c>
      <c r="R11" s="6">
        <f t="shared" si="12"/>
        <v>0</v>
      </c>
    </row>
    <row r="12" spans="1:19" x14ac:dyDescent="0.25">
      <c r="A12" s="18" t="s">
        <v>34</v>
      </c>
      <c r="B12" s="16" t="s">
        <v>178</v>
      </c>
      <c r="C12" s="16" t="s">
        <v>179</v>
      </c>
      <c r="D12" s="16"/>
      <c r="E12" s="5">
        <v>0.4</v>
      </c>
      <c r="F12" s="5">
        <v>0.5</v>
      </c>
      <c r="G12" s="5">
        <v>0.5</v>
      </c>
      <c r="H12" s="5">
        <v>0.6</v>
      </c>
      <c r="I12" s="5">
        <f t="shared" si="0"/>
        <v>2</v>
      </c>
      <c r="J12" s="41">
        <v>29</v>
      </c>
      <c r="K12" s="41">
        <v>66</v>
      </c>
      <c r="L12" s="41">
        <v>79.831932773109244</v>
      </c>
      <c r="M12" s="30"/>
      <c r="N12" s="6">
        <f t="shared" si="2"/>
        <v>0</v>
      </c>
      <c r="O12" s="6">
        <f t="shared" si="9"/>
        <v>0</v>
      </c>
      <c r="P12" s="6">
        <f t="shared" si="10"/>
        <v>0</v>
      </c>
      <c r="Q12" s="6">
        <f t="shared" si="11"/>
        <v>0</v>
      </c>
      <c r="R12" s="6">
        <f t="shared" si="12"/>
        <v>0</v>
      </c>
    </row>
    <row r="13" spans="1:19" x14ac:dyDescent="0.25">
      <c r="A13" s="18" t="s">
        <v>35</v>
      </c>
      <c r="B13" s="16" t="s">
        <v>178</v>
      </c>
      <c r="C13" s="16" t="s">
        <v>180</v>
      </c>
      <c r="D13" s="16"/>
      <c r="E13" s="5">
        <v>0.4</v>
      </c>
      <c r="F13" s="5">
        <v>0.5</v>
      </c>
      <c r="G13" s="5">
        <v>0.5</v>
      </c>
      <c r="H13" s="5">
        <v>0.6</v>
      </c>
      <c r="I13" s="5">
        <f t="shared" si="0"/>
        <v>2</v>
      </c>
      <c r="J13" s="41">
        <v>102</v>
      </c>
      <c r="K13" s="41">
        <v>66</v>
      </c>
      <c r="L13" s="41">
        <v>141.1764705882353</v>
      </c>
      <c r="M13" s="30"/>
      <c r="N13" s="6">
        <f t="shared" si="2"/>
        <v>0</v>
      </c>
      <c r="O13" s="6">
        <f t="shared" si="9"/>
        <v>0</v>
      </c>
      <c r="P13" s="6">
        <f t="shared" si="10"/>
        <v>0</v>
      </c>
      <c r="Q13" s="6">
        <f t="shared" si="11"/>
        <v>0</v>
      </c>
      <c r="R13" s="6">
        <f t="shared" si="12"/>
        <v>0</v>
      </c>
    </row>
    <row r="14" spans="1:19" ht="40.9" customHeight="1" x14ac:dyDescent="0.25">
      <c r="A14" s="18" t="s">
        <v>36</v>
      </c>
      <c r="B14" s="16" t="s">
        <v>181</v>
      </c>
      <c r="C14" s="16" t="s">
        <v>182</v>
      </c>
      <c r="D14" s="16"/>
      <c r="E14" s="5">
        <v>0.4</v>
      </c>
      <c r="F14" s="5">
        <v>0.5</v>
      </c>
      <c r="G14" s="5">
        <v>0.5</v>
      </c>
      <c r="H14" s="5">
        <v>0.6</v>
      </c>
      <c r="I14" s="5">
        <f t="shared" si="0"/>
        <v>2</v>
      </c>
      <c r="J14" s="41">
        <v>478</v>
      </c>
      <c r="K14" s="41">
        <v>0</v>
      </c>
      <c r="L14" s="41">
        <v>401.68067226890759</v>
      </c>
      <c r="M14" s="30"/>
      <c r="N14" s="6">
        <f t="shared" si="2"/>
        <v>0</v>
      </c>
      <c r="O14" s="6">
        <f t="shared" si="9"/>
        <v>0</v>
      </c>
      <c r="P14" s="6">
        <f t="shared" si="10"/>
        <v>0</v>
      </c>
      <c r="Q14" s="6">
        <f t="shared" si="11"/>
        <v>0</v>
      </c>
      <c r="R14" s="6">
        <f t="shared" si="12"/>
        <v>0</v>
      </c>
    </row>
    <row r="15" spans="1:19" ht="33" customHeight="1" x14ac:dyDescent="0.25">
      <c r="A15" s="8" t="s">
        <v>37</v>
      </c>
      <c r="B15" s="14" t="s">
        <v>183</v>
      </c>
      <c r="C15" s="16" t="s">
        <v>184</v>
      </c>
      <c r="D15" s="19"/>
      <c r="E15" s="5">
        <v>0.15</v>
      </c>
      <c r="F15" s="5">
        <v>0.25</v>
      </c>
      <c r="G15" s="5">
        <v>0.25</v>
      </c>
      <c r="H15" s="5">
        <v>0.35</v>
      </c>
      <c r="I15" s="5">
        <f t="shared" si="0"/>
        <v>1</v>
      </c>
      <c r="J15" s="41">
        <v>5772</v>
      </c>
      <c r="K15" s="41">
        <v>117.7</v>
      </c>
      <c r="L15" s="41">
        <v>4949.3277310924368</v>
      </c>
      <c r="M15" s="30"/>
      <c r="N15" s="6">
        <f t="shared" si="2"/>
        <v>0</v>
      </c>
      <c r="O15" s="6">
        <f t="shared" si="9"/>
        <v>0</v>
      </c>
      <c r="P15" s="6">
        <f t="shared" si="10"/>
        <v>0</v>
      </c>
      <c r="Q15" s="6">
        <f t="shared" si="11"/>
        <v>0</v>
      </c>
      <c r="R15" s="6">
        <f t="shared" si="12"/>
        <v>0</v>
      </c>
    </row>
    <row r="16" spans="1:19" s="13" customFormat="1" ht="30" x14ac:dyDescent="0.25">
      <c r="A16" s="8" t="s">
        <v>38</v>
      </c>
      <c r="B16" s="8" t="s">
        <v>185</v>
      </c>
      <c r="C16" s="8" t="s">
        <v>186</v>
      </c>
      <c r="D16" s="20"/>
      <c r="E16" s="5">
        <v>0.4</v>
      </c>
      <c r="F16" s="5">
        <v>0.5</v>
      </c>
      <c r="G16" s="5">
        <v>0.5</v>
      </c>
      <c r="H16" s="5">
        <v>0.6</v>
      </c>
      <c r="I16" s="11">
        <f t="shared" si="0"/>
        <v>2</v>
      </c>
      <c r="J16" s="41">
        <v>1207</v>
      </c>
      <c r="K16" s="41">
        <v>161.70000000000002</v>
      </c>
      <c r="L16" s="41">
        <v>1150.1680672268908</v>
      </c>
      <c r="M16" s="30"/>
      <c r="N16" s="12">
        <f t="shared" si="2"/>
        <v>0</v>
      </c>
      <c r="O16" s="12">
        <f t="shared" si="9"/>
        <v>0</v>
      </c>
      <c r="P16" s="12">
        <f t="shared" si="10"/>
        <v>0</v>
      </c>
      <c r="Q16" s="12">
        <f t="shared" si="11"/>
        <v>0</v>
      </c>
      <c r="R16" s="12">
        <f t="shared" si="12"/>
        <v>0</v>
      </c>
      <c r="S16" s="36"/>
    </row>
    <row r="17" spans="1:19" x14ac:dyDescent="0.25">
      <c r="A17" s="8" t="s">
        <v>39</v>
      </c>
      <c r="B17" s="14" t="s">
        <v>187</v>
      </c>
      <c r="C17" s="16" t="s">
        <v>188</v>
      </c>
      <c r="D17" s="19"/>
      <c r="E17" s="5">
        <v>0.4</v>
      </c>
      <c r="F17" s="5">
        <v>0.5</v>
      </c>
      <c r="G17" s="5">
        <v>0.5</v>
      </c>
      <c r="H17" s="5">
        <v>0.6</v>
      </c>
      <c r="I17" s="5">
        <f t="shared" si="0"/>
        <v>2</v>
      </c>
      <c r="J17" s="41">
        <v>1525</v>
      </c>
      <c r="K17" s="41">
        <v>161.70000000000002</v>
      </c>
      <c r="L17" s="41">
        <v>1417.3949579831933</v>
      </c>
      <c r="M17" s="30"/>
      <c r="N17" s="6">
        <f t="shared" si="2"/>
        <v>0</v>
      </c>
      <c r="O17" s="6">
        <f t="shared" si="9"/>
        <v>0</v>
      </c>
      <c r="P17" s="6">
        <f t="shared" si="10"/>
        <v>0</v>
      </c>
      <c r="Q17" s="6">
        <f t="shared" si="11"/>
        <v>0</v>
      </c>
      <c r="R17" s="6">
        <f t="shared" si="12"/>
        <v>0</v>
      </c>
    </row>
    <row r="18" spans="1:19" x14ac:dyDescent="0.25">
      <c r="A18" s="8" t="s">
        <v>40</v>
      </c>
      <c r="B18" s="14" t="s">
        <v>189</v>
      </c>
      <c r="C18" s="16" t="s">
        <v>190</v>
      </c>
      <c r="D18" s="19"/>
      <c r="E18" s="5">
        <v>0.4</v>
      </c>
      <c r="F18" s="5">
        <v>0.5</v>
      </c>
      <c r="G18" s="5">
        <v>0.5</v>
      </c>
      <c r="H18" s="5">
        <v>0.6</v>
      </c>
      <c r="I18" s="5">
        <f t="shared" si="0"/>
        <v>2</v>
      </c>
      <c r="J18" s="41">
        <v>428</v>
      </c>
      <c r="K18" s="41">
        <v>97.9</v>
      </c>
      <c r="L18" s="41">
        <v>441.93277310924373</v>
      </c>
      <c r="M18" s="30"/>
      <c r="N18" s="6">
        <f t="shared" si="2"/>
        <v>0</v>
      </c>
      <c r="O18" s="6">
        <f t="shared" si="9"/>
        <v>0</v>
      </c>
      <c r="P18" s="6">
        <f t="shared" si="10"/>
        <v>0</v>
      </c>
      <c r="Q18" s="6">
        <f t="shared" si="11"/>
        <v>0</v>
      </c>
      <c r="R18" s="6">
        <f t="shared" si="12"/>
        <v>0</v>
      </c>
    </row>
    <row r="19" spans="1:19" x14ac:dyDescent="0.25">
      <c r="A19" s="8" t="s">
        <v>41</v>
      </c>
      <c r="B19" s="14" t="s">
        <v>15</v>
      </c>
      <c r="C19" s="16" t="s">
        <v>191</v>
      </c>
      <c r="D19" s="19"/>
      <c r="E19" s="5">
        <v>0.15</v>
      </c>
      <c r="F19" s="5">
        <v>0.25</v>
      </c>
      <c r="G19" s="5">
        <v>0.25</v>
      </c>
      <c r="H19" s="5">
        <v>0.35</v>
      </c>
      <c r="I19" s="5">
        <f t="shared" si="0"/>
        <v>1</v>
      </c>
      <c r="J19" s="41">
        <v>2320</v>
      </c>
      <c r="K19" s="41">
        <v>97.9</v>
      </c>
      <c r="L19" s="41">
        <v>2031.8487394957986</v>
      </c>
      <c r="M19" s="30"/>
      <c r="N19" s="6">
        <f t="shared" si="2"/>
        <v>0</v>
      </c>
      <c r="O19" s="6">
        <f t="shared" si="9"/>
        <v>0</v>
      </c>
      <c r="P19" s="6">
        <f t="shared" si="10"/>
        <v>0</v>
      </c>
      <c r="Q19" s="6">
        <f t="shared" si="11"/>
        <v>0</v>
      </c>
      <c r="R19" s="6">
        <f t="shared" si="12"/>
        <v>0</v>
      </c>
    </row>
    <row r="20" spans="1:19" x14ac:dyDescent="0.25">
      <c r="A20" s="8" t="s">
        <v>42</v>
      </c>
      <c r="B20" s="14" t="s">
        <v>15</v>
      </c>
      <c r="C20" s="16" t="s">
        <v>192</v>
      </c>
      <c r="D20" s="19"/>
      <c r="E20" s="5">
        <v>0.15</v>
      </c>
      <c r="F20" s="5">
        <v>0.25</v>
      </c>
      <c r="G20" s="5">
        <v>0.25</v>
      </c>
      <c r="H20" s="5">
        <v>0.35</v>
      </c>
      <c r="I20" s="5">
        <f t="shared" si="0"/>
        <v>1</v>
      </c>
      <c r="J20" s="41">
        <v>4110</v>
      </c>
      <c r="K20" s="41">
        <v>97.9</v>
      </c>
      <c r="L20" s="41">
        <v>3536.0504201680669</v>
      </c>
      <c r="M20" s="30"/>
      <c r="N20" s="6">
        <f t="shared" si="2"/>
        <v>0</v>
      </c>
      <c r="O20" s="6">
        <f t="shared" si="9"/>
        <v>0</v>
      </c>
      <c r="P20" s="6">
        <f t="shared" si="10"/>
        <v>0</v>
      </c>
      <c r="Q20" s="6">
        <f t="shared" si="11"/>
        <v>0</v>
      </c>
      <c r="R20" s="6">
        <f t="shared" si="12"/>
        <v>0</v>
      </c>
    </row>
    <row r="21" spans="1:19" x14ac:dyDescent="0.25">
      <c r="A21" s="8" t="s">
        <v>43</v>
      </c>
      <c r="B21" s="14" t="s">
        <v>15</v>
      </c>
      <c r="C21" s="16" t="s">
        <v>193</v>
      </c>
      <c r="D21" s="19"/>
      <c r="E21" s="5">
        <v>0.4</v>
      </c>
      <c r="F21" s="5">
        <v>0.5</v>
      </c>
      <c r="G21" s="5">
        <v>0.5</v>
      </c>
      <c r="H21" s="5">
        <v>0.6</v>
      </c>
      <c r="I21" s="5">
        <f t="shared" si="0"/>
        <v>2</v>
      </c>
      <c r="J21" s="41">
        <v>1338</v>
      </c>
      <c r="K21" s="41">
        <v>141.9</v>
      </c>
      <c r="L21" s="41">
        <v>1243.6134453781515</v>
      </c>
      <c r="M21" s="30"/>
      <c r="N21" s="6">
        <f t="shared" si="2"/>
        <v>0</v>
      </c>
      <c r="O21" s="6">
        <f t="shared" si="9"/>
        <v>0</v>
      </c>
      <c r="P21" s="6">
        <f t="shared" si="10"/>
        <v>0</v>
      </c>
      <c r="Q21" s="6">
        <f t="shared" si="11"/>
        <v>0</v>
      </c>
      <c r="R21" s="6">
        <f t="shared" si="12"/>
        <v>0</v>
      </c>
    </row>
    <row r="22" spans="1:19" s="13" customFormat="1" x14ac:dyDescent="0.25">
      <c r="A22" s="8" t="s">
        <v>44</v>
      </c>
      <c r="B22" s="10" t="s">
        <v>15</v>
      </c>
      <c r="C22" s="10" t="s">
        <v>194</v>
      </c>
      <c r="D22" s="21"/>
      <c r="E22" s="5">
        <v>0.4</v>
      </c>
      <c r="F22" s="5">
        <v>0.5</v>
      </c>
      <c r="G22" s="5">
        <v>0.5</v>
      </c>
      <c r="H22" s="5">
        <v>0.6</v>
      </c>
      <c r="I22" s="11">
        <f t="shared" si="0"/>
        <v>2</v>
      </c>
      <c r="J22" s="41">
        <v>356</v>
      </c>
      <c r="K22" s="41">
        <v>77</v>
      </c>
      <c r="L22" s="41">
        <v>363.8655462184874</v>
      </c>
      <c r="M22" s="30"/>
      <c r="N22" s="12">
        <f t="shared" si="2"/>
        <v>0</v>
      </c>
      <c r="O22" s="12">
        <f t="shared" si="9"/>
        <v>0</v>
      </c>
      <c r="P22" s="12">
        <f t="shared" si="10"/>
        <v>0</v>
      </c>
      <c r="Q22" s="12">
        <f t="shared" si="11"/>
        <v>0</v>
      </c>
      <c r="R22" s="12">
        <f t="shared" si="12"/>
        <v>0</v>
      </c>
      <c r="S22" s="36"/>
    </row>
    <row r="23" spans="1:19" ht="30" x14ac:dyDescent="0.25">
      <c r="A23" s="8" t="s">
        <v>45</v>
      </c>
      <c r="B23" s="14" t="s">
        <v>21</v>
      </c>
      <c r="C23" s="16" t="s">
        <v>195</v>
      </c>
      <c r="D23" s="19"/>
      <c r="E23" s="5">
        <v>0.4</v>
      </c>
      <c r="F23" s="5">
        <v>0.5</v>
      </c>
      <c r="G23" s="5">
        <v>0.5</v>
      </c>
      <c r="H23" s="5">
        <v>0.6</v>
      </c>
      <c r="I23" s="5">
        <f t="shared" si="0"/>
        <v>2</v>
      </c>
      <c r="J23" s="41">
        <v>1048</v>
      </c>
      <c r="K23" s="41">
        <v>141.9</v>
      </c>
      <c r="L23" s="41">
        <v>999.91596638655471</v>
      </c>
      <c r="M23" s="30"/>
      <c r="N23" s="6">
        <f t="shared" si="2"/>
        <v>0</v>
      </c>
      <c r="O23" s="6">
        <f t="shared" si="9"/>
        <v>0</v>
      </c>
      <c r="P23" s="6">
        <f t="shared" si="10"/>
        <v>0</v>
      </c>
      <c r="Q23" s="6">
        <f t="shared" si="11"/>
        <v>0</v>
      </c>
      <c r="R23" s="6">
        <f t="shared" si="12"/>
        <v>0</v>
      </c>
    </row>
    <row r="24" spans="1:19" x14ac:dyDescent="0.25">
      <c r="A24" s="19" t="s">
        <v>46</v>
      </c>
      <c r="B24" s="14" t="s">
        <v>21</v>
      </c>
      <c r="C24" s="14" t="s">
        <v>196</v>
      </c>
      <c r="D24" s="19"/>
      <c r="E24" s="5">
        <v>0.4</v>
      </c>
      <c r="F24" s="5">
        <v>0.5</v>
      </c>
      <c r="G24" s="5">
        <v>0.5</v>
      </c>
      <c r="H24" s="5">
        <v>0.6</v>
      </c>
      <c r="I24" s="5">
        <f t="shared" si="0"/>
        <v>2</v>
      </c>
      <c r="J24" s="41">
        <v>838</v>
      </c>
      <c r="K24" s="41">
        <v>141.9</v>
      </c>
      <c r="L24" s="41">
        <v>823.44537815126057</v>
      </c>
      <c r="M24" s="30"/>
      <c r="N24" s="6">
        <f t="shared" si="2"/>
        <v>0</v>
      </c>
      <c r="O24" s="6">
        <f t="shared" si="9"/>
        <v>0</v>
      </c>
      <c r="P24" s="6">
        <f t="shared" si="10"/>
        <v>0</v>
      </c>
      <c r="Q24" s="6">
        <f t="shared" si="11"/>
        <v>0</v>
      </c>
      <c r="R24" s="6">
        <f t="shared" si="12"/>
        <v>0</v>
      </c>
    </row>
    <row r="25" spans="1:19" x14ac:dyDescent="0.25">
      <c r="A25" s="21" t="s">
        <v>47</v>
      </c>
      <c r="B25" s="10" t="s">
        <v>15</v>
      </c>
      <c r="C25" s="16" t="s">
        <v>197</v>
      </c>
      <c r="D25" s="22"/>
      <c r="E25" s="5">
        <v>0.4</v>
      </c>
      <c r="F25" s="5">
        <v>0.5</v>
      </c>
      <c r="G25" s="5">
        <v>0.5</v>
      </c>
      <c r="H25" s="5">
        <v>0.6</v>
      </c>
      <c r="I25" s="5">
        <f t="shared" si="0"/>
        <v>2</v>
      </c>
      <c r="J25" s="41">
        <v>1024</v>
      </c>
      <c r="K25" s="41">
        <v>141.9</v>
      </c>
      <c r="L25" s="41">
        <v>979.74789915966403</v>
      </c>
      <c r="M25" s="30"/>
      <c r="N25" s="6">
        <f t="shared" si="2"/>
        <v>0</v>
      </c>
      <c r="O25" s="6">
        <f t="shared" si="9"/>
        <v>0</v>
      </c>
      <c r="P25" s="6">
        <f t="shared" si="10"/>
        <v>0</v>
      </c>
      <c r="Q25" s="6">
        <f t="shared" si="11"/>
        <v>0</v>
      </c>
      <c r="R25" s="6">
        <f t="shared" si="12"/>
        <v>0</v>
      </c>
    </row>
    <row r="26" spans="1:19" ht="30" x14ac:dyDescent="0.25">
      <c r="A26" s="16" t="s">
        <v>48</v>
      </c>
      <c r="B26" s="14" t="s">
        <v>15</v>
      </c>
      <c r="C26" s="14" t="s">
        <v>198</v>
      </c>
      <c r="D26" s="17"/>
      <c r="E26" s="5">
        <v>0.4</v>
      </c>
      <c r="F26" s="5">
        <v>0.5</v>
      </c>
      <c r="G26" s="5">
        <v>0.5</v>
      </c>
      <c r="H26" s="5">
        <v>0.6</v>
      </c>
      <c r="I26" s="5">
        <f t="shared" si="0"/>
        <v>2</v>
      </c>
      <c r="J26" s="41">
        <v>1412</v>
      </c>
      <c r="K26" s="41">
        <v>141.9</v>
      </c>
      <c r="L26" s="41">
        <v>1305.7983193277312</v>
      </c>
      <c r="M26" s="30"/>
      <c r="N26" s="6">
        <f t="shared" si="2"/>
        <v>0</v>
      </c>
      <c r="O26" s="6">
        <f t="shared" si="9"/>
        <v>0</v>
      </c>
      <c r="P26" s="6">
        <f t="shared" si="10"/>
        <v>0</v>
      </c>
      <c r="Q26" s="6">
        <f t="shared" si="11"/>
        <v>0</v>
      </c>
      <c r="R26" s="6">
        <f t="shared" si="12"/>
        <v>0</v>
      </c>
    </row>
    <row r="27" spans="1:19" x14ac:dyDescent="0.25">
      <c r="A27" s="19" t="s">
        <v>49</v>
      </c>
      <c r="B27" s="14" t="s">
        <v>199</v>
      </c>
      <c r="C27" s="14" t="s">
        <v>200</v>
      </c>
      <c r="D27" s="17"/>
      <c r="E27" s="5">
        <v>0.4</v>
      </c>
      <c r="F27" s="5">
        <v>0.5</v>
      </c>
      <c r="G27" s="5">
        <v>0.5</v>
      </c>
      <c r="H27" s="5">
        <v>0.6</v>
      </c>
      <c r="I27" s="5">
        <f t="shared" si="0"/>
        <v>2</v>
      </c>
      <c r="J27" s="41">
        <v>1102.5</v>
      </c>
      <c r="K27" s="41">
        <v>141.9</v>
      </c>
      <c r="L27" s="41">
        <v>1045.7142857142858</v>
      </c>
      <c r="M27" s="30"/>
      <c r="N27" s="6">
        <f t="shared" si="2"/>
        <v>0</v>
      </c>
      <c r="O27" s="6">
        <f t="shared" si="9"/>
        <v>0</v>
      </c>
      <c r="P27" s="6">
        <f t="shared" si="10"/>
        <v>0</v>
      </c>
      <c r="Q27" s="6">
        <f t="shared" si="11"/>
        <v>0</v>
      </c>
      <c r="R27" s="6">
        <f t="shared" si="12"/>
        <v>0</v>
      </c>
    </row>
    <row r="28" spans="1:19" x14ac:dyDescent="0.25">
      <c r="A28" s="19" t="s">
        <v>50</v>
      </c>
      <c r="B28" s="14" t="s">
        <v>199</v>
      </c>
      <c r="C28" s="14" t="s">
        <v>201</v>
      </c>
      <c r="D28" s="17"/>
      <c r="E28" s="5">
        <v>0.15</v>
      </c>
      <c r="F28" s="5">
        <v>0.25</v>
      </c>
      <c r="G28" s="5">
        <v>0.25</v>
      </c>
      <c r="H28" s="5">
        <v>0.35</v>
      </c>
      <c r="I28" s="5">
        <f t="shared" si="0"/>
        <v>1</v>
      </c>
      <c r="J28" s="41">
        <v>2434</v>
      </c>
      <c r="K28" s="41">
        <v>141.9</v>
      </c>
      <c r="L28" s="41">
        <v>2164.6218487394958</v>
      </c>
      <c r="M28" s="30"/>
      <c r="N28" s="6">
        <f t="shared" si="2"/>
        <v>0</v>
      </c>
      <c r="O28" s="6">
        <f t="shared" si="9"/>
        <v>0</v>
      </c>
      <c r="P28" s="6">
        <f t="shared" si="10"/>
        <v>0</v>
      </c>
      <c r="Q28" s="6">
        <f t="shared" si="11"/>
        <v>0</v>
      </c>
      <c r="R28" s="6">
        <f t="shared" si="12"/>
        <v>0</v>
      </c>
    </row>
    <row r="29" spans="1:19" x14ac:dyDescent="0.25">
      <c r="A29" s="14" t="s">
        <v>51</v>
      </c>
      <c r="B29" s="14" t="s">
        <v>202</v>
      </c>
      <c r="C29" s="23" t="s">
        <v>203</v>
      </c>
      <c r="D29" s="19"/>
      <c r="E29" s="5">
        <v>0.1</v>
      </c>
      <c r="F29" s="5">
        <v>0.2</v>
      </c>
      <c r="G29" s="5">
        <v>0.2</v>
      </c>
      <c r="H29" s="5">
        <v>0.3</v>
      </c>
      <c r="I29" s="5">
        <f t="shared" si="0"/>
        <v>0.8</v>
      </c>
      <c r="J29" s="41">
        <v>8768</v>
      </c>
      <c r="K29" s="41">
        <v>161.70000000000002</v>
      </c>
      <c r="L29" s="41">
        <v>7503.949579831934</v>
      </c>
      <c r="M29" s="30"/>
      <c r="N29" s="6">
        <f t="shared" si="2"/>
        <v>0</v>
      </c>
      <c r="O29" s="6">
        <f t="shared" si="9"/>
        <v>0</v>
      </c>
      <c r="P29" s="6">
        <f t="shared" si="10"/>
        <v>0</v>
      </c>
      <c r="Q29" s="6">
        <f t="shared" si="11"/>
        <v>0</v>
      </c>
      <c r="R29" s="6">
        <f t="shared" si="12"/>
        <v>0</v>
      </c>
    </row>
    <row r="30" spans="1:19" x14ac:dyDescent="0.25">
      <c r="A30" s="14" t="s">
        <v>52</v>
      </c>
      <c r="B30" s="14" t="s">
        <v>204</v>
      </c>
      <c r="C30" s="14" t="s">
        <v>205</v>
      </c>
      <c r="D30" s="19"/>
      <c r="E30" s="5">
        <v>0.4</v>
      </c>
      <c r="F30" s="5">
        <v>0.5</v>
      </c>
      <c r="G30" s="5">
        <v>0.5</v>
      </c>
      <c r="H30" s="5">
        <v>0.6</v>
      </c>
      <c r="I30" s="5">
        <f t="shared" si="0"/>
        <v>2</v>
      </c>
      <c r="J30" s="41">
        <v>1050</v>
      </c>
      <c r="K30" s="41">
        <v>242.00000000000003</v>
      </c>
      <c r="L30" s="41">
        <v>1085.7142857142858</v>
      </c>
      <c r="M30" s="30"/>
      <c r="N30" s="6">
        <f t="shared" si="2"/>
        <v>0</v>
      </c>
      <c r="O30" s="6">
        <f t="shared" si="9"/>
        <v>0</v>
      </c>
      <c r="P30" s="6">
        <f t="shared" si="10"/>
        <v>0</v>
      </c>
      <c r="Q30" s="6">
        <f t="shared" si="11"/>
        <v>0</v>
      </c>
      <c r="R30" s="6">
        <f t="shared" si="12"/>
        <v>0</v>
      </c>
    </row>
    <row r="31" spans="1:19" s="25" customFormat="1" ht="13.9" customHeight="1" x14ac:dyDescent="0.25">
      <c r="A31" s="8" t="s">
        <v>53</v>
      </c>
      <c r="B31" s="10" t="s">
        <v>16</v>
      </c>
      <c r="C31" s="10" t="s">
        <v>206</v>
      </c>
      <c r="D31" s="24"/>
      <c r="E31" s="5">
        <v>0.4</v>
      </c>
      <c r="F31" s="5">
        <v>0.5</v>
      </c>
      <c r="G31" s="5">
        <v>0.5</v>
      </c>
      <c r="H31" s="5">
        <v>0.6</v>
      </c>
      <c r="I31" s="11">
        <f t="shared" si="0"/>
        <v>2</v>
      </c>
      <c r="J31" s="41">
        <v>314</v>
      </c>
      <c r="K31" s="41">
        <v>242.00000000000003</v>
      </c>
      <c r="L31" s="41">
        <v>467.22689075630257</v>
      </c>
      <c r="M31" s="30"/>
      <c r="N31" s="12">
        <f t="shared" si="2"/>
        <v>0</v>
      </c>
      <c r="O31" s="12">
        <f t="shared" si="9"/>
        <v>0</v>
      </c>
      <c r="P31" s="12">
        <f t="shared" si="10"/>
        <v>0</v>
      </c>
      <c r="Q31" s="12">
        <f t="shared" si="11"/>
        <v>0</v>
      </c>
      <c r="R31" s="12">
        <f t="shared" si="12"/>
        <v>0</v>
      </c>
      <c r="S31" s="37"/>
    </row>
    <row r="32" spans="1:19" x14ac:dyDescent="0.25">
      <c r="A32" s="14" t="s">
        <v>54</v>
      </c>
      <c r="B32" s="16" t="s">
        <v>207</v>
      </c>
      <c r="C32" s="16" t="s">
        <v>208</v>
      </c>
      <c r="D32" s="16"/>
      <c r="E32" s="5">
        <v>0.4</v>
      </c>
      <c r="F32" s="5">
        <v>0.5</v>
      </c>
      <c r="G32" s="5">
        <v>0.5</v>
      </c>
      <c r="H32" s="5">
        <v>0.6</v>
      </c>
      <c r="I32" s="5">
        <f t="shared" si="0"/>
        <v>2</v>
      </c>
      <c r="J32" s="41">
        <v>204</v>
      </c>
      <c r="K32" s="41">
        <v>181.50000000000003</v>
      </c>
      <c r="L32" s="41">
        <v>323.94957983193279</v>
      </c>
      <c r="M32" s="30"/>
      <c r="N32" s="6">
        <f t="shared" si="2"/>
        <v>0</v>
      </c>
      <c r="O32" s="6">
        <f t="shared" si="9"/>
        <v>0</v>
      </c>
      <c r="P32" s="6">
        <f t="shared" si="10"/>
        <v>0</v>
      </c>
      <c r="Q32" s="6">
        <f t="shared" si="11"/>
        <v>0</v>
      </c>
      <c r="R32" s="6">
        <f t="shared" si="12"/>
        <v>0</v>
      </c>
    </row>
    <row r="33" spans="1:19" x14ac:dyDescent="0.25">
      <c r="A33" s="14" t="s">
        <v>55</v>
      </c>
      <c r="B33" s="16" t="s">
        <v>19</v>
      </c>
      <c r="C33" s="16" t="s">
        <v>20</v>
      </c>
      <c r="D33" s="16"/>
      <c r="E33" s="5">
        <v>0.4</v>
      </c>
      <c r="F33" s="5">
        <v>0.5</v>
      </c>
      <c r="G33" s="5">
        <v>0.5</v>
      </c>
      <c r="H33" s="5">
        <v>0.6</v>
      </c>
      <c r="I33" s="5">
        <f t="shared" si="0"/>
        <v>2</v>
      </c>
      <c r="J33" s="41">
        <v>945</v>
      </c>
      <c r="K33" s="41">
        <v>90.750000000000014</v>
      </c>
      <c r="L33" s="41">
        <v>870.3781512605043</v>
      </c>
      <c r="M33" s="30"/>
      <c r="N33" s="6">
        <f t="shared" si="2"/>
        <v>0</v>
      </c>
      <c r="O33" s="6">
        <f t="shared" si="9"/>
        <v>0</v>
      </c>
      <c r="P33" s="6">
        <f t="shared" si="10"/>
        <v>0</v>
      </c>
      <c r="Q33" s="6">
        <f t="shared" si="11"/>
        <v>0</v>
      </c>
      <c r="R33" s="6">
        <f t="shared" si="12"/>
        <v>0</v>
      </c>
    </row>
    <row r="34" spans="1:19" x14ac:dyDescent="0.25">
      <c r="A34" s="14" t="s">
        <v>56</v>
      </c>
      <c r="B34" s="16" t="s">
        <v>23</v>
      </c>
      <c r="C34" s="16" t="s">
        <v>209</v>
      </c>
      <c r="D34" s="16"/>
      <c r="E34" s="5">
        <v>0.15</v>
      </c>
      <c r="F34" s="5">
        <v>0.25</v>
      </c>
      <c r="G34" s="5">
        <v>0.25</v>
      </c>
      <c r="H34" s="5">
        <v>0.35</v>
      </c>
      <c r="I34" s="5">
        <f t="shared" si="0"/>
        <v>1</v>
      </c>
      <c r="J34" s="41">
        <v>6300</v>
      </c>
      <c r="K34" s="41">
        <v>64.900000000000006</v>
      </c>
      <c r="L34" s="41">
        <v>5348.6554621848736</v>
      </c>
      <c r="M34" s="30"/>
      <c r="N34" s="6">
        <f t="shared" si="2"/>
        <v>0</v>
      </c>
      <c r="O34" s="6">
        <f t="shared" si="9"/>
        <v>0</v>
      </c>
      <c r="P34" s="6">
        <f t="shared" si="10"/>
        <v>0</v>
      </c>
      <c r="Q34" s="6">
        <f t="shared" si="11"/>
        <v>0</v>
      </c>
      <c r="R34" s="6">
        <f t="shared" si="12"/>
        <v>0</v>
      </c>
    </row>
    <row r="35" spans="1:19" s="13" customFormat="1" x14ac:dyDescent="0.25">
      <c r="A35" s="8" t="s">
        <v>57</v>
      </c>
      <c r="B35" s="8" t="s">
        <v>210</v>
      </c>
      <c r="C35" s="8" t="s">
        <v>211</v>
      </c>
      <c r="D35" s="8"/>
      <c r="E35" s="5">
        <v>0.4</v>
      </c>
      <c r="F35" s="5">
        <v>0.5</v>
      </c>
      <c r="G35" s="5">
        <v>0.5</v>
      </c>
      <c r="H35" s="5">
        <v>0.6</v>
      </c>
      <c r="I35" s="11">
        <f t="shared" si="0"/>
        <v>2</v>
      </c>
      <c r="J35" s="41">
        <v>618</v>
      </c>
      <c r="K35" s="41">
        <v>141.9</v>
      </c>
      <c r="L35" s="41">
        <v>638.57142857142856</v>
      </c>
      <c r="M35" s="30"/>
      <c r="N35" s="12">
        <f t="shared" si="2"/>
        <v>0</v>
      </c>
      <c r="O35" s="12">
        <f t="shared" si="9"/>
        <v>0</v>
      </c>
      <c r="P35" s="12">
        <f t="shared" si="10"/>
        <v>0</v>
      </c>
      <c r="Q35" s="12">
        <f t="shared" si="11"/>
        <v>0</v>
      </c>
      <c r="R35" s="12">
        <f t="shared" si="12"/>
        <v>0</v>
      </c>
      <c r="S35" s="36"/>
    </row>
    <row r="36" spans="1:19" s="13" customFormat="1" x14ac:dyDescent="0.25">
      <c r="A36" s="10" t="s">
        <v>58</v>
      </c>
      <c r="B36" s="8" t="s">
        <v>202</v>
      </c>
      <c r="C36" s="8" t="s">
        <v>212</v>
      </c>
      <c r="D36" s="8"/>
      <c r="E36" s="5">
        <v>0.15</v>
      </c>
      <c r="F36" s="5">
        <v>0.25</v>
      </c>
      <c r="G36" s="5">
        <v>0.25</v>
      </c>
      <c r="H36" s="5">
        <v>0.35</v>
      </c>
      <c r="I36" s="11">
        <f t="shared" si="0"/>
        <v>1</v>
      </c>
      <c r="J36" s="41">
        <v>3628</v>
      </c>
      <c r="K36" s="41">
        <v>141.9</v>
      </c>
      <c r="L36" s="41">
        <v>3167.9831932773113</v>
      </c>
      <c r="M36" s="30"/>
      <c r="N36" s="12">
        <f t="shared" si="2"/>
        <v>0</v>
      </c>
      <c r="O36" s="12">
        <f t="shared" si="9"/>
        <v>0</v>
      </c>
      <c r="P36" s="12">
        <f t="shared" si="10"/>
        <v>0</v>
      </c>
      <c r="Q36" s="12">
        <f t="shared" si="11"/>
        <v>0</v>
      </c>
      <c r="R36" s="12">
        <f t="shared" si="12"/>
        <v>0</v>
      </c>
      <c r="S36" s="36"/>
    </row>
    <row r="37" spans="1:19" s="25" customFormat="1" x14ac:dyDescent="0.25">
      <c r="A37" s="8" t="s">
        <v>59</v>
      </c>
      <c r="B37" s="8" t="s">
        <v>213</v>
      </c>
      <c r="C37" s="8" t="s">
        <v>214</v>
      </c>
      <c r="D37" s="24"/>
      <c r="E37" s="5">
        <v>2</v>
      </c>
      <c r="F37" s="5">
        <v>2</v>
      </c>
      <c r="G37" s="5">
        <v>2</v>
      </c>
      <c r="H37" s="5">
        <v>2</v>
      </c>
      <c r="I37" s="11">
        <f t="shared" si="0"/>
        <v>8</v>
      </c>
      <c r="J37" s="41">
        <v>19</v>
      </c>
      <c r="K37" s="41" t="s">
        <v>358</v>
      </c>
      <c r="L37" s="41">
        <v>15.966386554621849</v>
      </c>
      <c r="M37" s="30"/>
      <c r="N37" s="12">
        <f t="shared" si="2"/>
        <v>0</v>
      </c>
      <c r="O37" s="12">
        <f t="shared" si="9"/>
        <v>0</v>
      </c>
      <c r="P37" s="12">
        <f t="shared" si="10"/>
        <v>0</v>
      </c>
      <c r="Q37" s="12">
        <f t="shared" si="11"/>
        <v>0</v>
      </c>
      <c r="R37" s="12">
        <f t="shared" si="12"/>
        <v>0</v>
      </c>
      <c r="S37" s="37"/>
    </row>
    <row r="38" spans="1:19" s="25" customFormat="1" x14ac:dyDescent="0.25">
      <c r="A38" s="8" t="s">
        <v>60</v>
      </c>
      <c r="B38" s="8" t="s">
        <v>213</v>
      </c>
      <c r="C38" s="8" t="s">
        <v>215</v>
      </c>
      <c r="D38" s="24"/>
      <c r="E38" s="5">
        <v>2</v>
      </c>
      <c r="F38" s="5">
        <v>2</v>
      </c>
      <c r="G38" s="5">
        <v>2</v>
      </c>
      <c r="H38" s="5">
        <v>2</v>
      </c>
      <c r="I38" s="11">
        <f t="shared" si="0"/>
        <v>8</v>
      </c>
      <c r="J38" s="41">
        <v>17</v>
      </c>
      <c r="K38" s="41" t="s">
        <v>358</v>
      </c>
      <c r="L38" s="41">
        <v>14.285714285714286</v>
      </c>
      <c r="M38" s="30"/>
      <c r="N38" s="12">
        <f t="shared" si="2"/>
        <v>0</v>
      </c>
      <c r="O38" s="12">
        <f t="shared" si="9"/>
        <v>0</v>
      </c>
      <c r="P38" s="12">
        <f t="shared" si="10"/>
        <v>0</v>
      </c>
      <c r="Q38" s="12">
        <f t="shared" si="11"/>
        <v>0</v>
      </c>
      <c r="R38" s="12">
        <f t="shared" si="12"/>
        <v>0</v>
      </c>
      <c r="S38" s="37"/>
    </row>
    <row r="39" spans="1:19" s="27" customFormat="1" x14ac:dyDescent="0.25">
      <c r="A39" s="16" t="s">
        <v>61</v>
      </c>
      <c r="B39" s="16" t="s">
        <v>213</v>
      </c>
      <c r="C39" s="14" t="s">
        <v>216</v>
      </c>
      <c r="D39" s="26"/>
      <c r="E39" s="5">
        <v>2</v>
      </c>
      <c r="F39" s="5">
        <v>2</v>
      </c>
      <c r="G39" s="5">
        <v>2</v>
      </c>
      <c r="H39" s="5">
        <v>2</v>
      </c>
      <c r="I39" s="5">
        <f t="shared" si="0"/>
        <v>8</v>
      </c>
      <c r="J39" s="41">
        <v>3</v>
      </c>
      <c r="K39" s="41" t="s">
        <v>358</v>
      </c>
      <c r="L39" s="41">
        <v>2.5210084033613445</v>
      </c>
      <c r="M39" s="30"/>
      <c r="N39" s="6">
        <f t="shared" si="2"/>
        <v>0</v>
      </c>
      <c r="O39" s="6">
        <f t="shared" si="9"/>
        <v>0</v>
      </c>
      <c r="P39" s="6">
        <f t="shared" si="10"/>
        <v>0</v>
      </c>
      <c r="Q39" s="6">
        <f t="shared" si="11"/>
        <v>0</v>
      </c>
      <c r="R39" s="6">
        <f t="shared" si="12"/>
        <v>0</v>
      </c>
      <c r="S39" s="38"/>
    </row>
    <row r="40" spans="1:19" x14ac:dyDescent="0.25">
      <c r="A40" s="14" t="s">
        <v>62</v>
      </c>
      <c r="B40" s="16" t="s">
        <v>217</v>
      </c>
      <c r="C40" s="16" t="s">
        <v>218</v>
      </c>
      <c r="D40" s="16"/>
      <c r="E40" s="5">
        <v>2</v>
      </c>
      <c r="F40" s="5">
        <v>2</v>
      </c>
      <c r="G40" s="5">
        <v>2</v>
      </c>
      <c r="H40" s="5">
        <v>2</v>
      </c>
      <c r="I40" s="5">
        <f t="shared" si="0"/>
        <v>8</v>
      </c>
      <c r="J40" s="41">
        <v>9</v>
      </c>
      <c r="K40" s="41" t="s">
        <v>358</v>
      </c>
      <c r="L40" s="41">
        <v>7.5630252100840343</v>
      </c>
      <c r="M40" s="30"/>
      <c r="N40" s="6">
        <f t="shared" si="2"/>
        <v>0</v>
      </c>
      <c r="O40" s="6">
        <f t="shared" si="9"/>
        <v>0</v>
      </c>
      <c r="P40" s="6">
        <f t="shared" si="10"/>
        <v>0</v>
      </c>
      <c r="Q40" s="6">
        <f t="shared" si="11"/>
        <v>0</v>
      </c>
      <c r="R40" s="6">
        <f t="shared" si="12"/>
        <v>0</v>
      </c>
    </row>
    <row r="41" spans="1:19" x14ac:dyDescent="0.25">
      <c r="A41" s="14" t="s">
        <v>63</v>
      </c>
      <c r="B41" s="16" t="s">
        <v>219</v>
      </c>
      <c r="C41" s="16" t="s">
        <v>220</v>
      </c>
      <c r="D41" s="16"/>
      <c r="E41" s="5">
        <v>0.4</v>
      </c>
      <c r="F41" s="5">
        <v>0.5</v>
      </c>
      <c r="G41" s="5">
        <v>0.5</v>
      </c>
      <c r="H41" s="5">
        <v>0.6</v>
      </c>
      <c r="I41" s="5">
        <f t="shared" si="0"/>
        <v>2</v>
      </c>
      <c r="J41" s="41">
        <v>186</v>
      </c>
      <c r="K41" s="41">
        <v>90.750000000000014</v>
      </c>
      <c r="L41" s="41">
        <v>232.56302521008405</v>
      </c>
      <c r="M41" s="30"/>
      <c r="N41" s="6">
        <f t="shared" si="2"/>
        <v>0</v>
      </c>
      <c r="O41" s="6">
        <f t="shared" si="9"/>
        <v>0</v>
      </c>
      <c r="P41" s="6">
        <f t="shared" si="10"/>
        <v>0</v>
      </c>
      <c r="Q41" s="6">
        <f t="shared" si="11"/>
        <v>0</v>
      </c>
      <c r="R41" s="6">
        <f t="shared" si="12"/>
        <v>0</v>
      </c>
    </row>
    <row r="42" spans="1:19" x14ac:dyDescent="0.25">
      <c r="A42" s="14" t="s">
        <v>64</v>
      </c>
      <c r="B42" s="16" t="s">
        <v>221</v>
      </c>
      <c r="C42" s="16" t="s">
        <v>222</v>
      </c>
      <c r="D42" s="16"/>
      <c r="E42" s="5">
        <v>0.4</v>
      </c>
      <c r="F42" s="5">
        <v>0.5</v>
      </c>
      <c r="G42" s="5">
        <v>0.5</v>
      </c>
      <c r="H42" s="5">
        <v>0.6</v>
      </c>
      <c r="I42" s="5">
        <f t="shared" ref="I42:I108" si="13">SUM(E42:H42)</f>
        <v>2</v>
      </c>
      <c r="J42" s="41">
        <v>299</v>
      </c>
      <c r="K42" s="41">
        <v>113.289</v>
      </c>
      <c r="L42" s="41">
        <v>346.46134453781514</v>
      </c>
      <c r="M42" s="30"/>
      <c r="N42" s="6">
        <f t="shared" ref="N42:N108" si="14">M42*I42</f>
        <v>0</v>
      </c>
      <c r="O42" s="6">
        <f t="shared" ref="O42:O108" si="15">$M42*E42</f>
        <v>0</v>
      </c>
      <c r="P42" s="6">
        <f t="shared" ref="P42:P108" si="16">$M42*F42</f>
        <v>0</v>
      </c>
      <c r="Q42" s="6">
        <f t="shared" ref="Q42:Q108" si="17">$M42*G42</f>
        <v>0</v>
      </c>
      <c r="R42" s="6">
        <f t="shared" ref="R42:R108" si="18">$M42*H42</f>
        <v>0</v>
      </c>
    </row>
    <row r="43" spans="1:19" x14ac:dyDescent="0.25">
      <c r="A43" s="14" t="s">
        <v>65</v>
      </c>
      <c r="B43" s="16" t="s">
        <v>223</v>
      </c>
      <c r="C43" s="16" t="s">
        <v>224</v>
      </c>
      <c r="D43" s="16"/>
      <c r="E43" s="5">
        <v>0.4</v>
      </c>
      <c r="F43" s="5">
        <v>0.5</v>
      </c>
      <c r="G43" s="5">
        <v>0.5</v>
      </c>
      <c r="H43" s="5">
        <v>0.6</v>
      </c>
      <c r="I43" s="5">
        <f t="shared" si="13"/>
        <v>2</v>
      </c>
      <c r="J43" s="41">
        <v>618</v>
      </c>
      <c r="K43" s="41">
        <v>113.289</v>
      </c>
      <c r="L43" s="41">
        <v>614.52857142857147</v>
      </c>
      <c r="M43" s="30"/>
      <c r="N43" s="6">
        <f t="shared" si="14"/>
        <v>0</v>
      </c>
      <c r="O43" s="6">
        <f t="shared" si="15"/>
        <v>0</v>
      </c>
      <c r="P43" s="6">
        <f t="shared" si="16"/>
        <v>0</v>
      </c>
      <c r="Q43" s="6">
        <f t="shared" si="17"/>
        <v>0</v>
      </c>
      <c r="R43" s="6">
        <f t="shared" si="18"/>
        <v>0</v>
      </c>
    </row>
    <row r="44" spans="1:19" x14ac:dyDescent="0.25">
      <c r="A44" s="14" t="s">
        <v>66</v>
      </c>
      <c r="B44" s="16" t="s">
        <v>225</v>
      </c>
      <c r="C44" s="16" t="s">
        <v>226</v>
      </c>
      <c r="D44" s="16"/>
      <c r="E44" s="5">
        <v>0.4</v>
      </c>
      <c r="F44" s="5">
        <v>0.5</v>
      </c>
      <c r="G44" s="5">
        <v>0.5</v>
      </c>
      <c r="H44" s="5">
        <v>0.6</v>
      </c>
      <c r="I44" s="5">
        <f t="shared" si="13"/>
        <v>2</v>
      </c>
      <c r="J44" s="41">
        <v>1102.5</v>
      </c>
      <c r="K44" s="41">
        <v>141.9</v>
      </c>
      <c r="L44" s="41">
        <v>1045.7142857142858</v>
      </c>
      <c r="M44" s="30"/>
      <c r="N44" s="6">
        <f t="shared" si="14"/>
        <v>0</v>
      </c>
      <c r="O44" s="6">
        <f t="shared" si="15"/>
        <v>0</v>
      </c>
      <c r="P44" s="6">
        <f t="shared" si="16"/>
        <v>0</v>
      </c>
      <c r="Q44" s="6">
        <f t="shared" si="17"/>
        <v>0</v>
      </c>
      <c r="R44" s="6">
        <f t="shared" si="18"/>
        <v>0</v>
      </c>
    </row>
    <row r="45" spans="1:19" x14ac:dyDescent="0.25">
      <c r="A45" s="14" t="s">
        <v>67</v>
      </c>
      <c r="B45" s="16" t="s">
        <v>227</v>
      </c>
      <c r="C45" s="16" t="s">
        <v>228</v>
      </c>
      <c r="D45" s="16"/>
      <c r="E45" s="5">
        <v>0.15</v>
      </c>
      <c r="F45" s="5">
        <v>0.25</v>
      </c>
      <c r="G45" s="5">
        <v>0.25</v>
      </c>
      <c r="H45" s="5">
        <v>0.35</v>
      </c>
      <c r="I45" s="5">
        <f t="shared" si="13"/>
        <v>1</v>
      </c>
      <c r="J45" s="41">
        <v>2232</v>
      </c>
      <c r="K45" s="41">
        <v>113.289</v>
      </c>
      <c r="L45" s="41">
        <v>1970.831092436975</v>
      </c>
      <c r="M45" s="30"/>
      <c r="N45" s="6">
        <f t="shared" si="14"/>
        <v>0</v>
      </c>
      <c r="O45" s="6">
        <f t="shared" si="15"/>
        <v>0</v>
      </c>
      <c r="P45" s="6">
        <f t="shared" si="16"/>
        <v>0</v>
      </c>
      <c r="Q45" s="6">
        <f t="shared" si="17"/>
        <v>0</v>
      </c>
      <c r="R45" s="6">
        <f t="shared" si="18"/>
        <v>0</v>
      </c>
    </row>
    <row r="46" spans="1:19" x14ac:dyDescent="0.25">
      <c r="A46" s="14" t="s">
        <v>68</v>
      </c>
      <c r="B46" s="16" t="s">
        <v>227</v>
      </c>
      <c r="C46" s="16" t="s">
        <v>229</v>
      </c>
      <c r="D46" s="16"/>
      <c r="E46" s="5">
        <v>0.15</v>
      </c>
      <c r="F46" s="5">
        <v>0.25</v>
      </c>
      <c r="G46" s="5">
        <v>0.25</v>
      </c>
      <c r="H46" s="5">
        <v>0.35</v>
      </c>
      <c r="I46" s="5">
        <f t="shared" si="13"/>
        <v>1</v>
      </c>
      <c r="J46" s="41">
        <v>2232</v>
      </c>
      <c r="K46" s="41">
        <v>113.289</v>
      </c>
      <c r="L46" s="41">
        <v>1970.831092436975</v>
      </c>
      <c r="M46" s="30"/>
      <c r="N46" s="6">
        <f t="shared" si="14"/>
        <v>0</v>
      </c>
      <c r="O46" s="6">
        <f t="shared" si="15"/>
        <v>0</v>
      </c>
      <c r="P46" s="6">
        <f t="shared" si="16"/>
        <v>0</v>
      </c>
      <c r="Q46" s="6">
        <f t="shared" si="17"/>
        <v>0</v>
      </c>
      <c r="R46" s="6">
        <f t="shared" si="18"/>
        <v>0</v>
      </c>
    </row>
    <row r="47" spans="1:19" x14ac:dyDescent="0.25">
      <c r="A47" s="14" t="s">
        <v>69</v>
      </c>
      <c r="B47" s="16" t="s">
        <v>230</v>
      </c>
      <c r="C47" s="16" t="s">
        <v>231</v>
      </c>
      <c r="D47" s="16"/>
      <c r="E47" s="5">
        <v>0.15</v>
      </c>
      <c r="F47" s="5">
        <v>0.25</v>
      </c>
      <c r="G47" s="5">
        <v>0.25</v>
      </c>
      <c r="H47" s="5">
        <v>0.35</v>
      </c>
      <c r="I47" s="5">
        <f t="shared" si="13"/>
        <v>1</v>
      </c>
      <c r="J47" s="41">
        <v>4725</v>
      </c>
      <c r="K47" s="41">
        <v>214.50000000000003</v>
      </c>
      <c r="L47" s="41">
        <v>4150.8403361344535</v>
      </c>
      <c r="M47" s="30"/>
      <c r="N47" s="6">
        <f t="shared" si="14"/>
        <v>0</v>
      </c>
      <c r="O47" s="6">
        <f t="shared" si="15"/>
        <v>0</v>
      </c>
      <c r="P47" s="6">
        <f t="shared" si="16"/>
        <v>0</v>
      </c>
      <c r="Q47" s="6">
        <f t="shared" si="17"/>
        <v>0</v>
      </c>
      <c r="R47" s="6">
        <f t="shared" si="18"/>
        <v>0</v>
      </c>
    </row>
    <row r="48" spans="1:19" x14ac:dyDescent="0.25">
      <c r="A48" s="14" t="s">
        <v>70</v>
      </c>
      <c r="B48" s="16" t="s">
        <v>232</v>
      </c>
      <c r="C48" s="16" t="s">
        <v>233</v>
      </c>
      <c r="D48" s="16"/>
      <c r="E48" s="5">
        <v>0.4</v>
      </c>
      <c r="F48" s="5">
        <v>0.5</v>
      </c>
      <c r="G48" s="5">
        <v>0.5</v>
      </c>
      <c r="H48" s="5">
        <v>0.6</v>
      </c>
      <c r="I48" s="5">
        <f t="shared" si="13"/>
        <v>2</v>
      </c>
      <c r="J48" s="41">
        <v>47.25</v>
      </c>
      <c r="K48" s="41">
        <v>141.9</v>
      </c>
      <c r="L48" s="41">
        <v>158.94957983193279</v>
      </c>
      <c r="M48" s="30"/>
      <c r="N48" s="6">
        <f t="shared" si="14"/>
        <v>0</v>
      </c>
      <c r="O48" s="6">
        <f t="shared" si="15"/>
        <v>0</v>
      </c>
      <c r="P48" s="6">
        <f t="shared" si="16"/>
        <v>0</v>
      </c>
      <c r="Q48" s="6">
        <f t="shared" si="17"/>
        <v>0</v>
      </c>
      <c r="R48" s="6">
        <f t="shared" si="18"/>
        <v>0</v>
      </c>
    </row>
    <row r="49" spans="1:18" x14ac:dyDescent="0.25">
      <c r="A49" s="14" t="s">
        <v>71</v>
      </c>
      <c r="B49" s="16" t="s">
        <v>234</v>
      </c>
      <c r="C49" s="16">
        <v>7531</v>
      </c>
      <c r="D49" s="16"/>
      <c r="E49" s="5">
        <v>0.4</v>
      </c>
      <c r="F49" s="5">
        <v>0.5</v>
      </c>
      <c r="G49" s="5">
        <v>0.5</v>
      </c>
      <c r="H49" s="5">
        <v>0.6</v>
      </c>
      <c r="I49" s="5">
        <f t="shared" si="13"/>
        <v>2</v>
      </c>
      <c r="J49" s="41">
        <v>735</v>
      </c>
      <c r="K49" s="41">
        <v>161.70000000000002</v>
      </c>
      <c r="L49" s="41">
        <v>753.52941176470597</v>
      </c>
      <c r="M49" s="30"/>
      <c r="N49" s="6">
        <f t="shared" si="14"/>
        <v>0</v>
      </c>
      <c r="O49" s="6">
        <f t="shared" si="15"/>
        <v>0</v>
      </c>
      <c r="P49" s="6">
        <f t="shared" si="16"/>
        <v>0</v>
      </c>
      <c r="Q49" s="6">
        <f t="shared" si="17"/>
        <v>0</v>
      </c>
      <c r="R49" s="6">
        <f t="shared" si="18"/>
        <v>0</v>
      </c>
    </row>
    <row r="50" spans="1:18" x14ac:dyDescent="0.25">
      <c r="A50" s="14" t="s">
        <v>72</v>
      </c>
      <c r="B50" s="16" t="s">
        <v>234</v>
      </c>
      <c r="C50" s="16" t="s">
        <v>235</v>
      </c>
      <c r="D50" s="16"/>
      <c r="E50" s="5">
        <v>0.4</v>
      </c>
      <c r="F50" s="5">
        <v>0.5</v>
      </c>
      <c r="G50" s="5">
        <v>0.5</v>
      </c>
      <c r="H50" s="5">
        <v>0.6</v>
      </c>
      <c r="I50" s="5">
        <f t="shared" si="13"/>
        <v>2</v>
      </c>
      <c r="J50" s="41">
        <v>510</v>
      </c>
      <c r="K50" s="41">
        <v>161.70000000000002</v>
      </c>
      <c r="L50" s="41">
        <v>564.45378151260513</v>
      </c>
      <c r="M50" s="30"/>
      <c r="N50" s="6">
        <f t="shared" si="14"/>
        <v>0</v>
      </c>
      <c r="O50" s="6">
        <f t="shared" si="15"/>
        <v>0</v>
      </c>
      <c r="P50" s="6">
        <f t="shared" si="16"/>
        <v>0</v>
      </c>
      <c r="Q50" s="6">
        <f t="shared" si="17"/>
        <v>0</v>
      </c>
      <c r="R50" s="6">
        <f t="shared" si="18"/>
        <v>0</v>
      </c>
    </row>
    <row r="51" spans="1:18" x14ac:dyDescent="0.25">
      <c r="A51" s="14" t="s">
        <v>73</v>
      </c>
      <c r="B51" s="16" t="s">
        <v>15</v>
      </c>
      <c r="C51" s="16">
        <v>9040</v>
      </c>
      <c r="D51" s="16"/>
      <c r="E51" s="5">
        <v>0.4</v>
      </c>
      <c r="F51" s="5">
        <v>0.5</v>
      </c>
      <c r="G51" s="5">
        <v>0.5</v>
      </c>
      <c r="H51" s="5">
        <v>0.6</v>
      </c>
      <c r="I51" s="5">
        <f t="shared" si="13"/>
        <v>2</v>
      </c>
      <c r="J51" s="41">
        <v>342</v>
      </c>
      <c r="K51" s="41">
        <v>97.9</v>
      </c>
      <c r="L51" s="41">
        <v>369.66386554621846</v>
      </c>
      <c r="M51" s="30"/>
      <c r="N51" s="6">
        <f t="shared" si="14"/>
        <v>0</v>
      </c>
      <c r="O51" s="6">
        <f t="shared" si="15"/>
        <v>0</v>
      </c>
      <c r="P51" s="6">
        <f t="shared" si="16"/>
        <v>0</v>
      </c>
      <c r="Q51" s="6">
        <f t="shared" si="17"/>
        <v>0</v>
      </c>
      <c r="R51" s="6">
        <f t="shared" si="18"/>
        <v>0</v>
      </c>
    </row>
    <row r="52" spans="1:18" x14ac:dyDescent="0.25">
      <c r="A52" s="14" t="s">
        <v>74</v>
      </c>
      <c r="B52" s="16" t="s">
        <v>236</v>
      </c>
      <c r="C52" s="16" t="s">
        <v>237</v>
      </c>
      <c r="D52" s="16"/>
      <c r="E52" s="5">
        <v>0.15</v>
      </c>
      <c r="F52" s="5">
        <v>0.25</v>
      </c>
      <c r="G52" s="5">
        <v>0.25</v>
      </c>
      <c r="H52" s="5">
        <v>0.35</v>
      </c>
      <c r="I52" s="5">
        <f t="shared" si="13"/>
        <v>1</v>
      </c>
      <c r="J52" s="41">
        <v>6560</v>
      </c>
      <c r="K52" s="41">
        <v>0</v>
      </c>
      <c r="L52" s="41">
        <v>5512.6050420168067</v>
      </c>
      <c r="M52" s="30"/>
      <c r="N52" s="6">
        <f t="shared" si="14"/>
        <v>0</v>
      </c>
      <c r="O52" s="6">
        <f t="shared" si="15"/>
        <v>0</v>
      </c>
      <c r="P52" s="6">
        <f t="shared" si="16"/>
        <v>0</v>
      </c>
      <c r="Q52" s="6">
        <f t="shared" si="17"/>
        <v>0</v>
      </c>
      <c r="R52" s="6">
        <f t="shared" si="18"/>
        <v>0</v>
      </c>
    </row>
    <row r="53" spans="1:18" x14ac:dyDescent="0.25">
      <c r="A53" s="14" t="s">
        <v>75</v>
      </c>
      <c r="B53" s="16" t="s">
        <v>213</v>
      </c>
      <c r="C53" s="16" t="s">
        <v>238</v>
      </c>
      <c r="D53" s="16"/>
      <c r="E53" s="5">
        <v>0.4</v>
      </c>
      <c r="F53" s="5">
        <v>0.5</v>
      </c>
      <c r="G53" s="5">
        <v>0.5</v>
      </c>
      <c r="H53" s="5">
        <v>0.6</v>
      </c>
      <c r="I53" s="5">
        <f t="shared" si="13"/>
        <v>2</v>
      </c>
      <c r="J53" s="41">
        <v>155</v>
      </c>
      <c r="K53" s="41">
        <v>66</v>
      </c>
      <c r="L53" s="41">
        <v>185.71428571428572</v>
      </c>
      <c r="M53" s="30"/>
      <c r="N53" s="6">
        <f t="shared" si="14"/>
        <v>0</v>
      </c>
      <c r="O53" s="6">
        <f t="shared" si="15"/>
        <v>0</v>
      </c>
      <c r="P53" s="6">
        <f t="shared" si="16"/>
        <v>0</v>
      </c>
      <c r="Q53" s="6">
        <f t="shared" si="17"/>
        <v>0</v>
      </c>
      <c r="R53" s="6">
        <f t="shared" si="18"/>
        <v>0</v>
      </c>
    </row>
    <row r="54" spans="1:18" x14ac:dyDescent="0.25">
      <c r="A54" s="14" t="s">
        <v>76</v>
      </c>
      <c r="B54" s="16" t="s">
        <v>239</v>
      </c>
      <c r="C54" s="16" t="s">
        <v>240</v>
      </c>
      <c r="D54" s="16"/>
      <c r="E54" s="5">
        <v>0.4</v>
      </c>
      <c r="F54" s="5">
        <v>0.5</v>
      </c>
      <c r="G54" s="5">
        <v>0.5</v>
      </c>
      <c r="H54" s="5">
        <v>0.6</v>
      </c>
      <c r="I54" s="5">
        <f t="shared" si="13"/>
        <v>2</v>
      </c>
      <c r="J54" s="41">
        <v>158</v>
      </c>
      <c r="K54" s="41">
        <v>66</v>
      </c>
      <c r="L54" s="41">
        <v>188.23529411764707</v>
      </c>
      <c r="M54" s="30"/>
      <c r="N54" s="6">
        <f t="shared" si="14"/>
        <v>0</v>
      </c>
      <c r="O54" s="6">
        <f t="shared" si="15"/>
        <v>0</v>
      </c>
      <c r="P54" s="6">
        <f t="shared" si="16"/>
        <v>0</v>
      </c>
      <c r="Q54" s="6">
        <f t="shared" si="17"/>
        <v>0</v>
      </c>
      <c r="R54" s="6">
        <f t="shared" si="18"/>
        <v>0</v>
      </c>
    </row>
    <row r="55" spans="1:18" x14ac:dyDescent="0.25">
      <c r="A55" s="14" t="s">
        <v>77</v>
      </c>
      <c r="B55" s="16" t="s">
        <v>241</v>
      </c>
      <c r="C55" s="16" t="s">
        <v>242</v>
      </c>
      <c r="D55" s="16"/>
      <c r="E55" s="5">
        <v>0.4</v>
      </c>
      <c r="F55" s="5">
        <v>0.5</v>
      </c>
      <c r="G55" s="5">
        <v>0.5</v>
      </c>
      <c r="H55" s="5">
        <v>0.6</v>
      </c>
      <c r="I55" s="5">
        <f t="shared" si="13"/>
        <v>2</v>
      </c>
      <c r="J55" s="41">
        <v>90</v>
      </c>
      <c r="K55" s="41">
        <v>66</v>
      </c>
      <c r="L55" s="41">
        <v>131.09243697478993</v>
      </c>
      <c r="M55" s="30"/>
      <c r="N55" s="6">
        <f t="shared" si="14"/>
        <v>0</v>
      </c>
      <c r="O55" s="6">
        <f t="shared" si="15"/>
        <v>0</v>
      </c>
      <c r="P55" s="6">
        <f t="shared" si="16"/>
        <v>0</v>
      </c>
      <c r="Q55" s="6">
        <f t="shared" si="17"/>
        <v>0</v>
      </c>
      <c r="R55" s="6">
        <f t="shared" si="18"/>
        <v>0</v>
      </c>
    </row>
    <row r="56" spans="1:18" x14ac:dyDescent="0.25">
      <c r="A56" s="14" t="s">
        <v>78</v>
      </c>
      <c r="B56" s="16" t="s">
        <v>202</v>
      </c>
      <c r="C56" s="16" t="s">
        <v>243</v>
      </c>
      <c r="D56" s="16"/>
      <c r="E56" s="5">
        <v>0.1</v>
      </c>
      <c r="F56" s="5">
        <v>0.2</v>
      </c>
      <c r="G56" s="5">
        <v>0.2</v>
      </c>
      <c r="H56" s="5">
        <v>0.3</v>
      </c>
      <c r="I56" s="5">
        <f t="shared" si="13"/>
        <v>0.8</v>
      </c>
      <c r="J56" s="41">
        <v>31500</v>
      </c>
      <c r="K56" s="41">
        <v>97.9</v>
      </c>
      <c r="L56" s="41">
        <v>26552.857142857145</v>
      </c>
      <c r="M56" s="30"/>
      <c r="N56" s="6">
        <f t="shared" si="14"/>
        <v>0</v>
      </c>
      <c r="O56" s="6">
        <f t="shared" si="15"/>
        <v>0</v>
      </c>
      <c r="P56" s="6">
        <f t="shared" si="16"/>
        <v>0</v>
      </c>
      <c r="Q56" s="6">
        <f t="shared" si="17"/>
        <v>0</v>
      </c>
      <c r="R56" s="6">
        <f t="shared" si="18"/>
        <v>0</v>
      </c>
    </row>
    <row r="57" spans="1:18" x14ac:dyDescent="0.25">
      <c r="A57" s="14" t="s">
        <v>79</v>
      </c>
      <c r="B57" s="16" t="s">
        <v>244</v>
      </c>
      <c r="C57" s="16" t="s">
        <v>245</v>
      </c>
      <c r="D57" s="16"/>
      <c r="E57" s="5">
        <v>0.4</v>
      </c>
      <c r="F57" s="5">
        <v>0.5</v>
      </c>
      <c r="G57" s="5">
        <v>0.5</v>
      </c>
      <c r="H57" s="5">
        <v>0.6</v>
      </c>
      <c r="I57" s="5">
        <f t="shared" si="13"/>
        <v>2</v>
      </c>
      <c r="J57" s="41">
        <v>162</v>
      </c>
      <c r="K57" s="41">
        <v>97.9</v>
      </c>
      <c r="L57" s="41">
        <v>218.40336134453781</v>
      </c>
      <c r="M57" s="30"/>
      <c r="N57" s="6">
        <f t="shared" si="14"/>
        <v>0</v>
      </c>
      <c r="O57" s="6">
        <f t="shared" si="15"/>
        <v>0</v>
      </c>
      <c r="P57" s="6">
        <f t="shared" si="16"/>
        <v>0</v>
      </c>
      <c r="Q57" s="6">
        <f t="shared" si="17"/>
        <v>0</v>
      </c>
      <c r="R57" s="6">
        <f t="shared" si="18"/>
        <v>0</v>
      </c>
    </row>
    <row r="58" spans="1:18" x14ac:dyDescent="0.25">
      <c r="A58" s="14" t="s">
        <v>80</v>
      </c>
      <c r="B58" s="16" t="s">
        <v>185</v>
      </c>
      <c r="C58" s="16" t="s">
        <v>246</v>
      </c>
      <c r="D58" s="16"/>
      <c r="E58" s="5">
        <v>0.4</v>
      </c>
      <c r="F58" s="5">
        <v>0.5</v>
      </c>
      <c r="G58" s="5">
        <v>0.5</v>
      </c>
      <c r="H58" s="5">
        <v>0.6</v>
      </c>
      <c r="I58" s="5">
        <f t="shared" si="13"/>
        <v>2</v>
      </c>
      <c r="J58" s="41">
        <v>624.75</v>
      </c>
      <c r="K58" s="41">
        <v>90.629000000000005</v>
      </c>
      <c r="L58" s="41">
        <v>601.15882352941185</v>
      </c>
      <c r="M58" s="30"/>
      <c r="N58" s="6">
        <f t="shared" si="14"/>
        <v>0</v>
      </c>
      <c r="O58" s="6">
        <f t="shared" si="15"/>
        <v>0</v>
      </c>
      <c r="P58" s="6">
        <f t="shared" si="16"/>
        <v>0</v>
      </c>
      <c r="Q58" s="6">
        <f t="shared" si="17"/>
        <v>0</v>
      </c>
      <c r="R58" s="6">
        <f t="shared" si="18"/>
        <v>0</v>
      </c>
    </row>
    <row r="59" spans="1:18" x14ac:dyDescent="0.25">
      <c r="A59" s="14" t="s">
        <v>81</v>
      </c>
      <c r="B59" s="16" t="s">
        <v>18</v>
      </c>
      <c r="C59" s="16" t="s">
        <v>247</v>
      </c>
      <c r="D59" s="16"/>
      <c r="E59" s="5">
        <v>0.4</v>
      </c>
      <c r="F59" s="5">
        <v>0.5</v>
      </c>
      <c r="G59" s="5">
        <v>0.5</v>
      </c>
      <c r="H59" s="5">
        <v>0.6</v>
      </c>
      <c r="I59" s="5">
        <f t="shared" si="13"/>
        <v>2</v>
      </c>
      <c r="J59" s="41">
        <v>1575</v>
      </c>
      <c r="K59" s="41">
        <v>291.5</v>
      </c>
      <c r="L59" s="41">
        <v>1568.4873949579833</v>
      </c>
      <c r="M59" s="30"/>
      <c r="N59" s="6">
        <f t="shared" si="14"/>
        <v>0</v>
      </c>
      <c r="O59" s="6">
        <f t="shared" si="15"/>
        <v>0</v>
      </c>
      <c r="P59" s="6">
        <f t="shared" si="16"/>
        <v>0</v>
      </c>
      <c r="Q59" s="6">
        <f t="shared" si="17"/>
        <v>0</v>
      </c>
      <c r="R59" s="6">
        <f t="shared" si="18"/>
        <v>0</v>
      </c>
    </row>
    <row r="60" spans="1:18" x14ac:dyDescent="0.25">
      <c r="A60" s="14" t="s">
        <v>82</v>
      </c>
      <c r="B60" s="16" t="s">
        <v>244</v>
      </c>
      <c r="C60" s="16" t="s">
        <v>24</v>
      </c>
      <c r="D60" s="16"/>
      <c r="E60" s="5">
        <v>0.4</v>
      </c>
      <c r="F60" s="5">
        <v>0.5</v>
      </c>
      <c r="G60" s="5">
        <v>0.5</v>
      </c>
      <c r="H60" s="5">
        <v>0.6</v>
      </c>
      <c r="I60" s="5">
        <f t="shared" si="13"/>
        <v>2</v>
      </c>
      <c r="J60" s="41">
        <v>105</v>
      </c>
      <c r="K60" s="41">
        <v>121.00000000000001</v>
      </c>
      <c r="L60" s="41">
        <v>189.91596638655463</v>
      </c>
      <c r="M60" s="30"/>
      <c r="N60" s="6">
        <f t="shared" si="14"/>
        <v>0</v>
      </c>
      <c r="O60" s="6">
        <f t="shared" si="15"/>
        <v>0</v>
      </c>
      <c r="P60" s="6">
        <f t="shared" si="16"/>
        <v>0</v>
      </c>
      <c r="Q60" s="6">
        <f t="shared" si="17"/>
        <v>0</v>
      </c>
      <c r="R60" s="6">
        <f t="shared" si="18"/>
        <v>0</v>
      </c>
    </row>
    <row r="61" spans="1:18" x14ac:dyDescent="0.25">
      <c r="A61" s="14" t="s">
        <v>83</v>
      </c>
      <c r="B61" s="16" t="s">
        <v>248</v>
      </c>
      <c r="C61" s="16" t="s">
        <v>249</v>
      </c>
      <c r="D61" s="16"/>
      <c r="E61" s="5">
        <v>0.4</v>
      </c>
      <c r="F61" s="5">
        <v>0.5</v>
      </c>
      <c r="G61" s="5">
        <v>0.5</v>
      </c>
      <c r="H61" s="5">
        <v>0.6</v>
      </c>
      <c r="I61" s="5">
        <f t="shared" si="13"/>
        <v>2</v>
      </c>
      <c r="J61" s="41">
        <v>557</v>
      </c>
      <c r="K61" s="41">
        <v>181.50000000000003</v>
      </c>
      <c r="L61" s="41">
        <v>620.58823529411768</v>
      </c>
      <c r="M61" s="30"/>
      <c r="N61" s="6">
        <f t="shared" si="14"/>
        <v>0</v>
      </c>
      <c r="O61" s="6">
        <f t="shared" si="15"/>
        <v>0</v>
      </c>
      <c r="P61" s="6">
        <f t="shared" si="16"/>
        <v>0</v>
      </c>
      <c r="Q61" s="6">
        <f t="shared" si="17"/>
        <v>0</v>
      </c>
      <c r="R61" s="6">
        <f t="shared" si="18"/>
        <v>0</v>
      </c>
    </row>
    <row r="62" spans="1:18" x14ac:dyDescent="0.25">
      <c r="A62" s="14" t="s">
        <v>84</v>
      </c>
      <c r="B62" s="16" t="s">
        <v>250</v>
      </c>
      <c r="C62" s="16">
        <v>4479</v>
      </c>
      <c r="D62" s="16"/>
      <c r="E62" s="5">
        <v>0.4</v>
      </c>
      <c r="F62" s="5">
        <v>0.5</v>
      </c>
      <c r="G62" s="5">
        <v>0.5</v>
      </c>
      <c r="H62" s="5">
        <v>0.6</v>
      </c>
      <c r="I62" s="5">
        <f t="shared" si="13"/>
        <v>2</v>
      </c>
      <c r="J62" s="41">
        <v>85</v>
      </c>
      <c r="K62" s="41">
        <v>99.000000000000014</v>
      </c>
      <c r="L62" s="41">
        <v>154.62184873949582</v>
      </c>
      <c r="M62" s="30"/>
      <c r="N62" s="6">
        <f t="shared" si="14"/>
        <v>0</v>
      </c>
      <c r="O62" s="6">
        <f t="shared" si="15"/>
        <v>0</v>
      </c>
      <c r="P62" s="6">
        <f t="shared" si="16"/>
        <v>0</v>
      </c>
      <c r="Q62" s="6">
        <f t="shared" si="17"/>
        <v>0</v>
      </c>
      <c r="R62" s="6">
        <f t="shared" si="18"/>
        <v>0</v>
      </c>
    </row>
    <row r="63" spans="1:18" x14ac:dyDescent="0.25">
      <c r="A63" s="14" t="s">
        <v>85</v>
      </c>
      <c r="B63" s="16" t="s">
        <v>15</v>
      </c>
      <c r="C63" s="16">
        <v>805</v>
      </c>
      <c r="D63" s="16"/>
      <c r="E63" s="5">
        <v>0.4</v>
      </c>
      <c r="F63" s="5">
        <v>0.5</v>
      </c>
      <c r="G63" s="5">
        <v>0.5</v>
      </c>
      <c r="H63" s="5">
        <v>0.6</v>
      </c>
      <c r="I63" s="5">
        <f t="shared" si="13"/>
        <v>2</v>
      </c>
      <c r="J63" s="41">
        <v>1873</v>
      </c>
      <c r="K63" s="41">
        <v>242.00000000000003</v>
      </c>
      <c r="L63" s="41">
        <v>1777.3109243697479</v>
      </c>
      <c r="M63" s="30"/>
      <c r="N63" s="6">
        <f t="shared" si="14"/>
        <v>0</v>
      </c>
      <c r="O63" s="6">
        <f t="shared" si="15"/>
        <v>0</v>
      </c>
      <c r="P63" s="6">
        <f t="shared" si="16"/>
        <v>0</v>
      </c>
      <c r="Q63" s="6">
        <f t="shared" si="17"/>
        <v>0</v>
      </c>
      <c r="R63" s="6">
        <f t="shared" si="18"/>
        <v>0</v>
      </c>
    </row>
    <row r="64" spans="1:18" x14ac:dyDescent="0.25">
      <c r="A64" s="14" t="s">
        <v>86</v>
      </c>
      <c r="B64" s="16" t="s">
        <v>16</v>
      </c>
      <c r="C64" s="16" t="s">
        <v>251</v>
      </c>
      <c r="D64" s="16"/>
      <c r="E64" s="5">
        <v>0.15</v>
      </c>
      <c r="F64" s="5">
        <v>0.25</v>
      </c>
      <c r="G64" s="5">
        <v>0.25</v>
      </c>
      <c r="H64" s="5">
        <v>0.35</v>
      </c>
      <c r="I64" s="5">
        <f t="shared" si="13"/>
        <v>1</v>
      </c>
      <c r="J64" s="41">
        <v>2600</v>
      </c>
      <c r="K64" s="41">
        <v>242.00000000000003</v>
      </c>
      <c r="L64" s="41">
        <v>2388.2352941176473</v>
      </c>
      <c r="M64" s="30"/>
      <c r="N64" s="6">
        <f t="shared" si="14"/>
        <v>0</v>
      </c>
      <c r="O64" s="6">
        <f t="shared" si="15"/>
        <v>0</v>
      </c>
      <c r="P64" s="6">
        <f t="shared" si="16"/>
        <v>0</v>
      </c>
      <c r="Q64" s="6">
        <f t="shared" si="17"/>
        <v>0</v>
      </c>
      <c r="R64" s="6">
        <f t="shared" si="18"/>
        <v>0</v>
      </c>
    </row>
    <row r="65" spans="1:18" x14ac:dyDescent="0.25">
      <c r="A65" s="14" t="s">
        <v>347</v>
      </c>
      <c r="B65" s="16" t="s">
        <v>244</v>
      </c>
      <c r="C65" s="16" t="s">
        <v>348</v>
      </c>
      <c r="D65" s="16"/>
      <c r="E65" s="5">
        <v>0.4</v>
      </c>
      <c r="F65" s="5">
        <v>0.5</v>
      </c>
      <c r="G65" s="5">
        <v>0.5</v>
      </c>
      <c r="H65" s="5">
        <v>0.6</v>
      </c>
      <c r="I65" s="5">
        <f t="shared" ref="I65" si="19">SUM(E65:H65)</f>
        <v>2</v>
      </c>
      <c r="J65" s="41">
        <v>126</v>
      </c>
      <c r="K65" s="41">
        <v>97.9</v>
      </c>
      <c r="L65" s="41">
        <v>188.1512605042017</v>
      </c>
      <c r="M65" s="30"/>
      <c r="N65" s="6">
        <f t="shared" ref="N65" si="20">M65*I65</f>
        <v>0</v>
      </c>
      <c r="O65" s="6">
        <f t="shared" ref="O65" si="21">$M65*E65</f>
        <v>0</v>
      </c>
      <c r="P65" s="6">
        <f t="shared" ref="P65" si="22">$M65*F65</f>
        <v>0</v>
      </c>
      <c r="Q65" s="6">
        <f t="shared" ref="Q65" si="23">$M65*G65</f>
        <v>0</v>
      </c>
      <c r="R65" s="6">
        <f t="shared" ref="R65" si="24">$M65*H65</f>
        <v>0</v>
      </c>
    </row>
    <row r="66" spans="1:18" x14ac:dyDescent="0.25">
      <c r="A66" s="14" t="s">
        <v>87</v>
      </c>
      <c r="B66" s="16" t="s">
        <v>252</v>
      </c>
      <c r="C66" s="16" t="s">
        <v>253</v>
      </c>
      <c r="D66" s="16"/>
      <c r="E66" s="5">
        <v>0.4</v>
      </c>
      <c r="F66" s="5">
        <v>0.5</v>
      </c>
      <c r="G66" s="5">
        <v>0.5</v>
      </c>
      <c r="H66" s="5">
        <v>0.6</v>
      </c>
      <c r="I66" s="5">
        <f t="shared" si="13"/>
        <v>2</v>
      </c>
      <c r="J66" s="41">
        <v>342</v>
      </c>
      <c r="K66" s="41">
        <v>97.9</v>
      </c>
      <c r="L66" s="41">
        <v>369.66386554621846</v>
      </c>
      <c r="M66" s="30"/>
      <c r="N66" s="6">
        <f t="shared" si="14"/>
        <v>0</v>
      </c>
      <c r="O66" s="6">
        <f t="shared" si="15"/>
        <v>0</v>
      </c>
      <c r="P66" s="6">
        <f t="shared" si="16"/>
        <v>0</v>
      </c>
      <c r="Q66" s="6">
        <f t="shared" si="17"/>
        <v>0</v>
      </c>
      <c r="R66" s="6">
        <f t="shared" si="18"/>
        <v>0</v>
      </c>
    </row>
    <row r="67" spans="1:18" x14ac:dyDescent="0.25">
      <c r="A67" s="14" t="s">
        <v>88</v>
      </c>
      <c r="B67" s="16" t="s">
        <v>223</v>
      </c>
      <c r="C67" s="16" t="s">
        <v>254</v>
      </c>
      <c r="D67" s="16"/>
      <c r="E67" s="5">
        <v>0.4</v>
      </c>
      <c r="F67" s="5">
        <v>0.5</v>
      </c>
      <c r="G67" s="5">
        <v>0.5</v>
      </c>
      <c r="H67" s="5">
        <v>0.6</v>
      </c>
      <c r="I67" s="5">
        <f t="shared" si="13"/>
        <v>2</v>
      </c>
      <c r="J67" s="41">
        <v>330</v>
      </c>
      <c r="K67" s="41">
        <v>141.9</v>
      </c>
      <c r="L67" s="41">
        <v>396.55462184873949</v>
      </c>
      <c r="M67" s="30"/>
      <c r="N67" s="6">
        <f t="shared" si="14"/>
        <v>0</v>
      </c>
      <c r="O67" s="6">
        <f t="shared" si="15"/>
        <v>0</v>
      </c>
      <c r="P67" s="6">
        <f t="shared" si="16"/>
        <v>0</v>
      </c>
      <c r="Q67" s="6">
        <f t="shared" si="17"/>
        <v>0</v>
      </c>
      <c r="R67" s="6">
        <f t="shared" si="18"/>
        <v>0</v>
      </c>
    </row>
    <row r="68" spans="1:18" x14ac:dyDescent="0.25">
      <c r="A68" s="14" t="s">
        <v>89</v>
      </c>
      <c r="B68" s="16" t="s">
        <v>202</v>
      </c>
      <c r="C68" s="16" t="s">
        <v>255</v>
      </c>
      <c r="D68" s="16"/>
      <c r="E68" s="5">
        <v>0.1</v>
      </c>
      <c r="F68" s="5">
        <v>0.2</v>
      </c>
      <c r="G68" s="5">
        <v>0.2</v>
      </c>
      <c r="H68" s="5">
        <v>0.3</v>
      </c>
      <c r="I68" s="5">
        <f t="shared" si="13"/>
        <v>0.8</v>
      </c>
      <c r="J68" s="41">
        <v>8368</v>
      </c>
      <c r="K68" s="41">
        <v>161.70000000000002</v>
      </c>
      <c r="L68" s="41">
        <v>7167.815126050421</v>
      </c>
      <c r="M68" s="30"/>
      <c r="N68" s="6">
        <f t="shared" si="14"/>
        <v>0</v>
      </c>
      <c r="O68" s="6">
        <f t="shared" si="15"/>
        <v>0</v>
      </c>
      <c r="P68" s="6">
        <f t="shared" si="16"/>
        <v>0</v>
      </c>
      <c r="Q68" s="6">
        <f t="shared" si="17"/>
        <v>0</v>
      </c>
      <c r="R68" s="6">
        <f t="shared" si="18"/>
        <v>0</v>
      </c>
    </row>
    <row r="69" spans="1:18" x14ac:dyDescent="0.25">
      <c r="A69" s="14" t="s">
        <v>90</v>
      </c>
      <c r="B69" s="16" t="s">
        <v>256</v>
      </c>
      <c r="C69" s="16" t="s">
        <v>257</v>
      </c>
      <c r="D69" s="16"/>
      <c r="E69" s="5">
        <v>0.15</v>
      </c>
      <c r="F69" s="5">
        <v>0.25</v>
      </c>
      <c r="G69" s="5">
        <v>0.25</v>
      </c>
      <c r="H69" s="5">
        <v>0.35</v>
      </c>
      <c r="I69" s="5">
        <f t="shared" si="13"/>
        <v>1</v>
      </c>
      <c r="J69" s="41">
        <v>4095</v>
      </c>
      <c r="K69" s="41">
        <v>141.9</v>
      </c>
      <c r="L69" s="41">
        <v>3560.4201680672268</v>
      </c>
      <c r="M69" s="30"/>
      <c r="N69" s="6">
        <f t="shared" si="14"/>
        <v>0</v>
      </c>
      <c r="O69" s="6">
        <f t="shared" si="15"/>
        <v>0</v>
      </c>
      <c r="P69" s="6">
        <f t="shared" si="16"/>
        <v>0</v>
      </c>
      <c r="Q69" s="6">
        <f t="shared" si="17"/>
        <v>0</v>
      </c>
      <c r="R69" s="6">
        <f t="shared" si="18"/>
        <v>0</v>
      </c>
    </row>
    <row r="70" spans="1:18" x14ac:dyDescent="0.25">
      <c r="A70" s="14" t="s">
        <v>91</v>
      </c>
      <c r="B70" s="16" t="s">
        <v>258</v>
      </c>
      <c r="C70" s="16" t="s">
        <v>259</v>
      </c>
      <c r="D70" s="16"/>
      <c r="E70" s="5">
        <v>0.4</v>
      </c>
      <c r="F70" s="5">
        <v>0.5</v>
      </c>
      <c r="G70" s="5">
        <v>0.5</v>
      </c>
      <c r="H70" s="5">
        <v>0.6</v>
      </c>
      <c r="I70" s="5">
        <f t="shared" si="13"/>
        <v>2</v>
      </c>
      <c r="J70" s="41">
        <v>17</v>
      </c>
      <c r="K70" s="41">
        <v>0</v>
      </c>
      <c r="L70" s="41">
        <v>14.285714285714286</v>
      </c>
      <c r="M70" s="30"/>
      <c r="N70" s="6">
        <f t="shared" si="14"/>
        <v>0</v>
      </c>
      <c r="O70" s="6">
        <f t="shared" si="15"/>
        <v>0</v>
      </c>
      <c r="P70" s="6">
        <f t="shared" si="16"/>
        <v>0</v>
      </c>
      <c r="Q70" s="6">
        <f t="shared" si="17"/>
        <v>0</v>
      </c>
      <c r="R70" s="6">
        <f t="shared" si="18"/>
        <v>0</v>
      </c>
    </row>
    <row r="71" spans="1:18" x14ac:dyDescent="0.25">
      <c r="A71" s="14" t="s">
        <v>92</v>
      </c>
      <c r="B71" s="16" t="s">
        <v>260</v>
      </c>
      <c r="C71" s="16" t="s">
        <v>261</v>
      </c>
      <c r="D71" s="16"/>
      <c r="E71" s="5">
        <v>0.15</v>
      </c>
      <c r="F71" s="5">
        <v>0.25</v>
      </c>
      <c r="G71" s="5">
        <v>0.25</v>
      </c>
      <c r="H71" s="5">
        <v>0.35</v>
      </c>
      <c r="I71" s="5">
        <f t="shared" si="13"/>
        <v>1</v>
      </c>
      <c r="J71" s="41">
        <v>3334</v>
      </c>
      <c r="K71" s="41">
        <v>161.70000000000002</v>
      </c>
      <c r="L71" s="41">
        <v>2937.5630252100841</v>
      </c>
      <c r="M71" s="30"/>
      <c r="N71" s="6">
        <f t="shared" si="14"/>
        <v>0</v>
      </c>
      <c r="O71" s="6">
        <f t="shared" si="15"/>
        <v>0</v>
      </c>
      <c r="P71" s="6">
        <f t="shared" si="16"/>
        <v>0</v>
      </c>
      <c r="Q71" s="6">
        <f t="shared" si="17"/>
        <v>0</v>
      </c>
      <c r="R71" s="6">
        <f t="shared" si="18"/>
        <v>0</v>
      </c>
    </row>
    <row r="72" spans="1:18" x14ac:dyDescent="0.25">
      <c r="A72" s="14" t="s">
        <v>93</v>
      </c>
      <c r="B72" s="16" t="s">
        <v>260</v>
      </c>
      <c r="C72" s="16" t="s">
        <v>262</v>
      </c>
      <c r="D72" s="16"/>
      <c r="E72" s="5">
        <v>0.15</v>
      </c>
      <c r="F72" s="5">
        <v>0.25</v>
      </c>
      <c r="G72" s="5">
        <v>0.25</v>
      </c>
      <c r="H72" s="5">
        <v>0.35</v>
      </c>
      <c r="I72" s="5">
        <f t="shared" si="13"/>
        <v>1</v>
      </c>
      <c r="J72" s="41">
        <v>3738</v>
      </c>
      <c r="K72" s="41">
        <v>161.70000000000002</v>
      </c>
      <c r="L72" s="41">
        <v>3277.0588235294117</v>
      </c>
      <c r="M72" s="30"/>
      <c r="N72" s="6">
        <f t="shared" si="14"/>
        <v>0</v>
      </c>
      <c r="O72" s="6">
        <f t="shared" si="15"/>
        <v>0</v>
      </c>
      <c r="P72" s="6">
        <f t="shared" si="16"/>
        <v>0</v>
      </c>
      <c r="Q72" s="6">
        <f t="shared" si="17"/>
        <v>0</v>
      </c>
      <c r="R72" s="6">
        <f t="shared" si="18"/>
        <v>0</v>
      </c>
    </row>
    <row r="73" spans="1:18" x14ac:dyDescent="0.25">
      <c r="A73" s="14" t="s">
        <v>94</v>
      </c>
      <c r="B73" s="16" t="s">
        <v>185</v>
      </c>
      <c r="C73" s="16" t="s">
        <v>263</v>
      </c>
      <c r="D73" s="16"/>
      <c r="E73" s="5">
        <v>0.4</v>
      </c>
      <c r="F73" s="5">
        <v>0.5</v>
      </c>
      <c r="G73" s="5">
        <v>0.5</v>
      </c>
      <c r="H73" s="5">
        <v>0.6</v>
      </c>
      <c r="I73" s="5">
        <f t="shared" si="13"/>
        <v>2</v>
      </c>
      <c r="J73" s="41">
        <v>254</v>
      </c>
      <c r="K73" s="41">
        <v>64.900000000000006</v>
      </c>
      <c r="L73" s="41">
        <v>267.98319327731093</v>
      </c>
      <c r="M73" s="30"/>
      <c r="N73" s="6">
        <f t="shared" si="14"/>
        <v>0</v>
      </c>
      <c r="O73" s="6">
        <f t="shared" si="15"/>
        <v>0</v>
      </c>
      <c r="P73" s="6">
        <f t="shared" si="16"/>
        <v>0</v>
      </c>
      <c r="Q73" s="6">
        <f t="shared" si="17"/>
        <v>0</v>
      </c>
      <c r="R73" s="6">
        <f t="shared" si="18"/>
        <v>0</v>
      </c>
    </row>
    <row r="74" spans="1:18" x14ac:dyDescent="0.25">
      <c r="A74" s="14" t="s">
        <v>95</v>
      </c>
      <c r="B74" s="16" t="s">
        <v>15</v>
      </c>
      <c r="C74" s="16">
        <v>117</v>
      </c>
      <c r="D74" s="16"/>
      <c r="E74" s="5">
        <v>0.4</v>
      </c>
      <c r="F74" s="5">
        <v>0.5</v>
      </c>
      <c r="G74" s="5">
        <v>0.5</v>
      </c>
      <c r="H74" s="5">
        <v>0.6</v>
      </c>
      <c r="I74" s="5">
        <f t="shared" si="13"/>
        <v>2</v>
      </c>
      <c r="J74" s="41">
        <v>315</v>
      </c>
      <c r="K74" s="41">
        <v>64.900000000000006</v>
      </c>
      <c r="L74" s="41">
        <v>319.24369747899158</v>
      </c>
      <c r="M74" s="30"/>
      <c r="N74" s="6">
        <f t="shared" si="14"/>
        <v>0</v>
      </c>
      <c r="O74" s="6">
        <f t="shared" si="15"/>
        <v>0</v>
      </c>
      <c r="P74" s="6">
        <f t="shared" si="16"/>
        <v>0</v>
      </c>
      <c r="Q74" s="6">
        <f t="shared" si="17"/>
        <v>0</v>
      </c>
      <c r="R74" s="6">
        <f t="shared" si="18"/>
        <v>0</v>
      </c>
    </row>
    <row r="75" spans="1:18" x14ac:dyDescent="0.25">
      <c r="A75" s="14" t="s">
        <v>96</v>
      </c>
      <c r="B75" s="16" t="s">
        <v>15</v>
      </c>
      <c r="C75" s="16">
        <v>175</v>
      </c>
      <c r="D75" s="16"/>
      <c r="E75" s="5">
        <v>0.4</v>
      </c>
      <c r="F75" s="5">
        <v>0.5</v>
      </c>
      <c r="G75" s="5">
        <v>0.5</v>
      </c>
      <c r="H75" s="5">
        <v>0.6</v>
      </c>
      <c r="I75" s="5">
        <f t="shared" si="13"/>
        <v>2</v>
      </c>
      <c r="J75" s="41">
        <v>240</v>
      </c>
      <c r="K75" s="41">
        <v>64.900000000000006</v>
      </c>
      <c r="L75" s="41">
        <v>256.218487394958</v>
      </c>
      <c r="M75" s="30"/>
      <c r="N75" s="6">
        <f t="shared" si="14"/>
        <v>0</v>
      </c>
      <c r="O75" s="6">
        <f t="shared" si="15"/>
        <v>0</v>
      </c>
      <c r="P75" s="6">
        <f t="shared" si="16"/>
        <v>0</v>
      </c>
      <c r="Q75" s="6">
        <f t="shared" si="17"/>
        <v>0</v>
      </c>
      <c r="R75" s="6">
        <f t="shared" si="18"/>
        <v>0</v>
      </c>
    </row>
    <row r="76" spans="1:18" x14ac:dyDescent="0.25">
      <c r="A76" s="14" t="s">
        <v>97</v>
      </c>
      <c r="B76" s="16" t="s">
        <v>15</v>
      </c>
      <c r="C76" s="16" t="s">
        <v>264</v>
      </c>
      <c r="D76" s="16"/>
      <c r="E76" s="5">
        <v>0.4</v>
      </c>
      <c r="F76" s="5">
        <v>0.5</v>
      </c>
      <c r="G76" s="5">
        <v>0.5</v>
      </c>
      <c r="H76" s="5">
        <v>0.6</v>
      </c>
      <c r="I76" s="5">
        <f t="shared" si="13"/>
        <v>2</v>
      </c>
      <c r="J76" s="41">
        <v>685</v>
      </c>
      <c r="K76" s="41">
        <v>64.900000000000006</v>
      </c>
      <c r="L76" s="41">
        <v>630.1680672268908</v>
      </c>
      <c r="M76" s="30"/>
      <c r="N76" s="6">
        <f t="shared" si="14"/>
        <v>0</v>
      </c>
      <c r="O76" s="6">
        <f t="shared" si="15"/>
        <v>0</v>
      </c>
      <c r="P76" s="6">
        <f t="shared" si="16"/>
        <v>0</v>
      </c>
      <c r="Q76" s="6">
        <f t="shared" si="17"/>
        <v>0</v>
      </c>
      <c r="R76" s="6">
        <f t="shared" si="18"/>
        <v>0</v>
      </c>
    </row>
    <row r="77" spans="1:18" ht="30" x14ac:dyDescent="0.25">
      <c r="A77" s="14" t="s">
        <v>98</v>
      </c>
      <c r="B77" s="16" t="s">
        <v>21</v>
      </c>
      <c r="C77" s="16" t="s">
        <v>22</v>
      </c>
      <c r="D77" s="16"/>
      <c r="E77" s="5">
        <v>2</v>
      </c>
      <c r="F77" s="5">
        <v>2</v>
      </c>
      <c r="G77" s="5">
        <v>2</v>
      </c>
      <c r="H77" s="5">
        <v>2</v>
      </c>
      <c r="I77" s="5">
        <f t="shared" ref="I77:I78" si="25">SUM(E77:H77)</f>
        <v>8</v>
      </c>
      <c r="J77" s="41">
        <v>534</v>
      </c>
      <c r="K77" s="41">
        <v>64.900000000000006</v>
      </c>
      <c r="L77" s="41">
        <v>503.27731092436977</v>
      </c>
      <c r="M77" s="30"/>
      <c r="N77" s="6">
        <f t="shared" ref="N77:N78" si="26">M77*I77</f>
        <v>0</v>
      </c>
      <c r="O77" s="6">
        <f t="shared" ref="O77:O78" si="27">$M77*E77</f>
        <v>0</v>
      </c>
      <c r="P77" s="6">
        <f t="shared" ref="P77:P78" si="28">$M77*F77</f>
        <v>0</v>
      </c>
      <c r="Q77" s="6">
        <f t="shared" ref="Q77:Q78" si="29">$M77*G77</f>
        <v>0</v>
      </c>
      <c r="R77" s="6">
        <f t="shared" ref="R77:R78" si="30">$M77*H77</f>
        <v>0</v>
      </c>
    </row>
    <row r="78" spans="1:18" ht="30" x14ac:dyDescent="0.25">
      <c r="A78" s="14" t="s">
        <v>99</v>
      </c>
      <c r="B78" s="16" t="s">
        <v>21</v>
      </c>
      <c r="C78" s="16" t="s">
        <v>346</v>
      </c>
      <c r="D78" s="16"/>
      <c r="E78" s="5">
        <v>2</v>
      </c>
      <c r="F78" s="5">
        <v>2</v>
      </c>
      <c r="G78" s="5">
        <v>2</v>
      </c>
      <c r="H78" s="5">
        <v>2</v>
      </c>
      <c r="I78" s="5">
        <f t="shared" si="25"/>
        <v>8</v>
      </c>
      <c r="J78" s="41">
        <v>420</v>
      </c>
      <c r="K78" s="41">
        <v>64.900000000000006</v>
      </c>
      <c r="L78" s="41">
        <v>407.47899159663865</v>
      </c>
      <c r="M78" s="30"/>
      <c r="N78" s="6">
        <f t="shared" si="26"/>
        <v>0</v>
      </c>
      <c r="O78" s="6">
        <f t="shared" si="27"/>
        <v>0</v>
      </c>
      <c r="P78" s="6">
        <f t="shared" si="28"/>
        <v>0</v>
      </c>
      <c r="Q78" s="6">
        <f t="shared" si="29"/>
        <v>0</v>
      </c>
      <c r="R78" s="6">
        <f t="shared" si="30"/>
        <v>0</v>
      </c>
    </row>
    <row r="79" spans="1:18" x14ac:dyDescent="0.25">
      <c r="A79" s="14" t="s">
        <v>100</v>
      </c>
      <c r="B79" s="16" t="s">
        <v>265</v>
      </c>
      <c r="C79" s="16" t="s">
        <v>266</v>
      </c>
      <c r="D79" s="16"/>
      <c r="E79" s="5">
        <v>0.4</v>
      </c>
      <c r="F79" s="5">
        <v>0.5</v>
      </c>
      <c r="G79" s="5">
        <v>0.5</v>
      </c>
      <c r="H79" s="5">
        <v>0.6</v>
      </c>
      <c r="I79" s="5">
        <f t="shared" si="13"/>
        <v>2</v>
      </c>
      <c r="J79" s="41">
        <v>105</v>
      </c>
      <c r="K79" s="41">
        <v>64.900000000000006</v>
      </c>
      <c r="L79" s="41">
        <v>142.77310924369749</v>
      </c>
      <c r="M79" s="30"/>
      <c r="N79" s="6">
        <f t="shared" si="14"/>
        <v>0</v>
      </c>
      <c r="O79" s="6">
        <f t="shared" si="15"/>
        <v>0</v>
      </c>
      <c r="P79" s="6">
        <f t="shared" si="16"/>
        <v>0</v>
      </c>
      <c r="Q79" s="6">
        <f t="shared" si="17"/>
        <v>0</v>
      </c>
      <c r="R79" s="6">
        <f t="shared" si="18"/>
        <v>0</v>
      </c>
    </row>
    <row r="80" spans="1:18" x14ac:dyDescent="0.25">
      <c r="A80" s="14" t="s">
        <v>101</v>
      </c>
      <c r="B80" s="16" t="s">
        <v>267</v>
      </c>
      <c r="C80" s="16" t="s">
        <v>268</v>
      </c>
      <c r="D80" s="16"/>
      <c r="E80" s="5">
        <v>0.4</v>
      </c>
      <c r="F80" s="5">
        <v>0.5</v>
      </c>
      <c r="G80" s="5">
        <v>0.5</v>
      </c>
      <c r="H80" s="5">
        <v>0.6</v>
      </c>
      <c r="I80" s="5">
        <f t="shared" si="13"/>
        <v>2</v>
      </c>
      <c r="J80" s="41">
        <v>238</v>
      </c>
      <c r="K80" s="41">
        <v>64.900000000000006</v>
      </c>
      <c r="L80" s="41">
        <v>254.53781512605042</v>
      </c>
      <c r="M80" s="30"/>
      <c r="N80" s="6">
        <f t="shared" si="14"/>
        <v>0</v>
      </c>
      <c r="O80" s="6">
        <f t="shared" si="15"/>
        <v>0</v>
      </c>
      <c r="P80" s="6">
        <f t="shared" si="16"/>
        <v>0</v>
      </c>
      <c r="Q80" s="6">
        <f t="shared" si="17"/>
        <v>0</v>
      </c>
      <c r="R80" s="6">
        <f t="shared" si="18"/>
        <v>0</v>
      </c>
    </row>
    <row r="81" spans="1:18" x14ac:dyDescent="0.25">
      <c r="A81" s="14" t="s">
        <v>102</v>
      </c>
      <c r="B81" s="16" t="s">
        <v>269</v>
      </c>
      <c r="C81" s="16" t="s">
        <v>270</v>
      </c>
      <c r="D81" s="16"/>
      <c r="E81" s="5">
        <v>5</v>
      </c>
      <c r="F81" s="5">
        <v>5</v>
      </c>
      <c r="G81" s="5">
        <v>5</v>
      </c>
      <c r="H81" s="5">
        <v>5</v>
      </c>
      <c r="I81" s="5">
        <f t="shared" si="13"/>
        <v>20</v>
      </c>
      <c r="J81" s="41">
        <v>18</v>
      </c>
      <c r="K81" s="41">
        <v>64.900000000000006</v>
      </c>
      <c r="L81" s="41">
        <v>69.663865546218489</v>
      </c>
      <c r="M81" s="30"/>
      <c r="N81" s="6">
        <f t="shared" si="14"/>
        <v>0</v>
      </c>
      <c r="O81" s="6">
        <f t="shared" si="15"/>
        <v>0</v>
      </c>
      <c r="P81" s="6">
        <f t="shared" si="16"/>
        <v>0</v>
      </c>
      <c r="Q81" s="6">
        <f t="shared" si="17"/>
        <v>0</v>
      </c>
      <c r="R81" s="6">
        <f t="shared" si="18"/>
        <v>0</v>
      </c>
    </row>
    <row r="82" spans="1:18" x14ac:dyDescent="0.25">
      <c r="A82" s="14" t="s">
        <v>103</v>
      </c>
      <c r="B82" s="16" t="s">
        <v>269</v>
      </c>
      <c r="C82" s="16" t="s">
        <v>271</v>
      </c>
      <c r="D82" s="16"/>
      <c r="E82" s="5">
        <v>5</v>
      </c>
      <c r="F82" s="5">
        <v>5</v>
      </c>
      <c r="G82" s="5">
        <v>5</v>
      </c>
      <c r="H82" s="5">
        <v>5</v>
      </c>
      <c r="I82" s="5">
        <f t="shared" si="13"/>
        <v>20</v>
      </c>
      <c r="J82" s="41">
        <v>18</v>
      </c>
      <c r="K82" s="41">
        <v>64.900000000000006</v>
      </c>
      <c r="L82" s="41">
        <v>69.663865546218489</v>
      </c>
      <c r="M82" s="30"/>
      <c r="N82" s="6">
        <f t="shared" si="14"/>
        <v>0</v>
      </c>
      <c r="O82" s="6">
        <f t="shared" si="15"/>
        <v>0</v>
      </c>
      <c r="P82" s="6">
        <f t="shared" si="16"/>
        <v>0</v>
      </c>
      <c r="Q82" s="6">
        <f t="shared" si="17"/>
        <v>0</v>
      </c>
      <c r="R82" s="6">
        <f t="shared" si="18"/>
        <v>0</v>
      </c>
    </row>
    <row r="83" spans="1:18" x14ac:dyDescent="0.25">
      <c r="A83" s="14" t="s">
        <v>104</v>
      </c>
      <c r="B83" s="16" t="s">
        <v>269</v>
      </c>
      <c r="C83" s="16" t="s">
        <v>272</v>
      </c>
      <c r="D83" s="16"/>
      <c r="E83" s="5">
        <v>5</v>
      </c>
      <c r="F83" s="5">
        <v>5</v>
      </c>
      <c r="G83" s="5">
        <v>5</v>
      </c>
      <c r="H83" s="5">
        <v>5</v>
      </c>
      <c r="I83" s="5">
        <f t="shared" si="13"/>
        <v>20</v>
      </c>
      <c r="J83" s="41">
        <v>20</v>
      </c>
      <c r="K83" s="41">
        <v>64.900000000000006</v>
      </c>
      <c r="L83" s="41">
        <v>71.34453781512606</v>
      </c>
      <c r="M83" s="30"/>
      <c r="N83" s="6">
        <f t="shared" si="14"/>
        <v>0</v>
      </c>
      <c r="O83" s="6">
        <f t="shared" si="15"/>
        <v>0</v>
      </c>
      <c r="P83" s="6">
        <f t="shared" si="16"/>
        <v>0</v>
      </c>
      <c r="Q83" s="6">
        <f t="shared" si="17"/>
        <v>0</v>
      </c>
      <c r="R83" s="6">
        <f t="shared" si="18"/>
        <v>0</v>
      </c>
    </row>
    <row r="84" spans="1:18" x14ac:dyDescent="0.25">
      <c r="A84" s="14" t="s">
        <v>105</v>
      </c>
      <c r="B84" s="16" t="s">
        <v>273</v>
      </c>
      <c r="C84" s="16" t="s">
        <v>274</v>
      </c>
      <c r="D84" s="16"/>
      <c r="E84" s="5">
        <v>5</v>
      </c>
      <c r="F84" s="5">
        <v>5</v>
      </c>
      <c r="G84" s="5">
        <v>5</v>
      </c>
      <c r="H84" s="5">
        <v>5</v>
      </c>
      <c r="I84" s="5">
        <f t="shared" si="13"/>
        <v>20</v>
      </c>
      <c r="J84" s="41">
        <v>16</v>
      </c>
      <c r="K84" s="41">
        <v>64.900000000000006</v>
      </c>
      <c r="L84" s="41">
        <v>67.983193277310932</v>
      </c>
      <c r="M84" s="30"/>
      <c r="N84" s="6">
        <f t="shared" si="14"/>
        <v>0</v>
      </c>
      <c r="O84" s="6">
        <f t="shared" si="15"/>
        <v>0</v>
      </c>
      <c r="P84" s="6">
        <f t="shared" si="16"/>
        <v>0</v>
      </c>
      <c r="Q84" s="6">
        <f t="shared" si="17"/>
        <v>0</v>
      </c>
      <c r="R84" s="6">
        <f t="shared" si="18"/>
        <v>0</v>
      </c>
    </row>
    <row r="85" spans="1:18" x14ac:dyDescent="0.25">
      <c r="A85" s="14" t="s">
        <v>106</v>
      </c>
      <c r="B85" s="16" t="s">
        <v>275</v>
      </c>
      <c r="C85" s="16" t="s">
        <v>276</v>
      </c>
      <c r="D85" s="16"/>
      <c r="E85" s="5">
        <v>0.4</v>
      </c>
      <c r="F85" s="5">
        <v>0.5</v>
      </c>
      <c r="G85" s="5">
        <v>0.5</v>
      </c>
      <c r="H85" s="5">
        <v>0.6</v>
      </c>
      <c r="I85" s="5">
        <f t="shared" si="13"/>
        <v>2</v>
      </c>
      <c r="J85" s="41">
        <v>115</v>
      </c>
      <c r="K85" s="41">
        <v>64.900000000000006</v>
      </c>
      <c r="L85" s="41">
        <v>151.1764705882353</v>
      </c>
      <c r="M85" s="30"/>
      <c r="N85" s="6">
        <f t="shared" si="14"/>
        <v>0</v>
      </c>
      <c r="O85" s="6">
        <f t="shared" si="15"/>
        <v>0</v>
      </c>
      <c r="P85" s="6">
        <f t="shared" si="16"/>
        <v>0</v>
      </c>
      <c r="Q85" s="6">
        <f t="shared" si="17"/>
        <v>0</v>
      </c>
      <c r="R85" s="6">
        <f t="shared" si="18"/>
        <v>0</v>
      </c>
    </row>
    <row r="86" spans="1:18" x14ac:dyDescent="0.25">
      <c r="A86" s="14" t="s">
        <v>107</v>
      </c>
      <c r="B86" s="16" t="s">
        <v>277</v>
      </c>
      <c r="C86" s="16" t="s">
        <v>278</v>
      </c>
      <c r="D86" s="16"/>
      <c r="E86" s="5">
        <v>0.4</v>
      </c>
      <c r="F86" s="5">
        <v>0.5</v>
      </c>
      <c r="G86" s="5">
        <v>0.5</v>
      </c>
      <c r="H86" s="5">
        <v>0.6</v>
      </c>
      <c r="I86" s="5">
        <f t="shared" si="13"/>
        <v>2</v>
      </c>
      <c r="J86" s="41">
        <v>792</v>
      </c>
      <c r="K86" s="41">
        <v>141.9</v>
      </c>
      <c r="L86" s="41">
        <v>784.78991596638662</v>
      </c>
      <c r="M86" s="30"/>
      <c r="N86" s="6">
        <f t="shared" si="14"/>
        <v>0</v>
      </c>
      <c r="O86" s="6">
        <f t="shared" si="15"/>
        <v>0</v>
      </c>
      <c r="P86" s="6">
        <f t="shared" si="16"/>
        <v>0</v>
      </c>
      <c r="Q86" s="6">
        <f t="shared" si="17"/>
        <v>0</v>
      </c>
      <c r="R86" s="6">
        <f t="shared" si="18"/>
        <v>0</v>
      </c>
    </row>
    <row r="87" spans="1:18" x14ac:dyDescent="0.25">
      <c r="A87" s="14" t="s">
        <v>108</v>
      </c>
      <c r="B87" s="16" t="s">
        <v>279</v>
      </c>
      <c r="C87" s="16" t="s">
        <v>280</v>
      </c>
      <c r="D87" s="16"/>
      <c r="E87" s="5">
        <v>0.4</v>
      </c>
      <c r="F87" s="5">
        <v>0.5</v>
      </c>
      <c r="G87" s="5">
        <v>0.5</v>
      </c>
      <c r="H87" s="5">
        <v>0.6</v>
      </c>
      <c r="I87" s="5">
        <f t="shared" si="13"/>
        <v>2</v>
      </c>
      <c r="J87" s="41">
        <v>150</v>
      </c>
      <c r="K87" s="41">
        <v>0</v>
      </c>
      <c r="L87" s="41">
        <v>126.05042016806723</v>
      </c>
      <c r="M87" s="30"/>
      <c r="N87" s="6">
        <f t="shared" si="14"/>
        <v>0</v>
      </c>
      <c r="O87" s="6">
        <f t="shared" si="15"/>
        <v>0</v>
      </c>
      <c r="P87" s="6">
        <f t="shared" si="16"/>
        <v>0</v>
      </c>
      <c r="Q87" s="6">
        <f t="shared" si="17"/>
        <v>0</v>
      </c>
      <c r="R87" s="6">
        <f t="shared" si="18"/>
        <v>0</v>
      </c>
    </row>
    <row r="88" spans="1:18" x14ac:dyDescent="0.25">
      <c r="A88" s="14" t="s">
        <v>109</v>
      </c>
      <c r="B88" s="16" t="s">
        <v>15</v>
      </c>
      <c r="C88" s="16" t="s">
        <v>281</v>
      </c>
      <c r="D88" s="16"/>
      <c r="E88" s="5">
        <v>0.4</v>
      </c>
      <c r="F88" s="5">
        <v>0.5</v>
      </c>
      <c r="G88" s="5">
        <v>0.5</v>
      </c>
      <c r="H88" s="5">
        <v>0.6</v>
      </c>
      <c r="I88" s="5">
        <f t="shared" si="13"/>
        <v>2</v>
      </c>
      <c r="J88" s="41">
        <v>210</v>
      </c>
      <c r="K88" s="41">
        <v>192.50000000000003</v>
      </c>
      <c r="L88" s="41">
        <v>338.23529411764707</v>
      </c>
      <c r="M88" s="30"/>
      <c r="N88" s="6">
        <f t="shared" si="14"/>
        <v>0</v>
      </c>
      <c r="O88" s="6">
        <f t="shared" si="15"/>
        <v>0</v>
      </c>
      <c r="P88" s="6">
        <f t="shared" si="16"/>
        <v>0</v>
      </c>
      <c r="Q88" s="6">
        <f t="shared" si="17"/>
        <v>0</v>
      </c>
      <c r="R88" s="6">
        <f t="shared" si="18"/>
        <v>0</v>
      </c>
    </row>
    <row r="89" spans="1:18" x14ac:dyDescent="0.25">
      <c r="A89" s="14" t="s">
        <v>110</v>
      </c>
      <c r="B89" s="16" t="s">
        <v>282</v>
      </c>
      <c r="C89" s="16" t="s">
        <v>283</v>
      </c>
      <c r="D89" s="16"/>
      <c r="E89" s="5">
        <v>0.4</v>
      </c>
      <c r="F89" s="5">
        <v>0.5</v>
      </c>
      <c r="G89" s="5">
        <v>0.5</v>
      </c>
      <c r="H89" s="5">
        <v>0.6</v>
      </c>
      <c r="I89" s="5">
        <f t="shared" si="13"/>
        <v>2</v>
      </c>
      <c r="J89" s="41">
        <v>210</v>
      </c>
      <c r="K89" s="41">
        <v>192.50000000000003</v>
      </c>
      <c r="L89" s="41">
        <v>338.23529411764707</v>
      </c>
      <c r="M89" s="30"/>
      <c r="N89" s="6">
        <f t="shared" si="14"/>
        <v>0</v>
      </c>
      <c r="O89" s="6">
        <f t="shared" si="15"/>
        <v>0</v>
      </c>
      <c r="P89" s="6">
        <f t="shared" si="16"/>
        <v>0</v>
      </c>
      <c r="Q89" s="6">
        <f t="shared" si="17"/>
        <v>0</v>
      </c>
      <c r="R89" s="6">
        <f t="shared" si="18"/>
        <v>0</v>
      </c>
    </row>
    <row r="90" spans="1:18" x14ac:dyDescent="0.25">
      <c r="A90" s="14" t="s">
        <v>111</v>
      </c>
      <c r="B90" s="16" t="s">
        <v>185</v>
      </c>
      <c r="C90" s="16" t="s">
        <v>284</v>
      </c>
      <c r="D90" s="16"/>
      <c r="E90" s="5">
        <v>0.1</v>
      </c>
      <c r="F90" s="5">
        <v>0.2</v>
      </c>
      <c r="G90" s="5">
        <v>0.2</v>
      </c>
      <c r="H90" s="5">
        <v>0.3</v>
      </c>
      <c r="I90" s="5">
        <f t="shared" si="13"/>
        <v>0.8</v>
      </c>
      <c r="J90" s="41">
        <v>9440</v>
      </c>
      <c r="K90" s="41">
        <v>121.00000000000001</v>
      </c>
      <c r="L90" s="41">
        <v>8034.453781512605</v>
      </c>
      <c r="M90" s="30"/>
      <c r="N90" s="6">
        <f t="shared" si="14"/>
        <v>0</v>
      </c>
      <c r="O90" s="6">
        <f t="shared" si="15"/>
        <v>0</v>
      </c>
      <c r="P90" s="6">
        <f t="shared" si="16"/>
        <v>0</v>
      </c>
      <c r="Q90" s="6">
        <f t="shared" si="17"/>
        <v>0</v>
      </c>
      <c r="R90" s="6">
        <f t="shared" si="18"/>
        <v>0</v>
      </c>
    </row>
    <row r="91" spans="1:18" x14ac:dyDescent="0.25">
      <c r="A91" s="14" t="s">
        <v>112</v>
      </c>
      <c r="B91" s="16" t="s">
        <v>16</v>
      </c>
      <c r="C91" s="16">
        <v>308</v>
      </c>
      <c r="D91" s="16"/>
      <c r="E91" s="5">
        <v>0.4</v>
      </c>
      <c r="F91" s="5">
        <v>0.5</v>
      </c>
      <c r="G91" s="5">
        <v>0.5</v>
      </c>
      <c r="H91" s="5">
        <v>0.6</v>
      </c>
      <c r="I91" s="5">
        <f t="shared" si="13"/>
        <v>2</v>
      </c>
      <c r="J91" s="41">
        <v>318</v>
      </c>
      <c r="K91" s="41">
        <v>275</v>
      </c>
      <c r="L91" s="41">
        <v>498.31932773109247</v>
      </c>
      <c r="M91" s="30"/>
      <c r="N91" s="6">
        <f t="shared" si="14"/>
        <v>0</v>
      </c>
      <c r="O91" s="6">
        <f t="shared" si="15"/>
        <v>0</v>
      </c>
      <c r="P91" s="6">
        <f t="shared" si="16"/>
        <v>0</v>
      </c>
      <c r="Q91" s="6">
        <f t="shared" si="17"/>
        <v>0</v>
      </c>
      <c r="R91" s="6">
        <f t="shared" si="18"/>
        <v>0</v>
      </c>
    </row>
    <row r="92" spans="1:18" x14ac:dyDescent="0.25">
      <c r="A92" s="14" t="s">
        <v>113</v>
      </c>
      <c r="B92" s="16" t="s">
        <v>185</v>
      </c>
      <c r="C92" s="16" t="s">
        <v>285</v>
      </c>
      <c r="D92" s="16"/>
      <c r="E92" s="5">
        <v>0.15</v>
      </c>
      <c r="F92" s="5">
        <v>0.25</v>
      </c>
      <c r="G92" s="5">
        <v>0.25</v>
      </c>
      <c r="H92" s="5">
        <v>0.35</v>
      </c>
      <c r="I92" s="5">
        <f t="shared" si="13"/>
        <v>1</v>
      </c>
      <c r="J92" s="41">
        <v>3780</v>
      </c>
      <c r="K92" s="41">
        <v>141.9</v>
      </c>
      <c r="L92" s="41">
        <v>3295.7142857142858</v>
      </c>
      <c r="M92" s="30"/>
      <c r="N92" s="6">
        <f t="shared" si="14"/>
        <v>0</v>
      </c>
      <c r="O92" s="6">
        <f t="shared" si="15"/>
        <v>0</v>
      </c>
      <c r="P92" s="6">
        <f t="shared" si="16"/>
        <v>0</v>
      </c>
      <c r="Q92" s="6">
        <f t="shared" si="17"/>
        <v>0</v>
      </c>
      <c r="R92" s="6">
        <f t="shared" si="18"/>
        <v>0</v>
      </c>
    </row>
    <row r="93" spans="1:18" x14ac:dyDescent="0.25">
      <c r="A93" s="14" t="s">
        <v>114</v>
      </c>
      <c r="B93" s="16" t="s">
        <v>185</v>
      </c>
      <c r="C93" s="16" t="s">
        <v>286</v>
      </c>
      <c r="D93" s="16"/>
      <c r="E93" s="5">
        <v>0.4</v>
      </c>
      <c r="F93" s="5">
        <v>0.5</v>
      </c>
      <c r="G93" s="5">
        <v>0.5</v>
      </c>
      <c r="H93" s="5">
        <v>0.6</v>
      </c>
      <c r="I93" s="5">
        <f t="shared" si="13"/>
        <v>2</v>
      </c>
      <c r="J93" s="41">
        <v>322</v>
      </c>
      <c r="K93" s="41">
        <v>77</v>
      </c>
      <c r="L93" s="41">
        <v>335.29411764705884</v>
      </c>
      <c r="M93" s="30"/>
      <c r="N93" s="6">
        <f t="shared" si="14"/>
        <v>0</v>
      </c>
      <c r="O93" s="6">
        <f t="shared" si="15"/>
        <v>0</v>
      </c>
      <c r="P93" s="6">
        <f t="shared" si="16"/>
        <v>0</v>
      </c>
      <c r="Q93" s="6">
        <f t="shared" si="17"/>
        <v>0</v>
      </c>
      <c r="R93" s="6">
        <f t="shared" si="18"/>
        <v>0</v>
      </c>
    </row>
    <row r="94" spans="1:18" x14ac:dyDescent="0.25">
      <c r="A94" s="14" t="s">
        <v>115</v>
      </c>
      <c r="B94" s="16" t="s">
        <v>185</v>
      </c>
      <c r="C94" s="16" t="s">
        <v>287</v>
      </c>
      <c r="D94" s="16"/>
      <c r="E94" s="5">
        <v>0.4</v>
      </c>
      <c r="F94" s="5">
        <v>0.5</v>
      </c>
      <c r="G94" s="5">
        <v>0.5</v>
      </c>
      <c r="H94" s="5">
        <v>0.6</v>
      </c>
      <c r="I94" s="5">
        <f t="shared" si="13"/>
        <v>2</v>
      </c>
      <c r="J94" s="41">
        <v>696</v>
      </c>
      <c r="K94" s="41">
        <v>77</v>
      </c>
      <c r="L94" s="41">
        <v>649.57983193277312</v>
      </c>
      <c r="M94" s="30"/>
      <c r="N94" s="6">
        <f t="shared" si="14"/>
        <v>0</v>
      </c>
      <c r="O94" s="6">
        <f t="shared" si="15"/>
        <v>0</v>
      </c>
      <c r="P94" s="6">
        <f t="shared" si="16"/>
        <v>0</v>
      </c>
      <c r="Q94" s="6">
        <f t="shared" si="17"/>
        <v>0</v>
      </c>
      <c r="R94" s="6">
        <f t="shared" si="18"/>
        <v>0</v>
      </c>
    </row>
    <row r="95" spans="1:18" x14ac:dyDescent="0.25">
      <c r="A95" s="14" t="s">
        <v>116</v>
      </c>
      <c r="B95" s="16" t="s">
        <v>288</v>
      </c>
      <c r="C95" s="16" t="s">
        <v>289</v>
      </c>
      <c r="D95" s="16"/>
      <c r="E95" s="5">
        <v>0.4</v>
      </c>
      <c r="F95" s="5">
        <v>0.5</v>
      </c>
      <c r="G95" s="5">
        <v>0.5</v>
      </c>
      <c r="H95" s="5">
        <v>0.6</v>
      </c>
      <c r="I95" s="5">
        <f t="shared" si="13"/>
        <v>2</v>
      </c>
      <c r="J95" s="41">
        <v>158</v>
      </c>
      <c r="K95" s="41">
        <v>77</v>
      </c>
      <c r="L95" s="41">
        <v>197.47899159663865</v>
      </c>
      <c r="M95" s="30"/>
      <c r="N95" s="6">
        <f t="shared" si="14"/>
        <v>0</v>
      </c>
      <c r="O95" s="6">
        <f t="shared" si="15"/>
        <v>0</v>
      </c>
      <c r="P95" s="6">
        <f t="shared" si="16"/>
        <v>0</v>
      </c>
      <c r="Q95" s="6">
        <f t="shared" si="17"/>
        <v>0</v>
      </c>
      <c r="R95" s="6">
        <f t="shared" si="18"/>
        <v>0</v>
      </c>
    </row>
    <row r="96" spans="1:18" x14ac:dyDescent="0.25">
      <c r="A96" s="14" t="s">
        <v>117</v>
      </c>
      <c r="B96" s="16" t="s">
        <v>15</v>
      </c>
      <c r="C96" s="16">
        <v>323</v>
      </c>
      <c r="D96" s="16"/>
      <c r="E96" s="5">
        <v>0.4</v>
      </c>
      <c r="F96" s="5">
        <v>0.5</v>
      </c>
      <c r="G96" s="5">
        <v>0.5</v>
      </c>
      <c r="H96" s="5">
        <v>0.6</v>
      </c>
      <c r="I96" s="5">
        <f t="shared" si="13"/>
        <v>2</v>
      </c>
      <c r="J96" s="41">
        <v>158</v>
      </c>
      <c r="K96" s="41">
        <v>77</v>
      </c>
      <c r="L96" s="41">
        <v>197.47899159663865</v>
      </c>
      <c r="M96" s="30"/>
      <c r="N96" s="6">
        <f t="shared" si="14"/>
        <v>0</v>
      </c>
      <c r="O96" s="6">
        <f t="shared" si="15"/>
        <v>0</v>
      </c>
      <c r="P96" s="6">
        <f t="shared" si="16"/>
        <v>0</v>
      </c>
      <c r="Q96" s="6">
        <f t="shared" si="17"/>
        <v>0</v>
      </c>
      <c r="R96" s="6">
        <f t="shared" si="18"/>
        <v>0</v>
      </c>
    </row>
    <row r="97" spans="1:18" x14ac:dyDescent="0.25">
      <c r="A97" s="14" t="s">
        <v>118</v>
      </c>
      <c r="B97" s="16" t="s">
        <v>15</v>
      </c>
      <c r="C97" s="16">
        <v>324</v>
      </c>
      <c r="D97" s="16"/>
      <c r="E97" s="5">
        <v>0.4</v>
      </c>
      <c r="F97" s="5">
        <v>0.5</v>
      </c>
      <c r="G97" s="5">
        <v>0.5</v>
      </c>
      <c r="H97" s="5">
        <v>0.6</v>
      </c>
      <c r="I97" s="5">
        <f t="shared" si="13"/>
        <v>2</v>
      </c>
      <c r="J97" s="41">
        <v>142</v>
      </c>
      <c r="K97" s="41">
        <v>77</v>
      </c>
      <c r="L97" s="41">
        <v>184.03361344537817</v>
      </c>
      <c r="M97" s="30"/>
      <c r="N97" s="6">
        <f t="shared" si="14"/>
        <v>0</v>
      </c>
      <c r="O97" s="6">
        <f t="shared" si="15"/>
        <v>0</v>
      </c>
      <c r="P97" s="6">
        <f t="shared" si="16"/>
        <v>0</v>
      </c>
      <c r="Q97" s="6">
        <f t="shared" si="17"/>
        <v>0</v>
      </c>
      <c r="R97" s="6">
        <f t="shared" si="18"/>
        <v>0</v>
      </c>
    </row>
    <row r="98" spans="1:18" x14ac:dyDescent="0.25">
      <c r="A98" s="14" t="s">
        <v>119</v>
      </c>
      <c r="B98" s="16" t="s">
        <v>15</v>
      </c>
      <c r="C98" s="16">
        <v>325</v>
      </c>
      <c r="D98" s="16"/>
      <c r="E98" s="5">
        <v>2</v>
      </c>
      <c r="F98" s="5">
        <v>2</v>
      </c>
      <c r="G98" s="5">
        <v>2</v>
      </c>
      <c r="H98" s="5">
        <v>2</v>
      </c>
      <c r="I98" s="5">
        <f t="shared" si="13"/>
        <v>8</v>
      </c>
      <c r="J98" s="41">
        <v>241.5</v>
      </c>
      <c r="K98" s="41">
        <v>77</v>
      </c>
      <c r="L98" s="41">
        <v>267.64705882352945</v>
      </c>
      <c r="M98" s="30"/>
      <c r="N98" s="6">
        <f t="shared" si="14"/>
        <v>0</v>
      </c>
      <c r="O98" s="6">
        <f t="shared" si="15"/>
        <v>0</v>
      </c>
      <c r="P98" s="6">
        <f t="shared" si="16"/>
        <v>0</v>
      </c>
      <c r="Q98" s="6">
        <f t="shared" si="17"/>
        <v>0</v>
      </c>
      <c r="R98" s="6">
        <f t="shared" si="18"/>
        <v>0</v>
      </c>
    </row>
    <row r="99" spans="1:18" x14ac:dyDescent="0.25">
      <c r="A99" s="14" t="s">
        <v>120</v>
      </c>
      <c r="B99" s="16" t="s">
        <v>15</v>
      </c>
      <c r="C99" s="16">
        <v>368</v>
      </c>
      <c r="D99" s="16"/>
      <c r="E99" s="5">
        <v>0.4</v>
      </c>
      <c r="F99" s="5">
        <v>0.5</v>
      </c>
      <c r="G99" s="5">
        <v>0.5</v>
      </c>
      <c r="H99" s="5">
        <v>0.6</v>
      </c>
      <c r="I99" s="5">
        <f t="shared" si="13"/>
        <v>2</v>
      </c>
      <c r="J99" s="41">
        <v>672</v>
      </c>
      <c r="K99" s="41">
        <v>77</v>
      </c>
      <c r="L99" s="41">
        <v>629.41176470588243</v>
      </c>
      <c r="M99" s="30"/>
      <c r="N99" s="6">
        <f t="shared" si="14"/>
        <v>0</v>
      </c>
      <c r="O99" s="6">
        <f t="shared" si="15"/>
        <v>0</v>
      </c>
      <c r="P99" s="6">
        <f t="shared" si="16"/>
        <v>0</v>
      </c>
      <c r="Q99" s="6">
        <f t="shared" si="17"/>
        <v>0</v>
      </c>
      <c r="R99" s="6">
        <f t="shared" si="18"/>
        <v>0</v>
      </c>
    </row>
    <row r="100" spans="1:18" x14ac:dyDescent="0.25">
      <c r="A100" s="14" t="s">
        <v>121</v>
      </c>
      <c r="B100" s="16" t="s">
        <v>15</v>
      </c>
      <c r="C100" s="16">
        <v>381</v>
      </c>
      <c r="D100" s="16"/>
      <c r="E100" s="5">
        <v>0.4</v>
      </c>
      <c r="F100" s="5">
        <v>0.5</v>
      </c>
      <c r="G100" s="5">
        <v>0.5</v>
      </c>
      <c r="H100" s="5">
        <v>0.6</v>
      </c>
      <c r="I100" s="5">
        <f t="shared" si="13"/>
        <v>2</v>
      </c>
      <c r="J100" s="41">
        <v>598</v>
      </c>
      <c r="K100" s="41">
        <v>77</v>
      </c>
      <c r="L100" s="41">
        <v>567.22689075630251</v>
      </c>
      <c r="M100" s="30"/>
      <c r="N100" s="6">
        <f t="shared" si="14"/>
        <v>0</v>
      </c>
      <c r="O100" s="6">
        <f t="shared" si="15"/>
        <v>0</v>
      </c>
      <c r="P100" s="6">
        <f t="shared" si="16"/>
        <v>0</v>
      </c>
      <c r="Q100" s="6">
        <f t="shared" si="17"/>
        <v>0</v>
      </c>
      <c r="R100" s="6">
        <f t="shared" si="18"/>
        <v>0</v>
      </c>
    </row>
    <row r="101" spans="1:18" x14ac:dyDescent="0.25">
      <c r="A101" s="14" t="s">
        <v>122</v>
      </c>
      <c r="B101" s="16" t="s">
        <v>15</v>
      </c>
      <c r="C101" s="16" t="s">
        <v>290</v>
      </c>
      <c r="D101" s="16"/>
      <c r="E101" s="5">
        <v>0.4</v>
      </c>
      <c r="F101" s="5">
        <v>0.5</v>
      </c>
      <c r="G101" s="5">
        <v>0.5</v>
      </c>
      <c r="H101" s="5">
        <v>0.6</v>
      </c>
      <c r="I101" s="5">
        <f t="shared" si="13"/>
        <v>2</v>
      </c>
      <c r="J101" s="41">
        <v>615</v>
      </c>
      <c r="K101" s="41">
        <v>77</v>
      </c>
      <c r="L101" s="41">
        <v>581.51260504201684</v>
      </c>
      <c r="M101" s="30"/>
      <c r="N101" s="6">
        <f t="shared" si="14"/>
        <v>0</v>
      </c>
      <c r="O101" s="6">
        <f t="shared" si="15"/>
        <v>0</v>
      </c>
      <c r="P101" s="6">
        <f t="shared" si="16"/>
        <v>0</v>
      </c>
      <c r="Q101" s="6">
        <f t="shared" si="17"/>
        <v>0</v>
      </c>
      <c r="R101" s="6">
        <f t="shared" si="18"/>
        <v>0</v>
      </c>
    </row>
    <row r="102" spans="1:18" x14ac:dyDescent="0.25">
      <c r="A102" s="14" t="s">
        <v>123</v>
      </c>
      <c r="B102" s="16" t="s">
        <v>15</v>
      </c>
      <c r="C102" s="16" t="s">
        <v>291</v>
      </c>
      <c r="D102" s="16"/>
      <c r="E102" s="5">
        <v>0.4</v>
      </c>
      <c r="F102" s="5">
        <v>0.5</v>
      </c>
      <c r="G102" s="5">
        <v>0.5</v>
      </c>
      <c r="H102" s="5">
        <v>0.6</v>
      </c>
      <c r="I102" s="5">
        <f t="shared" si="13"/>
        <v>2</v>
      </c>
      <c r="J102" s="41">
        <v>342</v>
      </c>
      <c r="K102" s="41">
        <v>77</v>
      </c>
      <c r="L102" s="41">
        <v>352.10084033613447</v>
      </c>
      <c r="M102" s="30"/>
      <c r="N102" s="6">
        <f t="shared" si="14"/>
        <v>0</v>
      </c>
      <c r="O102" s="6">
        <f t="shared" si="15"/>
        <v>0</v>
      </c>
      <c r="P102" s="6">
        <f t="shared" si="16"/>
        <v>0</v>
      </c>
      <c r="Q102" s="6">
        <f t="shared" si="17"/>
        <v>0</v>
      </c>
      <c r="R102" s="6">
        <f t="shared" si="18"/>
        <v>0</v>
      </c>
    </row>
    <row r="103" spans="1:18" x14ac:dyDescent="0.25">
      <c r="A103" s="14" t="s">
        <v>124</v>
      </c>
      <c r="B103" s="16" t="s">
        <v>292</v>
      </c>
      <c r="C103" s="16" t="s">
        <v>293</v>
      </c>
      <c r="D103" s="16"/>
      <c r="E103" s="5">
        <v>0.4</v>
      </c>
      <c r="F103" s="5">
        <v>0.5</v>
      </c>
      <c r="G103" s="5">
        <v>0.5</v>
      </c>
      <c r="H103" s="5">
        <v>0.6</v>
      </c>
      <c r="I103" s="5">
        <f t="shared" si="13"/>
        <v>2</v>
      </c>
      <c r="J103" s="41">
        <v>26</v>
      </c>
      <c r="K103" s="41">
        <v>77</v>
      </c>
      <c r="L103" s="41">
        <v>86.554621848739501</v>
      </c>
      <c r="M103" s="30"/>
      <c r="N103" s="6">
        <f t="shared" si="14"/>
        <v>0</v>
      </c>
      <c r="O103" s="6">
        <f t="shared" si="15"/>
        <v>0</v>
      </c>
      <c r="P103" s="6">
        <f t="shared" si="16"/>
        <v>0</v>
      </c>
      <c r="Q103" s="6">
        <f t="shared" si="17"/>
        <v>0</v>
      </c>
      <c r="R103" s="6">
        <f t="shared" si="18"/>
        <v>0</v>
      </c>
    </row>
    <row r="104" spans="1:18" x14ac:dyDescent="0.25">
      <c r="A104" s="14" t="s">
        <v>125</v>
      </c>
      <c r="B104" s="16" t="s">
        <v>294</v>
      </c>
      <c r="C104" s="16" t="s">
        <v>295</v>
      </c>
      <c r="D104" s="16"/>
      <c r="E104" s="5">
        <v>10</v>
      </c>
      <c r="F104" s="5">
        <v>10</v>
      </c>
      <c r="G104" s="5">
        <v>10</v>
      </c>
      <c r="H104" s="5">
        <v>10</v>
      </c>
      <c r="I104" s="5">
        <f t="shared" si="13"/>
        <v>40</v>
      </c>
      <c r="J104" s="41">
        <v>110</v>
      </c>
      <c r="K104" s="41">
        <v>64.900000000000006</v>
      </c>
      <c r="L104" s="41">
        <v>146.9747899159664</v>
      </c>
      <c r="M104" s="30"/>
      <c r="N104" s="6">
        <f t="shared" si="14"/>
        <v>0</v>
      </c>
      <c r="O104" s="6">
        <f t="shared" si="15"/>
        <v>0</v>
      </c>
      <c r="P104" s="6">
        <f t="shared" si="16"/>
        <v>0</v>
      </c>
      <c r="Q104" s="6">
        <f t="shared" si="17"/>
        <v>0</v>
      </c>
      <c r="R104" s="6">
        <f t="shared" si="18"/>
        <v>0</v>
      </c>
    </row>
    <row r="105" spans="1:18" x14ac:dyDescent="0.25">
      <c r="A105" s="14" t="s">
        <v>126</v>
      </c>
      <c r="B105" s="16" t="s">
        <v>273</v>
      </c>
      <c r="C105" s="16" t="s">
        <v>296</v>
      </c>
      <c r="D105" s="16"/>
      <c r="E105" s="5">
        <v>2</v>
      </c>
      <c r="F105" s="5">
        <v>2</v>
      </c>
      <c r="G105" s="5">
        <v>2</v>
      </c>
      <c r="H105" s="5">
        <v>2</v>
      </c>
      <c r="I105" s="5">
        <f t="shared" si="13"/>
        <v>8</v>
      </c>
      <c r="J105" s="41">
        <v>24</v>
      </c>
      <c r="K105" s="41">
        <v>77</v>
      </c>
      <c r="L105" s="41">
        <v>84.87394957983193</v>
      </c>
      <c r="M105" s="30"/>
      <c r="N105" s="6">
        <f t="shared" si="14"/>
        <v>0</v>
      </c>
      <c r="O105" s="6">
        <f t="shared" si="15"/>
        <v>0</v>
      </c>
      <c r="P105" s="6">
        <f t="shared" si="16"/>
        <v>0</v>
      </c>
      <c r="Q105" s="6">
        <f t="shared" si="17"/>
        <v>0</v>
      </c>
      <c r="R105" s="6">
        <f t="shared" si="18"/>
        <v>0</v>
      </c>
    </row>
    <row r="106" spans="1:18" x14ac:dyDescent="0.25">
      <c r="A106" s="14" t="s">
        <v>127</v>
      </c>
      <c r="B106" s="16" t="s">
        <v>185</v>
      </c>
      <c r="C106" s="16" t="s">
        <v>297</v>
      </c>
      <c r="D106" s="16"/>
      <c r="E106" s="5">
        <v>0.4</v>
      </c>
      <c r="F106" s="5">
        <v>0.5</v>
      </c>
      <c r="G106" s="5">
        <v>0.5</v>
      </c>
      <c r="H106" s="5">
        <v>0.6</v>
      </c>
      <c r="I106" s="5">
        <f t="shared" si="13"/>
        <v>2</v>
      </c>
      <c r="J106" s="41">
        <v>1206</v>
      </c>
      <c r="K106" s="41">
        <v>77</v>
      </c>
      <c r="L106" s="41">
        <v>1078.1512605042017</v>
      </c>
      <c r="M106" s="30"/>
      <c r="N106" s="6">
        <f t="shared" si="14"/>
        <v>0</v>
      </c>
      <c r="O106" s="6">
        <f t="shared" si="15"/>
        <v>0</v>
      </c>
      <c r="P106" s="6">
        <f t="shared" si="16"/>
        <v>0</v>
      </c>
      <c r="Q106" s="6">
        <f t="shared" si="17"/>
        <v>0</v>
      </c>
      <c r="R106" s="6">
        <f t="shared" si="18"/>
        <v>0</v>
      </c>
    </row>
    <row r="107" spans="1:18" x14ac:dyDescent="0.25">
      <c r="A107" s="14" t="s">
        <v>128</v>
      </c>
      <c r="B107" s="16" t="s">
        <v>236</v>
      </c>
      <c r="C107" s="16" t="s">
        <v>298</v>
      </c>
      <c r="D107" s="16"/>
      <c r="E107" s="5">
        <v>0.15</v>
      </c>
      <c r="F107" s="5">
        <v>0.25</v>
      </c>
      <c r="G107" s="5">
        <v>0.25</v>
      </c>
      <c r="H107" s="5">
        <v>0.35</v>
      </c>
      <c r="I107" s="5">
        <f t="shared" si="13"/>
        <v>1</v>
      </c>
      <c r="J107" s="41">
        <v>6280</v>
      </c>
      <c r="K107" s="41">
        <v>0</v>
      </c>
      <c r="L107" s="41">
        <v>5277.3109243697481</v>
      </c>
      <c r="M107" s="30"/>
      <c r="N107" s="6">
        <f t="shared" si="14"/>
        <v>0</v>
      </c>
      <c r="O107" s="6">
        <f t="shared" si="15"/>
        <v>0</v>
      </c>
      <c r="P107" s="6">
        <f t="shared" si="16"/>
        <v>0</v>
      </c>
      <c r="Q107" s="6">
        <f t="shared" si="17"/>
        <v>0</v>
      </c>
      <c r="R107" s="6">
        <f t="shared" si="18"/>
        <v>0</v>
      </c>
    </row>
    <row r="108" spans="1:18" x14ac:dyDescent="0.25">
      <c r="A108" s="14" t="s">
        <v>129</v>
      </c>
      <c r="B108" s="16" t="s">
        <v>299</v>
      </c>
      <c r="C108" s="16" t="s">
        <v>300</v>
      </c>
      <c r="D108" s="16"/>
      <c r="E108" s="5">
        <v>0.4</v>
      </c>
      <c r="F108" s="5">
        <v>0.5</v>
      </c>
      <c r="G108" s="5">
        <v>0.5</v>
      </c>
      <c r="H108" s="5">
        <v>0.6</v>
      </c>
      <c r="I108" s="5">
        <f t="shared" si="13"/>
        <v>2</v>
      </c>
      <c r="J108" s="41">
        <v>110</v>
      </c>
      <c r="K108" s="41">
        <v>141.9</v>
      </c>
      <c r="L108" s="41">
        <v>211.68067226890759</v>
      </c>
      <c r="M108" s="30"/>
      <c r="N108" s="6">
        <f t="shared" si="14"/>
        <v>0</v>
      </c>
      <c r="O108" s="6">
        <f t="shared" si="15"/>
        <v>0</v>
      </c>
      <c r="P108" s="6">
        <f t="shared" si="16"/>
        <v>0</v>
      </c>
      <c r="Q108" s="6">
        <f t="shared" si="17"/>
        <v>0</v>
      </c>
      <c r="R108" s="6">
        <f t="shared" si="18"/>
        <v>0</v>
      </c>
    </row>
    <row r="109" spans="1:18" x14ac:dyDescent="0.25">
      <c r="A109" s="14" t="s">
        <v>130</v>
      </c>
      <c r="B109" s="16" t="s">
        <v>301</v>
      </c>
      <c r="C109" s="16" t="s">
        <v>302</v>
      </c>
      <c r="D109" s="16"/>
      <c r="E109" s="5">
        <v>0.4</v>
      </c>
      <c r="F109" s="5">
        <v>0.5</v>
      </c>
      <c r="G109" s="5">
        <v>0.5</v>
      </c>
      <c r="H109" s="5">
        <v>0.6</v>
      </c>
      <c r="I109" s="5">
        <f t="shared" ref="I109:I145" si="31">SUM(E109:H109)</f>
        <v>2</v>
      </c>
      <c r="J109" s="41">
        <v>200</v>
      </c>
      <c r="K109" s="41">
        <v>141.9</v>
      </c>
      <c r="L109" s="41">
        <v>287.31092436974791</v>
      </c>
      <c r="M109" s="30"/>
      <c r="N109" s="6">
        <f t="shared" ref="N109:N145" si="32">M109*I109</f>
        <v>0</v>
      </c>
      <c r="O109" s="6">
        <f t="shared" ref="O109:O145" si="33">$M109*E109</f>
        <v>0</v>
      </c>
      <c r="P109" s="6">
        <f t="shared" ref="P109:P145" si="34">$M109*F109</f>
        <v>0</v>
      </c>
      <c r="Q109" s="6">
        <f t="shared" ref="Q109:Q145" si="35">$M109*G109</f>
        <v>0</v>
      </c>
      <c r="R109" s="6">
        <f t="shared" ref="R109:R145" si="36">$M109*H109</f>
        <v>0</v>
      </c>
    </row>
    <row r="110" spans="1:18" x14ac:dyDescent="0.25">
      <c r="A110" s="14" t="s">
        <v>131</v>
      </c>
      <c r="B110" s="16" t="s">
        <v>301</v>
      </c>
      <c r="C110" s="16" t="s">
        <v>303</v>
      </c>
      <c r="D110" s="16"/>
      <c r="E110" s="5">
        <v>0.4</v>
      </c>
      <c r="F110" s="5">
        <v>0.5</v>
      </c>
      <c r="G110" s="5">
        <v>0.5</v>
      </c>
      <c r="H110" s="5">
        <v>0.6</v>
      </c>
      <c r="I110" s="5">
        <f t="shared" si="31"/>
        <v>2</v>
      </c>
      <c r="J110" s="41">
        <v>200</v>
      </c>
      <c r="K110" s="41">
        <v>141.9</v>
      </c>
      <c r="L110" s="41">
        <v>287.31092436974791</v>
      </c>
      <c r="M110" s="30"/>
      <c r="N110" s="6">
        <f t="shared" si="32"/>
        <v>0</v>
      </c>
      <c r="O110" s="6">
        <f t="shared" si="33"/>
        <v>0</v>
      </c>
      <c r="P110" s="6">
        <f t="shared" si="34"/>
        <v>0</v>
      </c>
      <c r="Q110" s="6">
        <f t="shared" si="35"/>
        <v>0</v>
      </c>
      <c r="R110" s="6">
        <f t="shared" si="36"/>
        <v>0</v>
      </c>
    </row>
    <row r="111" spans="1:18" x14ac:dyDescent="0.25">
      <c r="A111" s="14" t="s">
        <v>132</v>
      </c>
      <c r="B111" s="16" t="s">
        <v>301</v>
      </c>
      <c r="C111" s="16" t="s">
        <v>304</v>
      </c>
      <c r="D111" s="16"/>
      <c r="E111" s="5">
        <v>0.4</v>
      </c>
      <c r="F111" s="5">
        <v>0.5</v>
      </c>
      <c r="G111" s="5">
        <v>0.5</v>
      </c>
      <c r="H111" s="5">
        <v>0.6</v>
      </c>
      <c r="I111" s="5">
        <f t="shared" si="31"/>
        <v>2</v>
      </c>
      <c r="J111" s="41">
        <v>200</v>
      </c>
      <c r="K111" s="41">
        <v>141.9</v>
      </c>
      <c r="L111" s="41">
        <v>287.31092436974791</v>
      </c>
      <c r="M111" s="30"/>
      <c r="N111" s="6">
        <f t="shared" si="32"/>
        <v>0</v>
      </c>
      <c r="O111" s="6">
        <f t="shared" si="33"/>
        <v>0</v>
      </c>
      <c r="P111" s="6">
        <f t="shared" si="34"/>
        <v>0</v>
      </c>
      <c r="Q111" s="6">
        <f t="shared" si="35"/>
        <v>0</v>
      </c>
      <c r="R111" s="6">
        <f t="shared" si="36"/>
        <v>0</v>
      </c>
    </row>
    <row r="112" spans="1:18" x14ac:dyDescent="0.25">
      <c r="A112" s="14" t="s">
        <v>133</v>
      </c>
      <c r="B112" s="16" t="s">
        <v>305</v>
      </c>
      <c r="C112" s="16" t="s">
        <v>306</v>
      </c>
      <c r="D112" s="16"/>
      <c r="E112" s="5">
        <v>0.4</v>
      </c>
      <c r="F112" s="5">
        <v>0.5</v>
      </c>
      <c r="G112" s="5">
        <v>0.5</v>
      </c>
      <c r="H112" s="5">
        <v>0.6</v>
      </c>
      <c r="I112" s="5">
        <f t="shared" si="31"/>
        <v>2</v>
      </c>
      <c r="J112" s="41">
        <v>38</v>
      </c>
      <c r="K112" s="41">
        <v>99.000000000000014</v>
      </c>
      <c r="L112" s="41">
        <v>115.12605042016807</v>
      </c>
      <c r="M112" s="30"/>
      <c r="N112" s="6">
        <f t="shared" si="32"/>
        <v>0</v>
      </c>
      <c r="O112" s="6">
        <f t="shared" si="33"/>
        <v>0</v>
      </c>
      <c r="P112" s="6">
        <f t="shared" si="34"/>
        <v>0</v>
      </c>
      <c r="Q112" s="6">
        <f t="shared" si="35"/>
        <v>0</v>
      </c>
      <c r="R112" s="6">
        <f t="shared" si="36"/>
        <v>0</v>
      </c>
    </row>
    <row r="113" spans="1:18" ht="30" x14ac:dyDescent="0.25">
      <c r="A113" s="14" t="s">
        <v>134</v>
      </c>
      <c r="B113" s="16" t="s">
        <v>21</v>
      </c>
      <c r="C113" s="16" t="s">
        <v>307</v>
      </c>
      <c r="D113" s="16"/>
      <c r="E113" s="5">
        <v>0.4</v>
      </c>
      <c r="F113" s="5">
        <v>0.5</v>
      </c>
      <c r="G113" s="5">
        <v>0.5</v>
      </c>
      <c r="H113" s="5">
        <v>0.6</v>
      </c>
      <c r="I113" s="5">
        <f t="shared" si="31"/>
        <v>2</v>
      </c>
      <c r="J113" s="41">
        <v>472</v>
      </c>
      <c r="K113" s="41">
        <v>82.5</v>
      </c>
      <c r="L113" s="41">
        <v>465.96638655462186</v>
      </c>
      <c r="M113" s="30"/>
      <c r="N113" s="6">
        <f t="shared" si="32"/>
        <v>0</v>
      </c>
      <c r="O113" s="6">
        <f t="shared" si="33"/>
        <v>0</v>
      </c>
      <c r="P113" s="6">
        <f t="shared" si="34"/>
        <v>0</v>
      </c>
      <c r="Q113" s="6">
        <f t="shared" si="35"/>
        <v>0</v>
      </c>
      <c r="R113" s="6">
        <f t="shared" si="36"/>
        <v>0</v>
      </c>
    </row>
    <row r="114" spans="1:18" ht="30" x14ac:dyDescent="0.25">
      <c r="A114" s="14" t="s">
        <v>135</v>
      </c>
      <c r="B114" s="16" t="s">
        <v>21</v>
      </c>
      <c r="C114" s="16" t="s">
        <v>308</v>
      </c>
      <c r="D114" s="16"/>
      <c r="E114" s="5">
        <v>0.4</v>
      </c>
      <c r="F114" s="5">
        <v>0.5</v>
      </c>
      <c r="G114" s="5">
        <v>0.5</v>
      </c>
      <c r="H114" s="5">
        <v>0.6</v>
      </c>
      <c r="I114" s="5">
        <f t="shared" si="31"/>
        <v>2</v>
      </c>
      <c r="J114" s="41">
        <v>839</v>
      </c>
      <c r="K114" s="41">
        <v>82.5</v>
      </c>
      <c r="L114" s="41">
        <v>774.36974789915973</v>
      </c>
      <c r="M114" s="30"/>
      <c r="N114" s="6">
        <f t="shared" si="32"/>
        <v>0</v>
      </c>
      <c r="O114" s="6">
        <f t="shared" si="33"/>
        <v>0</v>
      </c>
      <c r="P114" s="6">
        <f t="shared" si="34"/>
        <v>0</v>
      </c>
      <c r="Q114" s="6">
        <f t="shared" si="35"/>
        <v>0</v>
      </c>
      <c r="R114" s="6">
        <f t="shared" si="36"/>
        <v>0</v>
      </c>
    </row>
    <row r="115" spans="1:18" ht="30" x14ac:dyDescent="0.25">
      <c r="A115" s="14" t="s">
        <v>136</v>
      </c>
      <c r="B115" s="16" t="s">
        <v>21</v>
      </c>
      <c r="C115" s="16" t="s">
        <v>309</v>
      </c>
      <c r="D115" s="16"/>
      <c r="E115" s="5">
        <v>0.4</v>
      </c>
      <c r="F115" s="5">
        <v>0.5</v>
      </c>
      <c r="G115" s="5">
        <v>0.5</v>
      </c>
      <c r="H115" s="5">
        <v>0.6</v>
      </c>
      <c r="I115" s="5">
        <f t="shared" si="31"/>
        <v>2</v>
      </c>
      <c r="J115" s="41">
        <v>468</v>
      </c>
      <c r="K115" s="41">
        <v>82.5</v>
      </c>
      <c r="L115" s="41">
        <v>462.60504201680675</v>
      </c>
      <c r="M115" s="30"/>
      <c r="N115" s="6">
        <f t="shared" si="32"/>
        <v>0</v>
      </c>
      <c r="O115" s="6">
        <f t="shared" si="33"/>
        <v>0</v>
      </c>
      <c r="P115" s="6">
        <f t="shared" si="34"/>
        <v>0</v>
      </c>
      <c r="Q115" s="6">
        <f t="shared" si="35"/>
        <v>0</v>
      </c>
      <c r="R115" s="6">
        <f t="shared" si="36"/>
        <v>0</v>
      </c>
    </row>
    <row r="116" spans="1:18" x14ac:dyDescent="0.25">
      <c r="A116" s="14" t="s">
        <v>137</v>
      </c>
      <c r="B116" s="16" t="s">
        <v>185</v>
      </c>
      <c r="C116" s="16" t="s">
        <v>310</v>
      </c>
      <c r="D116" s="16"/>
      <c r="E116" s="5">
        <v>0.4</v>
      </c>
      <c r="F116" s="5">
        <v>0.5</v>
      </c>
      <c r="G116" s="5">
        <v>0.5</v>
      </c>
      <c r="H116" s="5">
        <v>0.6</v>
      </c>
      <c r="I116" s="5">
        <f t="shared" si="31"/>
        <v>2</v>
      </c>
      <c r="J116" s="41">
        <v>625</v>
      </c>
      <c r="K116" s="41">
        <v>82.5</v>
      </c>
      <c r="L116" s="41">
        <v>594.53781512605042</v>
      </c>
      <c r="M116" s="30"/>
      <c r="N116" s="6">
        <f t="shared" si="32"/>
        <v>0</v>
      </c>
      <c r="O116" s="6">
        <f t="shared" si="33"/>
        <v>0</v>
      </c>
      <c r="P116" s="6">
        <f t="shared" si="34"/>
        <v>0</v>
      </c>
      <c r="Q116" s="6">
        <f t="shared" si="35"/>
        <v>0</v>
      </c>
      <c r="R116" s="6">
        <f t="shared" si="36"/>
        <v>0</v>
      </c>
    </row>
    <row r="117" spans="1:18" ht="30" x14ac:dyDescent="0.25">
      <c r="A117" s="14" t="s">
        <v>138</v>
      </c>
      <c r="B117" s="16" t="s">
        <v>21</v>
      </c>
      <c r="C117" s="16" t="s">
        <v>311</v>
      </c>
      <c r="D117" s="16"/>
      <c r="E117" s="5">
        <v>0.4</v>
      </c>
      <c r="F117" s="5">
        <v>0.5</v>
      </c>
      <c r="G117" s="5">
        <v>0.5</v>
      </c>
      <c r="H117" s="5">
        <v>0.6</v>
      </c>
      <c r="I117" s="5">
        <f t="shared" si="31"/>
        <v>2</v>
      </c>
      <c r="J117" s="41">
        <v>547</v>
      </c>
      <c r="K117" s="41">
        <v>82.5</v>
      </c>
      <c r="L117" s="41">
        <v>528.99159663865544</v>
      </c>
      <c r="M117" s="30"/>
      <c r="N117" s="6">
        <f t="shared" si="32"/>
        <v>0</v>
      </c>
      <c r="O117" s="6">
        <f t="shared" si="33"/>
        <v>0</v>
      </c>
      <c r="P117" s="6">
        <f t="shared" si="34"/>
        <v>0</v>
      </c>
      <c r="Q117" s="6">
        <f t="shared" si="35"/>
        <v>0</v>
      </c>
      <c r="R117" s="6">
        <f t="shared" si="36"/>
        <v>0</v>
      </c>
    </row>
    <row r="118" spans="1:18" ht="30" x14ac:dyDescent="0.25">
      <c r="A118" s="14" t="s">
        <v>139</v>
      </c>
      <c r="B118" s="16" t="s">
        <v>175</v>
      </c>
      <c r="C118" s="16" t="s">
        <v>312</v>
      </c>
      <c r="D118" s="16"/>
      <c r="E118" s="5">
        <v>0.15</v>
      </c>
      <c r="F118" s="5">
        <v>0.25</v>
      </c>
      <c r="G118" s="5">
        <v>0.25</v>
      </c>
      <c r="H118" s="5">
        <v>0.35</v>
      </c>
      <c r="I118" s="5">
        <f t="shared" si="31"/>
        <v>1</v>
      </c>
      <c r="J118" s="41">
        <v>2588</v>
      </c>
      <c r="K118" s="41">
        <v>117.7</v>
      </c>
      <c r="L118" s="41">
        <v>2273.6974789915967</v>
      </c>
      <c r="M118" s="30"/>
      <c r="N118" s="6">
        <f t="shared" si="32"/>
        <v>0</v>
      </c>
      <c r="O118" s="6">
        <f t="shared" si="33"/>
        <v>0</v>
      </c>
      <c r="P118" s="6">
        <f t="shared" si="34"/>
        <v>0</v>
      </c>
      <c r="Q118" s="6">
        <f t="shared" si="35"/>
        <v>0</v>
      </c>
      <c r="R118" s="6">
        <f t="shared" si="36"/>
        <v>0</v>
      </c>
    </row>
    <row r="119" spans="1:18" x14ac:dyDescent="0.25">
      <c r="A119" s="14" t="s">
        <v>140</v>
      </c>
      <c r="B119" s="16" t="s">
        <v>185</v>
      </c>
      <c r="C119" s="16" t="s">
        <v>313</v>
      </c>
      <c r="D119" s="16"/>
      <c r="E119" s="5">
        <v>0.4</v>
      </c>
      <c r="F119" s="5">
        <v>0.5</v>
      </c>
      <c r="G119" s="5">
        <v>0.5</v>
      </c>
      <c r="H119" s="5">
        <v>0.6</v>
      </c>
      <c r="I119" s="5">
        <f t="shared" si="31"/>
        <v>2</v>
      </c>
      <c r="J119" s="41">
        <v>625</v>
      </c>
      <c r="K119" s="41">
        <v>117.7</v>
      </c>
      <c r="L119" s="41">
        <v>624.11764705882365</v>
      </c>
      <c r="M119" s="30"/>
      <c r="N119" s="6">
        <f t="shared" si="32"/>
        <v>0</v>
      </c>
      <c r="O119" s="6">
        <f t="shared" si="33"/>
        <v>0</v>
      </c>
      <c r="P119" s="6">
        <f t="shared" si="34"/>
        <v>0</v>
      </c>
      <c r="Q119" s="6">
        <f t="shared" si="35"/>
        <v>0</v>
      </c>
      <c r="R119" s="6">
        <f t="shared" si="36"/>
        <v>0</v>
      </c>
    </row>
    <row r="120" spans="1:18" x14ac:dyDescent="0.25">
      <c r="A120" s="14" t="s">
        <v>141</v>
      </c>
      <c r="B120" s="16" t="s">
        <v>19</v>
      </c>
      <c r="C120" s="16" t="s">
        <v>314</v>
      </c>
      <c r="D120" s="16"/>
      <c r="E120" s="5">
        <v>0.4</v>
      </c>
      <c r="F120" s="5">
        <v>0.5</v>
      </c>
      <c r="G120" s="5">
        <v>0.5</v>
      </c>
      <c r="H120" s="5">
        <v>0.6</v>
      </c>
      <c r="I120" s="5">
        <f t="shared" si="31"/>
        <v>2</v>
      </c>
      <c r="J120" s="41">
        <v>116</v>
      </c>
      <c r="K120" s="41">
        <v>121.00000000000001</v>
      </c>
      <c r="L120" s="41">
        <v>199.15966386554624</v>
      </c>
      <c r="M120" s="30"/>
      <c r="N120" s="6">
        <f t="shared" si="32"/>
        <v>0</v>
      </c>
      <c r="O120" s="6">
        <f t="shared" si="33"/>
        <v>0</v>
      </c>
      <c r="P120" s="6">
        <f t="shared" si="34"/>
        <v>0</v>
      </c>
      <c r="Q120" s="6">
        <f t="shared" si="35"/>
        <v>0</v>
      </c>
      <c r="R120" s="6">
        <f t="shared" si="36"/>
        <v>0</v>
      </c>
    </row>
    <row r="121" spans="1:18" x14ac:dyDescent="0.25">
      <c r="A121" s="14" t="s">
        <v>142</v>
      </c>
      <c r="B121" s="16" t="s">
        <v>315</v>
      </c>
      <c r="C121" s="16" t="s">
        <v>316</v>
      </c>
      <c r="D121" s="16"/>
      <c r="E121" s="5">
        <v>0.4</v>
      </c>
      <c r="F121" s="5">
        <v>0.5</v>
      </c>
      <c r="G121" s="5">
        <v>0.5</v>
      </c>
      <c r="H121" s="5">
        <v>0.6</v>
      </c>
      <c r="I121" s="5">
        <f t="shared" si="31"/>
        <v>2</v>
      </c>
      <c r="J121" s="41">
        <v>202</v>
      </c>
      <c r="K121" s="41">
        <v>0</v>
      </c>
      <c r="L121" s="41">
        <v>169.74789915966386</v>
      </c>
      <c r="M121" s="30"/>
      <c r="N121" s="6">
        <f t="shared" si="32"/>
        <v>0</v>
      </c>
      <c r="O121" s="6">
        <f t="shared" si="33"/>
        <v>0</v>
      </c>
      <c r="P121" s="6">
        <f t="shared" si="34"/>
        <v>0</v>
      </c>
      <c r="Q121" s="6">
        <f t="shared" si="35"/>
        <v>0</v>
      </c>
      <c r="R121" s="6">
        <f t="shared" si="36"/>
        <v>0</v>
      </c>
    </row>
    <row r="122" spans="1:18" x14ac:dyDescent="0.25">
      <c r="A122" s="14" t="s">
        <v>143</v>
      </c>
      <c r="B122" s="16" t="s">
        <v>317</v>
      </c>
      <c r="C122" s="16" t="s">
        <v>318</v>
      </c>
      <c r="D122" s="16"/>
      <c r="E122" s="5">
        <v>0.4</v>
      </c>
      <c r="F122" s="5">
        <v>0.5</v>
      </c>
      <c r="G122" s="5">
        <v>0.5</v>
      </c>
      <c r="H122" s="5">
        <v>0.6</v>
      </c>
      <c r="I122" s="5">
        <f t="shared" si="31"/>
        <v>2</v>
      </c>
      <c r="J122" s="41">
        <v>18</v>
      </c>
      <c r="K122" s="41">
        <v>0</v>
      </c>
      <c r="L122" s="41">
        <v>15.126050420168069</v>
      </c>
      <c r="M122" s="30"/>
      <c r="N122" s="6">
        <f t="shared" si="32"/>
        <v>0</v>
      </c>
      <c r="O122" s="6">
        <f t="shared" si="33"/>
        <v>0</v>
      </c>
      <c r="P122" s="6">
        <f t="shared" si="34"/>
        <v>0</v>
      </c>
      <c r="Q122" s="6">
        <f t="shared" si="35"/>
        <v>0</v>
      </c>
      <c r="R122" s="6">
        <f t="shared" si="36"/>
        <v>0</v>
      </c>
    </row>
    <row r="123" spans="1:18" x14ac:dyDescent="0.25">
      <c r="A123" s="14" t="s">
        <v>144</v>
      </c>
      <c r="B123" s="16" t="s">
        <v>16</v>
      </c>
      <c r="C123" s="16" t="s">
        <v>17</v>
      </c>
      <c r="D123" s="16"/>
      <c r="E123" s="5">
        <v>0.4</v>
      </c>
      <c r="F123" s="5">
        <v>0.5</v>
      </c>
      <c r="G123" s="5">
        <v>0.5</v>
      </c>
      <c r="H123" s="5">
        <v>0.6</v>
      </c>
      <c r="I123" s="5">
        <f t="shared" si="31"/>
        <v>2</v>
      </c>
      <c r="J123" s="41">
        <v>135</v>
      </c>
      <c r="K123" s="41">
        <v>132</v>
      </c>
      <c r="L123" s="41">
        <v>224.36974789915968</v>
      </c>
      <c r="M123" s="30"/>
      <c r="N123" s="6">
        <f t="shared" si="32"/>
        <v>0</v>
      </c>
      <c r="O123" s="6">
        <f t="shared" si="33"/>
        <v>0</v>
      </c>
      <c r="P123" s="6">
        <f t="shared" si="34"/>
        <v>0</v>
      </c>
      <c r="Q123" s="6">
        <f t="shared" si="35"/>
        <v>0</v>
      </c>
      <c r="R123" s="6">
        <f t="shared" si="36"/>
        <v>0</v>
      </c>
    </row>
    <row r="124" spans="1:18" x14ac:dyDescent="0.25">
      <c r="A124" s="14" t="s">
        <v>145</v>
      </c>
      <c r="B124" s="16" t="s">
        <v>185</v>
      </c>
      <c r="C124" s="16" t="s">
        <v>319</v>
      </c>
      <c r="D124" s="16"/>
      <c r="E124" s="5">
        <v>0.4</v>
      </c>
      <c r="F124" s="5">
        <v>0.5</v>
      </c>
      <c r="G124" s="5">
        <v>0.5</v>
      </c>
      <c r="H124" s="5">
        <v>0.6</v>
      </c>
      <c r="I124" s="5">
        <f t="shared" si="31"/>
        <v>2</v>
      </c>
      <c r="J124" s="41">
        <v>515</v>
      </c>
      <c r="K124" s="41">
        <v>132</v>
      </c>
      <c r="L124" s="41">
        <v>543.69747899159665</v>
      </c>
      <c r="M124" s="30"/>
      <c r="N124" s="6">
        <f t="shared" si="32"/>
        <v>0</v>
      </c>
      <c r="O124" s="6">
        <f t="shared" si="33"/>
        <v>0</v>
      </c>
      <c r="P124" s="6">
        <f t="shared" si="34"/>
        <v>0</v>
      </c>
      <c r="Q124" s="6">
        <f t="shared" si="35"/>
        <v>0</v>
      </c>
      <c r="R124" s="6">
        <f t="shared" si="36"/>
        <v>0</v>
      </c>
    </row>
    <row r="125" spans="1:18" x14ac:dyDescent="0.25">
      <c r="A125" s="14" t="s">
        <v>349</v>
      </c>
      <c r="B125" s="16" t="s">
        <v>18</v>
      </c>
      <c r="C125" s="16" t="s">
        <v>350</v>
      </c>
      <c r="D125" s="16"/>
      <c r="E125" s="5">
        <v>0.4</v>
      </c>
      <c r="F125" s="5">
        <v>0.5</v>
      </c>
      <c r="G125" s="5">
        <v>0.5</v>
      </c>
      <c r="H125" s="5">
        <v>0.6</v>
      </c>
      <c r="I125" s="5">
        <f t="shared" ref="I125" si="37">SUM(E125:H125)</f>
        <v>2</v>
      </c>
      <c r="J125" s="41">
        <v>276</v>
      </c>
      <c r="K125" s="41">
        <v>132</v>
      </c>
      <c r="L125" s="41">
        <v>342.85714285714289</v>
      </c>
      <c r="M125" s="30"/>
      <c r="N125" s="6">
        <f t="shared" ref="N125" si="38">M125*I125</f>
        <v>0</v>
      </c>
      <c r="O125" s="6">
        <f t="shared" ref="O125" si="39">$M125*E125</f>
        <v>0</v>
      </c>
      <c r="P125" s="6">
        <f t="shared" ref="P125" si="40">$M125*F125</f>
        <v>0</v>
      </c>
      <c r="Q125" s="6">
        <f t="shared" ref="Q125" si="41">$M125*G125</f>
        <v>0</v>
      </c>
      <c r="R125" s="6">
        <f t="shared" ref="R125" si="42">$M125*H125</f>
        <v>0</v>
      </c>
    </row>
    <row r="126" spans="1:18" x14ac:dyDescent="0.25">
      <c r="A126" s="14" t="s">
        <v>146</v>
      </c>
      <c r="B126" s="16" t="s">
        <v>16</v>
      </c>
      <c r="C126" s="16">
        <v>610</v>
      </c>
      <c r="D126" s="16"/>
      <c r="E126" s="5">
        <v>0.4</v>
      </c>
      <c r="F126" s="5">
        <v>0.5</v>
      </c>
      <c r="G126" s="5">
        <v>0.5</v>
      </c>
      <c r="H126" s="5">
        <v>0.6</v>
      </c>
      <c r="I126" s="5">
        <f t="shared" si="31"/>
        <v>2</v>
      </c>
      <c r="J126" s="41">
        <v>112</v>
      </c>
      <c r="K126" s="41">
        <v>132</v>
      </c>
      <c r="L126" s="41">
        <v>205.0420168067227</v>
      </c>
      <c r="M126" s="30"/>
      <c r="N126" s="6">
        <f t="shared" si="32"/>
        <v>0</v>
      </c>
      <c r="O126" s="6">
        <f t="shared" si="33"/>
        <v>0</v>
      </c>
      <c r="P126" s="6">
        <f t="shared" si="34"/>
        <v>0</v>
      </c>
      <c r="Q126" s="6">
        <f t="shared" si="35"/>
        <v>0</v>
      </c>
      <c r="R126" s="6">
        <f t="shared" si="36"/>
        <v>0</v>
      </c>
    </row>
    <row r="127" spans="1:18" x14ac:dyDescent="0.25">
      <c r="A127" s="14" t="s">
        <v>147</v>
      </c>
      <c r="B127" s="16" t="s">
        <v>15</v>
      </c>
      <c r="C127" s="16" t="s">
        <v>320</v>
      </c>
      <c r="D127" s="16"/>
      <c r="E127" s="5">
        <v>0.4</v>
      </c>
      <c r="F127" s="5">
        <v>0.5</v>
      </c>
      <c r="G127" s="5">
        <v>0.5</v>
      </c>
      <c r="H127" s="5">
        <v>0.6</v>
      </c>
      <c r="I127" s="5">
        <f t="shared" si="31"/>
        <v>2</v>
      </c>
      <c r="J127" s="41">
        <v>142</v>
      </c>
      <c r="K127" s="41">
        <v>82.5</v>
      </c>
      <c r="L127" s="41">
        <v>188.65546218487395</v>
      </c>
      <c r="M127" s="30"/>
      <c r="N127" s="6">
        <f t="shared" si="32"/>
        <v>0</v>
      </c>
      <c r="O127" s="6">
        <f t="shared" si="33"/>
        <v>0</v>
      </c>
      <c r="P127" s="6">
        <f t="shared" si="34"/>
        <v>0</v>
      </c>
      <c r="Q127" s="6">
        <f t="shared" si="35"/>
        <v>0</v>
      </c>
      <c r="R127" s="6">
        <f t="shared" si="36"/>
        <v>0</v>
      </c>
    </row>
    <row r="128" spans="1:18" x14ac:dyDescent="0.25">
      <c r="A128" s="14" t="s">
        <v>148</v>
      </c>
      <c r="B128" s="16" t="s">
        <v>185</v>
      </c>
      <c r="C128" s="16" t="s">
        <v>321</v>
      </c>
      <c r="D128" s="16"/>
      <c r="E128" s="5">
        <v>0.4</v>
      </c>
      <c r="F128" s="5">
        <v>0.5</v>
      </c>
      <c r="G128" s="5">
        <v>0.5</v>
      </c>
      <c r="H128" s="5">
        <v>0.6</v>
      </c>
      <c r="I128" s="5">
        <f t="shared" si="31"/>
        <v>2</v>
      </c>
      <c r="J128" s="41">
        <v>112</v>
      </c>
      <c r="K128" s="41">
        <v>82.5</v>
      </c>
      <c r="L128" s="41">
        <v>163.44537815126051</v>
      </c>
      <c r="M128" s="30"/>
      <c r="N128" s="6">
        <f t="shared" si="32"/>
        <v>0</v>
      </c>
      <c r="O128" s="6">
        <f t="shared" si="33"/>
        <v>0</v>
      </c>
      <c r="P128" s="6">
        <f t="shared" si="34"/>
        <v>0</v>
      </c>
      <c r="Q128" s="6">
        <f t="shared" si="35"/>
        <v>0</v>
      </c>
      <c r="R128" s="6">
        <f t="shared" si="36"/>
        <v>0</v>
      </c>
    </row>
    <row r="129" spans="1:18" x14ac:dyDescent="0.25">
      <c r="A129" s="14" t="s">
        <v>149</v>
      </c>
      <c r="B129" s="16" t="s">
        <v>288</v>
      </c>
      <c r="C129" s="16" t="s">
        <v>322</v>
      </c>
      <c r="D129" s="16"/>
      <c r="E129" s="5">
        <v>0.4</v>
      </c>
      <c r="F129" s="5">
        <v>0.5</v>
      </c>
      <c r="G129" s="5">
        <v>0.5</v>
      </c>
      <c r="H129" s="5">
        <v>0.6</v>
      </c>
      <c r="I129" s="5">
        <f t="shared" si="31"/>
        <v>2</v>
      </c>
      <c r="J129" s="41">
        <v>88</v>
      </c>
      <c r="K129" s="41">
        <v>82.5</v>
      </c>
      <c r="L129" s="41">
        <v>143.27731092436974</v>
      </c>
      <c r="M129" s="30"/>
      <c r="N129" s="6">
        <f t="shared" si="32"/>
        <v>0</v>
      </c>
      <c r="O129" s="6">
        <f t="shared" si="33"/>
        <v>0</v>
      </c>
      <c r="P129" s="6">
        <f t="shared" si="34"/>
        <v>0</v>
      </c>
      <c r="Q129" s="6">
        <f t="shared" si="35"/>
        <v>0</v>
      </c>
      <c r="R129" s="6">
        <f t="shared" si="36"/>
        <v>0</v>
      </c>
    </row>
    <row r="130" spans="1:18" x14ac:dyDescent="0.25">
      <c r="A130" s="14" t="s">
        <v>150</v>
      </c>
      <c r="B130" s="16" t="s">
        <v>16</v>
      </c>
      <c r="C130" s="16">
        <v>835</v>
      </c>
      <c r="D130" s="16"/>
      <c r="E130" s="5">
        <v>0.4</v>
      </c>
      <c r="F130" s="5">
        <v>0.5</v>
      </c>
      <c r="G130" s="5">
        <v>0.5</v>
      </c>
      <c r="H130" s="5">
        <v>0.6</v>
      </c>
      <c r="I130" s="5">
        <f t="shared" si="31"/>
        <v>2</v>
      </c>
      <c r="J130" s="41">
        <v>488</v>
      </c>
      <c r="K130" s="41">
        <v>82.5</v>
      </c>
      <c r="L130" s="41">
        <v>479.41176470588238</v>
      </c>
      <c r="M130" s="30"/>
      <c r="N130" s="6">
        <f t="shared" si="32"/>
        <v>0</v>
      </c>
      <c r="O130" s="6">
        <f t="shared" si="33"/>
        <v>0</v>
      </c>
      <c r="P130" s="6">
        <f t="shared" si="34"/>
        <v>0</v>
      </c>
      <c r="Q130" s="6">
        <f t="shared" si="35"/>
        <v>0</v>
      </c>
      <c r="R130" s="6">
        <f t="shared" si="36"/>
        <v>0</v>
      </c>
    </row>
    <row r="131" spans="1:18" x14ac:dyDescent="0.25">
      <c r="A131" s="14" t="s">
        <v>151</v>
      </c>
      <c r="B131" s="16" t="s">
        <v>244</v>
      </c>
      <c r="C131" s="16" t="s">
        <v>323</v>
      </c>
      <c r="D131" s="16"/>
      <c r="E131" s="5">
        <v>0.4</v>
      </c>
      <c r="F131" s="5">
        <v>0.5</v>
      </c>
      <c r="G131" s="5">
        <v>0.5</v>
      </c>
      <c r="H131" s="5">
        <v>0.6</v>
      </c>
      <c r="I131" s="5">
        <f t="shared" si="31"/>
        <v>2</v>
      </c>
      <c r="J131" s="41">
        <v>128</v>
      </c>
      <c r="K131" s="41">
        <v>97.9</v>
      </c>
      <c r="L131" s="41">
        <v>189.83193277310926</v>
      </c>
      <c r="M131" s="30"/>
      <c r="N131" s="6">
        <f t="shared" si="32"/>
        <v>0</v>
      </c>
      <c r="O131" s="6">
        <f t="shared" si="33"/>
        <v>0</v>
      </c>
      <c r="P131" s="6">
        <f t="shared" si="34"/>
        <v>0</v>
      </c>
      <c r="Q131" s="6">
        <f t="shared" si="35"/>
        <v>0</v>
      </c>
      <c r="R131" s="6">
        <f t="shared" si="36"/>
        <v>0</v>
      </c>
    </row>
    <row r="132" spans="1:18" x14ac:dyDescent="0.25">
      <c r="A132" s="14" t="s">
        <v>152</v>
      </c>
      <c r="B132" s="16" t="s">
        <v>324</v>
      </c>
      <c r="C132" s="16">
        <v>119044</v>
      </c>
      <c r="D132" s="16"/>
      <c r="E132" s="5">
        <v>0.4</v>
      </c>
      <c r="F132" s="5">
        <v>0.5</v>
      </c>
      <c r="G132" s="5">
        <v>0.5</v>
      </c>
      <c r="H132" s="5">
        <v>0.6</v>
      </c>
      <c r="I132" s="5">
        <f t="shared" si="31"/>
        <v>2</v>
      </c>
      <c r="J132" s="41">
        <v>968</v>
      </c>
      <c r="K132" s="41">
        <v>77</v>
      </c>
      <c r="L132" s="41">
        <v>878.15126050420167</v>
      </c>
      <c r="M132" s="30"/>
      <c r="N132" s="6">
        <f t="shared" si="32"/>
        <v>0</v>
      </c>
      <c r="O132" s="6">
        <f t="shared" si="33"/>
        <v>0</v>
      </c>
      <c r="P132" s="6">
        <f t="shared" si="34"/>
        <v>0</v>
      </c>
      <c r="Q132" s="6">
        <f t="shared" si="35"/>
        <v>0</v>
      </c>
      <c r="R132" s="6">
        <f t="shared" si="36"/>
        <v>0</v>
      </c>
    </row>
    <row r="133" spans="1:18" x14ac:dyDescent="0.25">
      <c r="A133" s="14" t="s">
        <v>153</v>
      </c>
      <c r="B133" s="16" t="s">
        <v>248</v>
      </c>
      <c r="C133" s="16" t="s">
        <v>325</v>
      </c>
      <c r="D133" s="16"/>
      <c r="E133" s="5">
        <v>0.4</v>
      </c>
      <c r="F133" s="5">
        <v>0.5</v>
      </c>
      <c r="G133" s="5">
        <v>0.5</v>
      </c>
      <c r="H133" s="5">
        <v>0.6</v>
      </c>
      <c r="I133" s="5">
        <f t="shared" si="31"/>
        <v>2</v>
      </c>
      <c r="J133" s="41">
        <v>345</v>
      </c>
      <c r="K133" s="41">
        <v>176</v>
      </c>
      <c r="L133" s="41">
        <v>437.81512605042019</v>
      </c>
      <c r="M133" s="30"/>
      <c r="N133" s="6">
        <f t="shared" si="32"/>
        <v>0</v>
      </c>
      <c r="O133" s="6">
        <f t="shared" si="33"/>
        <v>0</v>
      </c>
      <c r="P133" s="6">
        <f t="shared" si="34"/>
        <v>0</v>
      </c>
      <c r="Q133" s="6">
        <f t="shared" si="35"/>
        <v>0</v>
      </c>
      <c r="R133" s="6">
        <f t="shared" si="36"/>
        <v>0</v>
      </c>
    </row>
    <row r="134" spans="1:18" x14ac:dyDescent="0.25">
      <c r="A134" s="14" t="s">
        <v>154</v>
      </c>
      <c r="B134" s="16" t="s">
        <v>326</v>
      </c>
      <c r="C134" s="16" t="s">
        <v>327</v>
      </c>
      <c r="D134" s="16"/>
      <c r="E134" s="5">
        <v>0.4</v>
      </c>
      <c r="F134" s="5">
        <v>0.5</v>
      </c>
      <c r="G134" s="5">
        <v>0.5</v>
      </c>
      <c r="H134" s="5">
        <v>0.6</v>
      </c>
      <c r="I134" s="5">
        <f t="shared" si="31"/>
        <v>2</v>
      </c>
      <c r="J134" s="41">
        <v>378</v>
      </c>
      <c r="K134" s="41">
        <v>121.00000000000001</v>
      </c>
      <c r="L134" s="41">
        <v>419.32773109243698</v>
      </c>
      <c r="M134" s="30"/>
      <c r="N134" s="6">
        <f t="shared" si="32"/>
        <v>0</v>
      </c>
      <c r="O134" s="6">
        <f t="shared" si="33"/>
        <v>0</v>
      </c>
      <c r="P134" s="6">
        <f t="shared" si="34"/>
        <v>0</v>
      </c>
      <c r="Q134" s="6">
        <f t="shared" si="35"/>
        <v>0</v>
      </c>
      <c r="R134" s="6">
        <f t="shared" si="36"/>
        <v>0</v>
      </c>
    </row>
    <row r="135" spans="1:18" x14ac:dyDescent="0.25">
      <c r="A135" s="14" t="s">
        <v>155</v>
      </c>
      <c r="B135" s="16" t="s">
        <v>328</v>
      </c>
      <c r="C135" s="16" t="s">
        <v>329</v>
      </c>
      <c r="D135" s="16"/>
      <c r="E135" s="5">
        <v>0.4</v>
      </c>
      <c r="F135" s="5">
        <v>0.5</v>
      </c>
      <c r="G135" s="5">
        <v>0.5</v>
      </c>
      <c r="H135" s="5">
        <v>0.6</v>
      </c>
      <c r="I135" s="5">
        <f t="shared" si="31"/>
        <v>2</v>
      </c>
      <c r="J135" s="41">
        <v>592</v>
      </c>
      <c r="K135" s="41">
        <v>88</v>
      </c>
      <c r="L135" s="41">
        <v>571.42857142857144</v>
      </c>
      <c r="M135" s="30"/>
      <c r="N135" s="6">
        <f t="shared" si="32"/>
        <v>0</v>
      </c>
      <c r="O135" s="6">
        <f t="shared" si="33"/>
        <v>0</v>
      </c>
      <c r="P135" s="6">
        <f t="shared" si="34"/>
        <v>0</v>
      </c>
      <c r="Q135" s="6">
        <f t="shared" si="35"/>
        <v>0</v>
      </c>
      <c r="R135" s="6">
        <f t="shared" si="36"/>
        <v>0</v>
      </c>
    </row>
    <row r="136" spans="1:18" x14ac:dyDescent="0.25">
      <c r="A136" s="14" t="s">
        <v>156</v>
      </c>
      <c r="B136" s="16" t="s">
        <v>328</v>
      </c>
      <c r="C136" s="16" t="s">
        <v>330</v>
      </c>
      <c r="D136" s="16"/>
      <c r="E136" s="5">
        <v>0.4</v>
      </c>
      <c r="F136" s="5">
        <v>0.5</v>
      </c>
      <c r="G136" s="5">
        <v>0.5</v>
      </c>
      <c r="H136" s="5">
        <v>0.6</v>
      </c>
      <c r="I136" s="5">
        <f t="shared" si="31"/>
        <v>2</v>
      </c>
      <c r="J136" s="41">
        <v>892</v>
      </c>
      <c r="K136" s="41">
        <v>88</v>
      </c>
      <c r="L136" s="41">
        <v>823.52941176470597</v>
      </c>
      <c r="M136" s="30"/>
      <c r="N136" s="6">
        <f t="shared" si="32"/>
        <v>0</v>
      </c>
      <c r="O136" s="6">
        <f t="shared" si="33"/>
        <v>0</v>
      </c>
      <c r="P136" s="6">
        <f t="shared" si="34"/>
        <v>0</v>
      </c>
      <c r="Q136" s="6">
        <f t="shared" si="35"/>
        <v>0</v>
      </c>
      <c r="R136" s="6">
        <f t="shared" si="36"/>
        <v>0</v>
      </c>
    </row>
    <row r="137" spans="1:18" x14ac:dyDescent="0.25">
      <c r="A137" s="14" t="s">
        <v>157</v>
      </c>
      <c r="B137" s="16" t="s">
        <v>328</v>
      </c>
      <c r="C137" s="16" t="s">
        <v>331</v>
      </c>
      <c r="D137" s="16"/>
      <c r="E137" s="5">
        <v>0.4</v>
      </c>
      <c r="F137" s="5">
        <v>0.5</v>
      </c>
      <c r="G137" s="5">
        <v>0.5</v>
      </c>
      <c r="H137" s="5">
        <v>0.6</v>
      </c>
      <c r="I137" s="5">
        <f t="shared" si="31"/>
        <v>2</v>
      </c>
      <c r="J137" s="41">
        <v>892</v>
      </c>
      <c r="K137" s="41">
        <v>88</v>
      </c>
      <c r="L137" s="41">
        <v>823.52941176470597</v>
      </c>
      <c r="M137" s="30"/>
      <c r="N137" s="6">
        <f t="shared" si="32"/>
        <v>0</v>
      </c>
      <c r="O137" s="6">
        <f t="shared" si="33"/>
        <v>0</v>
      </c>
      <c r="P137" s="6">
        <f t="shared" si="34"/>
        <v>0</v>
      </c>
      <c r="Q137" s="6">
        <f t="shared" si="35"/>
        <v>0</v>
      </c>
      <c r="R137" s="6">
        <f t="shared" si="36"/>
        <v>0</v>
      </c>
    </row>
    <row r="138" spans="1:18" x14ac:dyDescent="0.25">
      <c r="A138" s="14" t="s">
        <v>158</v>
      </c>
      <c r="B138" s="16" t="s">
        <v>328</v>
      </c>
      <c r="C138" s="16" t="s">
        <v>332</v>
      </c>
      <c r="D138" s="16"/>
      <c r="E138" s="5">
        <v>0.4</v>
      </c>
      <c r="F138" s="5">
        <v>0.5</v>
      </c>
      <c r="G138" s="5">
        <v>0.5</v>
      </c>
      <c r="H138" s="5">
        <v>0.6</v>
      </c>
      <c r="I138" s="5">
        <f t="shared" si="31"/>
        <v>2</v>
      </c>
      <c r="J138" s="41">
        <v>1260</v>
      </c>
      <c r="K138" s="41">
        <v>88</v>
      </c>
      <c r="L138" s="41">
        <v>1132.7731092436975</v>
      </c>
      <c r="M138" s="30"/>
      <c r="N138" s="6">
        <f t="shared" si="32"/>
        <v>0</v>
      </c>
      <c r="O138" s="6">
        <f t="shared" si="33"/>
        <v>0</v>
      </c>
      <c r="P138" s="6">
        <f t="shared" si="34"/>
        <v>0</v>
      </c>
      <c r="Q138" s="6">
        <f t="shared" si="35"/>
        <v>0</v>
      </c>
      <c r="R138" s="6">
        <f t="shared" si="36"/>
        <v>0</v>
      </c>
    </row>
    <row r="139" spans="1:18" x14ac:dyDescent="0.25">
      <c r="A139" s="14" t="s">
        <v>159</v>
      </c>
      <c r="B139" s="16" t="s">
        <v>333</v>
      </c>
      <c r="C139" s="16" t="s">
        <v>334</v>
      </c>
      <c r="D139" s="16"/>
      <c r="E139" s="5">
        <v>0.4</v>
      </c>
      <c r="F139" s="5">
        <v>0.5</v>
      </c>
      <c r="G139" s="5">
        <v>0.5</v>
      </c>
      <c r="H139" s="5">
        <v>0.6</v>
      </c>
      <c r="I139" s="5">
        <f t="shared" si="31"/>
        <v>2</v>
      </c>
      <c r="J139" s="41">
        <v>1050</v>
      </c>
      <c r="K139" s="41">
        <v>88</v>
      </c>
      <c r="L139" s="41">
        <v>956.30252100840346</v>
      </c>
      <c r="M139" s="30"/>
      <c r="N139" s="6">
        <f t="shared" si="32"/>
        <v>0</v>
      </c>
      <c r="O139" s="6">
        <f t="shared" si="33"/>
        <v>0</v>
      </c>
      <c r="P139" s="6">
        <f t="shared" si="34"/>
        <v>0</v>
      </c>
      <c r="Q139" s="6">
        <f t="shared" si="35"/>
        <v>0</v>
      </c>
      <c r="R139" s="6">
        <f t="shared" si="36"/>
        <v>0</v>
      </c>
    </row>
    <row r="140" spans="1:18" x14ac:dyDescent="0.25">
      <c r="A140" s="14" t="s">
        <v>160</v>
      </c>
      <c r="B140" s="16" t="s">
        <v>335</v>
      </c>
      <c r="C140" s="16" t="s">
        <v>336</v>
      </c>
      <c r="D140" s="16"/>
      <c r="E140" s="5">
        <v>0.4</v>
      </c>
      <c r="F140" s="5">
        <v>0.5</v>
      </c>
      <c r="G140" s="5">
        <v>0.5</v>
      </c>
      <c r="H140" s="5">
        <v>0.6</v>
      </c>
      <c r="I140" s="5">
        <f t="shared" si="31"/>
        <v>2</v>
      </c>
      <c r="J140" s="41">
        <v>892.5</v>
      </c>
      <c r="K140" s="41">
        <v>88</v>
      </c>
      <c r="L140" s="41">
        <v>823.94957983193285</v>
      </c>
      <c r="M140" s="30"/>
      <c r="N140" s="6">
        <f t="shared" si="32"/>
        <v>0</v>
      </c>
      <c r="O140" s="6">
        <f t="shared" si="33"/>
        <v>0</v>
      </c>
      <c r="P140" s="6">
        <f t="shared" si="34"/>
        <v>0</v>
      </c>
      <c r="Q140" s="6">
        <f t="shared" si="35"/>
        <v>0</v>
      </c>
      <c r="R140" s="6">
        <f t="shared" si="36"/>
        <v>0</v>
      </c>
    </row>
    <row r="141" spans="1:18" x14ac:dyDescent="0.25">
      <c r="A141" s="14" t="s">
        <v>161</v>
      </c>
      <c r="B141" s="16" t="s">
        <v>337</v>
      </c>
      <c r="C141" s="16" t="s">
        <v>338</v>
      </c>
      <c r="D141" s="16"/>
      <c r="E141" s="5">
        <v>0.4</v>
      </c>
      <c r="F141" s="5">
        <v>0.5</v>
      </c>
      <c r="G141" s="5">
        <v>0.5</v>
      </c>
      <c r="H141" s="5">
        <v>0.6</v>
      </c>
      <c r="I141" s="5">
        <f t="shared" si="31"/>
        <v>2</v>
      </c>
      <c r="J141" s="41">
        <v>892.5</v>
      </c>
      <c r="K141" s="41">
        <v>88</v>
      </c>
      <c r="L141" s="41">
        <v>823.94957983193285</v>
      </c>
      <c r="M141" s="30"/>
      <c r="N141" s="6">
        <f t="shared" si="32"/>
        <v>0</v>
      </c>
      <c r="O141" s="6">
        <f t="shared" si="33"/>
        <v>0</v>
      </c>
      <c r="P141" s="6">
        <f t="shared" si="34"/>
        <v>0</v>
      </c>
      <c r="Q141" s="6">
        <f t="shared" si="35"/>
        <v>0</v>
      </c>
      <c r="R141" s="6">
        <f t="shared" si="36"/>
        <v>0</v>
      </c>
    </row>
    <row r="142" spans="1:18" x14ac:dyDescent="0.25">
      <c r="A142" s="14" t="s">
        <v>162</v>
      </c>
      <c r="B142" s="16" t="s">
        <v>339</v>
      </c>
      <c r="C142" s="16" t="s">
        <v>340</v>
      </c>
      <c r="D142" s="16"/>
      <c r="E142" s="5">
        <v>0.4</v>
      </c>
      <c r="F142" s="5">
        <v>0.5</v>
      </c>
      <c r="G142" s="5">
        <v>0.5</v>
      </c>
      <c r="H142" s="5">
        <v>0.6</v>
      </c>
      <c r="I142" s="5">
        <f t="shared" si="31"/>
        <v>2</v>
      </c>
      <c r="J142" s="41">
        <v>892.5</v>
      </c>
      <c r="K142" s="41">
        <v>88</v>
      </c>
      <c r="L142" s="41">
        <v>823.94957983193285</v>
      </c>
      <c r="M142" s="30"/>
      <c r="N142" s="6">
        <f t="shared" si="32"/>
        <v>0</v>
      </c>
      <c r="O142" s="6">
        <f t="shared" si="33"/>
        <v>0</v>
      </c>
      <c r="P142" s="6">
        <f t="shared" si="34"/>
        <v>0</v>
      </c>
      <c r="Q142" s="6">
        <f t="shared" si="35"/>
        <v>0</v>
      </c>
      <c r="R142" s="6">
        <f t="shared" si="36"/>
        <v>0</v>
      </c>
    </row>
    <row r="143" spans="1:18" x14ac:dyDescent="0.25">
      <c r="A143" s="14" t="s">
        <v>163</v>
      </c>
      <c r="B143" s="16" t="s">
        <v>341</v>
      </c>
      <c r="C143" s="16" t="s">
        <v>342</v>
      </c>
      <c r="D143" s="16"/>
      <c r="E143" s="5">
        <v>0.4</v>
      </c>
      <c r="F143" s="5">
        <v>0.5</v>
      </c>
      <c r="G143" s="5">
        <v>0.5</v>
      </c>
      <c r="H143" s="5">
        <v>0.6</v>
      </c>
      <c r="I143" s="5">
        <f t="shared" si="31"/>
        <v>2</v>
      </c>
      <c r="J143" s="41">
        <v>1260</v>
      </c>
      <c r="K143" s="41">
        <v>88</v>
      </c>
      <c r="L143" s="41">
        <v>1132.7731092436975</v>
      </c>
      <c r="M143" s="30"/>
      <c r="N143" s="6">
        <f t="shared" si="32"/>
        <v>0</v>
      </c>
      <c r="O143" s="6">
        <f t="shared" si="33"/>
        <v>0</v>
      </c>
      <c r="P143" s="6">
        <f t="shared" si="34"/>
        <v>0</v>
      </c>
      <c r="Q143" s="6">
        <f t="shared" si="35"/>
        <v>0</v>
      </c>
      <c r="R143" s="6">
        <f t="shared" si="36"/>
        <v>0</v>
      </c>
    </row>
    <row r="144" spans="1:18" x14ac:dyDescent="0.25">
      <c r="A144" s="14" t="s">
        <v>164</v>
      </c>
      <c r="B144" s="16" t="s">
        <v>343</v>
      </c>
      <c r="C144" s="16">
        <v>2000</v>
      </c>
      <c r="D144" s="16"/>
      <c r="E144" s="5">
        <v>0.4</v>
      </c>
      <c r="F144" s="5">
        <v>0.5</v>
      </c>
      <c r="G144" s="5">
        <v>0.5</v>
      </c>
      <c r="H144" s="5">
        <v>0.6</v>
      </c>
      <c r="I144" s="5">
        <f t="shared" si="31"/>
        <v>2</v>
      </c>
      <c r="J144" s="41">
        <v>892.5</v>
      </c>
      <c r="K144" s="41">
        <v>88</v>
      </c>
      <c r="L144" s="41">
        <v>823.94957983193285</v>
      </c>
      <c r="M144" s="30"/>
      <c r="N144" s="6">
        <f t="shared" si="32"/>
        <v>0</v>
      </c>
      <c r="O144" s="6">
        <f t="shared" si="33"/>
        <v>0</v>
      </c>
      <c r="P144" s="6">
        <f t="shared" si="34"/>
        <v>0</v>
      </c>
      <c r="Q144" s="6">
        <f t="shared" si="35"/>
        <v>0</v>
      </c>
      <c r="R144" s="6">
        <f t="shared" si="36"/>
        <v>0</v>
      </c>
    </row>
    <row r="145" spans="1:19" x14ac:dyDescent="0.25">
      <c r="A145" s="14" t="s">
        <v>165</v>
      </c>
      <c r="B145" s="16" t="s">
        <v>344</v>
      </c>
      <c r="C145" s="16" t="s">
        <v>345</v>
      </c>
      <c r="D145" s="16"/>
      <c r="E145" s="5">
        <v>0.15</v>
      </c>
      <c r="F145" s="5">
        <v>0.25</v>
      </c>
      <c r="G145" s="5">
        <v>0.25</v>
      </c>
      <c r="H145" s="5">
        <v>0.35</v>
      </c>
      <c r="I145" s="5">
        <f t="shared" si="31"/>
        <v>1</v>
      </c>
      <c r="J145" s="41">
        <v>7498</v>
      </c>
      <c r="K145" s="41">
        <v>242.00000000000003</v>
      </c>
      <c r="L145" s="41">
        <v>6504.2016806722695</v>
      </c>
      <c r="M145" s="30"/>
      <c r="N145" s="6">
        <f t="shared" si="32"/>
        <v>0</v>
      </c>
      <c r="O145" s="6">
        <f t="shared" si="33"/>
        <v>0</v>
      </c>
      <c r="P145" s="6">
        <f t="shared" si="34"/>
        <v>0</v>
      </c>
      <c r="Q145" s="6">
        <f t="shared" si="35"/>
        <v>0</v>
      </c>
      <c r="R145" s="6">
        <f t="shared" si="36"/>
        <v>0</v>
      </c>
    </row>
    <row r="146" spans="1:19" s="32" customFormat="1" ht="15.75" x14ac:dyDescent="0.25">
      <c r="A146" s="54" t="s">
        <v>354</v>
      </c>
      <c r="B146" s="54"/>
      <c r="C146" s="54"/>
      <c r="D146" s="54"/>
      <c r="E146" s="54"/>
      <c r="F146" s="54"/>
      <c r="G146" s="54"/>
      <c r="H146" s="54"/>
      <c r="I146" s="31">
        <f>SUM(I2:I145)</f>
        <v>417.40000000000003</v>
      </c>
      <c r="J146" s="42"/>
      <c r="K146" s="42"/>
      <c r="L146" s="42"/>
      <c r="M146" s="43"/>
      <c r="N146" s="39">
        <f>SUM(N2:N145)</f>
        <v>0</v>
      </c>
      <c r="O146" s="39">
        <f t="shared" ref="O146:R146" si="43">SUM(O2:O145)</f>
        <v>0</v>
      </c>
      <c r="P146" s="39">
        <f t="shared" si="43"/>
        <v>0</v>
      </c>
      <c r="Q146" s="39">
        <f t="shared" si="43"/>
        <v>0</v>
      </c>
      <c r="R146" s="39">
        <f t="shared" si="43"/>
        <v>0</v>
      </c>
      <c r="S146" s="40"/>
    </row>
    <row r="147" spans="1:19" x14ac:dyDescent="0.25">
      <c r="L147" s="45" t="s">
        <v>359</v>
      </c>
      <c r="M147" s="46"/>
      <c r="N147" s="47">
        <f>+M147*$N$146</f>
        <v>0</v>
      </c>
    </row>
    <row r="148" spans="1:19" x14ac:dyDescent="0.25">
      <c r="L148" s="45" t="s">
        <v>360</v>
      </c>
      <c r="M148" s="46"/>
      <c r="N148" s="47">
        <f>+M148*$N$146</f>
        <v>0</v>
      </c>
    </row>
    <row r="149" spans="1:19" x14ac:dyDescent="0.25">
      <c r="L149" s="55" t="s">
        <v>361</v>
      </c>
      <c r="M149" s="55"/>
      <c r="N149" s="48">
        <f>N146+N147+N148</f>
        <v>0</v>
      </c>
    </row>
    <row r="150" spans="1:19" x14ac:dyDescent="0.25">
      <c r="L150" s="49" t="s">
        <v>362</v>
      </c>
      <c r="M150" s="50">
        <v>0.21</v>
      </c>
      <c r="N150" s="51">
        <f>+M150*N149</f>
        <v>0</v>
      </c>
    </row>
    <row r="151" spans="1:19" x14ac:dyDescent="0.25">
      <c r="L151" s="56" t="s">
        <v>363</v>
      </c>
      <c r="M151" s="56"/>
      <c r="N151" s="52">
        <f>N149+N150</f>
        <v>0</v>
      </c>
    </row>
    <row r="153" spans="1:19" ht="18.75" x14ac:dyDescent="0.25">
      <c r="A153" s="53" t="s">
        <v>365</v>
      </c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</row>
    <row r="154" spans="1:19" ht="18.75" x14ac:dyDescent="0.25">
      <c r="A154" s="57" t="s">
        <v>364</v>
      </c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</row>
  </sheetData>
  <sheetProtection algorithmName="SHA-512" hashValue="VvDI8nvQXf1OqSY0pyZT4jlks5lAjhPrea2c72gPj2Nt/lbHpn4gh7ST89gP6gP9XwjpxdxxHAxdihCWaB8ogw==" saltValue="DtufVMCg3okzjlm07npIMQ==" spinCount="100000" sheet="1" objects="1" scenarios="1"/>
  <autoFilter ref="A1:N146" xr:uid="{00000000-0009-0000-0000-000000000000}"/>
  <mergeCells count="5">
    <mergeCell ref="A153:P153"/>
    <mergeCell ref="A146:H146"/>
    <mergeCell ref="L149:M149"/>
    <mergeCell ref="L151:M151"/>
    <mergeCell ref="A154:P154"/>
  </mergeCells>
  <pageMargins left="0.7" right="0.7" top="0.75" bottom="0.75" header="0.3" footer="0.3"/>
  <pageSetup paperSize="8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 Chavarría, María Eugenia</dc:creator>
  <cp:lastModifiedBy>Cañete Mora, Francisco José</cp:lastModifiedBy>
  <cp:lastPrinted>2018-07-02T10:33:15Z</cp:lastPrinted>
  <dcterms:created xsi:type="dcterms:W3CDTF">2018-07-02T10:32:25Z</dcterms:created>
  <dcterms:modified xsi:type="dcterms:W3CDTF">2023-05-30T07:02:53Z</dcterms:modified>
</cp:coreProperties>
</file>