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6051\Desktop\PEDIDOS REPARACIONES\REPARACIONES UPS SINERGIA Y RIELLO\"/>
    </mc:Choice>
  </mc:AlternateContent>
  <xr:revisionPtr revIDLastSave="0" documentId="8_{718F8FC2-4F7E-4275-81B4-A48BF237BB08}" xr6:coauthVersionLast="47" xr6:coauthVersionMax="47" xr10:uidLastSave="{00000000-0000-0000-0000-000000000000}"/>
  <bookViews>
    <workbookView xWindow="28680" yWindow="-120" windowWidth="29040" windowHeight="15840" xr2:uid="{8DB1E07D-B60D-432E-AB83-46EE01570FB4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F6" i="1" s="1"/>
  <c r="G6" i="1" s="1"/>
  <c r="E6" i="1"/>
  <c r="D7" i="1"/>
  <c r="E7" i="1"/>
  <c r="E5" i="1"/>
  <c r="D5" i="1"/>
  <c r="F7" i="1" l="1"/>
  <c r="G7" i="1" s="1"/>
  <c r="F5" i="1"/>
  <c r="G5" i="1" s="1"/>
  <c r="D21" i="1" l="1"/>
  <c r="D20" i="1"/>
  <c r="D19" i="1"/>
  <c r="D23" i="1" l="1"/>
  <c r="D24" i="1"/>
  <c r="G8" i="1"/>
  <c r="G9" i="1" s="1"/>
  <c r="G10" i="1" s="1"/>
  <c r="D25" i="1" l="1"/>
  <c r="D26" i="1" s="1"/>
  <c r="D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ramon</author>
    <author>Gómez Parra, Miguel</author>
    <author>Mendoza Pezuela, Santiago</author>
  </authors>
  <commentList>
    <comment ref="D19" authorId="0" shapeId="0" xr:uid="{F2566B78-E97E-4F9A-8347-8066236D75BF}">
      <text>
        <r>
          <rPr>
            <sz val="9"/>
            <color indexed="81"/>
            <rFont val="Tahoma"/>
            <family val="2"/>
          </rPr>
          <t xml:space="preserve">Celda con fórmula. NO RELLENAR
</t>
        </r>
      </text>
    </comment>
    <comment ref="D20" authorId="0" shapeId="0" xr:uid="{175023B9-E4B1-42ED-ABFE-344D5C59B2E9}">
      <text>
        <r>
          <rPr>
            <sz val="9"/>
            <color indexed="81"/>
            <rFont val="Tahoma"/>
            <family val="2"/>
          </rPr>
          <t>Celda con fórmula. NO RELLENAR</t>
        </r>
      </text>
    </comment>
    <comment ref="D21" authorId="0" shapeId="0" xr:uid="{CD188FCD-2A2C-4E45-814E-2200FE307776}">
      <text>
        <r>
          <rPr>
            <sz val="9"/>
            <color indexed="81"/>
            <rFont val="Tahoma"/>
            <family val="2"/>
          </rPr>
          <t>Celda con fórmula: NO RELLENAR</t>
        </r>
      </text>
    </comment>
    <comment ref="D23" authorId="1" shapeId="0" xr:uid="{4F17211D-E14B-4B4D-B1A4-0832867777F6}">
      <text>
        <r>
          <rPr>
            <b/>
            <sz val="9"/>
            <color indexed="81"/>
            <rFont val="Tahoma"/>
            <family val="2"/>
          </rPr>
          <t>Gómez Parra, Miguel:</t>
        </r>
        <r>
          <rPr>
            <sz val="9"/>
            <color indexed="81"/>
            <rFont val="Tahoma"/>
            <family val="2"/>
          </rPr>
          <t xml:space="preserve">
Celda con fórmula; NO RELLENAR</t>
        </r>
      </text>
    </comment>
    <comment ref="D24" authorId="1" shapeId="0" xr:uid="{31CB0946-FBC4-4D05-B983-A0CEF19B9806}">
      <text>
        <r>
          <rPr>
            <b/>
            <sz val="9"/>
            <color indexed="81"/>
            <rFont val="Tahoma"/>
            <family val="2"/>
          </rPr>
          <t>Gómez Parra, Miguel:</t>
        </r>
        <r>
          <rPr>
            <sz val="9"/>
            <color indexed="81"/>
            <rFont val="Tahoma"/>
            <family val="2"/>
          </rPr>
          <t xml:space="preserve">
Celda con fórmula; NO RELLENAR</t>
        </r>
      </text>
    </comment>
    <comment ref="D25" authorId="0" shapeId="0" xr:uid="{7D818FD9-8957-44D4-AA0B-5FE8FFBD58A6}">
      <text>
        <r>
          <rPr>
            <sz val="9"/>
            <color indexed="81"/>
            <rFont val="Tahoma"/>
            <family val="2"/>
          </rPr>
          <t xml:space="preserve">Celda con formula. NO RELLENAR
</t>
        </r>
      </text>
    </comment>
    <comment ref="D26" authorId="2" shapeId="0" xr:uid="{67E3B980-DC25-4988-B05C-F3FB132BB5A3}">
      <text>
        <r>
          <rPr>
            <sz val="9"/>
            <color indexed="81"/>
            <rFont val="Tahoma"/>
            <family val="2"/>
          </rPr>
          <t>Celda con fórmula:</t>
        </r>
        <r>
          <rPr>
            <sz val="8"/>
            <color indexed="81"/>
            <rFont val="Tahoma"/>
            <family val="2"/>
          </rPr>
          <t>NO RELLENAR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7" authorId="0" shapeId="0" xr:uid="{712AB799-C675-42C2-8AF3-F0973544C85F}">
      <text>
        <r>
          <rPr>
            <sz val="9"/>
            <color indexed="81"/>
            <rFont val="Tahoma"/>
            <family val="2"/>
          </rPr>
          <t>Celda con fórmula: NO RELLENAR</t>
        </r>
      </text>
    </comment>
  </commentList>
</comments>
</file>

<file path=xl/sharedStrings.xml><?xml version="1.0" encoding="utf-8"?>
<sst xmlns="http://schemas.openxmlformats.org/spreadsheetml/2006/main" count="31" uniqueCount="28">
  <si>
    <t>ELEMENTO/OPERACIÓN</t>
  </si>
  <si>
    <t>PLANTAS DE ENERGÍA ENERTEL</t>
  </si>
  <si>
    <t>UPS RIELLO DLD 330/ SDL 330</t>
  </si>
  <si>
    <t>UPS RIELLO DLD 400/ SDL400</t>
  </si>
  <si>
    <t>UPS RIELLO DLD 600</t>
  </si>
  <si>
    <t>PRESUPUESTO</t>
  </si>
  <si>
    <t>CANTIDAD TOTAL</t>
  </si>
  <si>
    <t>PRECIO UNITARIO</t>
  </si>
  <si>
    <t>PRECIO TOTAL</t>
  </si>
  <si>
    <t>TOTAL</t>
  </si>
  <si>
    <t>IVA</t>
  </si>
  <si>
    <t>TOTAL CON IVA</t>
  </si>
  <si>
    <t xml:space="preserve">El precio ofertado en cada una de las unidades no puede superar el precio unitario de licitación. </t>
  </si>
  <si>
    <t>El sumatorio del total correspondiente a la celda presupuesto total de la oferta no puede superar el valor del presupuesto total de licitación.</t>
  </si>
  <si>
    <t>Descripción del alcance</t>
  </si>
  <si>
    <t>Número de unidades</t>
  </si>
  <si>
    <t>Precio por Unidad (sin IVA)</t>
  </si>
  <si>
    <t>Total (sin IVA), por Tipo = nº unidades x precio unidad</t>
  </si>
  <si>
    <t>DESGLOSE GG Y BI</t>
  </si>
  <si>
    <t>Gastos Generales (GG)</t>
  </si>
  <si>
    <t>Beneficio Industrial (BI)</t>
  </si>
  <si>
    <r>
      <t>TOTAL OFERTA (</t>
    </r>
    <r>
      <rPr>
        <b/>
        <u/>
        <sz val="12"/>
        <color rgb="FF000000"/>
        <rFont val="Calibri"/>
        <family val="2"/>
        <scheme val="minor"/>
      </rPr>
      <t>sin</t>
    </r>
    <r>
      <rPr>
        <b/>
        <sz val="12"/>
        <color rgb="FF000000"/>
        <rFont val="Calibri"/>
        <family val="2"/>
        <scheme val="minor"/>
      </rPr>
      <t xml:space="preserve"> IVA) PE + GG + BI</t>
    </r>
  </si>
  <si>
    <t>IMPORTE DEL IVA (21 %)</t>
  </si>
  <si>
    <r>
      <t>TOTAL OFERTA (</t>
    </r>
    <r>
      <rPr>
        <b/>
        <u/>
        <sz val="12"/>
        <color rgb="FF000000"/>
        <rFont val="Calibri"/>
        <family val="2"/>
        <scheme val="minor"/>
      </rPr>
      <t>con</t>
    </r>
    <r>
      <rPr>
        <b/>
        <sz val="12"/>
        <color rgb="FF000000"/>
        <rFont val="Calibri"/>
        <family val="2"/>
        <scheme val="minor"/>
      </rPr>
      <t xml:space="preserve"> IVA)</t>
    </r>
  </si>
  <si>
    <t>OFERTA ECONÓMICA para REPARACIONES LOTE 2
PLANTAS DE ENERGÍA ENERTEL</t>
  </si>
  <si>
    <t>PRECIO EJECUCIÓN</t>
  </si>
  <si>
    <t>Gastos Generales (GG) 9%</t>
  </si>
  <si>
    <t>Beneficio Industrial (BI) 6%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</si>
</sst>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4" formatCode="_-* #,##0.00\ &quot;€&quot;_-;\-* #,##0.00\ &quot;€&quot;_-;_-* &quot;-&quot;??\ &quot;€&quot;_-;_-@_-"/>
    <numFmt numFmtId="165" formatCode="_-* #,##0.000\ &quot;€&quot;_-;\-* #,##0.000\ &quot;€&quot;_-;_-* &quot;-&quot;???\ &quot;€&quot;_-;_-@_-"/>
    <numFmt numFmtId="166" formatCode="_-* #,##0.00\ &quot;€&quot;_-;\-* #,##0.00\ &quot;€&quot;_-;_-* &quot;-&quot;???\ &quot;€&quot;_-;_-@_-"/>
    <numFmt numFmtId="167" formatCode="_-* #,##0.000\ &quot;€&quot;_-;\-* #,##0.000\ &quot;€&quot;_-;_-* &quot;-&quot;??\ &quot;€&quot;_-;_-@_-"/>
    <numFmt numFmtId="168" formatCode="#,##0.000\ &quot;€&quot;"/>
  </numFmts>
  <fonts count="18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b/>
      <sz val="10"/>
      <color rgb="FF000000"/>
      <name val="Arial Narrow"/>
      <family val="2"/>
    </font>
    <font>
      <sz val="11"/>
      <color rgb="FF000000"/>
      <name val="Calibri"/>
      <family val="2"/>
      <scheme val="minor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b/>
      <i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8DB4E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 wrapText="1"/>
    </xf>
    <xf numFmtId="49" fontId="6" fillId="0" borderId="0" xfId="0" applyNumberFormat="1" applyFont="1" applyAlignment="1">
      <alignment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3" fontId="9" fillId="0" borderId="10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9" fontId="10" fillId="0" borderId="1" xfId="2" applyFont="1" applyFill="1" applyBorder="1" applyAlignment="1" applyProtection="1">
      <alignment vertical="center" wrapText="1"/>
      <protection locked="0"/>
    </xf>
    <xf numFmtId="9" fontId="10" fillId="0" borderId="11" xfId="2" applyFont="1" applyFill="1" applyBorder="1" applyAlignment="1" applyProtection="1">
      <alignment vertical="center" wrapText="1"/>
      <protection locked="0"/>
    </xf>
    <xf numFmtId="44" fontId="13" fillId="0" borderId="19" xfId="0" applyNumberFormat="1" applyFont="1" applyBorder="1" applyAlignment="1">
      <alignment horizontal="center" vertical="center" wrapText="1"/>
    </xf>
    <xf numFmtId="44" fontId="0" fillId="0" borderId="0" xfId="0" applyNumberFormat="1" applyAlignment="1">
      <alignment vertical="center"/>
    </xf>
    <xf numFmtId="8" fontId="0" fillId="0" borderId="0" xfId="0" applyNumberFormat="1" applyAlignment="1">
      <alignment vertical="center"/>
    </xf>
    <xf numFmtId="165" fontId="4" fillId="0" borderId="1" xfId="1" applyNumberFormat="1" applyFont="1" applyBorder="1" applyAlignment="1" applyProtection="1">
      <alignment vertical="center"/>
    </xf>
    <xf numFmtId="0" fontId="2" fillId="4" borderId="1" xfId="0" applyFont="1" applyFill="1" applyBorder="1" applyAlignment="1" applyProtection="1">
      <alignment horizontal="right" vertical="center"/>
    </xf>
    <xf numFmtId="8" fontId="2" fillId="4" borderId="6" xfId="0" applyNumberFormat="1" applyFont="1" applyFill="1" applyBorder="1" applyAlignment="1" applyProtection="1">
      <alignment horizontal="right" vertical="center" wrapText="1"/>
    </xf>
    <xf numFmtId="0" fontId="2" fillId="4" borderId="11" xfId="0" applyFont="1" applyFill="1" applyBorder="1" applyAlignment="1" applyProtection="1">
      <alignment horizontal="right" vertical="center"/>
    </xf>
    <xf numFmtId="8" fontId="2" fillId="4" borderId="8" xfId="0" applyNumberFormat="1" applyFont="1" applyFill="1" applyBorder="1" applyAlignment="1" applyProtection="1">
      <alignment horizontal="right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3" borderId="29" xfId="0" applyFont="1" applyFill="1" applyBorder="1" applyAlignment="1">
      <alignment vertical="center"/>
    </xf>
    <xf numFmtId="0" fontId="2" fillId="0" borderId="1" xfId="0" applyFont="1" applyFill="1" applyBorder="1" applyAlignment="1" applyProtection="1">
      <alignment horizontal="right" vertical="center"/>
    </xf>
    <xf numFmtId="0" fontId="2" fillId="0" borderId="29" xfId="0" applyFont="1" applyFill="1" applyBorder="1" applyAlignment="1" applyProtection="1">
      <alignment horizontal="right" vertical="center"/>
    </xf>
    <xf numFmtId="0" fontId="2" fillId="0" borderId="11" xfId="0" applyFont="1" applyFill="1" applyBorder="1" applyAlignment="1" applyProtection="1">
      <alignment horizontal="right" vertical="center"/>
    </xf>
    <xf numFmtId="0" fontId="2" fillId="0" borderId="30" xfId="0" applyFont="1" applyFill="1" applyBorder="1" applyAlignment="1" applyProtection="1">
      <alignment horizontal="right" vertical="center"/>
    </xf>
    <xf numFmtId="0" fontId="17" fillId="0" borderId="0" xfId="0" applyFont="1" applyAlignment="1">
      <alignment vertical="center"/>
    </xf>
    <xf numFmtId="44" fontId="17" fillId="0" borderId="0" xfId="1" applyFont="1" applyAlignment="1">
      <alignment vertical="center"/>
    </xf>
    <xf numFmtId="8" fontId="3" fillId="0" borderId="0" xfId="0" applyNumberFormat="1" applyFont="1" applyBorder="1" applyAlignment="1">
      <alignment horizontal="right" vertical="center" wrapText="1"/>
    </xf>
    <xf numFmtId="165" fontId="4" fillId="0" borderId="0" xfId="1" applyNumberFormat="1" applyFont="1" applyBorder="1" applyAlignment="1" applyProtection="1">
      <alignment vertical="center"/>
    </xf>
    <xf numFmtId="0" fontId="2" fillId="3" borderId="31" xfId="0" applyFont="1" applyFill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166" fontId="4" fillId="0" borderId="6" xfId="1" applyNumberFormat="1" applyFont="1" applyBorder="1" applyAlignment="1" applyProtection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16" xfId="0" applyFont="1" applyBorder="1" applyAlignment="1">
      <alignment horizontal="right" vertical="center" wrapText="1"/>
    </xf>
    <xf numFmtId="0" fontId="8" fillId="0" borderId="17" xfId="0" applyFont="1" applyBorder="1" applyAlignment="1">
      <alignment horizontal="right" vertical="center" wrapText="1"/>
    </xf>
    <xf numFmtId="0" fontId="8" fillId="0" borderId="18" xfId="0" applyFont="1" applyBorder="1" applyAlignment="1">
      <alignment horizontal="right" vertical="center" wrapText="1"/>
    </xf>
    <xf numFmtId="0" fontId="8" fillId="0" borderId="20" xfId="0" applyFont="1" applyBorder="1" applyAlignment="1">
      <alignment horizontal="right" vertical="center" wrapText="1"/>
    </xf>
    <xf numFmtId="0" fontId="8" fillId="0" borderId="21" xfId="0" applyFont="1" applyBorder="1" applyAlignment="1">
      <alignment horizontal="right" vertical="center" wrapText="1"/>
    </xf>
    <xf numFmtId="0" fontId="8" fillId="0" borderId="22" xfId="0" applyFont="1" applyBorder="1" applyAlignment="1">
      <alignment horizontal="right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167" fontId="4" fillId="0" borderId="24" xfId="1" applyNumberFormat="1" applyFont="1" applyBorder="1" applyAlignment="1">
      <alignment vertical="center"/>
    </xf>
    <xf numFmtId="167" fontId="4" fillId="0" borderId="1" xfId="1" applyNumberFormat="1" applyFont="1" applyBorder="1" applyAlignment="1">
      <alignment vertical="center"/>
    </xf>
    <xf numFmtId="167" fontId="4" fillId="0" borderId="1" xfId="1" applyNumberFormat="1" applyFont="1" applyBorder="1" applyAlignment="1">
      <alignment horizontal="right" vertical="center"/>
    </xf>
    <xf numFmtId="167" fontId="10" fillId="0" borderId="4" xfId="1" applyNumberFormat="1" applyFont="1" applyFill="1" applyBorder="1" applyAlignment="1" applyProtection="1">
      <alignment horizontal="center" vertical="center" wrapText="1"/>
    </xf>
    <xf numFmtId="167" fontId="10" fillId="0" borderId="6" xfId="1" applyNumberFormat="1" applyFont="1" applyFill="1" applyBorder="1" applyAlignment="1" applyProtection="1">
      <alignment vertical="center" wrapText="1"/>
    </xf>
    <xf numFmtId="167" fontId="10" fillId="0" borderId="6" xfId="1" applyNumberFormat="1" applyFont="1" applyFill="1" applyBorder="1" applyAlignment="1" applyProtection="1">
      <alignment horizontal="center" vertical="center" wrapText="1"/>
    </xf>
    <xf numFmtId="168" fontId="10" fillId="0" borderId="6" xfId="0" applyNumberFormat="1" applyFont="1" applyBorder="1" applyAlignment="1">
      <alignment vertical="center" wrapText="1"/>
    </xf>
    <xf numFmtId="168" fontId="10" fillId="0" borderId="8" xfId="0" applyNumberFormat="1" applyFont="1" applyBorder="1" applyAlignment="1">
      <alignment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4D87D-BC47-46A6-9590-C03AB2DBCC6F}">
  <dimension ref="A1:I28"/>
  <sheetViews>
    <sheetView tabSelected="1" workbookViewId="0">
      <selection activeCell="C19" sqref="C19"/>
    </sheetView>
  </sheetViews>
  <sheetFormatPr baseColWidth="10" defaultColWidth="11.42578125" defaultRowHeight="15" x14ac:dyDescent="0.25"/>
  <cols>
    <col min="1" max="1" width="44.5703125" style="1" customWidth="1"/>
    <col min="2" max="2" width="11.42578125" style="1"/>
    <col min="3" max="3" width="14.85546875" style="1" customWidth="1"/>
    <col min="4" max="4" width="17.5703125" style="1" customWidth="1"/>
    <col min="5" max="5" width="17.28515625" style="1" customWidth="1"/>
    <col min="6" max="6" width="16.28515625" style="1" customWidth="1"/>
    <col min="7" max="7" width="16.140625" style="1" customWidth="1"/>
    <col min="8" max="8" width="20.140625" style="1" customWidth="1"/>
    <col min="9" max="9" width="5.5703125" style="1" customWidth="1"/>
    <col min="10" max="10" width="2.85546875" style="1" customWidth="1"/>
    <col min="11" max="11" width="19.28515625" style="1" customWidth="1"/>
    <col min="12" max="12" width="19.140625" style="1" customWidth="1"/>
    <col min="13" max="14" width="11.42578125" style="1"/>
    <col min="15" max="15" width="4" style="1" customWidth="1"/>
    <col min="16" max="16384" width="11.42578125" style="1"/>
  </cols>
  <sheetData>
    <row r="1" spans="1:9" ht="33" customHeight="1" thickBot="1" x14ac:dyDescent="0.3">
      <c r="A1" s="50" t="s">
        <v>5</v>
      </c>
      <c r="B1" s="67"/>
      <c r="C1" s="67"/>
      <c r="D1" s="67"/>
      <c r="E1" s="67"/>
      <c r="F1" s="67"/>
      <c r="G1" s="68"/>
      <c r="H1" s="35"/>
    </row>
    <row r="2" spans="1:9" ht="15" customHeight="1" x14ac:dyDescent="0.25">
      <c r="A2" s="50" t="s">
        <v>0</v>
      </c>
      <c r="B2" s="62" t="s">
        <v>6</v>
      </c>
      <c r="C2" s="64" t="s">
        <v>25</v>
      </c>
      <c r="D2" s="60" t="s">
        <v>26</v>
      </c>
      <c r="E2" s="60" t="s">
        <v>27</v>
      </c>
      <c r="F2" s="62" t="s">
        <v>7</v>
      </c>
      <c r="G2" s="62" t="s">
        <v>8</v>
      </c>
      <c r="H2" s="2"/>
    </row>
    <row r="3" spans="1:9" ht="15.75" thickBot="1" x14ac:dyDescent="0.3">
      <c r="A3" s="51"/>
      <c r="B3" s="63"/>
      <c r="C3" s="65"/>
      <c r="D3" s="61"/>
      <c r="E3" s="61"/>
      <c r="F3" s="63"/>
      <c r="G3" s="63"/>
      <c r="H3" s="2"/>
    </row>
    <row r="4" spans="1:9" x14ac:dyDescent="0.25">
      <c r="A4" s="37" t="s">
        <v>1</v>
      </c>
      <c r="B4" s="4"/>
      <c r="C4" s="3"/>
      <c r="D4" s="28"/>
      <c r="E4" s="28"/>
      <c r="F4" s="28"/>
      <c r="G4" s="5"/>
      <c r="H4" s="2"/>
    </row>
    <row r="5" spans="1:9" x14ac:dyDescent="0.25">
      <c r="A5" s="38" t="s">
        <v>2</v>
      </c>
      <c r="B5" s="39">
        <v>6</v>
      </c>
      <c r="C5" s="21">
        <v>842.64800000000002</v>
      </c>
      <c r="D5" s="21">
        <f>C5*9/100</f>
        <v>75.83832000000001</v>
      </c>
      <c r="E5" s="21">
        <f>C5*6/100</f>
        <v>50.558880000000002</v>
      </c>
      <c r="F5" s="21">
        <f>C5+D5+E5</f>
        <v>969.04520000000002</v>
      </c>
      <c r="G5" s="40">
        <f>F5*B5</f>
        <v>5814.2712000000001</v>
      </c>
      <c r="H5" s="36"/>
      <c r="I5" s="19"/>
    </row>
    <row r="6" spans="1:9" x14ac:dyDescent="0.25">
      <c r="A6" s="38" t="s">
        <v>3</v>
      </c>
      <c r="B6" s="39">
        <v>60</v>
      </c>
      <c r="C6" s="21">
        <v>854.7</v>
      </c>
      <c r="D6" s="21">
        <f>C6*9/100</f>
        <v>76.923000000000002</v>
      </c>
      <c r="E6" s="21">
        <f>C6*6/100</f>
        <v>51.282000000000011</v>
      </c>
      <c r="F6" s="21">
        <f>C6+D6+E6</f>
        <v>982.90500000000009</v>
      </c>
      <c r="G6" s="40">
        <f>F6*B6</f>
        <v>58974.3</v>
      </c>
      <c r="H6" s="36"/>
    </row>
    <row r="7" spans="1:9" x14ac:dyDescent="0.25">
      <c r="A7" s="38" t="s">
        <v>4</v>
      </c>
      <c r="B7" s="39">
        <v>3</v>
      </c>
      <c r="C7" s="21">
        <v>973.21500000000003</v>
      </c>
      <c r="D7" s="21">
        <f>C7*9/100</f>
        <v>87.589349999999996</v>
      </c>
      <c r="E7" s="21">
        <f>C7*6/100</f>
        <v>58.392899999999997</v>
      </c>
      <c r="F7" s="21">
        <f>C7+D7+E7</f>
        <v>1119.1972500000002</v>
      </c>
      <c r="G7" s="40">
        <f>F7*B7</f>
        <v>3357.5917500000005</v>
      </c>
      <c r="H7" s="36"/>
    </row>
    <row r="8" spans="1:9" x14ac:dyDescent="0.25">
      <c r="A8" s="6"/>
      <c r="B8" s="41"/>
      <c r="C8" s="29"/>
      <c r="D8" s="30"/>
      <c r="E8" s="30"/>
      <c r="F8" s="22" t="s">
        <v>9</v>
      </c>
      <c r="G8" s="23">
        <f>SUM(G5:G7)</f>
        <v>68146.162950000013</v>
      </c>
      <c r="H8" s="2"/>
      <c r="I8" s="20"/>
    </row>
    <row r="9" spans="1:9" ht="15" customHeight="1" x14ac:dyDescent="0.25">
      <c r="A9" s="6"/>
      <c r="B9" s="41"/>
      <c r="C9" s="29"/>
      <c r="D9" s="30"/>
      <c r="E9" s="30"/>
      <c r="F9" s="22" t="s">
        <v>10</v>
      </c>
      <c r="G9" s="23">
        <f>G8*21/100</f>
        <v>14310.694219500003</v>
      </c>
      <c r="H9" s="2"/>
    </row>
    <row r="10" spans="1:9" ht="15.75" customHeight="1" thickBot="1" x14ac:dyDescent="0.3">
      <c r="A10" s="7"/>
      <c r="B10" s="42"/>
      <c r="C10" s="31"/>
      <c r="D10" s="32"/>
      <c r="E10" s="32"/>
      <c r="F10" s="24" t="s">
        <v>11</v>
      </c>
      <c r="G10" s="25">
        <f>SUM(G8:G9)</f>
        <v>82456.857169500014</v>
      </c>
      <c r="H10" s="2"/>
    </row>
    <row r="12" spans="1:9" ht="15.75" customHeight="1" x14ac:dyDescent="0.25">
      <c r="A12" s="43" t="s">
        <v>12</v>
      </c>
      <c r="B12" s="43"/>
      <c r="C12" s="43"/>
      <c r="D12" s="43"/>
      <c r="E12" s="27"/>
      <c r="F12" s="27"/>
      <c r="G12" s="34"/>
      <c r="H12" s="34"/>
    </row>
    <row r="13" spans="1:9" ht="15" customHeight="1" x14ac:dyDescent="0.25">
      <c r="A13" s="66" t="s">
        <v>13</v>
      </c>
      <c r="B13" s="66"/>
      <c r="C13" s="66"/>
      <c r="D13" s="66"/>
      <c r="E13" s="9"/>
      <c r="F13" s="9"/>
      <c r="G13" s="34"/>
      <c r="H13" s="34"/>
    </row>
    <row r="14" spans="1:9" ht="15.75" customHeight="1" x14ac:dyDescent="0.25">
      <c r="A14" s="66"/>
      <c r="B14" s="66"/>
      <c r="C14" s="66"/>
      <c r="D14" s="66"/>
      <c r="G14" s="34"/>
      <c r="H14" s="34"/>
    </row>
    <row r="15" spans="1:9" x14ac:dyDescent="0.25">
      <c r="G15" s="33"/>
      <c r="H15" s="34"/>
    </row>
    <row r="16" spans="1:9" ht="15.75" customHeight="1" thickBot="1" x14ac:dyDescent="0.3">
      <c r="A16" s="8"/>
      <c r="B16" s="8"/>
      <c r="G16" s="33"/>
      <c r="H16" s="34"/>
    </row>
    <row r="17" spans="1:8" ht="16.5" thickBot="1" x14ac:dyDescent="0.3">
      <c r="A17" s="52" t="s">
        <v>24</v>
      </c>
      <c r="B17" s="53"/>
      <c r="C17" s="53"/>
      <c r="D17" s="54"/>
      <c r="G17" s="33"/>
      <c r="H17" s="34"/>
    </row>
    <row r="18" spans="1:8" ht="63.75" thickBot="1" x14ac:dyDescent="0.3">
      <c r="A18" s="10" t="s">
        <v>14</v>
      </c>
      <c r="B18" s="10" t="s">
        <v>15</v>
      </c>
      <c r="C18" s="26" t="s">
        <v>16</v>
      </c>
      <c r="D18" s="10" t="s">
        <v>17</v>
      </c>
    </row>
    <row r="19" spans="1:8" ht="16.5" customHeight="1" x14ac:dyDescent="0.25">
      <c r="A19" s="11" t="s">
        <v>2</v>
      </c>
      <c r="B19" s="12">
        <v>6</v>
      </c>
      <c r="C19" s="69">
        <v>0</v>
      </c>
      <c r="D19" s="72">
        <f>B19*C19</f>
        <v>0</v>
      </c>
    </row>
    <row r="20" spans="1:8" ht="15.75" x14ac:dyDescent="0.25">
      <c r="A20" s="13" t="s">
        <v>3</v>
      </c>
      <c r="B20" s="14">
        <v>60</v>
      </c>
      <c r="C20" s="70">
        <v>0</v>
      </c>
      <c r="D20" s="73">
        <f>B20*C20</f>
        <v>0</v>
      </c>
    </row>
    <row r="21" spans="1:8" ht="16.5" customHeight="1" x14ac:dyDescent="0.25">
      <c r="A21" s="13" t="s">
        <v>4</v>
      </c>
      <c r="B21" s="15">
        <v>3</v>
      </c>
      <c r="C21" s="71">
        <v>0</v>
      </c>
      <c r="D21" s="74">
        <f>B21*C21</f>
        <v>0</v>
      </c>
    </row>
    <row r="22" spans="1:8" ht="15.75" x14ac:dyDescent="0.25">
      <c r="A22" s="55" t="s">
        <v>18</v>
      </c>
      <c r="B22" s="56"/>
      <c r="C22" s="56"/>
      <c r="D22" s="57"/>
    </row>
    <row r="23" spans="1:8" ht="16.5" customHeight="1" x14ac:dyDescent="0.25">
      <c r="A23" s="55" t="s">
        <v>19</v>
      </c>
      <c r="B23" s="56"/>
      <c r="C23" s="16">
        <v>0</v>
      </c>
      <c r="D23" s="75">
        <f>C23*SUM(D19:D21)</f>
        <v>0</v>
      </c>
    </row>
    <row r="24" spans="1:8" ht="16.5" thickBot="1" x14ac:dyDescent="0.3">
      <c r="A24" s="58" t="s">
        <v>20</v>
      </c>
      <c r="B24" s="59"/>
      <c r="C24" s="17">
        <v>0</v>
      </c>
      <c r="D24" s="76">
        <f>C24*SUM(D19:D21)</f>
        <v>0</v>
      </c>
    </row>
    <row r="25" spans="1:8" ht="19.5" customHeight="1" thickBot="1" x14ac:dyDescent="0.3">
      <c r="A25" s="44" t="s">
        <v>21</v>
      </c>
      <c r="B25" s="45"/>
      <c r="C25" s="46"/>
      <c r="D25" s="18">
        <f>SUM(D19:D21)+D23+D24</f>
        <v>0</v>
      </c>
    </row>
    <row r="26" spans="1:8" ht="19.5" thickBot="1" x14ac:dyDescent="0.3">
      <c r="A26" s="47" t="s">
        <v>22</v>
      </c>
      <c r="B26" s="48"/>
      <c r="C26" s="49"/>
      <c r="D26" s="18">
        <f>D25*0.21</f>
        <v>0</v>
      </c>
    </row>
    <row r="27" spans="1:8" ht="19.5" thickBot="1" x14ac:dyDescent="0.3">
      <c r="A27" s="47" t="s">
        <v>23</v>
      </c>
      <c r="B27" s="48"/>
      <c r="C27" s="49"/>
      <c r="D27" s="18">
        <f>D25+D26</f>
        <v>0</v>
      </c>
    </row>
    <row r="28" spans="1:8" x14ac:dyDescent="0.25">
      <c r="A28" s="8"/>
      <c r="B28" s="8"/>
    </row>
  </sheetData>
  <sheetProtection sheet="1" objects="1" scenarios="1"/>
  <protectedRanges>
    <protectedRange sqref="C19:C21 C23:C24" name="Rango1"/>
  </protectedRanges>
  <mergeCells count="17">
    <mergeCell ref="G2:G3"/>
    <mergeCell ref="A13:D14"/>
    <mergeCell ref="E2:E3"/>
    <mergeCell ref="F2:F3"/>
    <mergeCell ref="A1:G1"/>
    <mergeCell ref="A12:D12"/>
    <mergeCell ref="A25:C25"/>
    <mergeCell ref="A26:C26"/>
    <mergeCell ref="A27:C27"/>
    <mergeCell ref="A2:A3"/>
    <mergeCell ref="A17:D17"/>
    <mergeCell ref="A22:D22"/>
    <mergeCell ref="A23:B23"/>
    <mergeCell ref="A24:B24"/>
    <mergeCell ref="D2:D3"/>
    <mergeCell ref="B2:B3"/>
    <mergeCell ref="C2:C3"/>
  </mergeCells>
  <dataValidations count="1">
    <dataValidation allowBlank="1" sqref="D25:D27 A17:A27 C23:D24 B17:B21 D17:D21 C17:C18" xr:uid="{DE941A65-C726-41FD-B46F-A8C44A2139C8}"/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Cortés Sánchez, Antonio</dc:creator>
  <cp:lastModifiedBy>Cortés Sánchez, Antonio</cp:lastModifiedBy>
  <dcterms:created xsi:type="dcterms:W3CDTF">2022-11-14T07:38:24Z</dcterms:created>
  <dcterms:modified xsi:type="dcterms:W3CDTF">2023-06-05T10:38:08Z</dcterms:modified>
</cp:coreProperties>
</file>