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U:\INFRAESTRUCTURAS\GESTIÓN\COMÚN\UNIDAD TÉCNICA DE EXPEDIENTES\EXPTE URGENCIA PCI SUBSANACION OCA\ENRIQUE C\"/>
    </mc:Choice>
  </mc:AlternateContent>
  <bookViews>
    <workbookView xWindow="0" yWindow="0" windowWidth="13365" windowHeight="7425"/>
  </bookViews>
  <sheets>
    <sheet name="Hoja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9" i="1" l="1"/>
  <c r="F39" i="1"/>
  <c r="G32" i="1"/>
  <c r="G37" i="1"/>
  <c r="E32" i="1"/>
  <c r="F32" i="1"/>
  <c r="F37" i="1"/>
  <c r="G35" i="1"/>
  <c r="G33" i="1"/>
  <c r="G27" i="1"/>
  <c r="G30" i="1"/>
  <c r="E27" i="1"/>
  <c r="F27" i="1"/>
  <c r="F30" i="1"/>
  <c r="G28" i="1"/>
  <c r="G4" i="1"/>
  <c r="G25" i="1"/>
  <c r="E4" i="1"/>
  <c r="F4" i="1"/>
  <c r="F25" i="1"/>
  <c r="G23" i="1"/>
  <c r="G21" i="1"/>
  <c r="G19" i="1"/>
  <c r="G17" i="1"/>
  <c r="G15" i="1"/>
  <c r="G13" i="1"/>
  <c r="G11" i="1"/>
  <c r="G9" i="1"/>
  <c r="G7" i="1"/>
  <c r="G5" i="1"/>
</calcChain>
</file>

<file path=xl/sharedStrings.xml><?xml version="1.0" encoding="utf-8"?>
<sst xmlns="http://schemas.openxmlformats.org/spreadsheetml/2006/main" count="90" uniqueCount="63">
  <si>
    <t>C. S. EMBAJADORES</t>
  </si>
  <si>
    <t>Presupuesto</t>
  </si>
  <si>
    <t>Código</t>
  </si>
  <si>
    <t>Resumen</t>
  </si>
  <si>
    <t>ImpPres</t>
  </si>
  <si>
    <t>Nat</t>
  </si>
  <si>
    <t>Ud</t>
  </si>
  <si>
    <t>CanPres</t>
  </si>
  <si>
    <t>PrPres</t>
  </si>
  <si>
    <t xml:space="preserve">01           </t>
  </si>
  <si>
    <t>DETECCION Y ALARMA</t>
  </si>
  <si>
    <t>Capítulo</t>
  </si>
  <si>
    <t/>
  </si>
  <si>
    <t xml:space="preserve">E26DAC030    </t>
  </si>
  <si>
    <t>CENTRAL INCENDIOS ANALÓGICA-ALGORÍTMICA 2 BUCLES AMPLIABLES</t>
  </si>
  <si>
    <t>Partida</t>
  </si>
  <si>
    <t>u</t>
  </si>
  <si>
    <t>Central analógica-algorítmica de incendios, con capacidad de 2 bucles algorítmicos bidireccionales de 125 equipos analógicos-algorítmicos (detectores, pulsadores y módulos) cada uno, ampliables hasta 8 bucles mediante tarjeta de bucles (equipa 1 tarjeta con 2 bucles por tarjeta). Dispone de un microprocesador independiente por cada 250 equipos. Equipada con fuente de alimentación conmutada de 27,2 Vcc-4 A, cargador de baterías de emergencia y 2 baterías de 12 V-17 Ah. Equipo conforme a Norma EN 54-2 y 4 y con Certificado CE CPR. Totalmente instalado; i/p.p. de conexiones y medios auxiliares.</t>
  </si>
  <si>
    <t xml:space="preserve">E26DAD010    </t>
  </si>
  <si>
    <t>DETECTOR ÓPTICO DE HUMOS ANALÓGICO-ALGORÍTMICO</t>
  </si>
  <si>
    <t>Detector óptico de humos analógico-algorítmico direccionable, con dispositivo de medición de luz para evaluación de densidad y porcentaje de incremento en tiempo para envío de señal procesada a la central de incendios. Dispone de diseño de ventilación natural para facilitar la captación de humos lentos, ajuste automático de sensibilidad, autoaislador del equipo y salida para alarma remota. Incluye zócalo para detectores analógico-algorítmicos. Equipo conforme a Norma EN 54-7, con Certificado CE CPD y marca de Calidad AENOR. Totalmente instalado; i/p.p. de conexiones y medios auxiliares.</t>
  </si>
  <si>
    <t xml:space="preserve">CM1E26DCP010 </t>
  </si>
  <si>
    <t>PULSADOR ALARMA INCENDIO CON AUTOCHEQUEO</t>
  </si>
  <si>
    <t>Pulsador de alarma de fuego con autochequeo, en color rojo, con microrruptor, LED de alarma y autochequeo, sistema de comprobación con llave de rearme y lámina de plástico calibrada para que se enclave y no rompa. Equipo con certificado CE y conforme a Norma EN 54-11. Totalmente instalado; i/p.p. de conexiones. Base de precios de la Construcción de la Comunidad de Madrid. Precio particularizado para el Área 1.</t>
  </si>
  <si>
    <t xml:space="preserve">CM1E26DAS030 </t>
  </si>
  <si>
    <t>SIRENA ANALÓGICA CON FLASH Y AISLADOR INCORPORADO</t>
  </si>
  <si>
    <t>Sirena analógica de alarma de color rojo con flash de color blanco para instalación en techo, con aislador incorporado. Cobertura del flash C-2.4.7. IP21C, 32 tonos. Uso interior. Potencia acústica entre 78 y 98 dB dependiendo del tono seleccionado. Certificado conforme UNE-EN 54-3:2016+A1:2019, UNE-EN 54-17:2007 y UNE-EN 54-23:2011. Totalmente instalado y conexionado, probado, puesta en marcha y en funcionamiento. Base de precios de la Construcción de la Comunidad de Madrid. Precio particularizado para el Área 1.</t>
  </si>
  <si>
    <t xml:space="preserve">CM1E26DAM070 </t>
  </si>
  <si>
    <t>MÓDULO CONTROL SEÑALES 2 ENTRADAS DIGITALES</t>
  </si>
  <si>
    <t>Unidad microprocesada direccionable que gestiona la información de 2 entradas digitales. Cada entrada puede ser seleccionada para contacto abierto o cerrado. Dispone de capacidad para personalizar 2 equipos, identificar su ubicación e informar de los cambios de estado que se generen en cada uno de ellos. Provisto de autoaislador que lo aísla del resto de la instalación en caso de cortocircuito interno, LED de información, clemas extraíbles y caja protectora. Equipo conforme a Norma EN 54-18, con Certificado CE CPR. Totalmente instalado; i/p.p. de conexiones y medios auxiliares. Base de precios de la Construcción de la Comunidad de Madrid. Precio particularizado para el Área 1.</t>
  </si>
  <si>
    <t xml:space="preserve">CM1E26DLE010 </t>
  </si>
  <si>
    <t>CIRCUITO CABLE RESISTENTE AL FUEGO 2x1,5 mm2 (AS+)</t>
  </si>
  <si>
    <t>m</t>
  </si>
  <si>
    <t>Circuito con cableado de cobre flexible resistente al fuego formado por 2 conductores de cobre de 1,5 mm2 de sección, SZ1-K (AS+) o RZ1-K mica (AS+), de protección 0,6/1 kV. Con aislamiento de silicona o cinta de mica con XLPE y cubierta de poliolefinas; libre de halógenos, no propagador de la llama ni del incendio, con baja emisión de gases tóxicos y nula emisión de gases corrosivos, instalado bajo tubo corrugado protector libre de halógenos M-20. Cable diseñado según Norma UNE 211025, y conforme a UNE-EN 50200. Totalmente montado y conectado. Base de precios de la Construcción de la Comunidad de Madrid. Precio particularizado para el Área 1.</t>
  </si>
  <si>
    <t xml:space="preserve">CM1E26DCB020 </t>
  </si>
  <si>
    <t>BARRERA ÓPTICA INFRARROJA POR REFLEXIÓN EMISOR-RECEPTOR 50 m</t>
  </si>
  <si>
    <t>Barrera óptica infrarroja por reflexión de detección de humos, con un alcance de 10 a 50 m, formada por emisor y receptor. Equipada con 3 niveles de sensibilidad y salidas para indicador remoto. Incorpora puntero láser para su ajuste. Equipo conforme a Norma EN 54-12. Totalmente instalada; i/p.p. de conexiones. Base de precios de la Construcción de la Comunidad de Madrid. Precio particularizado para el Área 1.</t>
  </si>
  <si>
    <t xml:space="preserve">E26PG020     </t>
  </si>
  <si>
    <t>RETENEDOR ELECTROMAGNÉTICO PUERTA 400 N C/DESBLOQUEO</t>
  </si>
  <si>
    <t>Retenedor electromagnético para puerta cortafuegos, de montaje en superficie o empotrado; formado por electroimán encapsulado y placa de retención con rótula. Fuerza de retención de 400 N. Equipado con pulsador de desbloqueo en el retenedor. Alimentación 24 Vcc-67 mA con protección contra polaridad inversa. Funcionamiento para puerta normalmente abierta y desbloqueo automático de cierre de puerta en estado de alarma de incendio (corte de alimentación al electroimán). Conjunto con marcado CE y DdP (Declaración de prestaciones) según Reglamento (UE) 305/2011. Dispositivo fabricado según UNE-EN 1155.  Totalmente instalado sobre puerta; i/p.p de conexión eléctrica, sin incluir la instalación eléctrica de alimentación. Conforme a CTE DB SI.</t>
  </si>
  <si>
    <t xml:space="preserve">1000D        </t>
  </si>
  <si>
    <t>DESTRUCCION DETECTOR IONICO</t>
  </si>
  <si>
    <t xml:space="preserve">Retirada y destrucción de detector tipo iónico de americio s/ RD 208/2005.
</t>
  </si>
  <si>
    <t xml:space="preserve">1000E        </t>
  </si>
  <si>
    <t>LEGALIZACIÓN INSTALACIÓN</t>
  </si>
  <si>
    <t xml:space="preserve">Inscripción de la instalación en industria inclulyendo proyecto, visado, certificado de dirección de obra, certificado de la instalación,tarifas y tasas así como acompañamiento a la inspección.
</t>
  </si>
  <si>
    <t>01</t>
  </si>
  <si>
    <t xml:space="preserve">02           </t>
  </si>
  <si>
    <t>CARTELERIA</t>
  </si>
  <si>
    <t xml:space="preserve">CM1E26SPB010 </t>
  </si>
  <si>
    <t>SEÑAL FOTOLUM. CLASE B INCENDIOS 297x210 mm DIN-A4</t>
  </si>
  <si>
    <t>Señal para equipo o medio de extinción manual de instalación de protección contra incendios (P.C.I.), fotoluminiscente, de Clase B (150 milicandelas); fabricada en material plástico, de dimensiones 297x210 mm (DIN-A4), conforme a UNE 23033-1 y UNE 23035:2003. Totalmente instalada. Visible a 10 m conforme al CTE DB SI-4. Base de precios de la Construcción de la Comunidad de Madrid. Precio particularizado para el Área 1.</t>
  </si>
  <si>
    <t>02</t>
  </si>
  <si>
    <t xml:space="preserve">03           </t>
  </si>
  <si>
    <t>ELECTRICIDAD</t>
  </si>
  <si>
    <t xml:space="preserve">E02          </t>
  </si>
  <si>
    <t>Manguera alimentación LH ref. SZ1-K (AS+) 2x1,5 mm2 15,000 3,70</t>
  </si>
  <si>
    <t xml:space="preserve">Suministro e instalación de manguera de alimentación de 2x1.5 mm2. Resistente al fuego, baja emisión de humos, libre de halógenos y no propagador de llama. UNE Ref. SZ1-K. Clase CPR mínima Cca-s1h d1 a1
</t>
  </si>
  <si>
    <t xml:space="preserve">E03          </t>
  </si>
  <si>
    <t>PROTECCION MAGNETOTÉRMICA</t>
  </si>
  <si>
    <t xml:space="preserve">Suministro e instalación de protección magnetotérmica para carril din de calibre 2x10A y curva de disparo tipo B. Se instalará en cuadro cla suficiente reserva para su alojamiento.
</t>
  </si>
  <si>
    <t>03</t>
  </si>
  <si>
    <t>EMBAJADORES</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</si>
</sst>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b/>
      <sz val="10"/>
      <color theme="1"/>
      <name val="Calibri"/>
      <family val="2"/>
      <scheme val="minor"/>
    </font>
    <font>
      <b/>
      <sz val="14"/>
      <color theme="1"/>
      <name val="Calibri"/>
      <family val="2"/>
      <scheme val="minor"/>
    </font>
    <font>
      <sz val="8"/>
      <color theme="1"/>
      <name val="Calibri"/>
      <family val="2"/>
      <scheme val="minor"/>
    </font>
    <font>
      <b/>
      <sz val="8"/>
      <color theme="1"/>
      <name val="Calibri"/>
      <family val="2"/>
      <scheme val="minor"/>
    </font>
    <font>
      <b/>
      <i/>
      <sz val="10"/>
      <color theme="1"/>
      <name val="Calibri"/>
      <family val="2"/>
      <scheme val="minor"/>
    </font>
  </fonts>
  <fills count="5">
    <fill>
      <patternFill patternType="none"/>
    </fill>
    <fill>
      <patternFill patternType="gray125"/>
    </fill>
    <fill>
      <patternFill patternType="solid">
        <fgColor indexed="26"/>
        <bgColor indexed="64"/>
      </patternFill>
    </fill>
    <fill>
      <patternFill patternType="solid">
        <fgColor indexed="44"/>
        <bgColor indexed="64"/>
      </patternFill>
    </fill>
    <fill>
      <patternFill patternType="solid">
        <fgColor indexed="8"/>
        <bgColor indexed="64"/>
      </patternFill>
    </fill>
  </fills>
  <borders count="1">
    <border>
      <left/>
      <right/>
      <top/>
      <bottom/>
      <diagonal/>
    </border>
  </borders>
  <cellStyleXfs count="1">
    <xf numFmtId="0" fontId="0" fillId="0" borderId="0"/>
  </cellStyleXfs>
  <cellXfs count="22">
    <xf numFmtId="0" fontId="0" fillId="0" borderId="0" xfId="0"/>
    <xf numFmtId="49" fontId="1" fillId="0" borderId="0" xfId="0" applyNumberFormat="1" applyFont="1"/>
    <xf numFmtId="0" fontId="1" fillId="0" borderId="0" xfId="0" applyFont="1"/>
    <xf numFmtId="49" fontId="2" fillId="0" borderId="0" xfId="0" applyNumberFormat="1" applyFont="1" applyAlignment="1">
      <alignment vertical="top"/>
    </xf>
    <xf numFmtId="0" fontId="2" fillId="0" borderId="0" xfId="0" applyFont="1" applyAlignment="1">
      <alignment vertical="top"/>
    </xf>
    <xf numFmtId="49" fontId="5" fillId="0" borderId="0" xfId="0" applyNumberFormat="1" applyFont="1" applyAlignment="1">
      <alignment vertical="top"/>
    </xf>
    <xf numFmtId="49" fontId="5" fillId="0" borderId="0" xfId="0" applyNumberFormat="1" applyFont="1" applyAlignment="1">
      <alignment horizontal="right" vertical="top"/>
    </xf>
    <xf numFmtId="49" fontId="4" fillId="3" borderId="0" xfId="0" applyNumberFormat="1" applyFont="1" applyFill="1" applyAlignment="1">
      <alignment vertical="top"/>
    </xf>
    <xf numFmtId="3" fontId="4" fillId="2" borderId="0" xfId="0" applyNumberFormat="1" applyFont="1" applyFill="1" applyAlignment="1">
      <alignment vertical="top"/>
    </xf>
    <xf numFmtId="4" fontId="4" fillId="2" borderId="0" xfId="0" applyNumberFormat="1" applyFont="1" applyFill="1" applyAlignment="1">
      <alignment vertical="top"/>
    </xf>
    <xf numFmtId="49" fontId="3" fillId="0" borderId="0" xfId="0" applyNumberFormat="1" applyFont="1" applyAlignment="1">
      <alignment vertical="top"/>
    </xf>
    <xf numFmtId="4" fontId="3" fillId="0" borderId="0" xfId="0" applyNumberFormat="1" applyFont="1" applyAlignment="1">
      <alignment vertical="top"/>
    </xf>
    <xf numFmtId="4" fontId="3" fillId="2" borderId="0" xfId="0" applyNumberFormat="1" applyFont="1" applyFill="1" applyAlignment="1">
      <alignment vertical="top"/>
    </xf>
    <xf numFmtId="0" fontId="3" fillId="0" borderId="0" xfId="0" applyFont="1" applyAlignment="1">
      <alignment vertical="top"/>
    </xf>
    <xf numFmtId="0" fontId="3" fillId="0" borderId="0" xfId="0" applyFont="1" applyAlignment="1">
      <alignment vertical="top" wrapText="1"/>
    </xf>
    <xf numFmtId="3" fontId="3" fillId="0" borderId="0" xfId="0" applyNumberFormat="1" applyFont="1" applyAlignment="1">
      <alignment vertical="top"/>
    </xf>
    <xf numFmtId="0" fontId="3" fillId="4" borderId="0" xfId="0" applyFont="1" applyFill="1" applyAlignment="1">
      <alignment vertical="top"/>
    </xf>
    <xf numFmtId="49" fontId="5" fillId="0" borderId="0" xfId="0" applyNumberFormat="1" applyFont="1" applyAlignment="1">
      <alignment vertical="top" wrapText="1"/>
    </xf>
    <xf numFmtId="49" fontId="4" fillId="3" borderId="0" xfId="0" applyNumberFormat="1" applyFont="1" applyFill="1" applyAlignment="1">
      <alignment vertical="top" wrapText="1"/>
    </xf>
    <xf numFmtId="49" fontId="3" fillId="0" borderId="0" xfId="0" applyNumberFormat="1" applyFont="1" applyAlignment="1">
      <alignment vertical="top" wrapText="1"/>
    </xf>
    <xf numFmtId="49" fontId="4" fillId="0" borderId="0" xfId="0" applyNumberFormat="1" applyFont="1" applyAlignment="1">
      <alignment vertical="top" wrapText="1"/>
    </xf>
    <xf numFmtId="0" fontId="3" fillId="4" borderId="0" xfId="0" applyFont="1" applyFill="1" applyAlignment="1">
      <alignmen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0"/>
  <sheetViews>
    <sheetView tabSelected="1" workbookViewId="0">
      <pane xSplit="4" ySplit="3" topLeftCell="E4" activePane="bottomRight" state="frozen"/>
      <selection pane="topRight" activeCell="E1" sqref="E1"/>
      <selection pane="bottomLeft" activeCell="A4" sqref="A4"/>
      <selection pane="bottomRight"/>
    </sheetView>
  </sheetViews>
  <sheetFormatPr baseColWidth="10" defaultRowHeight="15" x14ac:dyDescent="0.25"/>
  <cols>
    <col min="1" max="1" width="15.5703125" bestFit="1" customWidth="1"/>
    <col min="2" max="2" width="6.5703125" customWidth="1"/>
    <col min="3" max="3" width="3.7109375" customWidth="1"/>
    <col min="4" max="4" width="32.85546875" customWidth="1"/>
    <col min="5" max="7" width="7.85546875" customWidth="1"/>
  </cols>
  <sheetData>
    <row r="1" spans="1:7" x14ac:dyDescent="0.25">
      <c r="A1" s="1" t="s">
        <v>0</v>
      </c>
      <c r="B1" s="2"/>
      <c r="C1" s="2"/>
      <c r="D1" s="2"/>
      <c r="E1" s="2"/>
      <c r="F1" s="2"/>
      <c r="G1" s="2"/>
    </row>
    <row r="2" spans="1:7" ht="18.75" x14ac:dyDescent="0.25">
      <c r="A2" s="3" t="s">
        <v>1</v>
      </c>
      <c r="B2" s="4"/>
      <c r="C2" s="4"/>
      <c r="D2" s="4"/>
      <c r="E2" s="4"/>
      <c r="F2" s="4"/>
      <c r="G2" s="4"/>
    </row>
    <row r="3" spans="1:7" x14ac:dyDescent="0.25">
      <c r="A3" s="5" t="s">
        <v>2</v>
      </c>
      <c r="B3" s="5" t="s">
        <v>5</v>
      </c>
      <c r="C3" s="5" t="s">
        <v>6</v>
      </c>
      <c r="D3" s="17" t="s">
        <v>3</v>
      </c>
      <c r="E3" s="6" t="s">
        <v>7</v>
      </c>
      <c r="F3" s="6" t="s">
        <v>8</v>
      </c>
      <c r="G3" s="6" t="s">
        <v>4</v>
      </c>
    </row>
    <row r="4" spans="1:7" x14ac:dyDescent="0.25">
      <c r="A4" s="7" t="s">
        <v>9</v>
      </c>
      <c r="B4" s="7" t="s">
        <v>11</v>
      </c>
      <c r="C4" s="7" t="s">
        <v>12</v>
      </c>
      <c r="D4" s="18" t="s">
        <v>10</v>
      </c>
      <c r="E4" s="8">
        <f>E25</f>
        <v>1</v>
      </c>
      <c r="F4" s="9">
        <f>F25</f>
        <v>20665.45</v>
      </c>
      <c r="G4" s="9">
        <f>G25</f>
        <v>20665.45</v>
      </c>
    </row>
    <row r="5" spans="1:7" ht="22.5" x14ac:dyDescent="0.25">
      <c r="A5" s="10" t="s">
        <v>13</v>
      </c>
      <c r="B5" s="10" t="s">
        <v>15</v>
      </c>
      <c r="C5" s="10" t="s">
        <v>16</v>
      </c>
      <c r="D5" s="19" t="s">
        <v>14</v>
      </c>
      <c r="E5" s="11">
        <v>1</v>
      </c>
      <c r="F5" s="11">
        <v>2243.9</v>
      </c>
      <c r="G5" s="12">
        <f>ROUND(E5*F5,2)</f>
        <v>2243.9</v>
      </c>
    </row>
    <row r="6" spans="1:7" ht="157.5" x14ac:dyDescent="0.25">
      <c r="A6" s="13"/>
      <c r="B6" s="13"/>
      <c r="C6" s="13"/>
      <c r="D6" s="14" t="s">
        <v>17</v>
      </c>
      <c r="E6" s="13"/>
      <c r="F6" s="13"/>
      <c r="G6" s="13"/>
    </row>
    <row r="7" spans="1:7" ht="22.5" x14ac:dyDescent="0.25">
      <c r="A7" s="10" t="s">
        <v>18</v>
      </c>
      <c r="B7" s="10" t="s">
        <v>15</v>
      </c>
      <c r="C7" s="10" t="s">
        <v>16</v>
      </c>
      <c r="D7" s="19" t="s">
        <v>19</v>
      </c>
      <c r="E7" s="11">
        <v>100</v>
      </c>
      <c r="F7" s="11">
        <v>60.34</v>
      </c>
      <c r="G7" s="12">
        <f>ROUND(E7*F7,2)</f>
        <v>6034</v>
      </c>
    </row>
    <row r="8" spans="1:7" ht="157.5" x14ac:dyDescent="0.25">
      <c r="A8" s="13"/>
      <c r="B8" s="13"/>
      <c r="C8" s="13"/>
      <c r="D8" s="14" t="s">
        <v>20</v>
      </c>
      <c r="E8" s="13"/>
      <c r="F8" s="13"/>
      <c r="G8" s="13"/>
    </row>
    <row r="9" spans="1:7" ht="22.5" x14ac:dyDescent="0.25">
      <c r="A9" s="10" t="s">
        <v>21</v>
      </c>
      <c r="B9" s="10" t="s">
        <v>15</v>
      </c>
      <c r="C9" s="10" t="s">
        <v>16</v>
      </c>
      <c r="D9" s="19" t="s">
        <v>22</v>
      </c>
      <c r="E9" s="11">
        <v>15</v>
      </c>
      <c r="F9" s="11">
        <v>28.24</v>
      </c>
      <c r="G9" s="12">
        <f>ROUND(E9*F9,2)</f>
        <v>423.6</v>
      </c>
    </row>
    <row r="10" spans="1:7" ht="112.5" x14ac:dyDescent="0.25">
      <c r="A10" s="13"/>
      <c r="B10" s="13"/>
      <c r="C10" s="13"/>
      <c r="D10" s="14" t="s">
        <v>23</v>
      </c>
      <c r="E10" s="13"/>
      <c r="F10" s="13"/>
      <c r="G10" s="13"/>
    </row>
    <row r="11" spans="1:7" ht="22.5" x14ac:dyDescent="0.25">
      <c r="A11" s="10" t="s">
        <v>24</v>
      </c>
      <c r="B11" s="10" t="s">
        <v>15</v>
      </c>
      <c r="C11" s="10" t="s">
        <v>16</v>
      </c>
      <c r="D11" s="19" t="s">
        <v>25</v>
      </c>
      <c r="E11" s="11">
        <v>9</v>
      </c>
      <c r="F11" s="11">
        <v>174.4</v>
      </c>
      <c r="G11" s="12">
        <f>ROUND(E11*F11,2)</f>
        <v>1569.6</v>
      </c>
    </row>
    <row r="12" spans="1:7" ht="146.25" x14ac:dyDescent="0.25">
      <c r="A12" s="13"/>
      <c r="B12" s="13"/>
      <c r="C12" s="13"/>
      <c r="D12" s="14" t="s">
        <v>26</v>
      </c>
      <c r="E12" s="13"/>
      <c r="F12" s="13"/>
      <c r="G12" s="13"/>
    </row>
    <row r="13" spans="1:7" ht="22.5" x14ac:dyDescent="0.25">
      <c r="A13" s="10" t="s">
        <v>27</v>
      </c>
      <c r="B13" s="10" t="s">
        <v>15</v>
      </c>
      <c r="C13" s="10" t="s">
        <v>16</v>
      </c>
      <c r="D13" s="19" t="s">
        <v>28</v>
      </c>
      <c r="E13" s="11">
        <v>1</v>
      </c>
      <c r="F13" s="11">
        <v>68.39</v>
      </c>
      <c r="G13" s="12">
        <f>ROUND(E13*F13,2)</f>
        <v>68.39</v>
      </c>
    </row>
    <row r="14" spans="1:7" ht="180" x14ac:dyDescent="0.25">
      <c r="A14" s="13"/>
      <c r="B14" s="13"/>
      <c r="C14" s="13"/>
      <c r="D14" s="14" t="s">
        <v>29</v>
      </c>
      <c r="E14" s="13"/>
      <c r="F14" s="13"/>
      <c r="G14" s="13"/>
    </row>
    <row r="15" spans="1:7" ht="22.5" x14ac:dyDescent="0.25">
      <c r="A15" s="10" t="s">
        <v>30</v>
      </c>
      <c r="B15" s="10" t="s">
        <v>15</v>
      </c>
      <c r="C15" s="10" t="s">
        <v>32</v>
      </c>
      <c r="D15" s="19" t="s">
        <v>31</v>
      </c>
      <c r="E15" s="11">
        <v>300</v>
      </c>
      <c r="F15" s="11">
        <v>8.5500000000000007</v>
      </c>
      <c r="G15" s="12">
        <f>ROUND(E15*F15,2)</f>
        <v>2565</v>
      </c>
    </row>
    <row r="16" spans="1:7" ht="168.75" x14ac:dyDescent="0.25">
      <c r="A16" s="13"/>
      <c r="B16" s="13"/>
      <c r="C16" s="13"/>
      <c r="D16" s="14" t="s">
        <v>33</v>
      </c>
      <c r="E16" s="13"/>
      <c r="F16" s="13"/>
      <c r="G16" s="13"/>
    </row>
    <row r="17" spans="1:7" ht="22.5" x14ac:dyDescent="0.25">
      <c r="A17" s="10" t="s">
        <v>34</v>
      </c>
      <c r="B17" s="10" t="s">
        <v>15</v>
      </c>
      <c r="C17" s="10" t="s">
        <v>16</v>
      </c>
      <c r="D17" s="19" t="s">
        <v>35</v>
      </c>
      <c r="E17" s="11">
        <v>2</v>
      </c>
      <c r="F17" s="11">
        <v>935.98</v>
      </c>
      <c r="G17" s="12">
        <f>ROUND(E17*F17,2)</f>
        <v>1871.96</v>
      </c>
    </row>
    <row r="18" spans="1:7" ht="112.5" x14ac:dyDescent="0.25">
      <c r="A18" s="13"/>
      <c r="B18" s="13"/>
      <c r="C18" s="13"/>
      <c r="D18" s="14" t="s">
        <v>36</v>
      </c>
      <c r="E18" s="13"/>
      <c r="F18" s="13"/>
      <c r="G18" s="13"/>
    </row>
    <row r="19" spans="1:7" ht="22.5" x14ac:dyDescent="0.25">
      <c r="A19" s="10" t="s">
        <v>37</v>
      </c>
      <c r="B19" s="10" t="s">
        <v>15</v>
      </c>
      <c r="C19" s="10" t="s">
        <v>16</v>
      </c>
      <c r="D19" s="19" t="s">
        <v>38</v>
      </c>
      <c r="E19" s="11">
        <v>10</v>
      </c>
      <c r="F19" s="11">
        <v>68.900000000000006</v>
      </c>
      <c r="G19" s="12">
        <f>ROUND(E19*F19,2)</f>
        <v>689</v>
      </c>
    </row>
    <row r="20" spans="1:7" ht="213.75" x14ac:dyDescent="0.25">
      <c r="A20" s="13"/>
      <c r="B20" s="13"/>
      <c r="C20" s="13"/>
      <c r="D20" s="14" t="s">
        <v>39</v>
      </c>
      <c r="E20" s="13"/>
      <c r="F20" s="13"/>
      <c r="G20" s="13"/>
    </row>
    <row r="21" spans="1:7" x14ac:dyDescent="0.25">
      <c r="A21" s="10" t="s">
        <v>40</v>
      </c>
      <c r="B21" s="10" t="s">
        <v>15</v>
      </c>
      <c r="C21" s="10" t="s">
        <v>16</v>
      </c>
      <c r="D21" s="19" t="s">
        <v>41</v>
      </c>
      <c r="E21" s="11">
        <v>100</v>
      </c>
      <c r="F21" s="11">
        <v>30</v>
      </c>
      <c r="G21" s="12">
        <f>ROUND(E21*F21,2)</f>
        <v>3000</v>
      </c>
    </row>
    <row r="22" spans="1:7" ht="33.75" x14ac:dyDescent="0.25">
      <c r="A22" s="13"/>
      <c r="B22" s="13"/>
      <c r="C22" s="13"/>
      <c r="D22" s="14" t="s">
        <v>42</v>
      </c>
      <c r="E22" s="13"/>
      <c r="F22" s="13"/>
      <c r="G22" s="13"/>
    </row>
    <row r="23" spans="1:7" x14ac:dyDescent="0.25">
      <c r="A23" s="10" t="s">
        <v>43</v>
      </c>
      <c r="B23" s="10" t="s">
        <v>15</v>
      </c>
      <c r="C23" s="10" t="s">
        <v>16</v>
      </c>
      <c r="D23" s="19" t="s">
        <v>44</v>
      </c>
      <c r="E23" s="11">
        <v>1</v>
      </c>
      <c r="F23" s="11">
        <v>2200</v>
      </c>
      <c r="G23" s="12">
        <f>ROUND(E23*F23,2)</f>
        <v>2200</v>
      </c>
    </row>
    <row r="24" spans="1:7" ht="67.5" x14ac:dyDescent="0.25">
      <c r="A24" s="13"/>
      <c r="B24" s="13"/>
      <c r="C24" s="13"/>
      <c r="D24" s="14" t="s">
        <v>45</v>
      </c>
      <c r="E24" s="13"/>
      <c r="F24" s="13"/>
      <c r="G24" s="13"/>
    </row>
    <row r="25" spans="1:7" x14ac:dyDescent="0.25">
      <c r="A25" s="13"/>
      <c r="B25" s="13"/>
      <c r="C25" s="13"/>
      <c r="D25" s="20" t="s">
        <v>46</v>
      </c>
      <c r="E25" s="15">
        <v>1</v>
      </c>
      <c r="F25" s="9">
        <f>G5+G7+G9+G11+G13+G15+G17+G19+G21+G23</f>
        <v>20665.45</v>
      </c>
      <c r="G25" s="9">
        <f>ROUND(F25*E25,2)</f>
        <v>20665.45</v>
      </c>
    </row>
    <row r="26" spans="1:7" ht="0.95" customHeight="1" x14ac:dyDescent="0.25">
      <c r="A26" s="16"/>
      <c r="B26" s="16"/>
      <c r="C26" s="16"/>
      <c r="D26" s="21"/>
      <c r="E26" s="16"/>
      <c r="F26" s="16"/>
      <c r="G26" s="16"/>
    </row>
    <row r="27" spans="1:7" x14ac:dyDescent="0.25">
      <c r="A27" s="7" t="s">
        <v>47</v>
      </c>
      <c r="B27" s="7" t="s">
        <v>11</v>
      </c>
      <c r="C27" s="7" t="s">
        <v>12</v>
      </c>
      <c r="D27" s="18" t="s">
        <v>48</v>
      </c>
      <c r="E27" s="8">
        <f>E30</f>
        <v>1</v>
      </c>
      <c r="F27" s="9">
        <f>F30</f>
        <v>342</v>
      </c>
      <c r="G27" s="9">
        <f>G30</f>
        <v>342</v>
      </c>
    </row>
    <row r="28" spans="1:7" ht="22.5" x14ac:dyDescent="0.25">
      <c r="A28" s="10" t="s">
        <v>49</v>
      </c>
      <c r="B28" s="10" t="s">
        <v>15</v>
      </c>
      <c r="C28" s="10" t="s">
        <v>16</v>
      </c>
      <c r="D28" s="19" t="s">
        <v>50</v>
      </c>
      <c r="E28" s="11">
        <v>60</v>
      </c>
      <c r="F28" s="11">
        <v>5.7</v>
      </c>
      <c r="G28" s="12">
        <f>ROUND(E28*F28,2)</f>
        <v>342</v>
      </c>
    </row>
    <row r="29" spans="1:7" ht="112.5" x14ac:dyDescent="0.25">
      <c r="A29" s="13"/>
      <c r="B29" s="13"/>
      <c r="C29" s="13"/>
      <c r="D29" s="14" t="s">
        <v>51</v>
      </c>
      <c r="E29" s="13"/>
      <c r="F29" s="13"/>
      <c r="G29" s="13"/>
    </row>
    <row r="30" spans="1:7" x14ac:dyDescent="0.25">
      <c r="A30" s="13"/>
      <c r="B30" s="13"/>
      <c r="C30" s="13"/>
      <c r="D30" s="20" t="s">
        <v>52</v>
      </c>
      <c r="E30" s="15">
        <v>1</v>
      </c>
      <c r="F30" s="9">
        <f>G28</f>
        <v>342</v>
      </c>
      <c r="G30" s="9">
        <f>ROUND(F30*E30,2)</f>
        <v>342</v>
      </c>
    </row>
    <row r="31" spans="1:7" ht="0.95" customHeight="1" x14ac:dyDescent="0.25">
      <c r="A31" s="16"/>
      <c r="B31" s="16"/>
      <c r="C31" s="16"/>
      <c r="D31" s="21"/>
      <c r="E31" s="16"/>
      <c r="F31" s="16"/>
      <c r="G31" s="16"/>
    </row>
    <row r="32" spans="1:7" x14ac:dyDescent="0.25">
      <c r="A32" s="7" t="s">
        <v>53</v>
      </c>
      <c r="B32" s="7" t="s">
        <v>11</v>
      </c>
      <c r="C32" s="7" t="s">
        <v>12</v>
      </c>
      <c r="D32" s="18" t="s">
        <v>54</v>
      </c>
      <c r="E32" s="8">
        <f>E37</f>
        <v>1</v>
      </c>
      <c r="F32" s="9">
        <f>F37</f>
        <v>148.5</v>
      </c>
      <c r="G32" s="9">
        <f>G37</f>
        <v>148.5</v>
      </c>
    </row>
    <row r="33" spans="1:7" ht="22.5" x14ac:dyDescent="0.25">
      <c r="A33" s="10" t="s">
        <v>55</v>
      </c>
      <c r="B33" s="10" t="s">
        <v>15</v>
      </c>
      <c r="C33" s="10" t="s">
        <v>32</v>
      </c>
      <c r="D33" s="19" t="s">
        <v>56</v>
      </c>
      <c r="E33" s="11">
        <v>20</v>
      </c>
      <c r="F33" s="11">
        <v>5.8</v>
      </c>
      <c r="G33" s="12">
        <f>ROUND(E33*F33,2)</f>
        <v>116</v>
      </c>
    </row>
    <row r="34" spans="1:7" ht="78.75" x14ac:dyDescent="0.25">
      <c r="A34" s="13"/>
      <c r="B34" s="13"/>
      <c r="C34" s="13"/>
      <c r="D34" s="14" t="s">
        <v>57</v>
      </c>
      <c r="E34" s="13"/>
      <c r="F34" s="13"/>
      <c r="G34" s="13"/>
    </row>
    <row r="35" spans="1:7" x14ac:dyDescent="0.25">
      <c r="A35" s="10" t="s">
        <v>58</v>
      </c>
      <c r="B35" s="10" t="s">
        <v>15</v>
      </c>
      <c r="C35" s="10" t="s">
        <v>16</v>
      </c>
      <c r="D35" s="19" t="s">
        <v>59</v>
      </c>
      <c r="E35" s="11">
        <v>1</v>
      </c>
      <c r="F35" s="11">
        <v>32.5</v>
      </c>
      <c r="G35" s="12">
        <f>ROUND(E35*F35,2)</f>
        <v>32.5</v>
      </c>
    </row>
    <row r="36" spans="1:7" ht="67.5" x14ac:dyDescent="0.25">
      <c r="A36" s="13"/>
      <c r="B36" s="13"/>
      <c r="C36" s="13"/>
      <c r="D36" s="14" t="s">
        <v>60</v>
      </c>
      <c r="E36" s="13"/>
      <c r="F36" s="13"/>
      <c r="G36" s="13"/>
    </row>
    <row r="37" spans="1:7" x14ac:dyDescent="0.25">
      <c r="A37" s="13"/>
      <c r="B37" s="13"/>
      <c r="C37" s="13"/>
      <c r="D37" s="20" t="s">
        <v>61</v>
      </c>
      <c r="E37" s="15">
        <v>1</v>
      </c>
      <c r="F37" s="9">
        <f>G33+G35</f>
        <v>148.5</v>
      </c>
      <c r="G37" s="9">
        <f>ROUND(F37*E37,2)</f>
        <v>148.5</v>
      </c>
    </row>
    <row r="38" spans="1:7" ht="0.95" customHeight="1" x14ac:dyDescent="0.25">
      <c r="A38" s="16"/>
      <c r="B38" s="16"/>
      <c r="C38" s="16"/>
      <c r="D38" s="21"/>
      <c r="E38" s="16"/>
      <c r="F38" s="16"/>
      <c r="G38" s="16"/>
    </row>
    <row r="39" spans="1:7" x14ac:dyDescent="0.25">
      <c r="A39" s="13"/>
      <c r="B39" s="13"/>
      <c r="C39" s="13"/>
      <c r="D39" s="20" t="s">
        <v>62</v>
      </c>
      <c r="E39" s="15">
        <v>1</v>
      </c>
      <c r="F39" s="9">
        <f>G25+G30+G37</f>
        <v>21155.95</v>
      </c>
      <c r="G39" s="9">
        <f>ROUND(F39*E39,2)</f>
        <v>21155.95</v>
      </c>
    </row>
    <row r="40" spans="1:7" x14ac:dyDescent="0.25">
      <c r="A40" s="13"/>
      <c r="B40" s="13"/>
      <c r="C40" s="13"/>
      <c r="D40" s="14"/>
      <c r="E40" s="13"/>
      <c r="F40" s="13"/>
      <c r="G40" s="13"/>
    </row>
  </sheetData>
  <dataValidations count="1">
    <dataValidation type="list" allowBlank="1" showInputMessage="1" showErrorMessage="1" sqref="B4:B40">
      <formula1>"Capítulo,Partida,Mano de obra,Maquinaria,Material,Otros,"</formula1>
    </dataValidation>
  </dataValidation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Comunidad de Madrid</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Enrique 300551</dc:creator>
  <cp:lastModifiedBy>Enrique 300551</cp:lastModifiedBy>
  <dcterms:created xsi:type="dcterms:W3CDTF">2023-04-27T11:43:32Z</dcterms:created>
  <dcterms:modified xsi:type="dcterms:W3CDTF">2023-04-27T11:44:03Z</dcterms:modified>
</cp:coreProperties>
</file>