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so\sso\AFOXA031\GRP\CONTRATA\CONTRATOS EN PREPARACIÓN\SUM\2023\023093-23 ALIMENTOS-CONTROL 9L PR EBL PILAR\03 PUBLICACIONES\02 LICITACION\"/>
    </mc:Choice>
  </mc:AlternateContent>
  <bookViews>
    <workbookView xWindow="0" yWindow="0" windowWidth="28800" windowHeight="12450"/>
  </bookViews>
  <sheets>
    <sheet name="Oferta económica" sheetId="1" r:id="rId1"/>
  </sheets>
  <definedNames>
    <definedName name="aa">#REF!</definedName>
    <definedName name="_xlnm.Print_Area" localSheetId="0">'Oferta económica'!$A$1:$H$55</definedName>
    <definedName name="bb">#REF!</definedName>
    <definedName name="bbbb">#REF!</definedName>
    <definedName name="DE">#REF!</definedName>
    <definedName name="m">#REF!</definedName>
    <definedName name="MAX">#REF!</definedName>
    <definedName name="MAXIM">#REF!</definedName>
    <definedName name="MAXIMO">#REF!</definedName>
    <definedName name="MIN">#REF!</definedName>
    <definedName name="MINIM">#REF!</definedName>
    <definedName name="MINIMO">#REF!</definedName>
    <definedName name="PEDRO">#REF!</definedName>
    <definedName name="RRRRR">#REF!</definedName>
    <definedName name="xxxxxxxxxxxxxxxxxxxxxxxxxxx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1" l="1"/>
  <c r="D50" i="1"/>
  <c r="D51" i="1"/>
  <c r="D52" i="1"/>
  <c r="D53" i="1"/>
  <c r="D54" i="1"/>
  <c r="D10" i="1"/>
  <c r="D11" i="1"/>
  <c r="D12" i="1"/>
  <c r="D13" i="1"/>
  <c r="D14" i="1"/>
  <c r="D15" i="1"/>
  <c r="D47" i="1"/>
  <c r="D46" i="1"/>
  <c r="D45" i="1"/>
  <c r="D44" i="1"/>
  <c r="D43" i="1"/>
  <c r="D42" i="1"/>
  <c r="D40" i="1"/>
  <c r="D39" i="1"/>
  <c r="D38" i="1"/>
  <c r="D37" i="1"/>
  <c r="D35" i="1"/>
  <c r="D34" i="1"/>
  <c r="D33" i="1"/>
  <c r="D32" i="1"/>
  <c r="D31" i="1"/>
  <c r="D29" i="1"/>
  <c r="D28" i="1"/>
  <c r="D27" i="1"/>
  <c r="D26" i="1"/>
  <c r="D25" i="1"/>
  <c r="D24" i="1"/>
  <c r="D22" i="1"/>
  <c r="D21" i="1"/>
  <c r="D20" i="1"/>
  <c r="D19" i="1"/>
  <c r="D18" i="1"/>
  <c r="D17" i="1"/>
  <c r="D8" i="1"/>
  <c r="D7" i="1"/>
  <c r="D6" i="1"/>
  <c r="D5" i="1"/>
  <c r="D4" i="1"/>
  <c r="D3" i="1"/>
  <c r="F54" i="1" l="1"/>
  <c r="F53" i="1"/>
  <c r="G53" i="1" s="1"/>
  <c r="H53" i="1" s="1"/>
  <c r="F52" i="1"/>
  <c r="F51" i="1"/>
  <c r="F50" i="1"/>
  <c r="F49" i="1"/>
  <c r="F47" i="1"/>
  <c r="G47" i="1" s="1"/>
  <c r="H47" i="1" s="1"/>
  <c r="F46" i="1"/>
  <c r="F45" i="1"/>
  <c r="G45" i="1" s="1"/>
  <c r="H45" i="1" s="1"/>
  <c r="F44" i="1"/>
  <c r="F43" i="1"/>
  <c r="F42" i="1"/>
  <c r="G42" i="1" s="1"/>
  <c r="F40" i="1"/>
  <c r="F39" i="1"/>
  <c r="G39" i="1" s="1"/>
  <c r="H39" i="1" s="1"/>
  <c r="F38" i="1"/>
  <c r="F37" i="1"/>
  <c r="F35" i="1"/>
  <c r="G35" i="1" s="1"/>
  <c r="H35" i="1" s="1"/>
  <c r="F34" i="1"/>
  <c r="F33" i="1"/>
  <c r="G33" i="1" s="1"/>
  <c r="F32" i="1"/>
  <c r="F31" i="1"/>
  <c r="G31" i="1" s="1"/>
  <c r="H31" i="1" s="1"/>
  <c r="F29" i="1"/>
  <c r="F28" i="1"/>
  <c r="G28" i="1" s="1"/>
  <c r="H28" i="1" s="1"/>
  <c r="F27" i="1"/>
  <c r="F26" i="1"/>
  <c r="G26" i="1" s="1"/>
  <c r="F25" i="1"/>
  <c r="G25" i="1" s="1"/>
  <c r="F24" i="1"/>
  <c r="F22" i="1"/>
  <c r="G22" i="1" s="1"/>
  <c r="H22" i="1" s="1"/>
  <c r="F21" i="1"/>
  <c r="F20" i="1"/>
  <c r="G20" i="1" s="1"/>
  <c r="H20" i="1" s="1"/>
  <c r="F19" i="1"/>
  <c r="F18" i="1"/>
  <c r="G18" i="1" s="1"/>
  <c r="F17" i="1"/>
  <c r="F15" i="1"/>
  <c r="G15" i="1" s="1"/>
  <c r="H15" i="1" s="1"/>
  <c r="F14" i="1"/>
  <c r="G14" i="1" s="1"/>
  <c r="H14" i="1" s="1"/>
  <c r="F13" i="1"/>
  <c r="F12" i="1"/>
  <c r="G12" i="1" s="1"/>
  <c r="H12" i="1" s="1"/>
  <c r="F11" i="1"/>
  <c r="F10" i="1"/>
  <c r="F8" i="1"/>
  <c r="G8" i="1" s="1"/>
  <c r="H8" i="1" s="1"/>
  <c r="F7" i="1"/>
  <c r="G7" i="1" s="1"/>
  <c r="H7" i="1" s="1"/>
  <c r="F6" i="1"/>
  <c r="F5" i="1"/>
  <c r="G5" i="1" s="1"/>
  <c r="H5" i="1" s="1"/>
  <c r="F4" i="1"/>
  <c r="F3" i="1"/>
  <c r="F41" i="1" l="1"/>
  <c r="F30" i="1"/>
  <c r="G50" i="1"/>
  <c r="H50" i="1" s="1"/>
  <c r="F23" i="1"/>
  <c r="G34" i="1"/>
  <c r="H34" i="1" s="1"/>
  <c r="F55" i="1"/>
  <c r="F9" i="1"/>
  <c r="G10" i="1"/>
  <c r="H10" i="1" s="1"/>
  <c r="G17" i="1"/>
  <c r="H17" i="1" s="1"/>
  <c r="G32" i="1"/>
  <c r="H32" i="1" s="1"/>
  <c r="G49" i="1"/>
  <c r="H49" i="1" s="1"/>
  <c r="F48" i="1"/>
  <c r="H25" i="1"/>
  <c r="H42" i="1"/>
  <c r="G3" i="1"/>
  <c r="H3" i="1" s="1"/>
  <c r="F36" i="1"/>
  <c r="G40" i="1"/>
  <c r="H40" i="1" s="1"/>
  <c r="G6" i="1"/>
  <c r="H6" i="1" s="1"/>
  <c r="G13" i="1"/>
  <c r="H13" i="1" s="1"/>
  <c r="F16" i="1"/>
  <c r="H18" i="1"/>
  <c r="G21" i="1"/>
  <c r="H21" i="1" s="1"/>
  <c r="H26" i="1"/>
  <c r="G29" i="1"/>
  <c r="H29" i="1" s="1"/>
  <c r="H33" i="1"/>
  <c r="G43" i="1"/>
  <c r="H43" i="1" s="1"/>
  <c r="G51" i="1"/>
  <c r="G24" i="1"/>
  <c r="H24" i="1" s="1"/>
  <c r="G38" i="1"/>
  <c r="H38" i="1" s="1"/>
  <c r="G46" i="1"/>
  <c r="H46" i="1" s="1"/>
  <c r="G54" i="1"/>
  <c r="H54" i="1" s="1"/>
  <c r="G4" i="1"/>
  <c r="H4" i="1" s="1"/>
  <c r="G11" i="1"/>
  <c r="G19" i="1"/>
  <c r="G27" i="1"/>
  <c r="H27" i="1" s="1"/>
  <c r="G37" i="1"/>
  <c r="G44" i="1"/>
  <c r="H44" i="1" s="1"/>
  <c r="G52" i="1"/>
  <c r="H52" i="1" s="1"/>
  <c r="G16" i="1" l="1"/>
  <c r="G23" i="1"/>
  <c r="G36" i="1"/>
  <c r="G55" i="1"/>
  <c r="G48" i="1"/>
  <c r="H9" i="1"/>
  <c r="G30" i="1"/>
  <c r="H36" i="1"/>
  <c r="H30" i="1"/>
  <c r="H48" i="1"/>
  <c r="H11" i="1"/>
  <c r="H16" i="1" s="1"/>
  <c r="H19" i="1"/>
  <c r="H23" i="1" s="1"/>
  <c r="H51" i="1"/>
  <c r="H55" i="1" s="1"/>
  <c r="G41" i="1"/>
  <c r="H37" i="1"/>
  <c r="H41" i="1" s="1"/>
  <c r="G9" i="1"/>
</calcChain>
</file>

<file path=xl/comments1.xml><?xml version="1.0" encoding="utf-8"?>
<comments xmlns="http://schemas.openxmlformats.org/spreadsheetml/2006/main">
  <authors>
    <author>ICM</author>
  </authors>
  <commentList>
    <comment ref="D2" authorId="0" shapeId="0">
      <text>
        <r>
          <rPr>
            <b/>
            <sz val="9"/>
            <color indexed="81"/>
            <rFont val="Tahoma"/>
            <family val="2"/>
          </rPr>
          <t>Rojo - Importe superior al importe de licitación</t>
        </r>
      </text>
    </comment>
  </commentList>
</comments>
</file>

<file path=xl/sharedStrings.xml><?xml version="1.0" encoding="utf-8"?>
<sst xmlns="http://schemas.openxmlformats.org/spreadsheetml/2006/main" count="62" uniqueCount="27">
  <si>
    <t>OFERTA ECONÓMICA LOTES 1 AL 8</t>
  </si>
  <si>
    <t>Tipo menú</t>
  </si>
  <si>
    <t>Base imponible importe unitario menú
(Licitación)</t>
  </si>
  <si>
    <t>Base imponible importe unitario menú
(Oferta)</t>
  </si>
  <si>
    <t>Estimación número de menús</t>
  </si>
  <si>
    <t>Base imponible</t>
  </si>
  <si>
    <t>IVA aplicable</t>
  </si>
  <si>
    <t>Total oferta IVA incluido</t>
  </si>
  <si>
    <t>MENÚ COMPLETO</t>
  </si>
  <si>
    <t>MENÚ PARCIAL (MENÚ SIN CENA)</t>
  </si>
  <si>
    <t>MENÚ ADICIONAL</t>
  </si>
  <si>
    <t>COMIDA ESPECIAL (complemento adicional 80%)</t>
  </si>
  <si>
    <t>CENA ESPECIAL (complemento adicional 80%)</t>
  </si>
  <si>
    <t>COMIDA CUMPLEAÑOS (complemento adicional 30%)</t>
  </si>
  <si>
    <t>TOTAL OFERTA ECONÓMICA LOTE 1</t>
  </si>
  <si>
    <t>TOTAL OFERTA ECONÓMICA LOTE 2</t>
  </si>
  <si>
    <t>TOTAL OFERTA ECONÓMICA LOTE 3</t>
  </si>
  <si>
    <t>TOTAL OFERTA ECONÓMICA LOTE 4</t>
  </si>
  <si>
    <t>TOTAL OFERTA ECONÓMICA LOTE 5</t>
  </si>
  <si>
    <t>TOTAL OFERTA ECONÓMICA LOTE 6</t>
  </si>
  <si>
    <t>MENÚ PARCIAL (MENÚ SIN COMIDA)</t>
  </si>
  <si>
    <t>TOTAL OFERTA ECONÓMICA LOTE 7</t>
  </si>
  <si>
    <t>TOTAL OFERTA ECONÓMICA LOTE 8</t>
  </si>
  <si>
    <t>Suplemento comida especial (80% adicional precio de comida ordinaria)</t>
  </si>
  <si>
    <t>Suplemento cena especial (80% adicional precio de cena ordinaria)</t>
  </si>
  <si>
    <t>Suplemento comida cumpleaños (30% adicional precio de comida ordinaria)</t>
  </si>
  <si>
    <t>Control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</si>
</sst>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9"/>
      <color indexed="81"/>
      <name val="Tahoma"/>
      <family val="2"/>
    </font>
    <font>
      <sz val="12"/>
      <color theme="0" tint="-0.49998474074526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name val="Arial"/>
      <family val="2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Protection="1">
      <protection locked="0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3" fillId="0" borderId="7" xfId="0" applyFont="1" applyBorder="1" applyAlignment="1" applyProtection="1">
      <alignment vertical="center" wrapText="1"/>
    </xf>
    <xf numFmtId="0" fontId="3" fillId="0" borderId="7" xfId="0" applyFont="1" applyBorder="1" applyAlignment="1" applyProtection="1">
      <alignment vertical="center"/>
    </xf>
    <xf numFmtId="0" fontId="2" fillId="3" borderId="10" xfId="0" applyFont="1" applyFill="1" applyBorder="1" applyAlignment="1" applyProtection="1">
      <alignment vertical="center"/>
    </xf>
    <xf numFmtId="0" fontId="3" fillId="0" borderId="14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3" fontId="0" fillId="0" borderId="0" xfId="0" applyNumberFormat="1" applyAlignment="1" applyProtection="1">
      <alignment horizontal="center" vertical="center"/>
      <protection locked="0"/>
    </xf>
    <xf numFmtId="164" fontId="0" fillId="0" borderId="0" xfId="0" applyNumberFormat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7" fillId="3" borderId="11" xfId="0" applyFont="1" applyFill="1" applyBorder="1" applyAlignment="1" applyProtection="1">
      <alignment horizontal="left" vertical="center"/>
    </xf>
    <xf numFmtId="164" fontId="6" fillId="0" borderId="5" xfId="0" applyNumberFormat="1" applyFont="1" applyBorder="1" applyAlignment="1" applyProtection="1">
      <alignment horizontal="right" vertical="center"/>
    </xf>
    <xf numFmtId="164" fontId="6" fillId="0" borderId="7" xfId="0" applyNumberFormat="1" applyFont="1" applyBorder="1" applyAlignment="1" applyProtection="1">
      <alignment horizontal="right" vertical="center"/>
    </xf>
    <xf numFmtId="164" fontId="6" fillId="0" borderId="8" xfId="0" applyNumberFormat="1" applyFont="1" applyBorder="1" applyAlignment="1" applyProtection="1">
      <alignment horizontal="right" vertical="center"/>
    </xf>
    <xf numFmtId="164" fontId="7" fillId="3" borderId="13" xfId="0" applyNumberFormat="1" applyFont="1" applyFill="1" applyBorder="1" applyAlignment="1" applyProtection="1">
      <alignment vertical="center"/>
    </xf>
    <xf numFmtId="164" fontId="6" fillId="0" borderId="14" xfId="0" applyNumberFormat="1" applyFont="1" applyBorder="1" applyAlignment="1" applyProtection="1">
      <alignment horizontal="right" vertical="center"/>
    </xf>
    <xf numFmtId="164" fontId="6" fillId="0" borderId="14" xfId="0" applyNumberFormat="1" applyFont="1" applyBorder="1" applyAlignment="1" applyProtection="1">
      <alignment vertical="center"/>
    </xf>
    <xf numFmtId="164" fontId="6" fillId="0" borderId="7" xfId="0" applyNumberFormat="1" applyFont="1" applyBorder="1" applyAlignment="1" applyProtection="1">
      <alignment vertical="center"/>
    </xf>
    <xf numFmtId="164" fontId="6" fillId="0" borderId="8" xfId="0" applyNumberFormat="1" applyFont="1" applyBorder="1" applyAlignment="1" applyProtection="1">
      <alignment vertical="center"/>
    </xf>
    <xf numFmtId="0" fontId="7" fillId="3" borderId="12" xfId="0" applyFont="1" applyFill="1" applyBorder="1" applyAlignment="1" applyProtection="1">
      <alignment horizontal="right" vertical="center"/>
    </xf>
    <xf numFmtId="3" fontId="6" fillId="0" borderId="15" xfId="0" applyNumberFormat="1" applyFont="1" applyBorder="1" applyAlignment="1" applyProtection="1">
      <alignment horizontal="right" vertical="center"/>
    </xf>
    <xf numFmtId="3" fontId="6" fillId="0" borderId="17" xfId="0" applyNumberFormat="1" applyFont="1" applyBorder="1" applyAlignment="1" applyProtection="1">
      <alignment horizontal="right" vertical="center"/>
    </xf>
    <xf numFmtId="3" fontId="6" fillId="0" borderId="9" xfId="0" applyNumberFormat="1" applyFont="1" applyBorder="1" applyAlignment="1" applyProtection="1">
      <alignment horizontal="right" vertical="center"/>
    </xf>
    <xf numFmtId="3" fontId="6" fillId="0" borderId="14" xfId="0" applyNumberFormat="1" applyFont="1" applyBorder="1" applyAlignment="1" applyProtection="1">
      <alignment horizontal="right" vertical="center"/>
    </xf>
    <xf numFmtId="3" fontId="6" fillId="0" borderId="7" xfId="0" applyNumberFormat="1" applyFont="1" applyBorder="1" applyAlignment="1" applyProtection="1">
      <alignment horizontal="right" vertical="center"/>
    </xf>
    <xf numFmtId="3" fontId="6" fillId="0" borderId="8" xfId="0" applyNumberFormat="1" applyFont="1" applyBorder="1" applyAlignment="1" applyProtection="1">
      <alignment horizontal="right" vertical="center"/>
    </xf>
    <xf numFmtId="0" fontId="2" fillId="3" borderId="10" xfId="0" applyFont="1" applyFill="1" applyBorder="1" applyAlignment="1" applyProtection="1"/>
    <xf numFmtId="0" fontId="7" fillId="3" borderId="11" xfId="0" applyFont="1" applyFill="1" applyBorder="1" applyAlignment="1" applyProtection="1">
      <alignment horizontal="left"/>
    </xf>
    <xf numFmtId="0" fontId="7" fillId="3" borderId="12" xfId="0" applyFont="1" applyFill="1" applyBorder="1" applyAlignment="1" applyProtection="1">
      <alignment horizontal="right"/>
    </xf>
    <xf numFmtId="164" fontId="7" fillId="3" borderId="13" xfId="0" applyNumberFormat="1" applyFont="1" applyFill="1" applyBorder="1" applyAlignment="1" applyProtection="1"/>
    <xf numFmtId="0" fontId="0" fillId="0" borderId="0" xfId="0" applyAlignment="1" applyProtection="1">
      <protection locked="0"/>
    </xf>
    <xf numFmtId="164" fontId="10" fillId="0" borderId="5" xfId="0" applyNumberFormat="1" applyFont="1" applyBorder="1" applyAlignment="1" applyProtection="1">
      <alignment horizontal="center" vertical="center"/>
      <protection locked="0"/>
    </xf>
    <xf numFmtId="164" fontId="10" fillId="0" borderId="7" xfId="0" applyNumberFormat="1" applyFont="1" applyBorder="1" applyAlignment="1" applyProtection="1">
      <alignment horizontal="center" vertical="center"/>
      <protection locked="0"/>
    </xf>
    <xf numFmtId="164" fontId="10" fillId="0" borderId="8" xfId="0" applyNumberFormat="1" applyFont="1" applyBorder="1" applyAlignment="1" applyProtection="1">
      <alignment horizontal="center" vertical="center"/>
      <protection locked="0"/>
    </xf>
    <xf numFmtId="164" fontId="10" fillId="0" borderId="14" xfId="0" applyNumberFormat="1" applyFont="1" applyBorder="1" applyAlignment="1" applyProtection="1">
      <alignment horizontal="center" vertical="center"/>
      <protection locked="0"/>
    </xf>
    <xf numFmtId="164" fontId="10" fillId="0" borderId="18" xfId="0" applyNumberFormat="1" applyFont="1" applyBorder="1" applyAlignment="1" applyProtection="1">
      <alignment horizontal="center" vertical="center"/>
      <protection locked="0"/>
    </xf>
    <xf numFmtId="164" fontId="10" fillId="0" borderId="19" xfId="0" applyNumberFormat="1" applyFont="1" applyBorder="1" applyAlignment="1" applyProtection="1">
      <alignment horizontal="center" vertical="center"/>
      <protection locked="0"/>
    </xf>
    <xf numFmtId="164" fontId="5" fillId="0" borderId="5" xfId="0" applyNumberFormat="1" applyFont="1" applyBorder="1" applyAlignment="1" applyProtection="1">
      <alignment horizontal="center" vertical="center"/>
    </xf>
    <xf numFmtId="164" fontId="6" fillId="0" borderId="6" xfId="0" applyNumberFormat="1" applyFont="1" applyBorder="1" applyAlignment="1" applyProtection="1">
      <alignment horizontal="center" vertical="center"/>
    </xf>
    <xf numFmtId="3" fontId="9" fillId="0" borderId="6" xfId="0" applyNumberFormat="1" applyFont="1" applyBorder="1" applyAlignment="1" applyProtection="1">
      <alignment vertical="center"/>
    </xf>
    <xf numFmtId="164" fontId="5" fillId="0" borderId="7" xfId="0" applyNumberFormat="1" applyFont="1" applyBorder="1" applyAlignment="1" applyProtection="1">
      <alignment horizontal="center" vertical="center"/>
    </xf>
    <xf numFmtId="164" fontId="6" fillId="0" borderId="7" xfId="0" applyNumberFormat="1" applyFont="1" applyBorder="1" applyAlignment="1" applyProtection="1">
      <alignment horizontal="center" vertical="center"/>
    </xf>
    <xf numFmtId="3" fontId="9" fillId="0" borderId="7" xfId="0" applyNumberFormat="1" applyFont="1" applyBorder="1" applyAlignment="1" applyProtection="1">
      <alignment horizontal="right" vertical="center"/>
    </xf>
    <xf numFmtId="3" fontId="9" fillId="0" borderId="7" xfId="0" applyNumberFormat="1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 wrapText="1"/>
    </xf>
    <xf numFmtId="164" fontId="5" fillId="0" borderId="8" xfId="0" applyNumberFormat="1" applyFont="1" applyBorder="1" applyAlignment="1" applyProtection="1">
      <alignment horizontal="center" vertical="center"/>
    </xf>
    <xf numFmtId="164" fontId="6" fillId="0" borderId="9" xfId="0" applyNumberFormat="1" applyFont="1" applyBorder="1" applyAlignment="1" applyProtection="1">
      <alignment horizontal="center" vertical="center"/>
    </xf>
    <xf numFmtId="3" fontId="9" fillId="0" borderId="9" xfId="0" applyNumberFormat="1" applyFont="1" applyBorder="1" applyAlignment="1" applyProtection="1">
      <alignment vertical="center"/>
    </xf>
    <xf numFmtId="0" fontId="11" fillId="3" borderId="11" xfId="0" applyFont="1" applyFill="1" applyBorder="1" applyAlignment="1" applyProtection="1">
      <alignment horizontal="center"/>
    </xf>
    <xf numFmtId="0" fontId="8" fillId="3" borderId="11" xfId="0" applyFont="1" applyFill="1" applyBorder="1" applyAlignment="1" applyProtection="1">
      <alignment horizontal="center"/>
    </xf>
    <xf numFmtId="164" fontId="6" fillId="0" borderId="22" xfId="0" applyNumberFormat="1" applyFont="1" applyBorder="1" applyAlignment="1" applyProtection="1">
      <alignment horizontal="center" vertical="center"/>
    </xf>
    <xf numFmtId="0" fontId="11" fillId="3" borderId="0" xfId="0" applyFont="1" applyFill="1" applyAlignment="1" applyProtection="1">
      <alignment horizontal="center" vertical="center"/>
    </xf>
    <xf numFmtId="0" fontId="8" fillId="3" borderId="0" xfId="0" applyFont="1" applyFill="1" applyAlignment="1" applyProtection="1">
      <alignment horizontal="center" vertical="center"/>
    </xf>
    <xf numFmtId="164" fontId="5" fillId="0" borderId="14" xfId="0" applyNumberFormat="1" applyFont="1" applyBorder="1" applyAlignment="1" applyProtection="1">
      <alignment horizontal="center" vertical="center"/>
    </xf>
    <xf numFmtId="164" fontId="6" fillId="0" borderId="15" xfId="0" applyNumberFormat="1" applyFont="1" applyBorder="1" applyAlignment="1" applyProtection="1">
      <alignment horizontal="center" vertical="center"/>
    </xf>
    <xf numFmtId="3" fontId="9" fillId="0" borderId="15" xfId="0" applyNumberFormat="1" applyFont="1" applyBorder="1" applyAlignment="1" applyProtection="1">
      <alignment vertical="center"/>
    </xf>
    <xf numFmtId="164" fontId="6" fillId="0" borderId="8" xfId="0" applyNumberFormat="1" applyFont="1" applyBorder="1" applyAlignment="1" applyProtection="1">
      <alignment horizontal="center" vertical="center"/>
    </xf>
    <xf numFmtId="3" fontId="9" fillId="0" borderId="16" xfId="0" applyNumberFormat="1" applyFont="1" applyBorder="1" applyAlignment="1" applyProtection="1">
      <alignment vertical="center"/>
    </xf>
    <xf numFmtId="164" fontId="6" fillId="0" borderId="17" xfId="0" applyNumberFormat="1" applyFont="1" applyBorder="1" applyAlignment="1" applyProtection="1">
      <alignment horizontal="center" vertical="center"/>
    </xf>
    <xf numFmtId="3" fontId="9" fillId="0" borderId="17" xfId="0" applyNumberFormat="1" applyFont="1" applyBorder="1" applyAlignment="1" applyProtection="1">
      <alignment horizontal="right" vertical="center"/>
    </xf>
    <xf numFmtId="3" fontId="9" fillId="0" borderId="17" xfId="0" applyNumberFormat="1" applyFont="1" applyBorder="1" applyAlignment="1" applyProtection="1">
      <alignment vertical="center"/>
    </xf>
    <xf numFmtId="3" fontId="9" fillId="0" borderId="17" xfId="0" applyNumberFormat="1" applyFont="1" applyFill="1" applyBorder="1" applyAlignment="1" applyProtection="1">
      <alignment horizontal="right" vertical="center"/>
    </xf>
    <xf numFmtId="3" fontId="9" fillId="0" borderId="17" xfId="0" applyNumberFormat="1" applyFont="1" applyFill="1" applyBorder="1" applyAlignment="1" applyProtection="1">
      <alignment vertical="center"/>
    </xf>
    <xf numFmtId="3" fontId="9" fillId="0" borderId="9" xfId="0" applyNumberFormat="1" applyFont="1" applyFill="1" applyBorder="1" applyAlignment="1" applyProtection="1">
      <alignment vertical="center"/>
    </xf>
    <xf numFmtId="164" fontId="5" fillId="0" borderId="18" xfId="0" applyNumberFormat="1" applyFont="1" applyBorder="1" applyAlignment="1" applyProtection="1">
      <alignment horizontal="center" vertical="center"/>
    </xf>
    <xf numFmtId="164" fontId="6" fillId="0" borderId="23" xfId="0" applyNumberFormat="1" applyFont="1" applyBorder="1" applyAlignment="1" applyProtection="1">
      <alignment horizontal="center" vertical="center"/>
    </xf>
    <xf numFmtId="164" fontId="5" fillId="0" borderId="19" xfId="0" applyNumberFormat="1" applyFont="1" applyBorder="1" applyAlignment="1" applyProtection="1">
      <alignment horizontal="center" vertical="center"/>
    </xf>
    <xf numFmtId="164" fontId="6" fillId="0" borderId="20" xfId="0" applyNumberFormat="1" applyFont="1" applyBorder="1" applyAlignment="1" applyProtection="1">
      <alignment horizontal="center" vertical="center"/>
    </xf>
    <xf numFmtId="164" fontId="6" fillId="0" borderId="21" xfId="0" applyNumberFormat="1" applyFont="1" applyBorder="1" applyAlignment="1" applyProtection="1">
      <alignment horizontal="center" vertical="center"/>
    </xf>
    <xf numFmtId="0" fontId="8" fillId="3" borderId="11" xfId="0" applyFont="1" applyFill="1" applyBorder="1" applyAlignment="1" applyProtection="1">
      <alignment horizontal="center" vertical="center"/>
    </xf>
  </cellXfs>
  <cellStyles count="1">
    <cellStyle name="Normal" xfId="0" builtinId="0"/>
  </cellStyles>
  <dxfs count="2">
    <dxf>
      <font>
        <color rgb="FFFF0000"/>
      </font>
      <fill>
        <patternFill>
          <bgColor rgb="FFFF0000"/>
        </patternFill>
      </fill>
    </dxf>
    <dxf>
      <font>
        <color rgb="FF00B050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abSelected="1" zoomScale="80" zoomScaleNormal="80" zoomScaleSheetLayoutView="110" workbookViewId="0">
      <pane ySplit="2" topLeftCell="A3" activePane="bottomLeft" state="frozenSplit"/>
      <selection pane="bottomLeft" activeCell="L10" sqref="L10"/>
    </sheetView>
  </sheetViews>
  <sheetFormatPr baseColWidth="10" defaultColWidth="11.42578125" defaultRowHeight="15" x14ac:dyDescent="0.25"/>
  <cols>
    <col min="1" max="1" width="50.85546875" style="10" bestFit="1" customWidth="1"/>
    <col min="2" max="2" width="18.140625" style="10" customWidth="1"/>
    <col min="3" max="3" width="18.140625" style="11" customWidth="1"/>
    <col min="4" max="4" width="9.140625" style="11" customWidth="1"/>
    <col min="5" max="5" width="21.42578125" style="11" customWidth="1"/>
    <col min="6" max="8" width="21.42578125" style="5" customWidth="1"/>
    <col min="9" max="9" width="5.5703125" style="1" customWidth="1"/>
    <col min="10" max="16384" width="11.42578125" style="1"/>
  </cols>
  <sheetData>
    <row r="1" spans="1:8" ht="20.25" x14ac:dyDescent="0.25">
      <c r="A1" s="15" t="s">
        <v>0</v>
      </c>
      <c r="B1" s="16"/>
      <c r="C1" s="16"/>
      <c r="D1" s="16"/>
      <c r="E1" s="16"/>
      <c r="F1" s="16"/>
      <c r="G1" s="16"/>
      <c r="H1" s="17"/>
    </row>
    <row r="2" spans="1:8" ht="60" x14ac:dyDescent="0.25">
      <c r="A2" s="2" t="s">
        <v>1</v>
      </c>
      <c r="B2" s="3" t="s">
        <v>2</v>
      </c>
      <c r="C2" s="3" t="s">
        <v>3</v>
      </c>
      <c r="D2" s="3" t="s">
        <v>26</v>
      </c>
      <c r="E2" s="3" t="s">
        <v>4</v>
      </c>
      <c r="F2" s="2" t="s">
        <v>5</v>
      </c>
      <c r="G2" s="2" t="s">
        <v>6</v>
      </c>
      <c r="H2" s="3" t="s">
        <v>7</v>
      </c>
    </row>
    <row r="3" spans="1:8" s="5" customFormat="1" ht="28.5" customHeight="1" x14ac:dyDescent="0.25">
      <c r="A3" s="4" t="s">
        <v>8</v>
      </c>
      <c r="B3" s="45">
        <v>7.45</v>
      </c>
      <c r="C3" s="39"/>
      <c r="D3" s="46" t="str">
        <f>IF(B3&gt;=C3,"ok","sup")</f>
        <v>ok</v>
      </c>
      <c r="E3" s="47">
        <v>499320</v>
      </c>
      <c r="F3" s="19">
        <f t="shared" ref="F3:F8" si="0">ROUND(C3*E3,2)</f>
        <v>0</v>
      </c>
      <c r="G3" s="19">
        <f>ROUND(F3*0.1,2)</f>
        <v>0</v>
      </c>
      <c r="H3" s="19">
        <f>F3+G3</f>
        <v>0</v>
      </c>
    </row>
    <row r="4" spans="1:8" s="5" customFormat="1" ht="28.5" customHeight="1" x14ac:dyDescent="0.25">
      <c r="A4" s="6" t="s">
        <v>9</v>
      </c>
      <c r="B4" s="48">
        <v>4.6900000000000004</v>
      </c>
      <c r="C4" s="40"/>
      <c r="D4" s="49" t="str">
        <f t="shared" ref="D4:D8" si="1">IF(B4&gt;=C4,"ok","sup")</f>
        <v>ok</v>
      </c>
      <c r="E4" s="50">
        <v>19760</v>
      </c>
      <c r="F4" s="20">
        <f t="shared" si="0"/>
        <v>0</v>
      </c>
      <c r="G4" s="20">
        <f t="shared" ref="G4:G8" si="2">ROUND(F4*0.1,2)</f>
        <v>0</v>
      </c>
      <c r="H4" s="20">
        <f t="shared" ref="H4:H8" si="3">F4+G4</f>
        <v>0</v>
      </c>
    </row>
    <row r="5" spans="1:8" s="5" customFormat="1" ht="28.5" customHeight="1" x14ac:dyDescent="0.25">
      <c r="A5" s="7" t="s">
        <v>10</v>
      </c>
      <c r="B5" s="48">
        <v>3.05</v>
      </c>
      <c r="C5" s="40"/>
      <c r="D5" s="49" t="str">
        <f t="shared" si="1"/>
        <v>ok</v>
      </c>
      <c r="E5" s="51">
        <v>7163</v>
      </c>
      <c r="F5" s="20">
        <f t="shared" si="0"/>
        <v>0</v>
      </c>
      <c r="G5" s="20">
        <f t="shared" si="2"/>
        <v>0</v>
      </c>
      <c r="H5" s="20">
        <f t="shared" si="3"/>
        <v>0</v>
      </c>
    </row>
    <row r="6" spans="1:8" s="5" customFormat="1" ht="28.5" customHeight="1" x14ac:dyDescent="0.25">
      <c r="A6" s="6" t="s">
        <v>23</v>
      </c>
      <c r="B6" s="48">
        <v>2.44</v>
      </c>
      <c r="C6" s="40"/>
      <c r="D6" s="49" t="str">
        <f t="shared" si="1"/>
        <v>ok</v>
      </c>
      <c r="E6" s="50">
        <v>13680</v>
      </c>
      <c r="F6" s="20">
        <f t="shared" si="0"/>
        <v>0</v>
      </c>
      <c r="G6" s="20">
        <f t="shared" si="2"/>
        <v>0</v>
      </c>
      <c r="H6" s="20">
        <f t="shared" si="3"/>
        <v>0</v>
      </c>
    </row>
    <row r="7" spans="1:8" s="5" customFormat="1" ht="28.5" customHeight="1" x14ac:dyDescent="0.25">
      <c r="A7" s="6" t="s">
        <v>24</v>
      </c>
      <c r="B7" s="48">
        <v>2.21</v>
      </c>
      <c r="C7" s="40"/>
      <c r="D7" s="49" t="str">
        <f t="shared" si="1"/>
        <v>ok</v>
      </c>
      <c r="E7" s="51">
        <v>2736</v>
      </c>
      <c r="F7" s="20">
        <f t="shared" si="0"/>
        <v>0</v>
      </c>
      <c r="G7" s="20">
        <f t="shared" si="2"/>
        <v>0</v>
      </c>
      <c r="H7" s="20">
        <f t="shared" si="3"/>
        <v>0</v>
      </c>
    </row>
    <row r="8" spans="1:8" s="5" customFormat="1" ht="28.5" customHeight="1" x14ac:dyDescent="0.25">
      <c r="A8" s="52" t="s">
        <v>25</v>
      </c>
      <c r="B8" s="53">
        <v>0.92</v>
      </c>
      <c r="C8" s="41"/>
      <c r="D8" s="54" t="str">
        <f t="shared" si="1"/>
        <v>ok</v>
      </c>
      <c r="E8" s="55">
        <v>16416</v>
      </c>
      <c r="F8" s="21">
        <f t="shared" si="0"/>
        <v>0</v>
      </c>
      <c r="G8" s="21">
        <f t="shared" si="2"/>
        <v>0</v>
      </c>
      <c r="H8" s="21">
        <f t="shared" si="3"/>
        <v>0</v>
      </c>
    </row>
    <row r="9" spans="1:8" s="38" customFormat="1" ht="16.5" thickBot="1" x14ac:dyDescent="0.3">
      <c r="A9" s="34"/>
      <c r="B9" s="35"/>
      <c r="C9" s="56"/>
      <c r="D9" s="57"/>
      <c r="E9" s="36" t="s">
        <v>14</v>
      </c>
      <c r="F9" s="37">
        <f>SUM(F3:F8)</f>
        <v>0</v>
      </c>
      <c r="G9" s="37">
        <f t="shared" ref="G9:H9" si="4">SUM(G3:G8)</f>
        <v>0</v>
      </c>
      <c r="H9" s="37">
        <f t="shared" si="4"/>
        <v>0</v>
      </c>
    </row>
    <row r="10" spans="1:8" ht="28.5" customHeight="1" x14ac:dyDescent="0.25">
      <c r="A10" s="4" t="s">
        <v>8</v>
      </c>
      <c r="B10" s="45">
        <v>7.45</v>
      </c>
      <c r="C10" s="39"/>
      <c r="D10" s="58" t="str">
        <f t="shared" ref="D10:D15" si="5">IF(B10&gt;=C10,"ok","sup")</f>
        <v>ok</v>
      </c>
      <c r="E10" s="47">
        <v>485815</v>
      </c>
      <c r="F10" s="19">
        <f t="shared" ref="F10:F15" si="6">ROUND(C10*E10,2)</f>
        <v>0</v>
      </c>
      <c r="G10" s="19">
        <f t="shared" ref="G10:G15" si="7">ROUND(F10*0.1,2)</f>
        <v>0</v>
      </c>
      <c r="H10" s="19">
        <f>F10+G10</f>
        <v>0</v>
      </c>
    </row>
    <row r="11" spans="1:8" ht="28.5" customHeight="1" x14ac:dyDescent="0.25">
      <c r="A11" s="6" t="s">
        <v>9</v>
      </c>
      <c r="B11" s="48">
        <v>4.6900000000000004</v>
      </c>
      <c r="C11" s="40"/>
      <c r="D11" s="49" t="str">
        <f t="shared" si="5"/>
        <v>ok</v>
      </c>
      <c r="E11" s="50">
        <v>39520</v>
      </c>
      <c r="F11" s="20">
        <f t="shared" si="6"/>
        <v>0</v>
      </c>
      <c r="G11" s="20">
        <f t="shared" si="7"/>
        <v>0</v>
      </c>
      <c r="H11" s="20">
        <f t="shared" ref="H11:H15" si="8">F11+G11</f>
        <v>0</v>
      </c>
    </row>
    <row r="12" spans="1:8" ht="28.5" customHeight="1" x14ac:dyDescent="0.25">
      <c r="A12" s="7" t="s">
        <v>10</v>
      </c>
      <c r="B12" s="48">
        <v>3.05</v>
      </c>
      <c r="C12" s="40"/>
      <c r="D12" s="49" t="str">
        <f t="shared" si="5"/>
        <v>ok</v>
      </c>
      <c r="E12" s="51">
        <v>7904</v>
      </c>
      <c r="F12" s="20">
        <f t="shared" si="6"/>
        <v>0</v>
      </c>
      <c r="G12" s="20">
        <f t="shared" si="7"/>
        <v>0</v>
      </c>
      <c r="H12" s="20">
        <f t="shared" si="8"/>
        <v>0</v>
      </c>
    </row>
    <row r="13" spans="1:8" ht="28.5" customHeight="1" x14ac:dyDescent="0.25">
      <c r="A13" s="6" t="s">
        <v>23</v>
      </c>
      <c r="B13" s="48">
        <v>2.44</v>
      </c>
      <c r="C13" s="40"/>
      <c r="D13" s="49" t="str">
        <f t="shared" si="5"/>
        <v>ok</v>
      </c>
      <c r="E13" s="50">
        <v>13310</v>
      </c>
      <c r="F13" s="20">
        <f t="shared" si="6"/>
        <v>0</v>
      </c>
      <c r="G13" s="20">
        <f t="shared" si="7"/>
        <v>0</v>
      </c>
      <c r="H13" s="20">
        <f t="shared" si="8"/>
        <v>0</v>
      </c>
    </row>
    <row r="14" spans="1:8" ht="28.5" customHeight="1" x14ac:dyDescent="0.25">
      <c r="A14" s="6" t="s">
        <v>24</v>
      </c>
      <c r="B14" s="48">
        <v>2.21</v>
      </c>
      <c r="C14" s="40"/>
      <c r="D14" s="49" t="str">
        <f t="shared" si="5"/>
        <v>ok</v>
      </c>
      <c r="E14" s="51">
        <v>2662</v>
      </c>
      <c r="F14" s="20">
        <f t="shared" si="6"/>
        <v>0</v>
      </c>
      <c r="G14" s="20">
        <f t="shared" si="7"/>
        <v>0</v>
      </c>
      <c r="H14" s="20">
        <f t="shared" si="8"/>
        <v>0</v>
      </c>
    </row>
    <row r="15" spans="1:8" ht="28.5" customHeight="1" x14ac:dyDescent="0.25">
      <c r="A15" s="52" t="s">
        <v>25</v>
      </c>
      <c r="B15" s="53">
        <v>0.92</v>
      </c>
      <c r="C15" s="41"/>
      <c r="D15" s="54" t="str">
        <f t="shared" si="5"/>
        <v>ok</v>
      </c>
      <c r="E15" s="55">
        <v>15972</v>
      </c>
      <c r="F15" s="21">
        <f t="shared" si="6"/>
        <v>0</v>
      </c>
      <c r="G15" s="21">
        <f t="shared" si="7"/>
        <v>0</v>
      </c>
      <c r="H15" s="21">
        <f t="shared" si="8"/>
        <v>0</v>
      </c>
    </row>
    <row r="16" spans="1:8" ht="16.5" thickBot="1" x14ac:dyDescent="0.3">
      <c r="A16" s="8"/>
      <c r="B16" s="18"/>
      <c r="C16" s="59"/>
      <c r="D16" s="60"/>
      <c r="E16" s="27" t="s">
        <v>15</v>
      </c>
      <c r="F16" s="22">
        <f>SUM(F10:F15)</f>
        <v>0</v>
      </c>
      <c r="G16" s="22">
        <f t="shared" ref="G16:H16" si="9">SUM(G10:G15)</f>
        <v>0</v>
      </c>
      <c r="H16" s="22">
        <f t="shared" si="9"/>
        <v>0</v>
      </c>
    </row>
    <row r="17" spans="1:8" ht="28.5" customHeight="1" x14ac:dyDescent="0.25">
      <c r="A17" s="9" t="s">
        <v>8</v>
      </c>
      <c r="B17" s="61">
        <v>7.45</v>
      </c>
      <c r="C17" s="42"/>
      <c r="D17" s="62" t="str">
        <f t="shared" ref="D17:D22" si="10">IF(B17&gt;=C17,"ok","sup")</f>
        <v>ok</v>
      </c>
      <c r="E17" s="63">
        <v>591665</v>
      </c>
      <c r="F17" s="23">
        <f t="shared" ref="F17:F22" si="11">ROUND(C17*E17,2)</f>
        <v>0</v>
      </c>
      <c r="G17" s="23">
        <f>ROUND(F17*0.1,2)</f>
        <v>0</v>
      </c>
      <c r="H17" s="23">
        <f>F17+G17</f>
        <v>0</v>
      </c>
    </row>
    <row r="18" spans="1:8" ht="28.5" customHeight="1" x14ac:dyDescent="0.25">
      <c r="A18" s="6" t="s">
        <v>9</v>
      </c>
      <c r="B18" s="48">
        <v>4.6900000000000004</v>
      </c>
      <c r="C18" s="40"/>
      <c r="D18" s="49" t="str">
        <f t="shared" si="10"/>
        <v>ok</v>
      </c>
      <c r="E18" s="50">
        <v>7410</v>
      </c>
      <c r="F18" s="20">
        <f t="shared" si="11"/>
        <v>0</v>
      </c>
      <c r="G18" s="20">
        <f t="shared" ref="G18:G22" si="12">ROUND(F18*0.1,2)</f>
        <v>0</v>
      </c>
      <c r="H18" s="20">
        <f t="shared" ref="H18:H22" si="13">F18+G18</f>
        <v>0</v>
      </c>
    </row>
    <row r="19" spans="1:8" ht="28.5" customHeight="1" x14ac:dyDescent="0.25">
      <c r="A19" s="7" t="s">
        <v>10</v>
      </c>
      <c r="B19" s="48">
        <v>3.05</v>
      </c>
      <c r="C19" s="40"/>
      <c r="D19" s="49" t="str">
        <f t="shared" si="10"/>
        <v>ok</v>
      </c>
      <c r="E19" s="51">
        <v>5681</v>
      </c>
      <c r="F19" s="20">
        <f t="shared" si="11"/>
        <v>0</v>
      </c>
      <c r="G19" s="20">
        <f t="shared" si="12"/>
        <v>0</v>
      </c>
      <c r="H19" s="20">
        <f t="shared" si="13"/>
        <v>0</v>
      </c>
    </row>
    <row r="20" spans="1:8" ht="28.5" customHeight="1" x14ac:dyDescent="0.25">
      <c r="A20" s="6" t="s">
        <v>23</v>
      </c>
      <c r="B20" s="48">
        <v>2.44</v>
      </c>
      <c r="C20" s="40"/>
      <c r="D20" s="49" t="str">
        <f t="shared" si="10"/>
        <v>ok</v>
      </c>
      <c r="E20" s="50">
        <v>16210</v>
      </c>
      <c r="F20" s="20">
        <f t="shared" si="11"/>
        <v>0</v>
      </c>
      <c r="G20" s="20">
        <f t="shared" si="12"/>
        <v>0</v>
      </c>
      <c r="H20" s="20">
        <f t="shared" si="13"/>
        <v>0</v>
      </c>
    </row>
    <row r="21" spans="1:8" ht="28.5" customHeight="1" x14ac:dyDescent="0.25">
      <c r="A21" s="6" t="s">
        <v>24</v>
      </c>
      <c r="B21" s="48">
        <v>2.21</v>
      </c>
      <c r="C21" s="40"/>
      <c r="D21" s="49" t="str">
        <f t="shared" si="10"/>
        <v>ok</v>
      </c>
      <c r="E21" s="51">
        <v>3242</v>
      </c>
      <c r="F21" s="20">
        <f t="shared" si="11"/>
        <v>0</v>
      </c>
      <c r="G21" s="20">
        <f t="shared" si="12"/>
        <v>0</v>
      </c>
      <c r="H21" s="20">
        <f t="shared" si="13"/>
        <v>0</v>
      </c>
    </row>
    <row r="22" spans="1:8" ht="28.5" customHeight="1" x14ac:dyDescent="0.25">
      <c r="A22" s="52" t="s">
        <v>25</v>
      </c>
      <c r="B22" s="53">
        <v>0.92</v>
      </c>
      <c r="C22" s="41"/>
      <c r="D22" s="64" t="str">
        <f t="shared" si="10"/>
        <v>ok</v>
      </c>
      <c r="E22" s="65">
        <v>19452</v>
      </c>
      <c r="F22" s="20">
        <f t="shared" si="11"/>
        <v>0</v>
      </c>
      <c r="G22" s="20">
        <f t="shared" si="12"/>
        <v>0</v>
      </c>
      <c r="H22" s="20">
        <f t="shared" si="13"/>
        <v>0</v>
      </c>
    </row>
    <row r="23" spans="1:8" ht="16.5" thickBot="1" x14ac:dyDescent="0.3">
      <c r="A23" s="8"/>
      <c r="B23" s="18"/>
      <c r="C23" s="59"/>
      <c r="D23" s="60"/>
      <c r="E23" s="27" t="s">
        <v>16</v>
      </c>
      <c r="F23" s="22">
        <f>SUM(F17:F22)</f>
        <v>0</v>
      </c>
      <c r="G23" s="22">
        <f t="shared" ref="G23:H23" si="14">SUM(G17:G22)</f>
        <v>0</v>
      </c>
      <c r="H23" s="22">
        <f t="shared" si="14"/>
        <v>0</v>
      </c>
    </row>
    <row r="24" spans="1:8" ht="28.5" customHeight="1" x14ac:dyDescent="0.25">
      <c r="A24" s="9" t="s">
        <v>8</v>
      </c>
      <c r="B24" s="61">
        <v>7.45</v>
      </c>
      <c r="C24" s="42"/>
      <c r="D24" s="62" t="str">
        <f t="shared" ref="D24:D29" si="15">IF(B24&gt;=C24,"ok","sup")</f>
        <v>ok</v>
      </c>
      <c r="E24" s="63">
        <v>485085</v>
      </c>
      <c r="F24" s="24">
        <f t="shared" ref="F24:F29" si="16">ROUND(C24*E24,2)</f>
        <v>0</v>
      </c>
      <c r="G24" s="23">
        <f>ROUND(F24*0.1,2)</f>
        <v>0</v>
      </c>
      <c r="H24" s="24">
        <f>F24+G24</f>
        <v>0</v>
      </c>
    </row>
    <row r="25" spans="1:8" ht="28.5" customHeight="1" x14ac:dyDescent="0.25">
      <c r="A25" s="6" t="s">
        <v>9</v>
      </c>
      <c r="B25" s="48">
        <v>4.6900000000000004</v>
      </c>
      <c r="C25" s="40"/>
      <c r="D25" s="66" t="str">
        <f t="shared" si="15"/>
        <v>ok</v>
      </c>
      <c r="E25" s="67">
        <v>22230</v>
      </c>
      <c r="F25" s="25">
        <f t="shared" si="16"/>
        <v>0</v>
      </c>
      <c r="G25" s="20">
        <f t="shared" ref="G25:G29" si="17">ROUND(F25*0.1,2)</f>
        <v>0</v>
      </c>
      <c r="H25" s="25">
        <f t="shared" ref="H25:H29" si="18">F25+G25</f>
        <v>0</v>
      </c>
    </row>
    <row r="26" spans="1:8" ht="28.5" customHeight="1" x14ac:dyDescent="0.25">
      <c r="A26" s="7" t="s">
        <v>10</v>
      </c>
      <c r="B26" s="48">
        <v>3.05</v>
      </c>
      <c r="C26" s="40"/>
      <c r="D26" s="66" t="str">
        <f t="shared" si="15"/>
        <v>ok</v>
      </c>
      <c r="E26" s="68">
        <v>14079</v>
      </c>
      <c r="F26" s="25">
        <f t="shared" si="16"/>
        <v>0</v>
      </c>
      <c r="G26" s="20">
        <f t="shared" si="17"/>
        <v>0</v>
      </c>
      <c r="H26" s="25">
        <f t="shared" si="18"/>
        <v>0</v>
      </c>
    </row>
    <row r="27" spans="1:8" ht="28.5" customHeight="1" x14ac:dyDescent="0.25">
      <c r="A27" s="6" t="s">
        <v>11</v>
      </c>
      <c r="B27" s="48">
        <v>2.44</v>
      </c>
      <c r="C27" s="40"/>
      <c r="D27" s="66" t="str">
        <f t="shared" si="15"/>
        <v>ok</v>
      </c>
      <c r="E27" s="69">
        <v>13290</v>
      </c>
      <c r="F27" s="25">
        <f t="shared" si="16"/>
        <v>0</v>
      </c>
      <c r="G27" s="20">
        <f t="shared" si="17"/>
        <v>0</v>
      </c>
      <c r="H27" s="25">
        <f t="shared" si="18"/>
        <v>0</v>
      </c>
    </row>
    <row r="28" spans="1:8" ht="28.5" customHeight="1" x14ac:dyDescent="0.25">
      <c r="A28" s="6" t="s">
        <v>12</v>
      </c>
      <c r="B28" s="48">
        <v>2.21</v>
      </c>
      <c r="C28" s="40"/>
      <c r="D28" s="66" t="str">
        <f t="shared" si="15"/>
        <v>ok</v>
      </c>
      <c r="E28" s="70">
        <v>2658</v>
      </c>
      <c r="F28" s="25">
        <f t="shared" si="16"/>
        <v>0</v>
      </c>
      <c r="G28" s="20">
        <f t="shared" si="17"/>
        <v>0</v>
      </c>
      <c r="H28" s="25">
        <f t="shared" si="18"/>
        <v>0</v>
      </c>
    </row>
    <row r="29" spans="1:8" ht="28.5" customHeight="1" x14ac:dyDescent="0.25">
      <c r="A29" s="52" t="s">
        <v>13</v>
      </c>
      <c r="B29" s="53">
        <v>0.92</v>
      </c>
      <c r="C29" s="41"/>
      <c r="D29" s="54" t="str">
        <f t="shared" si="15"/>
        <v>ok</v>
      </c>
      <c r="E29" s="71">
        <v>15948</v>
      </c>
      <c r="F29" s="26">
        <f t="shared" si="16"/>
        <v>0</v>
      </c>
      <c r="G29" s="21">
        <f t="shared" si="17"/>
        <v>0</v>
      </c>
      <c r="H29" s="26">
        <f t="shared" si="18"/>
        <v>0</v>
      </c>
    </row>
    <row r="30" spans="1:8" ht="16.5" thickBot="1" x14ac:dyDescent="0.3">
      <c r="A30" s="8"/>
      <c r="B30" s="18"/>
      <c r="C30" s="59"/>
      <c r="D30" s="60"/>
      <c r="E30" s="27" t="s">
        <v>17</v>
      </c>
      <c r="F30" s="22">
        <f>SUM(F24:F29)</f>
        <v>0</v>
      </c>
      <c r="G30" s="22">
        <f t="shared" ref="G30:H30" si="19">SUM(G24:G29)</f>
        <v>0</v>
      </c>
      <c r="H30" s="22">
        <f t="shared" si="19"/>
        <v>0</v>
      </c>
    </row>
    <row r="31" spans="1:8" ht="28.5" customHeight="1" x14ac:dyDescent="0.25">
      <c r="A31" s="9" t="s">
        <v>8</v>
      </c>
      <c r="B31" s="61">
        <v>7.45</v>
      </c>
      <c r="C31" s="42"/>
      <c r="D31" s="62" t="str">
        <f t="shared" ref="D31:D35" si="20">IF(B31&gt;=C31,"ok","sup")</f>
        <v>ok</v>
      </c>
      <c r="E31" s="63">
        <v>209510</v>
      </c>
      <c r="F31" s="24">
        <f>ROUND(C31*E31,2)</f>
        <v>0</v>
      </c>
      <c r="G31" s="23">
        <f>ROUND(F31*0.1,2)</f>
        <v>0</v>
      </c>
      <c r="H31" s="24">
        <f t="shared" ref="H31:H35" si="21">F31+G31</f>
        <v>0</v>
      </c>
    </row>
    <row r="32" spans="1:8" ht="28.5" customHeight="1" x14ac:dyDescent="0.25">
      <c r="A32" s="7" t="s">
        <v>10</v>
      </c>
      <c r="B32" s="48">
        <v>3.05</v>
      </c>
      <c r="C32" s="40"/>
      <c r="D32" s="66" t="str">
        <f t="shared" si="20"/>
        <v>ok</v>
      </c>
      <c r="E32" s="68">
        <v>240825</v>
      </c>
      <c r="F32" s="25">
        <f>ROUND(C32*E32,2)</f>
        <v>0</v>
      </c>
      <c r="G32" s="20">
        <f t="shared" ref="G32:G40" si="22">ROUND(F32*0.1,2)</f>
        <v>0</v>
      </c>
      <c r="H32" s="25">
        <f t="shared" si="21"/>
        <v>0</v>
      </c>
    </row>
    <row r="33" spans="1:8" ht="28.5" customHeight="1" x14ac:dyDescent="0.25">
      <c r="A33" s="6" t="s">
        <v>23</v>
      </c>
      <c r="B33" s="48">
        <v>2.44</v>
      </c>
      <c r="C33" s="40"/>
      <c r="D33" s="66" t="str">
        <f t="shared" si="20"/>
        <v>ok</v>
      </c>
      <c r="E33" s="67">
        <v>5740</v>
      </c>
      <c r="F33" s="25">
        <f>ROUND(C33*E33,2)</f>
        <v>0</v>
      </c>
      <c r="G33" s="20">
        <f>ROUND(F33*0.1,2)</f>
        <v>0</v>
      </c>
      <c r="H33" s="25">
        <f t="shared" si="21"/>
        <v>0</v>
      </c>
    </row>
    <row r="34" spans="1:8" ht="28.5" customHeight="1" x14ac:dyDescent="0.25">
      <c r="A34" s="6" t="s">
        <v>24</v>
      </c>
      <c r="B34" s="48">
        <v>2.21</v>
      </c>
      <c r="C34" s="40"/>
      <c r="D34" s="66" t="str">
        <f t="shared" si="20"/>
        <v>ok</v>
      </c>
      <c r="E34" s="68">
        <v>1148</v>
      </c>
      <c r="F34" s="25">
        <f>ROUND(C34*E34,2)</f>
        <v>0</v>
      </c>
      <c r="G34" s="20">
        <f t="shared" ref="G34:G35" si="23">ROUND(F34*0.1,2)</f>
        <v>0</v>
      </c>
      <c r="H34" s="25">
        <f t="shared" si="21"/>
        <v>0</v>
      </c>
    </row>
    <row r="35" spans="1:8" ht="28.5" customHeight="1" x14ac:dyDescent="0.25">
      <c r="A35" s="52" t="s">
        <v>25</v>
      </c>
      <c r="B35" s="53">
        <v>0.92</v>
      </c>
      <c r="C35" s="41"/>
      <c r="D35" s="54" t="str">
        <f t="shared" si="20"/>
        <v>ok</v>
      </c>
      <c r="E35" s="55">
        <v>6888</v>
      </c>
      <c r="F35" s="26">
        <f>ROUND(C35*E35,2)</f>
        <v>0</v>
      </c>
      <c r="G35" s="21">
        <f t="shared" si="23"/>
        <v>0</v>
      </c>
      <c r="H35" s="26">
        <f t="shared" si="21"/>
        <v>0</v>
      </c>
    </row>
    <row r="36" spans="1:8" ht="16.5" thickBot="1" x14ac:dyDescent="0.3">
      <c r="A36" s="8"/>
      <c r="B36" s="18"/>
      <c r="C36" s="59"/>
      <c r="D36" s="60"/>
      <c r="E36" s="27" t="s">
        <v>18</v>
      </c>
      <c r="F36" s="22">
        <f>SUM(F31:F35)</f>
        <v>0</v>
      </c>
      <c r="G36" s="22">
        <f t="shared" ref="G36:H36" si="24">SUM(G31:G35)</f>
        <v>0</v>
      </c>
      <c r="H36" s="22">
        <f t="shared" si="24"/>
        <v>0</v>
      </c>
    </row>
    <row r="37" spans="1:8" ht="28.5" customHeight="1" x14ac:dyDescent="0.25">
      <c r="A37" s="9" t="s">
        <v>8</v>
      </c>
      <c r="B37" s="61">
        <v>5.73</v>
      </c>
      <c r="C37" s="42"/>
      <c r="D37" s="62" t="str">
        <f t="shared" ref="D37:D40" si="25">IF(B37&gt;=C37,"ok","sup")</f>
        <v>ok</v>
      </c>
      <c r="E37" s="28">
        <v>401500</v>
      </c>
      <c r="F37" s="24">
        <f>ROUND(C37*E37,2)</f>
        <v>0</v>
      </c>
      <c r="G37" s="24">
        <f t="shared" si="22"/>
        <v>0</v>
      </c>
      <c r="H37" s="24">
        <f>F37+G37</f>
        <v>0</v>
      </c>
    </row>
    <row r="38" spans="1:8" ht="28.5" x14ac:dyDescent="0.25">
      <c r="A38" s="6" t="s">
        <v>23</v>
      </c>
      <c r="B38" s="48">
        <v>1.88</v>
      </c>
      <c r="C38" s="40"/>
      <c r="D38" s="66" t="str">
        <f t="shared" si="25"/>
        <v>ok</v>
      </c>
      <c r="E38" s="29">
        <v>11000</v>
      </c>
      <c r="F38" s="25">
        <f>ROUND(C38*E38,2)</f>
        <v>0</v>
      </c>
      <c r="G38" s="25">
        <f t="shared" si="22"/>
        <v>0</v>
      </c>
      <c r="H38" s="25">
        <f t="shared" ref="H38:H40" si="26">F38+G38</f>
        <v>0</v>
      </c>
    </row>
    <row r="39" spans="1:8" ht="28.5" x14ac:dyDescent="0.25">
      <c r="A39" s="6" t="s">
        <v>24</v>
      </c>
      <c r="B39" s="48">
        <v>1.7</v>
      </c>
      <c r="C39" s="40"/>
      <c r="D39" s="66" t="str">
        <f t="shared" si="25"/>
        <v>ok</v>
      </c>
      <c r="E39" s="29">
        <v>2200</v>
      </c>
      <c r="F39" s="25">
        <f>ROUND(C39*E39,2)</f>
        <v>0</v>
      </c>
      <c r="G39" s="25">
        <f t="shared" si="22"/>
        <v>0</v>
      </c>
      <c r="H39" s="25">
        <f t="shared" si="26"/>
        <v>0</v>
      </c>
    </row>
    <row r="40" spans="1:8" ht="28.5" x14ac:dyDescent="0.25">
      <c r="A40" s="52" t="s">
        <v>25</v>
      </c>
      <c r="B40" s="53">
        <v>0.71</v>
      </c>
      <c r="C40" s="41"/>
      <c r="D40" s="54" t="str">
        <f t="shared" si="25"/>
        <v>ok</v>
      </c>
      <c r="E40" s="30">
        <v>13200</v>
      </c>
      <c r="F40" s="26">
        <f>ROUND(C40*E40,2)</f>
        <v>0</v>
      </c>
      <c r="G40" s="26">
        <f t="shared" si="22"/>
        <v>0</v>
      </c>
      <c r="H40" s="26">
        <f t="shared" si="26"/>
        <v>0</v>
      </c>
    </row>
    <row r="41" spans="1:8" ht="16.5" thickBot="1" x14ac:dyDescent="0.3">
      <c r="A41" s="8"/>
      <c r="B41" s="18"/>
      <c r="C41" s="59"/>
      <c r="D41" s="60"/>
      <c r="E41" s="27" t="s">
        <v>19</v>
      </c>
      <c r="F41" s="22">
        <f>SUM(F37:F40)</f>
        <v>0</v>
      </c>
      <c r="G41" s="22">
        <f t="shared" ref="G41:H41" si="27">SUM(G37:G40)</f>
        <v>0</v>
      </c>
      <c r="H41" s="22">
        <f t="shared" si="27"/>
        <v>0</v>
      </c>
    </row>
    <row r="42" spans="1:8" ht="28.5" customHeight="1" x14ac:dyDescent="0.25">
      <c r="A42" s="9" t="s">
        <v>8</v>
      </c>
      <c r="B42" s="72">
        <v>10.039999999999999</v>
      </c>
      <c r="C42" s="43"/>
      <c r="D42" s="73" t="str">
        <f t="shared" ref="D42:D47" si="28">IF(B42&gt;=C42,"ok","sup")</f>
        <v>ok</v>
      </c>
      <c r="E42" s="31">
        <v>119255</v>
      </c>
      <c r="F42" s="24">
        <f t="shared" ref="F42:F47" si="29">ROUND(C42*E42,2)</f>
        <v>0</v>
      </c>
      <c r="G42" s="23">
        <f>ROUND(F42*0.1,2)</f>
        <v>0</v>
      </c>
      <c r="H42" s="24">
        <f>F42+G42</f>
        <v>0</v>
      </c>
    </row>
    <row r="43" spans="1:8" ht="28.5" customHeight="1" x14ac:dyDescent="0.25">
      <c r="A43" s="6" t="s">
        <v>20</v>
      </c>
      <c r="B43" s="74">
        <v>5.92</v>
      </c>
      <c r="C43" s="44"/>
      <c r="D43" s="75" t="str">
        <f t="shared" si="28"/>
        <v>ok</v>
      </c>
      <c r="E43" s="32">
        <v>14700</v>
      </c>
      <c r="F43" s="25">
        <f t="shared" si="29"/>
        <v>0</v>
      </c>
      <c r="G43" s="20">
        <f t="shared" ref="G43:G47" si="30">ROUND(F43*0.1,2)</f>
        <v>0</v>
      </c>
      <c r="H43" s="25">
        <f t="shared" ref="H43:H47" si="31">F43+G43</f>
        <v>0</v>
      </c>
    </row>
    <row r="44" spans="1:8" ht="28.5" customHeight="1" x14ac:dyDescent="0.25">
      <c r="A44" s="7" t="s">
        <v>10</v>
      </c>
      <c r="B44" s="48">
        <v>4.12</v>
      </c>
      <c r="C44" s="40"/>
      <c r="D44" s="75" t="str">
        <f t="shared" si="28"/>
        <v>ok</v>
      </c>
      <c r="E44" s="32">
        <v>17290</v>
      </c>
      <c r="F44" s="25">
        <f t="shared" si="29"/>
        <v>0</v>
      </c>
      <c r="G44" s="20">
        <f t="shared" si="30"/>
        <v>0</v>
      </c>
      <c r="H44" s="25">
        <f t="shared" si="31"/>
        <v>0</v>
      </c>
    </row>
    <row r="45" spans="1:8" ht="28.5" x14ac:dyDescent="0.25">
      <c r="A45" s="6" t="s">
        <v>23</v>
      </c>
      <c r="B45" s="48">
        <v>3.3</v>
      </c>
      <c r="C45" s="40"/>
      <c r="D45" s="75" t="str">
        <f t="shared" si="28"/>
        <v>ok</v>
      </c>
      <c r="E45" s="32">
        <v>2830</v>
      </c>
      <c r="F45" s="25">
        <f t="shared" si="29"/>
        <v>0</v>
      </c>
      <c r="G45" s="20">
        <f t="shared" si="30"/>
        <v>0</v>
      </c>
      <c r="H45" s="25">
        <f t="shared" si="31"/>
        <v>0</v>
      </c>
    </row>
    <row r="46" spans="1:8" ht="28.5" x14ac:dyDescent="0.25">
      <c r="A46" s="6" t="s">
        <v>24</v>
      </c>
      <c r="B46" s="48">
        <v>2.97</v>
      </c>
      <c r="C46" s="40"/>
      <c r="D46" s="75" t="str">
        <f t="shared" si="28"/>
        <v>ok</v>
      </c>
      <c r="E46" s="32">
        <v>566</v>
      </c>
      <c r="F46" s="25">
        <f t="shared" si="29"/>
        <v>0</v>
      </c>
      <c r="G46" s="20">
        <f t="shared" si="30"/>
        <v>0</v>
      </c>
      <c r="H46" s="25">
        <f t="shared" si="31"/>
        <v>0</v>
      </c>
    </row>
    <row r="47" spans="1:8" ht="28.5" x14ac:dyDescent="0.25">
      <c r="A47" s="52" t="s">
        <v>25</v>
      </c>
      <c r="B47" s="53">
        <v>1.24</v>
      </c>
      <c r="C47" s="41"/>
      <c r="D47" s="76" t="str">
        <f t="shared" si="28"/>
        <v>ok</v>
      </c>
      <c r="E47" s="33">
        <v>6792</v>
      </c>
      <c r="F47" s="26">
        <f t="shared" si="29"/>
        <v>0</v>
      </c>
      <c r="G47" s="21">
        <f t="shared" si="30"/>
        <v>0</v>
      </c>
      <c r="H47" s="26">
        <f t="shared" si="31"/>
        <v>0</v>
      </c>
    </row>
    <row r="48" spans="1:8" ht="16.5" thickBot="1" x14ac:dyDescent="0.3">
      <c r="A48" s="8"/>
      <c r="B48" s="18"/>
      <c r="C48" s="59"/>
      <c r="D48" s="60"/>
      <c r="E48" s="27" t="s">
        <v>21</v>
      </c>
      <c r="F48" s="22">
        <f>SUM(F42:F47)</f>
        <v>0</v>
      </c>
      <c r="G48" s="22">
        <f t="shared" ref="G48:H48" si="32">SUM(G42:G47)</f>
        <v>0</v>
      </c>
      <c r="H48" s="22">
        <f t="shared" si="32"/>
        <v>0</v>
      </c>
    </row>
    <row r="49" spans="1:8" ht="28.5" customHeight="1" x14ac:dyDescent="0.25">
      <c r="A49" s="9" t="s">
        <v>8</v>
      </c>
      <c r="B49" s="61">
        <v>10.039999999999999</v>
      </c>
      <c r="C49" s="42"/>
      <c r="D49" s="62" t="str">
        <f t="shared" ref="D49:D54" si="33">IF(B49&gt;=C49,"ok","sup")</f>
        <v>ok</v>
      </c>
      <c r="E49" s="31">
        <v>112455</v>
      </c>
      <c r="F49" s="24">
        <f t="shared" ref="F49:F54" si="34">ROUND(C49*E49,2)</f>
        <v>0</v>
      </c>
      <c r="G49" s="23">
        <f>ROUND(F49*0.1,2)</f>
        <v>0</v>
      </c>
      <c r="H49" s="24">
        <f t="shared" ref="H49:H54" si="35">F49+G49</f>
        <v>0</v>
      </c>
    </row>
    <row r="50" spans="1:8" ht="28.5" customHeight="1" x14ac:dyDescent="0.25">
      <c r="A50" s="6" t="s">
        <v>20</v>
      </c>
      <c r="B50" s="48">
        <v>5.92</v>
      </c>
      <c r="C50" s="40"/>
      <c r="D50" s="66" t="str">
        <f t="shared" si="33"/>
        <v>ok</v>
      </c>
      <c r="E50" s="32">
        <v>17850</v>
      </c>
      <c r="F50" s="25">
        <f t="shared" si="34"/>
        <v>0</v>
      </c>
      <c r="G50" s="20">
        <f t="shared" ref="G50" si="36">ROUND(F50*0.1,2)</f>
        <v>0</v>
      </c>
      <c r="H50" s="25">
        <f t="shared" si="35"/>
        <v>0</v>
      </c>
    </row>
    <row r="51" spans="1:8" ht="28.5" customHeight="1" x14ac:dyDescent="0.25">
      <c r="A51" s="7" t="s">
        <v>10</v>
      </c>
      <c r="B51" s="48">
        <v>4.12</v>
      </c>
      <c r="C51" s="40"/>
      <c r="D51" s="66" t="str">
        <f t="shared" si="33"/>
        <v>ok</v>
      </c>
      <c r="E51" s="32">
        <v>16796</v>
      </c>
      <c r="F51" s="25">
        <f t="shared" si="34"/>
        <v>0</v>
      </c>
      <c r="G51" s="20">
        <f>ROUND(F51*0.1,2)</f>
        <v>0</v>
      </c>
      <c r="H51" s="25">
        <f t="shared" si="35"/>
        <v>0</v>
      </c>
    </row>
    <row r="52" spans="1:8" ht="28.5" x14ac:dyDescent="0.25">
      <c r="A52" s="6" t="s">
        <v>23</v>
      </c>
      <c r="B52" s="48">
        <v>3.3</v>
      </c>
      <c r="C52" s="40"/>
      <c r="D52" s="75" t="str">
        <f t="shared" si="33"/>
        <v>ok</v>
      </c>
      <c r="E52" s="32">
        <v>2550</v>
      </c>
      <c r="F52" s="25">
        <f t="shared" si="34"/>
        <v>0</v>
      </c>
      <c r="G52" s="20">
        <f>ROUND(F52*0.1,2)</f>
        <v>0</v>
      </c>
      <c r="H52" s="25">
        <f t="shared" si="35"/>
        <v>0</v>
      </c>
    </row>
    <row r="53" spans="1:8" ht="28.5" x14ac:dyDescent="0.25">
      <c r="A53" s="6" t="s">
        <v>24</v>
      </c>
      <c r="B53" s="48">
        <v>2.97</v>
      </c>
      <c r="C53" s="40"/>
      <c r="D53" s="75" t="str">
        <f t="shared" si="33"/>
        <v>ok</v>
      </c>
      <c r="E53" s="32">
        <v>510</v>
      </c>
      <c r="F53" s="25">
        <f t="shared" si="34"/>
        <v>0</v>
      </c>
      <c r="G53" s="20">
        <f t="shared" ref="G53" si="37">ROUND(F53*0.1,2)</f>
        <v>0</v>
      </c>
      <c r="H53" s="25">
        <f t="shared" si="35"/>
        <v>0</v>
      </c>
    </row>
    <row r="54" spans="1:8" ht="28.5" x14ac:dyDescent="0.25">
      <c r="A54" s="52" t="s">
        <v>25</v>
      </c>
      <c r="B54" s="53">
        <v>1.24</v>
      </c>
      <c r="C54" s="41"/>
      <c r="D54" s="76" t="str">
        <f t="shared" si="33"/>
        <v>ok</v>
      </c>
      <c r="E54" s="33">
        <v>6120</v>
      </c>
      <c r="F54" s="26">
        <f t="shared" si="34"/>
        <v>0</v>
      </c>
      <c r="G54" s="21">
        <f>ROUND(F54*0.1,2)</f>
        <v>0</v>
      </c>
      <c r="H54" s="26">
        <f t="shared" si="35"/>
        <v>0</v>
      </c>
    </row>
    <row r="55" spans="1:8" ht="16.5" thickBot="1" x14ac:dyDescent="0.3">
      <c r="A55" s="8"/>
      <c r="B55" s="18"/>
      <c r="C55" s="77"/>
      <c r="D55" s="77"/>
      <c r="E55" s="27" t="s">
        <v>22</v>
      </c>
      <c r="F55" s="22">
        <f>SUM(F49:F54)</f>
        <v>0</v>
      </c>
      <c r="G55" s="22">
        <f t="shared" ref="G55:H55" si="38">SUM(G49:G54)</f>
        <v>0</v>
      </c>
      <c r="H55" s="22">
        <f t="shared" si="38"/>
        <v>0</v>
      </c>
    </row>
    <row r="56" spans="1:8" x14ac:dyDescent="0.25">
      <c r="E56" s="12"/>
      <c r="F56" s="12"/>
      <c r="G56" s="12"/>
      <c r="H56" s="12"/>
    </row>
    <row r="57" spans="1:8" x14ac:dyDescent="0.25">
      <c r="E57" s="13"/>
      <c r="F57" s="13"/>
      <c r="G57" s="13"/>
      <c r="H57" s="13"/>
    </row>
    <row r="58" spans="1:8" x14ac:dyDescent="0.25">
      <c r="H58" s="14"/>
    </row>
  </sheetData>
  <sheetProtection algorithmName="SHA-512" hashValue="AKthqDOYv/6T5ikFTMRvupmD/qFR7j3/T4/AqPr+xNZN3dHtLmUqrddwJJsHLTHexpcFBpQ40Ww2ABgtGEjvhQ==" saltValue="oAoMTr/PA32Jrt6Rqx68ng==" spinCount="100000" sheet="1" objects="1" scenarios="1"/>
  <mergeCells count="1">
    <mergeCell ref="A1:H1"/>
  </mergeCells>
  <conditionalFormatting sqref="D3:D8 D10:D15 D17:D22 D24:D29 D31:D35 D37:D40 D42:D47 D49:D54">
    <cfRule type="cellIs" dxfId="1" priority="1" operator="equal">
      <formula>"ok"</formula>
    </cfRule>
    <cfRule type="cellIs" dxfId="0" priority="2" operator="equal">
      <formula>"sup"</formula>
    </cfRule>
  </conditionalFormatting>
  <printOptions horizontalCentered="1"/>
  <pageMargins left="0.31496062992125984" right="0.31496062992125984" top="0.35433070866141736" bottom="0.35433070866141736" header="0.31496062992125984" footer="0.31496062992125984"/>
  <pageSetup paperSize="9" scale="53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Oferta económica</vt:lpstr>
      <vt:lpstr>'Oferta económica'!Área_de_impresión</vt:lpstr>
    </vt:vector>
  </TitlesOfParts>
  <Company>Comunidad de Madrid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Madrid Digital</dc:creator>
  <cp:lastModifiedBy>ICM</cp:lastModifiedBy>
  <cp:lastPrinted>2023-08-24T08:06:41Z</cp:lastPrinted>
  <dcterms:created xsi:type="dcterms:W3CDTF">2023-06-19T11:44:21Z</dcterms:created>
  <dcterms:modified xsi:type="dcterms:W3CDTF">2023-08-24T08:13:52Z</dcterms:modified>
</cp:coreProperties>
</file>