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8ECB92B6-DA6B-422A-BB2C-07E85E18B916}" xr6:coauthVersionLast="47" xr6:coauthVersionMax="47" xr10:uidLastSave="{00000000-0000-0000-0000-000000000000}"/>
  <bookViews>
    <workbookView xWindow="-120" yWindow="-16320" windowWidth="29040" windowHeight="15840" xr2:uid="{31753CE1-FD68-48D6-8CCC-3338679C5C4B}"/>
  </bookViews>
  <sheets>
    <sheet name="Relación Valorada Capítulos" sheetId="2" r:id="rId1"/>
  </sheets>
  <definedNames>
    <definedName name="_xlnm.Print_Area" localSheetId="0">'Relación Valorada Capítulos'!$A$1:$H$232</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0" i="2" l="1"/>
  <c r="F200" i="2"/>
  <c r="H33" i="2"/>
  <c r="G177" i="2"/>
  <c r="G175" i="2"/>
  <c r="G171" i="2"/>
  <c r="G140" i="2"/>
  <c r="G162" i="2" l="1"/>
  <c r="H162" i="2" s="1"/>
  <c r="G160" i="2"/>
  <c r="H160" i="2" s="1"/>
  <c r="G158" i="2"/>
  <c r="H158" i="2" s="1"/>
  <c r="G156" i="2"/>
  <c r="H156" i="2" s="1"/>
  <c r="G152" i="2"/>
  <c r="H152" i="2" s="1"/>
  <c r="G150" i="2"/>
  <c r="H150" i="2" s="1"/>
  <c r="G146" i="2"/>
  <c r="H146" i="2" s="1"/>
  <c r="G142" i="2"/>
  <c r="H142" i="2" s="1"/>
  <c r="H140" i="2"/>
  <c r="G138" i="2"/>
  <c r="H138" i="2" s="1"/>
  <c r="G136" i="2"/>
  <c r="H136" i="2" s="1"/>
  <c r="G134" i="2"/>
  <c r="H134" i="2" s="1"/>
  <c r="G132" i="2"/>
  <c r="H132" i="2" s="1"/>
  <c r="G130" i="2"/>
  <c r="H130" i="2" s="1"/>
  <c r="H189" i="2"/>
  <c r="H191" i="2" s="1"/>
  <c r="F189" i="2"/>
  <c r="F191" i="2" s="1"/>
  <c r="H183" i="2"/>
  <c r="F183" i="2"/>
  <c r="H181" i="2"/>
  <c r="F181" i="2"/>
  <c r="H177" i="2"/>
  <c r="F177" i="2"/>
  <c r="H175" i="2"/>
  <c r="F175" i="2"/>
  <c r="H173" i="2"/>
  <c r="F173" i="2"/>
  <c r="H171" i="2"/>
  <c r="F171" i="2"/>
  <c r="H169" i="2"/>
  <c r="F169" i="2"/>
  <c r="H164" i="2"/>
  <c r="F164" i="2"/>
  <c r="F162" i="2"/>
  <c r="F160" i="2"/>
  <c r="F158" i="2"/>
  <c r="F156" i="2"/>
  <c r="H154" i="2"/>
  <c r="F154" i="2"/>
  <c r="F152" i="2"/>
  <c r="F150" i="2"/>
  <c r="F146" i="2"/>
  <c r="H144" i="2"/>
  <c r="F144" i="2"/>
  <c r="F142" i="2"/>
  <c r="F140" i="2"/>
  <c r="F138" i="2"/>
  <c r="F136" i="2"/>
  <c r="F134" i="2"/>
  <c r="F132" i="2"/>
  <c r="F130" i="2"/>
  <c r="H123" i="2"/>
  <c r="F123" i="2"/>
  <c r="H121" i="2"/>
  <c r="F121" i="2"/>
  <c r="H119" i="2"/>
  <c r="F119" i="2"/>
  <c r="H117" i="2"/>
  <c r="F117" i="2"/>
  <c r="H115" i="2"/>
  <c r="F115" i="2"/>
  <c r="H111" i="2"/>
  <c r="F111" i="2"/>
  <c r="H109" i="2"/>
  <c r="F109" i="2"/>
  <c r="H108" i="2"/>
  <c r="F108" i="2"/>
  <c r="H106" i="2"/>
  <c r="F106" i="2"/>
  <c r="H104" i="2"/>
  <c r="F104" i="2"/>
  <c r="H102" i="2"/>
  <c r="F102" i="2"/>
  <c r="H100" i="2"/>
  <c r="F100" i="2"/>
  <c r="H98" i="2"/>
  <c r="F98" i="2"/>
  <c r="H96" i="2"/>
  <c r="F96" i="2"/>
  <c r="H94" i="2"/>
  <c r="F94" i="2"/>
  <c r="H92" i="2"/>
  <c r="F92" i="2"/>
  <c r="H90" i="2"/>
  <c r="F90" i="2"/>
  <c r="H88" i="2"/>
  <c r="F88" i="2"/>
  <c r="H86" i="2"/>
  <c r="F86" i="2"/>
  <c r="H81" i="2"/>
  <c r="F81" i="2"/>
  <c r="H79" i="2"/>
  <c r="F79" i="2"/>
  <c r="H77" i="2"/>
  <c r="F77" i="2"/>
  <c r="H75" i="2"/>
  <c r="F75" i="2"/>
  <c r="H73" i="2"/>
  <c r="F73" i="2"/>
  <c r="H71" i="2"/>
  <c r="F71" i="2"/>
  <c r="H69" i="2"/>
  <c r="F69" i="2"/>
  <c r="H67" i="2"/>
  <c r="F67" i="2"/>
  <c r="H65" i="2"/>
  <c r="F65" i="2"/>
  <c r="H61" i="2"/>
  <c r="F61" i="2"/>
  <c r="H59" i="2"/>
  <c r="F59" i="2"/>
  <c r="H57" i="2"/>
  <c r="F57" i="2"/>
  <c r="H55" i="2"/>
  <c r="F55" i="2"/>
  <c r="H53" i="2"/>
  <c r="F53" i="2"/>
  <c r="H51" i="2"/>
  <c r="F51" i="2"/>
  <c r="H49" i="2"/>
  <c r="F49" i="2"/>
  <c r="H47" i="2"/>
  <c r="F47" i="2"/>
  <c r="H45" i="2"/>
  <c r="F45" i="2"/>
  <c r="H43" i="2"/>
  <c r="F43" i="2"/>
  <c r="H41" i="2"/>
  <c r="F41" i="2"/>
  <c r="H39" i="2"/>
  <c r="F39" i="2"/>
  <c r="H37" i="2"/>
  <c r="F37" i="2"/>
  <c r="F33" i="2"/>
  <c r="H31" i="2"/>
  <c r="F31" i="2"/>
  <c r="H29" i="2"/>
  <c r="F29" i="2"/>
  <c r="H27" i="2"/>
  <c r="F27" i="2"/>
  <c r="H25" i="2"/>
  <c r="F25" i="2"/>
  <c r="H23" i="2"/>
  <c r="F23" i="2"/>
  <c r="H21" i="2"/>
  <c r="F21" i="2"/>
  <c r="H19" i="2"/>
  <c r="F19" i="2"/>
  <c r="H17" i="2"/>
  <c r="F17" i="2"/>
  <c r="H15" i="2"/>
  <c r="F15" i="2"/>
  <c r="H13" i="2"/>
  <c r="F13" i="2"/>
  <c r="H11" i="2"/>
  <c r="F11" i="2"/>
  <c r="H9" i="2"/>
  <c r="F9" i="2"/>
  <c r="H7" i="2"/>
  <c r="F7" i="2"/>
  <c r="F113" i="2" l="1"/>
  <c r="H113" i="2"/>
  <c r="H63" i="2"/>
  <c r="H35" i="2"/>
  <c r="F35" i="2"/>
  <c r="F185" i="2"/>
  <c r="H185" i="2"/>
  <c r="H179" i="2"/>
  <c r="H148" i="2"/>
  <c r="H166" i="2"/>
  <c r="F148" i="2"/>
  <c r="F166" i="2"/>
  <c r="F179" i="2"/>
  <c r="F125" i="2"/>
  <c r="H125" i="2"/>
  <c r="F63" i="2"/>
  <c r="F83" i="2"/>
  <c r="H83" i="2"/>
  <c r="F126" i="2" l="1"/>
  <c r="F127" i="2" s="1"/>
  <c r="H186" i="2"/>
  <c r="H187" i="2" s="1"/>
  <c r="F186" i="2"/>
  <c r="F187" i="2" s="1"/>
  <c r="H126" i="2"/>
  <c r="H127" i="2" s="1"/>
  <c r="F193" i="2" l="1"/>
  <c r="H193" i="2"/>
  <c r="H196" i="2" s="1"/>
  <c r="H195" i="2" l="1"/>
  <c r="H197" i="2" s="1"/>
  <c r="F195" i="2"/>
  <c r="F196" i="2"/>
  <c r="H199" i="2" l="1"/>
  <c r="F197" i="2"/>
  <c r="F199"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4" authorId="0" shapeId="0" xr:uid="{DD43517E-F8B1-4B59-B94E-4B01DF961137}">
      <text>
        <r>
          <rPr>
            <b/>
            <sz val="9"/>
            <color indexed="81"/>
            <rFont val="Tahoma"/>
            <family val="2"/>
          </rPr>
          <t>Código del concepto. Ver colores en "Entorno de trabajo: Apariencia"</t>
        </r>
      </text>
    </comment>
    <comment ref="B4" authorId="0" shapeId="0" xr:uid="{EE36280B-9707-470E-ABD7-B14F914E6578}">
      <text>
        <r>
          <rPr>
            <b/>
            <sz val="9"/>
            <color indexed="81"/>
            <rFont val="Tahoma"/>
            <family val="2"/>
          </rPr>
          <t>Rendimiento o cantidad presupuestada</t>
        </r>
      </text>
    </comment>
    <comment ref="C4" authorId="0" shapeId="0" xr:uid="{16CC221B-C711-4AD3-991E-19F95D0C3BC7}">
      <text>
        <r>
          <rPr>
            <b/>
            <sz val="9"/>
            <color indexed="81"/>
            <rFont val="Tahoma"/>
            <family val="2"/>
          </rPr>
          <t>Unidad principal de medida del concepto</t>
        </r>
      </text>
    </comment>
    <comment ref="D4" authorId="0" shapeId="0" xr:uid="{A782F036-8025-4158-9C68-8E71C0A64564}">
      <text>
        <r>
          <rPr>
            <b/>
            <sz val="9"/>
            <color indexed="81"/>
            <rFont val="Tahoma"/>
            <family val="2"/>
          </rPr>
          <t>Descripción corta</t>
        </r>
      </text>
    </comment>
    <comment ref="E4" authorId="0" shapeId="0" xr:uid="{A6FD2512-D31B-4E1C-91D3-DCD9B3CC250B}">
      <text>
        <r>
          <rPr>
            <b/>
            <sz val="9"/>
            <color indexed="81"/>
            <rFont val="Tahoma"/>
            <family val="2"/>
          </rPr>
          <t>Precio unitario en el presupuesto</t>
        </r>
      </text>
    </comment>
    <comment ref="F4" authorId="0" shapeId="0" xr:uid="{FC2B0AB5-DA01-4BA6-ADA6-B36974026D1B}">
      <text>
        <r>
          <rPr>
            <b/>
            <sz val="9"/>
            <color indexed="81"/>
            <rFont val="Tahoma"/>
            <family val="2"/>
          </rPr>
          <t>Importe del presupuesto</t>
        </r>
      </text>
    </comment>
    <comment ref="G4" authorId="0" shapeId="0" xr:uid="{59E820A5-6483-4864-B46A-AED7281B206F}">
      <text>
        <r>
          <rPr>
            <b/>
            <sz val="9"/>
            <color indexed="81"/>
            <rFont val="Tahoma"/>
            <family val="2"/>
          </rPr>
          <t>Precio unitario en el presupuesto</t>
        </r>
      </text>
    </comment>
    <comment ref="H4" authorId="0" shapeId="0" xr:uid="{DEDD3F1D-AFA3-4361-B22B-5C4203AB07E4}">
      <text>
        <r>
          <rPr>
            <b/>
            <sz val="9"/>
            <color indexed="81"/>
            <rFont val="Tahoma"/>
            <family val="2"/>
          </rPr>
          <t>Importe del presupuesto</t>
        </r>
      </text>
    </comment>
  </commentList>
</comments>
</file>

<file path=xl/sharedStrings.xml><?xml version="1.0" encoding="utf-8"?>
<sst xmlns="http://schemas.openxmlformats.org/spreadsheetml/2006/main" count="371" uniqueCount="242">
  <si>
    <t>Código</t>
  </si>
  <si>
    <t>Ud</t>
  </si>
  <si>
    <t>ud</t>
  </si>
  <si>
    <t>m2</t>
  </si>
  <si>
    <t>APERTURA Y REPARACIÓN HUECO EN TABIQUE DE PLACAS DE YESO LAMINADO</t>
  </si>
  <si>
    <t>Apertura de hueco en tabique de placa de yeso laminado, para paso de instalaciones, mediante recorte de las dos placas de yeso laminado atornilladas a la perfilería, modificación del aislamiento interior para paso de instalaciones y posterior reposición con dos placas de cartón yeso con las mismas características a las desmontadas, incluso banda estanca autoadhesiva, tornillería para la fijación de las placas, cinta microperforada de papel con refuerzo metálico y pasta de secado en polvo, cinta microperforada de papel. Incluso recibido de cajas y paso de instalaciones, resolución de encuentros y puntos singulares, encintado para tratamiento de juntas, guarnecido y enlucido. Unidad completamente terminada, lista para aplicación de pintura.</t>
  </si>
  <si>
    <t>DESMONTAJE Y POSTERIOR MONTAJE PERFIL MAMPARA</t>
  </si>
  <si>
    <t>Desmontaje de perfil vertical que compone la mampara, para paso de cableado, incluso modificación mediante mecanizado, para apertura de hueco en el perfil para recibir caja del control, incluso paso de instalaciones y recibido de cajas. Colocación de perfil mecanizado en mampara en su sitio original, incluso remates, partida completamente terminada.</t>
  </si>
  <si>
    <t>CALO EN PETO/MURO PARA PASO DE CABLEADO</t>
  </si>
  <si>
    <t>Calo en el peto para paso de instalaciones desde el suelo técnico hasta el perfil tubular vertical a colocar sobre el muro cortina. Incluso apertura de hueco en muro de ladrillo/bloque de hormigón, desmontaje y modificación de repisa de chapa mediante mecanizado para aperetura de hueco y paso de instalaciones hasta perfil tubular por el interior del peto, colocación de nuevo de repisa de chapa, incluso remates y sellados, unidad completamente terminada.</t>
  </si>
  <si>
    <t>DESMONTAJE CON RECUPERACIÓN Y MONTAJE DE LOSETAS DE MOQUETA/SUELO VINILICO</t>
  </si>
  <si>
    <t>Desmontaje con recuperación de losetas de pavimente de moqueta de fibra sintética o losetas vinílicas de 50x50cm según emplazamiento, acopio en lugar indicado por la propiedad y posterior colocación en el mismo emplazamiento de losetas de pavimento de moqueta/vinílico previamente desmontado y acopiado, incluso adhesivo para el pegado, remates, encuentros, unidad completamente terminada. Carga manual sobre camión o contenedor del material que no es posible recuperar.</t>
  </si>
  <si>
    <t>DESMONTAJE SUELO TÉCNICO CON RECUPERACIÓN Y MONTAJE POSTERIOR</t>
  </si>
  <si>
    <t>Desmontaje de suelo técnico registrable existente, formado por baldosas apoyadas sobre soportes regulables Kingspan RG2 Access Floor Panels, con medios manuales, recuperación del material y acopio en lugar indicado por la propiedad para su posterior ubicación en el mismo emplazamiento, incluido montaje posterior de ese material recuperado y carga manual sobre camión o contenedor del material que no es posible recuperar.</t>
  </si>
  <si>
    <t>DESPEGADO REVESTIMIENTO PANEL VINÍLICO CON RECUPERACIÓN</t>
  </si>
  <si>
    <t>Despegado de revestimiento mural vinílico Vescom existente en paramentos verticales, con recuperación y acopio en lugar indicado por la propiedad y carga manual sobre camión o contenedor del material que no es posible recuperar.</t>
  </si>
  <si>
    <t>DESCONEXIONADO CORTINAS ENROLLABLES</t>
  </si>
  <si>
    <t>Desconexionado de cortinas enrollables existentes a desmontar, incluso recogida de cableado en zona y protección de éstos para posterior conexión.</t>
  </si>
  <si>
    <t>RECIBIDO CAJA, CONECTADO Y COLOCACIÓN DE CONTROLES</t>
  </si>
  <si>
    <t>Recibido de caja eléctrica en paramento vertical de placa de yeso laminado, así como en perfil metálico de mampara, incluso ayuda de paso de instalaciones, colocación de controles en las cajas y conectado de cableado a los controles, unidad completamente terminada.</t>
  </si>
  <si>
    <t>m</t>
  </si>
  <si>
    <t>DESMONTAJE, MECANIZADO Y COLOCACIÓN CHAPA BAJO FORJADO EN FACHADA</t>
  </si>
  <si>
    <t>Desmontaje de chapa de remate de fachada bajo forjado, para paso de cableado de cortinas enrollables, incluso modificación mediante mecanizado de encuentros con perfil tubular vertical. Posterior colocación de chapa de remate mecanizada en su sitio original, incluso remates y sellados. Partida completamente terminada.</t>
  </si>
  <si>
    <t>DESMONTAJE Y MONTAJE FALSO TECHO LAMAS FIBRA</t>
  </si>
  <si>
    <t>Desmontaje del falso techo registrable de lamas metálicas y lamas de fibras PES instaladas (tipo hunter Douglas), situado a una altura menor de 4 m, con medios manuales, sin deteriorar los elementos constructivos a los que se sujeta, ni las mismas lamas, acopio en lugar indicado por la propiedad, posible modificación y posterior montaje en la misma ubicación. El precio incluye todo tipo de modificación que sea necesaria realizar en el falso techo, ya sea en la estructura metálica, así como en las lamas de fibra. Carga manual sobre camión o contenedor del material que no es posible recuperar.</t>
  </si>
  <si>
    <t>CAJEADO SUELO TÉCNICO</t>
  </si>
  <si>
    <t>Formación de cajeado de panel de suelo técnico, para embeber caja y dejarla registrable. Incluso replanteo, corte de las piezas, resolución de encuentros y remates. Unidad completamente terminada.</t>
  </si>
  <si>
    <t>PA</t>
  </si>
  <si>
    <t>AYUDA PASO DE INSTALACIONES NORTE</t>
  </si>
  <si>
    <t>Ayuda para el paso de instalaciones por el interior del perfirl tubular, así como por el resto de huecos, patinillos, suelos, paramentos verticales y horizontales, desde cuadro eléctrico hasta conexión en cortina enrollable, incluyendo mano de obra en carga y descarga, materiales, apertura y tapado de rozas, recibidos, remates y ayudas a puesta a tierra, limpieza y medios auxiliares.</t>
  </si>
  <si>
    <t>RETIRADA, ACOPIO Y COLOCACIÓN MOBILIARIO</t>
  </si>
  <si>
    <t>Retirada, acopio en lugar indicado por la propiedad y posterior colocación en su ubicación original de todo tipo de mobiliario y elementos que interfieran en las zonas de actuación donde se desmontan pavimentos y paso de instalaciones.</t>
  </si>
  <si>
    <t>MONTAJE CORTINA ENROLLABLE MOTOR MECÁNICO 1,50m ANCHO, 1,90m ALTO</t>
  </si>
  <si>
    <t>Suministro y montaje de cortina enrollable para hueco de dimensiones 150 cm x alto 190cm, modelo Premium Plus I de la marca Bandalux o similar, accionada mediante motor mecánico Bandalux cable 40 3/30 o similar, con conexión a pulsadores o domótica, según la ubicación designada en proyecto, incluso box no autoportante. Enrolle de tela realizado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</si>
  <si>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MONTAJE CORTINA ENROLLABLE MOTOR MECÁNICO 1,60m ANCHO, 1,90m ALTO</t>
  </si>
  <si>
    <t>Suministro y montaje de cortina enrollable de ancho 160 cm x alto 190cm, modelo Premium Plus I de la marca Bandalux o similar, accionada mediante motor mecánico Bandalux cable 40 3/30 o similar, con conexión a pulsadores o domótica, según la ubicación designada en proyecto, incluso box no autoportante. Enrolle de tela realizado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</si>
  <si>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MONTAJE CORTINA ENROLLABLE MOTOR MECÁNICO 1,70m ANCHO, 1,90m ALTO</t>
  </si>
  <si>
    <t>Suministro y montaje de cortina enrollable de ancho 170 cm x alto 190cm, modelo Premium Plus I de la marca Bandalux o similar, accionada mediante motor mecánico Bandalux cable 40 3/30 o similar, con conexión a pulsadores o domótica, según la ubicación designada en proyecto, incluso box no autoportante. Enrolle de tela realizado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</si>
  <si>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MONTAJE CORTINA ENROLLABLE MOTOR MECÁNICO 2,00m ANCHO, 1,90m ALTO</t>
  </si>
  <si>
    <t>Suministro y montaje de cortina enrollable de ancho 200 cm x alto 190cm, modelo Premium Plus I de la marca Bandalux o similar, accionada mediante motor mecánico Bandalux cable 40 3/30 o similar, con conexión a pulsadores o domótica, según la ubicación designada en proyecto, incluso box no autoportante. Enrolle de tela realizado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</si>
  <si>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MONTAJE CORTINA ENROLLABLE MOTOR MECÁNICO 2,00m ANCHO, 2,70m ALTO</t>
  </si>
  <si>
    <t>Suministro y montaje de cortina enrollable de ancho 200 cm x alto 270cm, modelo Premium Plus I de la marca Bandalux o similar, accionada mediante motor mecánico Bandalux cable 40 3/30 o similar, con conexión a pulsadores o domótica, según la ubicación designada en proyecto, incluso box no autoportante. Enrolle de tela realizado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</si>
  <si>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MONTAJE CORTINA ENROLLABLE MOTOR RADIOFRECUENCIA 1,50m ANCHO, 1,90m ALTO</t>
  </si>
  <si>
    <t>Suministro y montaje de cortina enrollable de ancho 150 cm x alto 190cm, modelo Premium Plus I de la marca Bandalux o similar, accionada mediante motor de radio frecuencia Bandalux radio 40 3/30 o similar, según la ubicación designada en proyecto, incluso box no autoportante. Incluso mandos emisores a distancia con uno o varios canales según distribución recogida en proyecto. Enrolle de tela realizado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</si>
  <si>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MONTAJE CORTINA ENROLLABLE MOTOR RADIOFRECUENCIA 1,60 m ANCHO, 1,90m ALTO</t>
  </si>
  <si>
    <t>Suministro y montaje de cortina enrollable de ancho 160 cm x alto 190cm, modelo Premium Plus I de la marca Bandalux o similar, accionada mediante motor de radio frecuencia Bandalux radio 40 3/30 o similar, según la ubicación designada en proyecto, incluso box no autoportante. Incluso mandos emisores a distancia con uno o varios canales según distribución recogida en proyecto. Enrolle de tela realizado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</si>
  <si>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MONTAJE CORTINA ENROLLABLE MOTOR RADIOFRECUENCIA 1,70m ANCHO, 1,90m ALTO</t>
  </si>
  <si>
    <t>Suministro y montaje de cortina enrollable de ancho 170 cm x alto 190cm, modelo Premium Plus I de la marca Bandalux o similar, accionada mediante motor de radio frecuencia Bandalux radio 40 3/30 o similar, según la ubicación designada en proyecto, incluso box no autoportante. Incluso mandos emisores a distancia con uno o varios canales según distribución recogida en proyecto. Enrolle de tela realizado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</si>
  <si>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MONTAJE CORTINA ENROLLABLE MOTOR RADIOFRECUENCIA 2,00m ANCHO, 1,90m ALTO</t>
  </si>
  <si>
    <t>Suministro y montaje de cortina enrollable de ancho 200 cm x alto 190cm, modelo Premium Plus I de la marca Bandalux o similar, accionada mediante motor de radio frecuencia Bandalux radio 40 3/30 o similar, según la ubicación designada en proyecto, incluso box no autoportante. Incluso mandos emisores a distancia con uno o varios canales según distribución recogida en proyecto. Enrolle de tela realizado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</si>
  <si>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MONTAJE CORTINA ENROLLABLE MOTOR RADIOFRECUENCIA 2,00m ANCHO, 2,70m ALTO</t>
  </si>
  <si>
    <t>Suministro y montaje de cortina enrollable de ancho 200 cm x alto 270cm, modelo Premium Plus I de la marca Bandalux o similar, accionada mediante motor de radio frecuencia Bandalux radio 40 3/30 o similar, según la ubicación designada en proyecto, incluso box no autoportante. Incluso mandos emisores a distancia con uno o varios canales según distribución recogida en proyecto. Enrolle de tela realizado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</si>
  <si>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MONTAJE CORTINA ENROLLABLE MANUAL A CADENA 1,70m ANCHO, 1,90m ALTO</t>
  </si>
  <si>
    <t>Suministro y montaje de cortina enrollable de ancho 170 cm x alto 190cm, modelo Premium Plus I de la marca Bandalux o similar, accionada mediante sistema manual de cadena, según la ubicación designada en proyecto. El enrolle de tela se realiza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</si>
  <si>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MONTAJE CORTINA ENROLLABLE MANUAL A CADENA 2,00m ANCHO, 2,70m ALTO</t>
  </si>
  <si>
    <t>Suministro y montaje de cortina enrollable de ancho 200 cm x alto 270cm, modelo Premium Plus I de la marca Bandalux o similar, accionada mediante sistema manual de cadena, según la ubicación designada en proyecto. El enrolle de tela se realiza con tubos de aluminio extruido de diámetro ø 44 mm. Incluso contrapeso inferior oculto en el tejido en su versión circular de diámetro 20mm, para mantener la tela tensada. Instalación a techo o pared mediante soportes metálicos de alta calidad fijados mecánicamente. Perfilería, soportes, cadenas y elementos embellecedores de color negro. Tejido técnico perforado entretejido modelo Polyscreen® 351 en color ASH, referencia 16099 de Bandalux o similar, composición poliéster de alta tenacidad / PVC (sin fibra de vidrio), 508 g/m2 de peso con grado de abertura de 1%, certificación ignífuga M1/Euroclass Bs 3 d0. Tejido técnico sin ftalatos ni plomo, con certificado Greenguard®Gold, Declaración Ambiental de Producto, (DAP-EPD) y certificación de actividad antibacteriana. Unidad completamente terminada y funcionando.</t>
  </si>
  <si>
    <t>FIJACIÓN SOPORTE MANDO</t>
  </si>
  <si>
    <t>Fijación en paramento vertical del soporte de mando emisor a distancia, suministrado con el juego de cortinas enrollables al que pertenece. Incluso parte proporcional de pequeño material. Unidad completamente terminada.</t>
  </si>
  <si>
    <t>PINTURA PLÁSTICA</t>
  </si>
  <si>
    <t>Aplicación manual de dos manos de pintura plástica, color idéntico al existente, acabado mate, textura lisa, la primera mano diluida con un 20% de agua y la siguiente sin diluir, (rendimiento: 0,1 l/m² cada mano); previa aplicación de una mano de imprimación a base de copolímeros acrílicos en suspensión acuosa, sobre paramento interior de yeso proyectado o placas de yeso laminado, vertical.</t>
  </si>
  <si>
    <t>SUMINISTRO Y COLOCACIÓN PANEL VINÍLICO PARAMENTO VERTICAL</t>
  </si>
  <si>
    <t>Suministro y colocación de revestimiento papel vinílico tipo Vescom o similar, idéntico al existente, sobre paramento verticales en rollos de 25 m de longitud y 1,30 m. de anchura, tomado con adhesivo vinílico, cortado con cuchilla sin junta, eliminado de posible burbujas de aire, recorte de mecanismos, cerco de puertas, armario, apliques, etc., según planos de detalle. Unidad completamente terminada.</t>
  </si>
  <si>
    <t>CANALETA PERFIL TUBULAR ALUMINIO LACADO PARA SUBIDA INSTALACIONES</t>
  </si>
  <si>
    <t>Suministro y colocación de canaleta de perfil tubular de 50 x 25 mm de aluminio lacado en mismo RAL que la carpintería del muro cortina, para el paso de instalaciones desde el peto hasta el forjado superior, donde se ubica el motor de las cortinas enrollables, perfil fijado a los montantes del muro cortina. Incluso cortes, remates y sellados. Unidad completamente terminada.</t>
  </si>
  <si>
    <t>SUMINISTRO Y COLACIÓN BALDOSAS SUELO TÉCNICO</t>
  </si>
  <si>
    <t>Suministro e instalación de suelo técnico registrable, Kingspan RG2 Access Floor Panels o similar, formado por paneles de 600x600 mm, con núcleo de tablero aglomerado de madera de alta densidad, 27 kg/m², y 23 mm de espesor, con chapa de acero en la cara inferior y en la superior, remachado perimetralmente; apoyados sobre pedestales regulables en altura; según UNE-EN 13501-1, preparado para recibir el revestimiento flexible de acabado, no incluido en este precio. Incluye ajuste de placas para completa planeidad del pavimento, estructura, pedestales y cortes necesarios para su completa instalación. Unidad completamente terminada.</t>
  </si>
  <si>
    <t>SUMINISTRO Y COLOCACIÓN SUELO TÉCNICO CHAPA ACERO GALVANIZADO 3 mm</t>
  </si>
  <si>
    <t>Suministro e instalación de suelo técnico registrable, formado por paneles realizados a medida, realizados en chapa de acero galvanizado de 3 mm y bastidor perimetral de tubo 20x20, apoyados sobre pedestales regulables en altura; según UNE-EN 13501-1, preparado para recibir el revestimiento flexible de acabado, no incluido en este precio. Incluye ajuste de placas para completa planeidad del pavimento, estructura, pedestales y cortes necesarios para su completa instalación. Unidad completamente terminada.</t>
  </si>
  <si>
    <t>SUMINISTRO Y COLOCACIÓN MOQUETA</t>
  </si>
  <si>
    <t>Suministro y colocación de pavimento de moqueta de fibra sintética 100% poliamida, de pelo cortado, fabricada por proceso tufting, en losetas modelo Modulyss First Forward o similar, igual a la existente, de dimensiones de 50 x 50 cm. Unidad completamente terminada.</t>
  </si>
  <si>
    <t>SUMINISTRO Y COLOCACIÓN SUELO VINÍLICO</t>
  </si>
  <si>
    <t>Suministro y colocación de pavimento vinílico LVT de alto rendimiento con 39% de contenido reciclado pre-consumo, de la marca Interface o similar, modelo Textured Stones, color A00310 Dark Concrete, en loseta de dimensiones 50 x 50 cm, acabado Ceramor™ tratamiento de superficie de cerámica resistente a UV, espesor de la capa de uso (EN ISO 24340) 0.55 mm, espesor total (EN ISO 24346) 4.5mm, peso total (EN ISO 23997) 6880 g/m², Resistencia a sillas con ruedas (ISO 4918 / EN425) Pass, Inflamabilidad (EN ISO 9239-1) Euroclass Bfl-s1 (EN 13501-1). Pegada mediante adhesivo acrílico para pavimentos autoportantes removibles. Incluso recortes y remates. Unidad completamente terminada.</t>
  </si>
  <si>
    <t>SUMINISTRO Y COLOCACIÓN FALSO TECHO</t>
  </si>
  <si>
    <t>Suministro y montaje de falso techo tipo Hunter Douglas modelo HeartFelt o similar, sistema lineal formado por lamas de fibras PES termoformadas y no tejidas conjuntas abiertas entre los paneles de medidas 40 mm de ancho y 55 mm de alto, color a definir. Clipadas sobre perfil oculto de aluminio módulo 100, separación entre lamas de 60 mm. Todo el sistema sujeto a forjado mediante varilla roscada. Incluye fijaciones, tornillería, incluso p.p. del mismo material para colocar tapas en los extremos de las lamas. Totalmente terminado.</t>
  </si>
  <si>
    <t>LIMPIEZA FINAL DE OBRA NORTE</t>
  </si>
  <si>
    <t>Limpieza final de obra en todas las plantas afectadas por los trabajos en la fachada norte, incluyendo los trabajos de eliminación de la suciedad y el polvo acumulado en paramentos y carpinterías, limpieza de cristales y carpinterías exteriores, eliminación de manchas y restos de yeso y mortero adheridos en suelos y otros elementos, recogida y retirada de plásticos y cartones, todo ello junto con los demás restos de fin de obra depositados en el contenedor de residuos para su transporte a vertedero autorizado.</t>
  </si>
  <si>
    <t>101</t>
  </si>
  <si>
    <t>u</t>
  </si>
  <si>
    <t>Módulo actuador de persiana con motor con sistema de protección solar</t>
  </si>
  <si>
    <t>Suministro, montaje e instalación de actuador de persiana para 230 V AC y finales de carrera electromecánicos, con relés bloqueados eléctricamente entre sí para la conmutación en el sentido de giro, contactos de relé dimensionados para tensión nominal 230 V AC, 6 A, con 4 canales controlados como salidas de potencia.1 botón: Para el cambio entre modo normal y modo de direccionamiento. 1 botón: Para cambio entre bus y operación directa. Pulsadores: Para la operación directa de los drives de las persianas de cada canal. IP20. Compatibilidad con EN 50090-2-2. Carril DIN.</t>
  </si>
  <si>
    <t>105</t>
  </si>
  <si>
    <t>Magnetotérmico IC60N, 2P 6A</t>
  </si>
  <si>
    <t>Suministro, montaje e instalación de protección magnetotérmica para carril DIN, IC60N, 2P 6A. IP 20</t>
  </si>
  <si>
    <t>107</t>
  </si>
  <si>
    <t>Manguera de cable monofásico de 2 conductores de 1,5mm2</t>
  </si>
  <si>
    <t>Suministro e instalación de manguera de cable monofásico de 2 conductores de 1,5mm2, tensión nominal de 0,6/1 kV, tipo SZ1-K (con marcado CPR).</t>
  </si>
  <si>
    <t>104</t>
  </si>
  <si>
    <t>Manguera de cable trifásico de 4 conductores de 1,5mm2</t>
  </si>
  <si>
    <t>Suministro e instalación de manguera de cable trifásico de 4 conductores de 1,5mm2, tensión nominal de 0,6/1 kV, tipo SZ1-K (con marcado CPR).</t>
  </si>
  <si>
    <t>102</t>
  </si>
  <si>
    <t>Caja de relés para accionamiento programable de persianas</t>
  </si>
  <si>
    <t>Suministro, montaje e instalación de Caja estanca para instalación en superficie. Dimensiones internas de 220x170x80mm. IP65. IK07. Contiene 2 relés instalados en carril DIN para el accionamiento de subida/bajada programable. Relés con Intensidad nominal de 10A a 230VCA. Tasa de funcionamiento igual o superior a 1800ciclos/hora, con una durabilidad de 10 millones de ciclos. UL 508, IEC 61984. 2 circuitos NC/NO. También contiene bornero para conexión de hilos de entrada (procedente del programador) e hilos de salida (con destino a cada estor).</t>
  </si>
  <si>
    <t>103</t>
  </si>
  <si>
    <t>Manguera de cable monofásico de 3 conductores de 1,5mm2</t>
  </si>
  <si>
    <t>Suministro e instalación de manguera de cable monofásico de 3 conductores de 1,5mm2, tensión nominal de 0,6/1 kV, tipo SZ1-K (con marcado CPR).</t>
  </si>
  <si>
    <t>114</t>
  </si>
  <si>
    <t>Manguera de cable trifásico de 5 conductores de 1,5mm2</t>
  </si>
  <si>
    <t>Suministro e instalación de manguera de cable trifásico de 5 conductores de 1,5mm2, tensión nominal de 0,6/1 kV, tipo SZ1-K (con marcado CPR).</t>
  </si>
  <si>
    <t>112</t>
  </si>
  <si>
    <t>Caja de relés para accionamiento programable de persianas con pulsador</t>
  </si>
  <si>
    <t>Suministro, montaje e instalación de Caja estanca para instalación en superficie. Dimensiones internas de 220x170x80mm. IP65. IK07. Contiene 2 relés instalados en carril DIN para el accionamiento de subida/bajada programable. Relés con Intensidad nominal de 10A a 230VCA. Tasa de funcionamiento igual o superior a 1800ciclos/hora, con una durabilidad de 10 millones de ciclos. UL 508, IEC 61984. 2 circuitos NC/NO. Contiene 2 relés instalados en carril DIN para el accionamiento de subida/bajada programable. Relés con Intensidad nominal de 10A a 230VCA. Tasa de funcionamiento igual o superior a 1800ciclos/hora, con una durabilidad de 10 millones de ciclos. UL 508, IEC 61984. 4 circuitos NC/NO.También contiene bornero para conexión de hilos de entrada (procedente del programador) e hilos de salida (con destino a cada estor).</t>
  </si>
  <si>
    <t>116</t>
  </si>
  <si>
    <t>Pulsador de 3 posiciones (S, B, 0)</t>
  </si>
  <si>
    <t>Mecanismo con bastidor de fijación. Accionador basculante, con 3 posiciones (Subida, Bajada, Sin Movimiento). Tensión nominal de empleo de 250VAC. Corriente nominal 10A. IP20. Contiene caja para empotrar y mecanismos para su mecanizado.</t>
  </si>
  <si>
    <t>121</t>
  </si>
  <si>
    <t>Caja de relés para accionamiento programable de persianas para 3 estores</t>
  </si>
  <si>
    <t>Suministro, montaje e instalación de Caja estanca para instalación en superficie. Dimensiones internas de 220x170x80mm. IP65. IK07. Contiene 2 relés instalados en carril DIN para el accionamiento de subida/bajada programable. Relés con Intensidad nominal de 10A a 230VCA. Tasa de funcionamiento igual o superior a 1800ciclos/hora, con una durabilidad de 10 millones de ciclos. UL 508, IEC 61984. 4 circuitos NC/NO. También contiene bornero para conexión de hilos de entrada (procedente del programador) e hilos de salida (con destino a cada estor).</t>
  </si>
  <si>
    <t>122</t>
  </si>
  <si>
    <t>Caja de relés para accionamiento programable de persianas con pulsador de 3 estores</t>
  </si>
  <si>
    <t>Suministro, montaje e instalación de Caja estanca para instalación en superficie. Dimensiones internas de 220x170x80mm. IP65. IK07. Contiene 2 relés instalados en carril DIN para el accionamiento de subida/bajada programable. Relés con Intensidad nominal de 10A a 230VCA. Tasa de funcionamiento igual o superior a 1800ciclos/hora, con una durabilidad de 10 millones de ciclos. UL 508, IEC 61984. 4 circuitos NC/NO. Contiene 2 relés instalados en carril DIN para el accionamiento de subida/bajada programable. Relés con Intensidad nominal de 10A a 230VCA. Tasa de funcionamiento igual o superior a 1800ciclos/hora, con una durabilidad de 10 millones de ciclos. UL 508, IEC 61984. 4 circuitos NC/NO.También contiene bornero para conexión de hilos de entrada (procedente del programador) e hilos de salida (con destino a cada estor).</t>
  </si>
  <si>
    <t>118</t>
  </si>
  <si>
    <t>cable de 1 conductor de 1,5mm2</t>
  </si>
  <si>
    <t>108</t>
  </si>
  <si>
    <t>Caja de clemas para conexión de alimentación</t>
  </si>
  <si>
    <t>005</t>
  </si>
  <si>
    <t>Documentación Asbuilt instalación eléctrica</t>
  </si>
  <si>
    <t>Elaboración de toda la documentación Asbuilt, de la instalación eléctrica realizada en la obra de las fachadas norte y sur, con los planos y esquemas definitivos, así como la descripción, características y fichas técnicas de todos los elementos que la componen. Todos los cuadros instalados deben de ir rotulados y con los esquemas eléctricos incorporados en la tapa.</t>
  </si>
  <si>
    <t>CM1E17NR050</t>
  </si>
  <si>
    <t>BANDEJA DE REJILLA 60x200 mm C7</t>
  </si>
  <si>
    <t>Bandeja de rejilla de acero galvanizado de 60x200 mm, sin separadores, con borde redondeado, continuidad eléctrica garantizada, resistente a la corrosión Clase 7, con 70 micras de espesor de galvanizado en caliente, para montar en techo o en pared. Totalmente montada, según REBT, ITC-BT-21 y NTE-IEB.</t>
  </si>
  <si>
    <t>CABLEADO, PROGRAMACIÓN NUEVOS ACTUADORES Y PUESTA EN MARCHA</t>
  </si>
  <si>
    <t>Cableado con par trenzado según estándar KNX de nuevos actuadores. Se usará cable bus KNX apantallado con 2 Pares: Cableados en estrella. Color Par 1: Rojo-Negro / Par 2: Blanco-Amarillo. Para el tendido de cableado se usarán las zonas existentes, se deberá hacerse conforme a la normativa vigente. Se debe crear un segmento de línea entre el controlador PXC001 E.D existente y los nuevos controladores, instalando los elementos necesarios para ello (Fuente de alimentación con bobina incluida, amplificador de línea y todo el material necesario en cuadro donde actualmente se encuentra el PXC001 E.D. si no hubiera sitio, se añadirá cuadro de 600x600x200 junto al existente). Programación de nuevos actuadores KNX para gestionar las señales de los estores. Puesta en marcha y prueba de los actuadores KNX y estores. Se debe entregar esquema de todo lo instalado.</t>
  </si>
  <si>
    <t>PROGRAMACIÓN CONTROLADOR</t>
  </si>
  <si>
    <t>Programación controlador existente PXC001 E.D (etiquetado como AS18: Estores en instalación existente), pasarela KNX – Batnet, para nuevos actuadores KNX. Mismas señales de integración KNX para la gestión de los estores que los instalados actualmente. Se debe entregar copia de la nueva programación.</t>
  </si>
  <si>
    <t>LICENCIAS</t>
  </si>
  <si>
    <t>Licencias para nuevos puntos de E/S adicionales Desigo CC, registradas a nombre de Metro de Madrid, S.A.</t>
  </si>
  <si>
    <t>INTEGRACIÓN CONTROL NUEVOS ESTORES</t>
  </si>
  <si>
    <t>Integración control de nuevos estores en puesto central Desigo CC (BMS existente) según funcionamiento descrito en memoria, manteniendo filosofía de lo ya existente. Se debe entregar copia de la nueva programación.</t>
  </si>
  <si>
    <t>PROYECTO DE INGENIERÍA</t>
  </si>
  <si>
    <t>Elaboración y entrega de proyecto de ingeniería con toda la descripción de la instalación a ejecutar, englobando la programación de las cortinas enrollables de las fachadas norte y sur, esquemas de conexión entre todos los elementos, características de los elementos, memoria, planos, incluyendo toda la documentación requerida por METRO. Entrega de toda la documentación Asbuilt en formato digital.</t>
  </si>
  <si>
    <t>AYUDA PASO INSTALACIONES SUR</t>
  </si>
  <si>
    <t>Ayuda para el paso de instalaciones desde cuadro eléctrico hasta cajas de conexión, así como por el resto de huecos, patinillos, suelos y paramentos verticales, incluyendo mano de obra en carga y descarga, materiales, apertura y tapado de rozas, recibidos, remates y ayudas a puesta a tierra, limpieza y medios auxiliares.</t>
  </si>
  <si>
    <t>SUMINISTRO Y COLOCACIÓN TEXTURGLAS</t>
  </si>
  <si>
    <t>Suministro y colocación revestimiento decorativo texturglas B de la marca Regarsa o similar, tejido técnico de fibra de vidrio, con propiedades antigrietas y antibacterias, pintable, ignifugo, clasificación al Fuego B,s1-d0. Unidad completamente terminada, lista para aplicación de pintura.</t>
  </si>
  <si>
    <t>LIMPIEZA FINAL DE OBRA SUR</t>
  </si>
  <si>
    <t>Limpieza final de obra en todas las plantas afectadas por los trabajos en la fachada sur, incluyendo los trabajos de eliminación de la suciedad y el polvo acumulado en paramentos y carpinterías, limpieza de cristales y carpinterías exteriores, eliminación de manchas y restos de yeso y mortero adheridos en suelos y otros elementos, recogida y retirada de plásticos y cartones, todo ello junto con los demás restos de fin de obra depositados en el contenedor de residuos para su transporte a vertedero autorizado.</t>
  </si>
  <si>
    <t>141</t>
  </si>
  <si>
    <t>Modificación de cosidos de alimentación por control BMS</t>
  </si>
  <si>
    <t>Modificación de cosidos de alimentación por control BMS, agrupando 4 cajas por zona en vez de 3 cajas. Se considera sustitución de magnetotérmicos si se necesitase.</t>
  </si>
  <si>
    <t>MODIFICACIÓN PROGRAMACIÓN CONTROLADOR</t>
  </si>
  <si>
    <t>Modificación programación controlador PXC001 E.D (etiquetado como AS18: Estores en instalación existente), pasarela KNX - Batnet. Se debe entregar copia de la nueva programación.</t>
  </si>
  <si>
    <t>MODIFICACIÓN PROGRAMACIÓN BMS</t>
  </si>
  <si>
    <t>Modificación programación en BMS existente (Desigo CC) de estores actuales según funcionamiento descrito en memoria.Se debe entregar copia de la nueva programación.</t>
  </si>
  <si>
    <t>SEGURIDAD Y SALUD, CONTROL CALIDAD Y GESTIÓN RESIDUOS</t>
  </si>
  <si>
    <t>PROYECTO</t>
  </si>
  <si>
    <t>Medición</t>
  </si>
  <si>
    <t>Unidades de obra</t>
  </si>
  <si>
    <t>Importe</t>
  </si>
  <si>
    <t>Precio ejecución material</t>
  </si>
  <si>
    <t>OBRA DE INSTALACIÓN DE CORTINAS ENROLLABLES DEL CTA (NUEVA SEDE DE METRO DE MADRID, S.A.)</t>
  </si>
  <si>
    <t>D.01.01</t>
  </si>
  <si>
    <t>D.01.02</t>
  </si>
  <si>
    <t>D.01.03</t>
  </si>
  <si>
    <t>D.01.04</t>
  </si>
  <si>
    <t>D.01.05</t>
  </si>
  <si>
    <t>D.01.06</t>
  </si>
  <si>
    <t>D.01.07</t>
  </si>
  <si>
    <t>D.01.08</t>
  </si>
  <si>
    <t>D.01.09</t>
  </si>
  <si>
    <t>D.01.10</t>
  </si>
  <si>
    <t>D.01.11</t>
  </si>
  <si>
    <t>D.01.12</t>
  </si>
  <si>
    <t>D.01.13</t>
  </si>
  <si>
    <t>D.01.14</t>
  </si>
  <si>
    <t>C.01.01</t>
  </si>
  <si>
    <t>C.01.02</t>
  </si>
  <si>
    <t>C.01.03</t>
  </si>
  <si>
    <t>C.01.04</t>
  </si>
  <si>
    <t>C.01.05</t>
  </si>
  <si>
    <t>C.01.06</t>
  </si>
  <si>
    <t>C.01.07</t>
  </si>
  <si>
    <t>C.01.08</t>
  </si>
  <si>
    <t>C.01.09</t>
  </si>
  <si>
    <t>C.01.10</t>
  </si>
  <si>
    <t>C.01.11</t>
  </si>
  <si>
    <t>C.01.12</t>
  </si>
  <si>
    <t>R.01.01</t>
  </si>
  <si>
    <t>R.01.02</t>
  </si>
  <si>
    <t>R.01.03</t>
  </si>
  <si>
    <t>R.01.04</t>
  </si>
  <si>
    <t>R.01.05</t>
  </si>
  <si>
    <t>R.01.06</t>
  </si>
  <si>
    <t>R.01.07</t>
  </si>
  <si>
    <t>R.01.08</t>
  </si>
  <si>
    <t>R.01.09</t>
  </si>
  <si>
    <t>D.01.15</t>
  </si>
  <si>
    <t>R.01.10</t>
  </si>
  <si>
    <t>R.01.11</t>
  </si>
  <si>
    <t>C.01.13</t>
  </si>
  <si>
    <t>SS.01,01</t>
  </si>
  <si>
    <t>T.01.01</t>
  </si>
  <si>
    <t>T.01.02</t>
  </si>
  <si>
    <t>T.01.03</t>
  </si>
  <si>
    <t>T.01.04</t>
  </si>
  <si>
    <t>T.01.05</t>
  </si>
  <si>
    <t>T.02.01</t>
  </si>
  <si>
    <t>T.02.02</t>
  </si>
  <si>
    <t>Redacción y preparación de documentación técnica solicitada por METRO para Seguridad y
Salud en obra, para Gestión de Residuos. También se incluye cualquier gestión a
realizar en METRO para registrar a los trabajadores de la obra en la plataforma de trabajo
indicada por METRO. Se incluye el conjunto de elementos de balizamiento y señalización
provisional de obras, necesarios para el cumplimiento de la normativa vigente en materia de
Seguridad y Salud en el Trabajo. Así como la entrega de documentación de control de calidad generada durante la ejecución de los trabajos.</t>
  </si>
  <si>
    <t>GASTOS GENERALES</t>
  </si>
  <si>
    <t>BENEFICIO INDUSTRIAL</t>
  </si>
  <si>
    <t>Firma:</t>
  </si>
  <si>
    <t>CAPÍTULO A01. DESMONTAJES Y ALBAÑILERÍA</t>
  </si>
  <si>
    <t>Total CAPÍTULO A01. DESMONTAJES Y ALBAÑILERÍA</t>
  </si>
  <si>
    <t>CAPÍTULO A02. CORTINAS ENROLLABLES</t>
  </si>
  <si>
    <t>CAPÍTULO A03. REVESTIMIENTOS Y ACABADOS</t>
  </si>
  <si>
    <t>Total A02.  CORTINAS ENROLLABLES</t>
  </si>
  <si>
    <t>CAPÍTULO A04. INSTALACIONES</t>
  </si>
  <si>
    <t>SUBCAPÍTULO A04.01. INSTALACIÓN ELÉCTRICA</t>
  </si>
  <si>
    <t>Total SUBCAPÍTULO A04.01. INSTALACIÓN ELÉCTRICA</t>
  </si>
  <si>
    <t>SUBCAPÍTULO A04.02. INSTALACIÓN TELECOMUNICACIONES</t>
  </si>
  <si>
    <t>Total CAPÍTULO A04. INSTALACIONES</t>
  </si>
  <si>
    <t>Total SUBCAPÍTULO A04.02. INSTALACIÓN TELECOMUNICACIONES</t>
  </si>
  <si>
    <t>CAPÍTULO B01. DESMONTAJES Y ALBAÑILERÍA</t>
  </si>
  <si>
    <t>Total CAPÍTULO B01. DESMONTAJES Y ALBAÑILERÍA</t>
  </si>
  <si>
    <t>CAPÍTULO B02. REVESTIMIENTOS Y ACABADOS</t>
  </si>
  <si>
    <t>Total CAPÍTULO B02. REVESTIMIENTOS Y ACABADOS</t>
  </si>
  <si>
    <t>CAPÍTULO B03. INSTALACIONES</t>
  </si>
  <si>
    <t>SUBCAPÍTULO B03.01 INSTALACIÓN ELÉCTRICA</t>
  </si>
  <si>
    <t>Total SUBCAPÍTULO B03.01 INSTALACIÓN ELÉCTRICA</t>
  </si>
  <si>
    <t>SUBCAPÍTULO B03.02 INSTALACIÓN TELECOMUNICACIONES</t>
  </si>
  <si>
    <t>Total SUBCAPÍTULO B03.02 INSTALACIÓN TELECOMUNICACIONES</t>
  </si>
  <si>
    <t>Total CAPÍTULO B03. INSTALACIONES</t>
  </si>
  <si>
    <t>A. NUEVAS CORTINAS ENROLLABLES FACHADA NORTE</t>
  </si>
  <si>
    <t>Total CAPÍTULO A03. REVESTIMIENTOS Y ACABADOS</t>
  </si>
  <si>
    <t>Total A. NUEVAS CORTINAS ENROLLABLES FACHADA NORTE</t>
  </si>
  <si>
    <t>B. MODIFICACIÓN CORTINAS ENROLLABLES FACHADA SUR</t>
  </si>
  <si>
    <t>C. SEGURIDAD Y SALUD, CONTROL DE CALIDAD Y GESTIÓN DE RESIDUOS</t>
  </si>
  <si>
    <t>Total B. MODIFICACIÓN CORTINAS ENROLLABLES FACHADA SUR</t>
  </si>
  <si>
    <t>Total C. SEGURIDAD Y SALUD, CONTROL DE CALIDAD Y GESTIÓN DE RESIDUOS</t>
  </si>
  <si>
    <t>DESMONTAJE CORTINA ENROLLABLE MOTOR MECÁNICO</t>
  </si>
  <si>
    <t>Desmontaje de cortina enrollable, con recuperación, acopiada en lugar designado por la propiedad, accionada mediante motor mecánico, incluso desconexión de instalación a pulsadores o domótica, incluso box no autoportante y todos los elementos que compone la cortina enrollable, tubos de aluminio extruido de diámetro ø 4l4 mm, contrapeso inferior oculto en el tejido en su versión circular de diámetro 20mm. Desmontaje de soportes metálicos fijados mecánicamente a pared o techo, incuso perfilería, soportes, cadenas, elementos embellecedores y tejido técnico perforado entretejido.</t>
  </si>
  <si>
    <t>Total oferta sin IVA</t>
  </si>
  <si>
    <t>* La implantación de las medidas propuestas en la oferta técnica no conllevará un abono adicional por parte de Metro de Madrid</t>
  </si>
  <si>
    <t>*** Serán excluidas las ofertas que excedan del presupuesto de licitación (tanto sin IVA como con IVA).</t>
  </si>
  <si>
    <t>** El precio ofertado en cada una de las partidas y/o unidades no puede superar el precio unitario de licitación, a excepción del importe correspondiente al capítulo de Seguridad y Salud que sólo podrá modificarse en los términos establecidos en el R.D. 1627/97. El incumplimiento de lo señalado anteriormente supondrá la exclusión de la oferta. </t>
  </si>
  <si>
    <t>**** El importe de la celda “Total oferta sin IVA” debe incluir el importe correspondiente a las celdas “Beneficio industrial” y “Gastos Generales”. En caso de que las celdas mencionadas anteriormente no estén debidamente cumplimentadas, es decir, se encuentren en blanco, se considerará que el % ofertado para dichas celdas es 0.</t>
  </si>
  <si>
    <r>
      <rPr>
        <b/>
        <sz val="11"/>
        <color theme="1"/>
        <rFont val="Calibri"/>
        <family val="2"/>
        <scheme val="minor"/>
      </rPr>
      <t>Notas</t>
    </r>
    <r>
      <rPr>
        <sz val="11"/>
        <color theme="1"/>
        <rFont val="Calibri"/>
        <family val="2"/>
        <scheme val="minor"/>
      </rPr>
      <t>:</t>
    </r>
  </si>
  <si>
    <t>OFERTADO</t>
  </si>
  <si>
    <t>Total Presupuesto</t>
  </si>
  <si>
    <t>IVA</t>
  </si>
  <si>
    <t>Total oferta  IVA incluido</t>
  </si>
  <si>
    <t>Julio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</si>
</sst>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sz val="11"/>
      <color theme="1"/>
      <name val="Calibri"/>
      <family val="2"/>
      <scheme val="minor"/>
    </font>
    <font>
      <b/>
      <sz val="9"/>
      <color theme="1"/>
      <name val="Calibri"/>
      <family val="2"/>
      <scheme val="minor"/>
    </font>
    <font>
      <b/>
      <sz val="9"/>
      <name val="Calibri"/>
      <family val="2"/>
      <scheme val="minor"/>
    </font>
    <font>
      <b/>
      <sz val="9"/>
      <color rgb="FFFF40FF"/>
      <name val="Calibri"/>
      <family val="2"/>
      <scheme val="minor"/>
    </font>
    <font>
      <b/>
      <sz val="10"/>
      <color theme="1"/>
      <name val="Calibri"/>
      <family val="2"/>
      <scheme val="minor"/>
    </font>
    <font>
      <b/>
      <sz val="10"/>
      <name val="Calibri"/>
      <family val="2"/>
      <scheme val="minor"/>
    </font>
    <font>
      <sz val="10"/>
      <color theme="1"/>
      <name val="Calibri"/>
      <family val="2"/>
      <scheme val="minor"/>
    </font>
  </fonts>
  <fills count="6">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theme="4" tint="0.79998168889431442"/>
        <bgColor indexed="64"/>
      </patternFill>
    </fill>
    <fill>
      <patternFill patternType="solid">
        <fgColor theme="6"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9" fillId="0" borderId="0" applyFont="0" applyFill="0" applyBorder="0" applyAlignment="0" applyProtection="0"/>
  </cellStyleXfs>
  <cellXfs count="92">
    <xf numFmtId="0" fontId="0" fillId="0" borderId="0" xfId="0"/>
    <xf numFmtId="0" fontId="0" fillId="0" borderId="0" xfId="0" applyAlignment="1">
      <alignment vertical="top"/>
    </xf>
    <xf numFmtId="0" fontId="2" fillId="0" borderId="0" xfId="0" applyFont="1" applyAlignment="1">
      <alignment vertical="top"/>
    </xf>
    <xf numFmtId="4" fontId="7" fillId="0" borderId="0" xfId="0" applyNumberFormat="1" applyFont="1" applyAlignment="1">
      <alignment vertical="top"/>
    </xf>
    <xf numFmtId="0" fontId="7" fillId="0" borderId="0" xfId="0" applyFont="1" applyAlignment="1">
      <alignment vertical="top"/>
    </xf>
    <xf numFmtId="3" fontId="7" fillId="0" borderId="0" xfId="0" applyNumberFormat="1" applyFont="1" applyAlignment="1">
      <alignment vertical="top"/>
    </xf>
    <xf numFmtId="4" fontId="6" fillId="2" borderId="5" xfId="0" applyNumberFormat="1" applyFont="1" applyFill="1" applyBorder="1" applyAlignment="1">
      <alignment vertical="top"/>
    </xf>
    <xf numFmtId="4" fontId="6" fillId="2" borderId="6" xfId="0" applyNumberFormat="1" applyFont="1" applyFill="1" applyBorder="1" applyAlignment="1">
      <alignment vertical="top"/>
    </xf>
    <xf numFmtId="4" fontId="6" fillId="0" borderId="6" xfId="0" applyNumberFormat="1" applyFont="1" applyBorder="1" applyAlignment="1">
      <alignment vertical="top"/>
    </xf>
    <xf numFmtId="0" fontId="1" fillId="0" borderId="1" xfId="0" applyFont="1" applyBorder="1" applyAlignment="1">
      <alignment horizontal="center" vertical="center"/>
    </xf>
    <xf numFmtId="0" fontId="7" fillId="0" borderId="0" xfId="0" applyFont="1"/>
    <xf numFmtId="0" fontId="7" fillId="0" borderId="1" xfId="0" applyFont="1" applyBorder="1"/>
    <xf numFmtId="4" fontId="7" fillId="0" borderId="1" xfId="0" applyNumberFormat="1" applyFont="1" applyBorder="1"/>
    <xf numFmtId="10" fontId="7" fillId="0" borderId="1" xfId="1" applyNumberFormat="1" applyFont="1" applyBorder="1"/>
    <xf numFmtId="49" fontId="7" fillId="0" borderId="10" xfId="0" applyNumberFormat="1" applyFont="1" applyBorder="1" applyAlignment="1">
      <alignment vertical="top" wrapText="1"/>
    </xf>
    <xf numFmtId="49" fontId="7" fillId="0" borderId="11" xfId="0" applyNumberFormat="1" applyFont="1" applyBorder="1" applyAlignment="1">
      <alignment vertical="top" wrapText="1"/>
    </xf>
    <xf numFmtId="49" fontId="7" fillId="0" borderId="12" xfId="0" applyNumberFormat="1" applyFont="1" applyBorder="1" applyAlignment="1">
      <alignment vertical="top" wrapText="1"/>
    </xf>
    <xf numFmtId="49" fontId="7" fillId="0" borderId="13" xfId="0" applyNumberFormat="1" applyFont="1" applyBorder="1" applyAlignment="1">
      <alignment vertical="top" wrapText="1"/>
    </xf>
    <xf numFmtId="49" fontId="7" fillId="0" borderId="1" xfId="0" applyNumberFormat="1" applyFont="1" applyBorder="1" applyAlignment="1">
      <alignment vertical="top" wrapText="1"/>
    </xf>
    <xf numFmtId="4" fontId="7" fillId="0" borderId="1" xfId="0" applyNumberFormat="1" applyFont="1" applyBorder="1" applyAlignment="1">
      <alignment vertical="top"/>
    </xf>
    <xf numFmtId="4" fontId="8" fillId="0" borderId="1" xfId="0" applyNumberFormat="1" applyFont="1" applyBorder="1" applyAlignment="1">
      <alignment vertical="top"/>
    </xf>
    <xf numFmtId="49" fontId="7" fillId="0" borderId="1" xfId="0" applyNumberFormat="1" applyFont="1" applyBorder="1" applyAlignment="1">
      <alignment vertical="top"/>
    </xf>
    <xf numFmtId="4" fontId="6" fillId="0" borderId="7" xfId="0" applyNumberFormat="1" applyFont="1" applyBorder="1" applyAlignment="1">
      <alignment vertical="top"/>
    </xf>
    <xf numFmtId="4" fontId="6" fillId="0" borderId="1" xfId="0" applyNumberFormat="1" applyFont="1" applyBorder="1" applyAlignment="1">
      <alignment vertical="top"/>
    </xf>
    <xf numFmtId="49" fontId="7" fillId="0" borderId="3" xfId="0" applyNumberFormat="1" applyFont="1" applyBorder="1" applyAlignment="1">
      <alignment vertical="top" wrapText="1"/>
    </xf>
    <xf numFmtId="49" fontId="7" fillId="0" borderId="4" xfId="0" applyNumberFormat="1" applyFont="1" applyBorder="1" applyAlignment="1">
      <alignment vertical="top" wrapText="1"/>
    </xf>
    <xf numFmtId="0" fontId="4" fillId="0" borderId="1" xfId="0" applyFont="1" applyBorder="1" applyAlignment="1">
      <alignment vertical="center"/>
    </xf>
    <xf numFmtId="0" fontId="4" fillId="0" borderId="1" xfId="0" applyFont="1" applyBorder="1" applyAlignment="1">
      <alignment vertical="center" wrapText="1"/>
    </xf>
    <xf numFmtId="4" fontId="6" fillId="0" borderId="12" xfId="0" applyNumberFormat="1" applyFont="1" applyBorder="1" applyAlignment="1">
      <alignment vertical="top"/>
    </xf>
    <xf numFmtId="4" fontId="11" fillId="0" borderId="1" xfId="0" applyNumberFormat="1" applyFont="1" applyBorder="1" applyAlignment="1">
      <alignment vertical="top"/>
    </xf>
    <xf numFmtId="4" fontId="12" fillId="0" borderId="1" xfId="0" applyNumberFormat="1" applyFont="1" applyBorder="1" applyAlignment="1">
      <alignment vertical="top"/>
    </xf>
    <xf numFmtId="4" fontId="14" fillId="0" borderId="1" xfId="0" applyNumberFormat="1" applyFont="1" applyBorder="1" applyAlignment="1">
      <alignment vertical="top"/>
    </xf>
    <xf numFmtId="4" fontId="13" fillId="0" borderId="1" xfId="0" applyNumberFormat="1" applyFont="1" applyBorder="1"/>
    <xf numFmtId="0" fontId="15" fillId="0" borderId="0" xfId="0" applyFont="1"/>
    <xf numFmtId="49" fontId="7" fillId="0" borderId="1" xfId="0" applyNumberFormat="1" applyFont="1" applyFill="1" applyBorder="1" applyAlignment="1">
      <alignment vertical="top"/>
    </xf>
    <xf numFmtId="4" fontId="7" fillId="0" borderId="1" xfId="0" applyNumberFormat="1" applyFont="1" applyBorder="1" applyAlignment="1" applyProtection="1">
      <alignment vertical="top"/>
      <protection locked="0"/>
    </xf>
    <xf numFmtId="10" fontId="7" fillId="0" borderId="1" xfId="1" applyNumberFormat="1" applyFont="1" applyBorder="1" applyProtection="1">
      <protection locked="0"/>
    </xf>
    <xf numFmtId="4" fontId="14" fillId="0" borderId="14" xfId="0" applyNumberFormat="1" applyFont="1" applyBorder="1" applyAlignment="1">
      <alignment vertical="top"/>
    </xf>
    <xf numFmtId="0" fontId="0" fillId="0" borderId="0" xfId="0" applyAlignment="1">
      <alignment horizontal="left" vertical="distributed"/>
    </xf>
    <xf numFmtId="0" fontId="13" fillId="0" borderId="1" xfId="0" applyFont="1" applyBorder="1" applyAlignment="1">
      <alignment horizontal="left"/>
    </xf>
    <xf numFmtId="4" fontId="7" fillId="0" borderId="1" xfId="0" applyNumberFormat="1" applyFont="1" applyBorder="1" applyAlignment="1">
      <alignment vertical="top"/>
    </xf>
    <xf numFmtId="4" fontId="8" fillId="0" borderId="1" xfId="0" applyNumberFormat="1" applyFont="1" applyBorder="1" applyAlignment="1">
      <alignment vertical="top"/>
    </xf>
    <xf numFmtId="4" fontId="7" fillId="0" borderId="1" xfId="0" applyNumberFormat="1" applyFont="1" applyBorder="1" applyAlignment="1" applyProtection="1">
      <alignment vertical="top"/>
      <protection locked="0"/>
    </xf>
    <xf numFmtId="4" fontId="7" fillId="0" borderId="12" xfId="0" applyNumberFormat="1" applyFont="1" applyBorder="1" applyAlignment="1">
      <alignment vertical="top"/>
    </xf>
    <xf numFmtId="4" fontId="7" fillId="0" borderId="13" xfId="0" applyNumberFormat="1" applyFont="1" applyBorder="1" applyAlignment="1">
      <alignment vertical="top"/>
    </xf>
    <xf numFmtId="49" fontId="7" fillId="0" borderId="12" xfId="0" applyNumberFormat="1" applyFont="1" applyBorder="1" applyAlignment="1">
      <alignment vertical="top"/>
    </xf>
    <xf numFmtId="49" fontId="7" fillId="0" borderId="13" xfId="0" applyNumberFormat="1" applyFont="1" applyBorder="1" applyAlignment="1">
      <alignment vertical="top"/>
    </xf>
    <xf numFmtId="49" fontId="7" fillId="0" borderId="12" xfId="0" applyNumberFormat="1" applyFont="1" applyFill="1" applyBorder="1" applyAlignment="1">
      <alignment vertical="top"/>
    </xf>
    <xf numFmtId="49" fontId="7" fillId="0" borderId="13" xfId="0" applyNumberFormat="1" applyFont="1" applyFill="1" applyBorder="1" applyAlignment="1">
      <alignment vertical="top"/>
    </xf>
    <xf numFmtId="49" fontId="7" fillId="0" borderId="1" xfId="0" applyNumberFormat="1" applyFont="1" applyFill="1" applyBorder="1" applyAlignment="1">
      <alignment vertical="top"/>
    </xf>
    <xf numFmtId="49" fontId="7" fillId="0" borderId="1" xfId="0" applyNumberFormat="1" applyFont="1" applyBorder="1" applyAlignment="1">
      <alignment vertical="top"/>
    </xf>
    <xf numFmtId="0" fontId="1" fillId="0" borderId="2" xfId="0" applyFont="1" applyBorder="1" applyAlignment="1">
      <alignment horizontal="center" vertical="top"/>
    </xf>
    <xf numFmtId="0" fontId="1" fillId="0" borderId="3" xfId="0" applyFont="1" applyBorder="1" applyAlignment="1">
      <alignment horizontal="center" vertical="top"/>
    </xf>
    <xf numFmtId="0" fontId="1" fillId="0" borderId="1" xfId="0" applyFont="1" applyBorder="1" applyAlignment="1">
      <alignment horizontal="center" vertical="center" wrapText="1"/>
    </xf>
    <xf numFmtId="0" fontId="0" fillId="0" borderId="1" xfId="0" applyBorder="1" applyAlignment="1">
      <alignment vertical="top"/>
    </xf>
    <xf numFmtId="4" fontId="7" fillId="0" borderId="12" xfId="0" applyNumberFormat="1" applyFont="1" applyBorder="1" applyAlignment="1" applyProtection="1">
      <alignment vertical="top"/>
      <protection locked="0"/>
    </xf>
    <xf numFmtId="4" fontId="7" fillId="0" borderId="13" xfId="0" applyNumberFormat="1" applyFont="1" applyBorder="1" applyAlignment="1" applyProtection="1">
      <alignment vertical="top"/>
      <protection locked="0"/>
    </xf>
    <xf numFmtId="4" fontId="8" fillId="0" borderId="12" xfId="0" applyNumberFormat="1" applyFont="1" applyBorder="1" applyAlignment="1">
      <alignment vertical="top"/>
    </xf>
    <xf numFmtId="4" fontId="8" fillId="0" borderId="13" xfId="0" applyNumberFormat="1" applyFont="1" applyBorder="1" applyAlignment="1">
      <alignment vertical="top"/>
    </xf>
    <xf numFmtId="49" fontId="5" fillId="4" borderId="7" xfId="0" applyNumberFormat="1" applyFont="1" applyFill="1" applyBorder="1" applyAlignment="1">
      <alignment horizontal="left" vertical="top" wrapText="1"/>
    </xf>
    <xf numFmtId="49" fontId="5" fillId="4" borderId="8" xfId="0" applyNumberFormat="1" applyFont="1" applyFill="1" applyBorder="1" applyAlignment="1">
      <alignment horizontal="left" vertical="top" wrapText="1"/>
    </xf>
    <xf numFmtId="49" fontId="5" fillId="4" borderId="9" xfId="0" applyNumberFormat="1" applyFont="1" applyFill="1" applyBorder="1" applyAlignment="1">
      <alignment horizontal="left" vertical="top" wrapText="1"/>
    </xf>
    <xf numFmtId="49" fontId="5" fillId="0" borderId="1" xfId="0" applyNumberFormat="1" applyFont="1" applyBorder="1" applyAlignment="1">
      <alignment horizontal="right" vertical="top" wrapText="1"/>
    </xf>
    <xf numFmtId="49" fontId="5" fillId="5" borderId="8" xfId="0" applyNumberFormat="1" applyFont="1" applyFill="1" applyBorder="1" applyAlignment="1">
      <alignment horizontal="left" vertical="top" wrapText="1"/>
    </xf>
    <xf numFmtId="49" fontId="5" fillId="5" borderId="9" xfId="0" applyNumberFormat="1" applyFont="1" applyFill="1" applyBorder="1" applyAlignment="1">
      <alignment horizontal="left" vertical="top" wrapText="1"/>
    </xf>
    <xf numFmtId="4" fontId="7" fillId="0" borderId="1" xfId="0" applyNumberFormat="1" applyFont="1" applyBorder="1" applyAlignment="1" applyProtection="1">
      <alignment vertical="top"/>
    </xf>
    <xf numFmtId="49" fontId="10" fillId="0" borderId="1" xfId="0" applyNumberFormat="1" applyFont="1" applyBorder="1" applyAlignment="1">
      <alignment horizontal="left" vertical="top" wrapText="1"/>
    </xf>
    <xf numFmtId="49" fontId="5" fillId="2" borderId="8" xfId="0" applyNumberFormat="1" applyFont="1" applyFill="1" applyBorder="1" applyAlignment="1">
      <alignment horizontal="left" vertical="top"/>
    </xf>
    <xf numFmtId="49" fontId="5" fillId="2" borderId="9" xfId="0" applyNumberFormat="1" applyFont="1" applyFill="1" applyBorder="1" applyAlignment="1">
      <alignment horizontal="left" vertical="top"/>
    </xf>
    <xf numFmtId="49" fontId="5" fillId="0" borderId="7" xfId="0" applyNumberFormat="1" applyFont="1" applyBorder="1" applyAlignment="1">
      <alignment horizontal="center" vertical="top" wrapText="1"/>
    </xf>
    <xf numFmtId="49" fontId="5" fillId="0" borderId="8" xfId="0" applyNumberFormat="1" applyFont="1" applyBorder="1" applyAlignment="1">
      <alignment horizontal="center" vertical="top" wrapText="1"/>
    </xf>
    <xf numFmtId="49" fontId="5" fillId="0" borderId="9" xfId="0" applyNumberFormat="1" applyFont="1" applyBorder="1" applyAlignment="1">
      <alignment horizontal="center" vertical="top" wrapText="1"/>
    </xf>
    <xf numFmtId="49" fontId="5" fillId="0" borderId="7" xfId="0" applyNumberFormat="1" applyFont="1" applyBorder="1" applyAlignment="1">
      <alignment horizontal="left" vertical="top" wrapText="1"/>
    </xf>
    <xf numFmtId="49" fontId="5" fillId="0" borderId="9" xfId="0" applyNumberFormat="1" applyFont="1" applyBorder="1" applyAlignment="1">
      <alignment horizontal="left" vertical="top" wrapText="1"/>
    </xf>
    <xf numFmtId="49" fontId="5" fillId="0" borderId="1" xfId="0" applyNumberFormat="1" applyFont="1" applyBorder="1" applyAlignment="1">
      <alignment horizontal="left" vertical="top" wrapText="1"/>
    </xf>
    <xf numFmtId="0" fontId="7" fillId="0" borderId="1" xfId="0" applyFont="1" applyBorder="1" applyAlignment="1">
      <alignment horizontal="center" vertical="top"/>
    </xf>
    <xf numFmtId="49" fontId="5" fillId="2" borderId="1" xfId="0" applyNumberFormat="1" applyFont="1" applyFill="1" applyBorder="1" applyAlignment="1">
      <alignment horizontal="left" vertical="top"/>
    </xf>
    <xf numFmtId="49" fontId="11" fillId="0" borderId="1" xfId="0" applyNumberFormat="1" applyFont="1" applyBorder="1" applyAlignment="1">
      <alignment horizontal="left" vertical="top" wrapText="1"/>
    </xf>
    <xf numFmtId="49" fontId="13" fillId="0" borderId="1" xfId="0" applyNumberFormat="1" applyFont="1" applyBorder="1" applyAlignment="1">
      <alignment horizontal="left" vertical="top" wrapText="1"/>
    </xf>
    <xf numFmtId="49" fontId="5" fillId="5" borderId="7" xfId="0" applyNumberFormat="1" applyFont="1" applyFill="1" applyBorder="1" applyAlignment="1">
      <alignment horizontal="left" vertical="top" wrapText="1"/>
    </xf>
    <xf numFmtId="49" fontId="5" fillId="0" borderId="12" xfId="0" applyNumberFormat="1" applyFont="1" applyBorder="1" applyAlignment="1">
      <alignment horizontal="right" vertical="top" wrapText="1"/>
    </xf>
    <xf numFmtId="0" fontId="7" fillId="0" borderId="7" xfId="0" applyFont="1" applyBorder="1" applyAlignment="1">
      <alignment horizontal="center" vertical="top"/>
    </xf>
    <xf numFmtId="0" fontId="7" fillId="0" borderId="8" xfId="0" applyFont="1" applyBorder="1" applyAlignment="1">
      <alignment horizontal="center" vertical="top"/>
    </xf>
    <xf numFmtId="0" fontId="7" fillId="0" borderId="9" xfId="0" applyFont="1" applyBorder="1" applyAlignment="1">
      <alignment horizontal="center" vertical="top"/>
    </xf>
    <xf numFmtId="49" fontId="5" fillId="2" borderId="10" xfId="0" applyNumberFormat="1" applyFont="1" applyFill="1" applyBorder="1" applyAlignment="1">
      <alignment horizontal="left" vertical="top"/>
    </xf>
    <xf numFmtId="49" fontId="5" fillId="2" borderId="3" xfId="0" applyNumberFormat="1" applyFont="1" applyFill="1" applyBorder="1" applyAlignment="1">
      <alignment horizontal="left" vertical="top"/>
    </xf>
    <xf numFmtId="49" fontId="5" fillId="4" borderId="1"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0" borderId="8" xfId="0" applyNumberFormat="1" applyFont="1" applyBorder="1" applyAlignment="1">
      <alignment horizontal="right" vertical="top" wrapText="1"/>
    </xf>
    <xf numFmtId="49" fontId="5" fillId="0" borderId="9" xfId="0" applyNumberFormat="1" applyFont="1" applyBorder="1" applyAlignment="1">
      <alignment horizontal="right" vertical="top"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129540</xdr:colOff>
      <xdr:row>0</xdr:row>
      <xdr:rowOff>22860</xdr:rowOff>
    </xdr:from>
    <xdr:to>
      <xdr:col>1</xdr:col>
      <xdr:colOff>289560</xdr:colOff>
      <xdr:row>1</xdr:row>
      <xdr:rowOff>165099</xdr:rowOff>
    </xdr:to>
    <xdr:pic>
      <xdr:nvPicPr>
        <xdr:cNvPr id="2" name="Picture 30" descr="Descripción: LogCroma.jpg                                                   0009FA19Rafa                           ABA78158:">
          <a:extLst>
            <a:ext uri="{FF2B5EF4-FFF2-40B4-BE49-F238E27FC236}">
              <a16:creationId xmlns:a16="http://schemas.microsoft.com/office/drawing/2014/main" id="{4AF39B58-0073-460B-A835-E1A244387E8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540" y="22860"/>
          <a:ext cx="861060" cy="538479"/>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4E555-73E8-4A4E-A8EC-4F06F5A0F055}">
  <dimension ref="A1:H227"/>
  <sheetViews>
    <sheetView showGridLines="0" tabSelected="1" zoomScale="115" zoomScaleNormal="115" zoomScaleSheetLayoutView="115" workbookViewId="0">
      <selection activeCell="G7" sqref="G7:G8"/>
    </sheetView>
  </sheetViews>
  <sheetFormatPr baseColWidth="10" defaultRowHeight="15" x14ac:dyDescent="0.25"/>
  <cols>
    <col min="1" max="1" width="10.28515625" bestFit="1" customWidth="1"/>
    <col min="2" max="2" width="8" bestFit="1" customWidth="1"/>
    <col min="3" max="3" width="3.85546875" bestFit="1" customWidth="1"/>
    <col min="4" max="4" width="40.5703125" customWidth="1"/>
    <col min="5" max="5" width="8.5703125" customWidth="1"/>
    <col min="6" max="6" width="10.28515625" customWidth="1"/>
    <col min="7" max="7" width="9.42578125" customWidth="1"/>
    <col min="8" max="8" width="10.28515625" customWidth="1"/>
  </cols>
  <sheetData>
    <row r="1" spans="1:8" ht="31.15" customHeight="1" x14ac:dyDescent="0.25">
      <c r="D1" s="53" t="s">
        <v>149</v>
      </c>
      <c r="E1" s="53"/>
      <c r="F1" s="53"/>
      <c r="G1" s="9" t="s">
        <v>241</v>
      </c>
      <c r="H1" s="9">
        <v>2023</v>
      </c>
    </row>
    <row r="2" spans="1:8" x14ac:dyDescent="0.25">
      <c r="A2" s="1"/>
      <c r="B2" s="1"/>
      <c r="C2" s="1"/>
      <c r="D2" s="1"/>
      <c r="E2" s="1"/>
      <c r="F2" s="1"/>
      <c r="G2" s="1"/>
      <c r="H2" s="1"/>
    </row>
    <row r="3" spans="1:8" ht="18.75" x14ac:dyDescent="0.25">
      <c r="A3" s="2"/>
      <c r="B3" s="1"/>
      <c r="C3" s="1"/>
      <c r="D3" s="1"/>
      <c r="E3" s="51" t="s">
        <v>144</v>
      </c>
      <c r="F3" s="52"/>
      <c r="G3" s="51" t="s">
        <v>237</v>
      </c>
      <c r="H3" s="52"/>
    </row>
    <row r="4" spans="1:8" ht="38.25" x14ac:dyDescent="0.25">
      <c r="A4" s="26" t="s">
        <v>0</v>
      </c>
      <c r="B4" s="26" t="s">
        <v>145</v>
      </c>
      <c r="C4" s="26" t="s">
        <v>1</v>
      </c>
      <c r="D4" s="27" t="s">
        <v>146</v>
      </c>
      <c r="E4" s="90" t="s">
        <v>148</v>
      </c>
      <c r="F4" s="91" t="s">
        <v>147</v>
      </c>
      <c r="G4" s="90" t="s">
        <v>148</v>
      </c>
      <c r="H4" s="91" t="s">
        <v>147</v>
      </c>
    </row>
    <row r="5" spans="1:8" x14ac:dyDescent="0.25">
      <c r="A5" s="84" t="s">
        <v>222</v>
      </c>
      <c r="B5" s="84"/>
      <c r="C5" s="84"/>
      <c r="D5" s="85"/>
      <c r="E5" s="6"/>
      <c r="F5" s="7"/>
      <c r="G5" s="6"/>
      <c r="H5" s="7"/>
    </row>
    <row r="6" spans="1:8" x14ac:dyDescent="0.25">
      <c r="A6" s="59" t="s">
        <v>201</v>
      </c>
      <c r="B6" s="60"/>
      <c r="C6" s="60"/>
      <c r="D6" s="60"/>
      <c r="E6" s="60"/>
      <c r="F6" s="60"/>
      <c r="G6" s="60"/>
      <c r="H6" s="61"/>
    </row>
    <row r="7" spans="1:8" x14ac:dyDescent="0.25">
      <c r="A7" s="47" t="s">
        <v>150</v>
      </c>
      <c r="B7" s="43">
        <v>51</v>
      </c>
      <c r="C7" s="45" t="s">
        <v>2</v>
      </c>
      <c r="D7" s="14" t="s">
        <v>229</v>
      </c>
      <c r="E7" s="40">
        <v>37.4</v>
      </c>
      <c r="F7" s="41">
        <f>ROUND(B7*E7,2)</f>
        <v>1907.4</v>
      </c>
      <c r="G7" s="42">
        <v>0</v>
      </c>
      <c r="H7" s="41">
        <f>ROUND(B7*G7,2)</f>
        <v>0</v>
      </c>
    </row>
    <row r="8" spans="1:8" ht="123.75" x14ac:dyDescent="0.25">
      <c r="A8" s="48"/>
      <c r="B8" s="44"/>
      <c r="C8" s="46"/>
      <c r="D8" s="15" t="s">
        <v>230</v>
      </c>
      <c r="E8" s="40"/>
      <c r="F8" s="41"/>
      <c r="G8" s="42"/>
      <c r="H8" s="41"/>
    </row>
    <row r="9" spans="1:8" ht="22.5" x14ac:dyDescent="0.25">
      <c r="A9" s="49" t="s">
        <v>151</v>
      </c>
      <c r="B9" s="40">
        <v>64.260000000000005</v>
      </c>
      <c r="C9" s="50" t="s">
        <v>3</v>
      </c>
      <c r="D9" s="16" t="s">
        <v>4</v>
      </c>
      <c r="E9" s="40">
        <v>38</v>
      </c>
      <c r="F9" s="41">
        <f>ROUND(B9*E9,2)</f>
        <v>2441.88</v>
      </c>
      <c r="G9" s="42">
        <v>0</v>
      </c>
      <c r="H9" s="41">
        <f>ROUND(B9*G9,2)</f>
        <v>0</v>
      </c>
    </row>
    <row r="10" spans="1:8" ht="168.75" x14ac:dyDescent="0.25">
      <c r="A10" s="49"/>
      <c r="B10" s="40"/>
      <c r="C10" s="50"/>
      <c r="D10" s="17" t="s">
        <v>5</v>
      </c>
      <c r="E10" s="40"/>
      <c r="F10" s="41"/>
      <c r="G10" s="42"/>
      <c r="H10" s="41"/>
    </row>
    <row r="11" spans="1:8" x14ac:dyDescent="0.25">
      <c r="A11" s="49" t="s">
        <v>152</v>
      </c>
      <c r="B11" s="40">
        <v>9</v>
      </c>
      <c r="C11" s="50" t="s">
        <v>2</v>
      </c>
      <c r="D11" s="16" t="s">
        <v>6</v>
      </c>
      <c r="E11" s="40">
        <v>18</v>
      </c>
      <c r="F11" s="41">
        <f>ROUND(B11*E11,2)</f>
        <v>162</v>
      </c>
      <c r="G11" s="42">
        <v>0</v>
      </c>
      <c r="H11" s="41">
        <f>ROUND(B11*G11,2)</f>
        <v>0</v>
      </c>
    </row>
    <row r="12" spans="1:8" ht="78.75" x14ac:dyDescent="0.25">
      <c r="A12" s="49"/>
      <c r="B12" s="40"/>
      <c r="C12" s="50"/>
      <c r="D12" s="17" t="s">
        <v>7</v>
      </c>
      <c r="E12" s="40"/>
      <c r="F12" s="41"/>
      <c r="G12" s="42"/>
      <c r="H12" s="41"/>
    </row>
    <row r="13" spans="1:8" x14ac:dyDescent="0.25">
      <c r="A13" s="49" t="s">
        <v>153</v>
      </c>
      <c r="B13" s="40">
        <v>175</v>
      </c>
      <c r="C13" s="50" t="s">
        <v>2</v>
      </c>
      <c r="D13" s="16" t="s">
        <v>8</v>
      </c>
      <c r="E13" s="40">
        <v>23</v>
      </c>
      <c r="F13" s="41">
        <f>ROUND(B13*E13,2)</f>
        <v>4025</v>
      </c>
      <c r="G13" s="42">
        <v>0</v>
      </c>
      <c r="H13" s="41">
        <f>ROUND(B13*G13,2)</f>
        <v>0</v>
      </c>
    </row>
    <row r="14" spans="1:8" ht="101.25" x14ac:dyDescent="0.25">
      <c r="A14" s="49"/>
      <c r="B14" s="40"/>
      <c r="C14" s="50"/>
      <c r="D14" s="17" t="s">
        <v>9</v>
      </c>
      <c r="E14" s="40"/>
      <c r="F14" s="41"/>
      <c r="G14" s="42"/>
      <c r="H14" s="41"/>
    </row>
    <row r="15" spans="1:8" ht="22.5" x14ac:dyDescent="0.25">
      <c r="A15" s="49" t="s">
        <v>154</v>
      </c>
      <c r="B15" s="40">
        <v>1469.44</v>
      </c>
      <c r="C15" s="50" t="s">
        <v>3</v>
      </c>
      <c r="D15" s="16" t="s">
        <v>10</v>
      </c>
      <c r="E15" s="40">
        <v>15.54</v>
      </c>
      <c r="F15" s="41">
        <f>ROUND(B15*E15,2)</f>
        <v>22835.1</v>
      </c>
      <c r="G15" s="42">
        <v>0</v>
      </c>
      <c r="H15" s="41">
        <f>ROUND(B15*G15,2)</f>
        <v>0</v>
      </c>
    </row>
    <row r="16" spans="1:8" ht="112.5" x14ac:dyDescent="0.25">
      <c r="A16" s="49"/>
      <c r="B16" s="54"/>
      <c r="C16" s="50"/>
      <c r="D16" s="17" t="s">
        <v>11</v>
      </c>
      <c r="E16" s="40"/>
      <c r="F16" s="41"/>
      <c r="G16" s="42"/>
      <c r="H16" s="41"/>
    </row>
    <row r="17" spans="1:8" ht="22.5" x14ac:dyDescent="0.25">
      <c r="A17" s="49" t="s">
        <v>155</v>
      </c>
      <c r="B17" s="40">
        <v>881.61</v>
      </c>
      <c r="C17" s="50" t="s">
        <v>3</v>
      </c>
      <c r="D17" s="16" t="s">
        <v>12</v>
      </c>
      <c r="E17" s="40">
        <v>22.26</v>
      </c>
      <c r="F17" s="41">
        <f>ROUND(B17*E17,2)</f>
        <v>19624.64</v>
      </c>
      <c r="G17" s="42">
        <v>0</v>
      </c>
      <c r="H17" s="41">
        <f>ROUND(B17*G17,2)</f>
        <v>0</v>
      </c>
    </row>
    <row r="18" spans="1:8" ht="90" x14ac:dyDescent="0.25">
      <c r="A18" s="49"/>
      <c r="B18" s="40"/>
      <c r="C18" s="50"/>
      <c r="D18" s="17" t="s">
        <v>13</v>
      </c>
      <c r="E18" s="40"/>
      <c r="F18" s="41"/>
      <c r="G18" s="42"/>
      <c r="H18" s="41"/>
    </row>
    <row r="19" spans="1:8" ht="22.5" x14ac:dyDescent="0.25">
      <c r="A19" s="49" t="s">
        <v>156</v>
      </c>
      <c r="B19" s="40">
        <v>24.48</v>
      </c>
      <c r="C19" s="50" t="s">
        <v>3</v>
      </c>
      <c r="D19" s="16" t="s">
        <v>14</v>
      </c>
      <c r="E19" s="40">
        <v>4</v>
      </c>
      <c r="F19" s="41">
        <f>ROUND(B19*E19,2)</f>
        <v>97.92</v>
      </c>
      <c r="G19" s="42">
        <v>0</v>
      </c>
      <c r="H19" s="41">
        <f>ROUND(B19*G19,2)</f>
        <v>0</v>
      </c>
    </row>
    <row r="20" spans="1:8" ht="56.25" x14ac:dyDescent="0.25">
      <c r="A20" s="49"/>
      <c r="B20" s="40"/>
      <c r="C20" s="50"/>
      <c r="D20" s="17" t="s">
        <v>15</v>
      </c>
      <c r="E20" s="40"/>
      <c r="F20" s="41"/>
      <c r="G20" s="42"/>
      <c r="H20" s="41"/>
    </row>
    <row r="21" spans="1:8" x14ac:dyDescent="0.25">
      <c r="A21" s="49" t="s">
        <v>157</v>
      </c>
      <c r="B21" s="40">
        <v>51</v>
      </c>
      <c r="C21" s="50" t="s">
        <v>2</v>
      </c>
      <c r="D21" s="16" t="s">
        <v>16</v>
      </c>
      <c r="E21" s="40">
        <v>5</v>
      </c>
      <c r="F21" s="41">
        <f>ROUND(B21*E21,2)</f>
        <v>255</v>
      </c>
      <c r="G21" s="42">
        <v>0</v>
      </c>
      <c r="H21" s="41">
        <f>ROUND(B21*G21,2)</f>
        <v>0</v>
      </c>
    </row>
    <row r="22" spans="1:8" ht="33.75" x14ac:dyDescent="0.25">
      <c r="A22" s="49"/>
      <c r="B22" s="40"/>
      <c r="C22" s="50"/>
      <c r="D22" s="17" t="s">
        <v>17</v>
      </c>
      <c r="E22" s="40"/>
      <c r="F22" s="41"/>
      <c r="G22" s="42"/>
      <c r="H22" s="41"/>
    </row>
    <row r="23" spans="1:8" x14ac:dyDescent="0.25">
      <c r="A23" s="49" t="s">
        <v>158</v>
      </c>
      <c r="B23" s="40">
        <v>52</v>
      </c>
      <c r="C23" s="50" t="s">
        <v>2</v>
      </c>
      <c r="D23" s="16" t="s">
        <v>18</v>
      </c>
      <c r="E23" s="40">
        <v>7.6</v>
      </c>
      <c r="F23" s="41">
        <f>ROUND(B23*E23,2)</f>
        <v>395.2</v>
      </c>
      <c r="G23" s="42">
        <v>0</v>
      </c>
      <c r="H23" s="41">
        <f>ROUND(B23*G23,2)</f>
        <v>0</v>
      </c>
    </row>
    <row r="24" spans="1:8" ht="67.5" x14ac:dyDescent="0.25">
      <c r="A24" s="49"/>
      <c r="B24" s="40"/>
      <c r="C24" s="50"/>
      <c r="D24" s="17" t="s">
        <v>19</v>
      </c>
      <c r="E24" s="40"/>
      <c r="F24" s="41"/>
      <c r="G24" s="42"/>
      <c r="H24" s="41"/>
    </row>
    <row r="25" spans="1:8" ht="22.5" x14ac:dyDescent="0.25">
      <c r="A25" s="49" t="s">
        <v>159</v>
      </c>
      <c r="B25" s="40">
        <v>639.35</v>
      </c>
      <c r="C25" s="50" t="s">
        <v>20</v>
      </c>
      <c r="D25" s="16" t="s">
        <v>21</v>
      </c>
      <c r="E25" s="40">
        <v>4.0999999999999996</v>
      </c>
      <c r="F25" s="41">
        <f>ROUND(B25*E25,2)</f>
        <v>2621.34</v>
      </c>
      <c r="G25" s="42">
        <v>0</v>
      </c>
      <c r="H25" s="41">
        <f>ROUND(B25*G25,2)</f>
        <v>0</v>
      </c>
    </row>
    <row r="26" spans="1:8" ht="67.5" x14ac:dyDescent="0.25">
      <c r="A26" s="49"/>
      <c r="B26" s="40"/>
      <c r="C26" s="50"/>
      <c r="D26" s="17" t="s">
        <v>22</v>
      </c>
      <c r="E26" s="40"/>
      <c r="F26" s="41"/>
      <c r="G26" s="42"/>
      <c r="H26" s="41"/>
    </row>
    <row r="27" spans="1:8" x14ac:dyDescent="0.25">
      <c r="A27" s="49" t="s">
        <v>160</v>
      </c>
      <c r="B27" s="40">
        <v>5</v>
      </c>
      <c r="C27" s="50" t="s">
        <v>3</v>
      </c>
      <c r="D27" s="16" t="s">
        <v>23</v>
      </c>
      <c r="E27" s="40">
        <v>11.82</v>
      </c>
      <c r="F27" s="41">
        <f>ROUND(B27*E27,2)</f>
        <v>59.1</v>
      </c>
      <c r="G27" s="42">
        <v>0</v>
      </c>
      <c r="H27" s="41">
        <f>ROUND(B27*G27,2)</f>
        <v>0</v>
      </c>
    </row>
    <row r="28" spans="1:8" ht="135" x14ac:dyDescent="0.25">
      <c r="A28" s="49"/>
      <c r="B28" s="40"/>
      <c r="C28" s="50"/>
      <c r="D28" s="17" t="s">
        <v>24</v>
      </c>
      <c r="E28" s="40"/>
      <c r="F28" s="41"/>
      <c r="G28" s="42"/>
      <c r="H28" s="41"/>
    </row>
    <row r="29" spans="1:8" x14ac:dyDescent="0.25">
      <c r="A29" s="49" t="s">
        <v>161</v>
      </c>
      <c r="B29" s="40">
        <v>15</v>
      </c>
      <c r="C29" s="50" t="s">
        <v>2</v>
      </c>
      <c r="D29" s="16" t="s">
        <v>25</v>
      </c>
      <c r="E29" s="40">
        <v>24.11</v>
      </c>
      <c r="F29" s="41">
        <f>ROUND(B29*E29,2)</f>
        <v>361.65</v>
      </c>
      <c r="G29" s="42">
        <v>0</v>
      </c>
      <c r="H29" s="41">
        <f>ROUND(B29*G29,2)</f>
        <v>0</v>
      </c>
    </row>
    <row r="30" spans="1:8" ht="45" x14ac:dyDescent="0.25">
      <c r="A30" s="49"/>
      <c r="B30" s="40"/>
      <c r="C30" s="50"/>
      <c r="D30" s="17" t="s">
        <v>26</v>
      </c>
      <c r="E30" s="40"/>
      <c r="F30" s="41"/>
      <c r="G30" s="42"/>
      <c r="H30" s="41"/>
    </row>
    <row r="31" spans="1:8" x14ac:dyDescent="0.25">
      <c r="A31" s="49" t="s">
        <v>162</v>
      </c>
      <c r="B31" s="40">
        <v>1</v>
      </c>
      <c r="C31" s="50" t="s">
        <v>27</v>
      </c>
      <c r="D31" s="16" t="s">
        <v>28</v>
      </c>
      <c r="E31" s="40">
        <v>1200</v>
      </c>
      <c r="F31" s="41">
        <f>ROUND(B31*E31,2)</f>
        <v>1200</v>
      </c>
      <c r="G31" s="42">
        <v>0</v>
      </c>
      <c r="H31" s="41">
        <f>ROUND(B31*G31,2)</f>
        <v>0</v>
      </c>
    </row>
    <row r="32" spans="1:8" ht="90" x14ac:dyDescent="0.25">
      <c r="A32" s="49"/>
      <c r="B32" s="40"/>
      <c r="C32" s="50"/>
      <c r="D32" s="17" t="s">
        <v>29</v>
      </c>
      <c r="E32" s="40"/>
      <c r="F32" s="41"/>
      <c r="G32" s="42"/>
      <c r="H32" s="41"/>
    </row>
    <row r="33" spans="1:8" x14ac:dyDescent="0.25">
      <c r="A33" s="49" t="s">
        <v>163</v>
      </c>
      <c r="B33" s="40">
        <v>1</v>
      </c>
      <c r="C33" s="50" t="s">
        <v>27</v>
      </c>
      <c r="D33" s="16" t="s">
        <v>30</v>
      </c>
      <c r="E33" s="40">
        <v>750</v>
      </c>
      <c r="F33" s="41">
        <f>ROUND(B33*E33,2)</f>
        <v>750</v>
      </c>
      <c r="G33" s="42">
        <v>0</v>
      </c>
      <c r="H33" s="41">
        <f>ROUND(B33*G33,2)</f>
        <v>0</v>
      </c>
    </row>
    <row r="34" spans="1:8" ht="56.25" x14ac:dyDescent="0.25">
      <c r="A34" s="49"/>
      <c r="B34" s="40"/>
      <c r="C34" s="50"/>
      <c r="D34" s="17" t="s">
        <v>31</v>
      </c>
      <c r="E34" s="40"/>
      <c r="F34" s="41"/>
      <c r="G34" s="42"/>
      <c r="H34" s="41"/>
    </row>
    <row r="35" spans="1:8" x14ac:dyDescent="0.25">
      <c r="A35" s="88" t="s">
        <v>202</v>
      </c>
      <c r="B35" s="88"/>
      <c r="C35" s="88"/>
      <c r="D35" s="88"/>
      <c r="E35" s="89"/>
      <c r="F35" s="8">
        <f>SUM(F7:F34)</f>
        <v>56736.23</v>
      </c>
      <c r="G35" s="22"/>
      <c r="H35" s="23">
        <f>SUM(H7:H34)</f>
        <v>0</v>
      </c>
    </row>
    <row r="36" spans="1:8" x14ac:dyDescent="0.25">
      <c r="A36" s="86" t="s">
        <v>203</v>
      </c>
      <c r="B36" s="86"/>
      <c r="C36" s="86"/>
      <c r="D36" s="86"/>
      <c r="E36" s="86"/>
      <c r="F36" s="86"/>
      <c r="G36" s="86"/>
      <c r="H36" s="86"/>
    </row>
    <row r="37" spans="1:8" ht="22.5" x14ac:dyDescent="0.25">
      <c r="A37" s="49" t="s">
        <v>164</v>
      </c>
      <c r="B37" s="40">
        <v>1</v>
      </c>
      <c r="C37" s="50" t="s">
        <v>2</v>
      </c>
      <c r="D37" s="16" t="s">
        <v>32</v>
      </c>
      <c r="E37" s="40">
        <v>235.2</v>
      </c>
      <c r="F37" s="41">
        <f>ROUND(B37*E37,2)</f>
        <v>235.2</v>
      </c>
      <c r="G37" s="42">
        <v>0</v>
      </c>
      <c r="H37" s="41">
        <f>ROUND(B37*G37,2)</f>
        <v>0</v>
      </c>
    </row>
    <row r="38" spans="1:8" ht="247.5" x14ac:dyDescent="0.25">
      <c r="A38" s="49"/>
      <c r="B38" s="40"/>
      <c r="C38" s="50"/>
      <c r="D38" s="17" t="s">
        <v>33</v>
      </c>
      <c r="E38" s="40"/>
      <c r="F38" s="41"/>
      <c r="G38" s="42"/>
      <c r="H38" s="41"/>
    </row>
    <row r="39" spans="1:8" ht="22.5" x14ac:dyDescent="0.25">
      <c r="A39" s="49" t="s">
        <v>165</v>
      </c>
      <c r="B39" s="40">
        <v>110</v>
      </c>
      <c r="C39" s="50" t="s">
        <v>2</v>
      </c>
      <c r="D39" s="16" t="s">
        <v>34</v>
      </c>
      <c r="E39" s="40">
        <v>237</v>
      </c>
      <c r="F39" s="41">
        <f>ROUND(B39*E39,2)</f>
        <v>26070</v>
      </c>
      <c r="G39" s="42">
        <v>0</v>
      </c>
      <c r="H39" s="41">
        <f>ROUND(B39*G39,2)</f>
        <v>0</v>
      </c>
    </row>
    <row r="40" spans="1:8" ht="247.5" x14ac:dyDescent="0.25">
      <c r="A40" s="49"/>
      <c r="B40" s="40"/>
      <c r="C40" s="50"/>
      <c r="D40" s="17" t="s">
        <v>35</v>
      </c>
      <c r="E40" s="40"/>
      <c r="F40" s="41"/>
      <c r="G40" s="42"/>
      <c r="H40" s="41"/>
    </row>
    <row r="41" spans="1:8" ht="22.5" x14ac:dyDescent="0.25">
      <c r="A41" s="49" t="s">
        <v>166</v>
      </c>
      <c r="B41" s="40">
        <v>18</v>
      </c>
      <c r="C41" s="50" t="s">
        <v>2</v>
      </c>
      <c r="D41" s="16" t="s">
        <v>36</v>
      </c>
      <c r="E41" s="40">
        <v>240.55</v>
      </c>
      <c r="F41" s="41">
        <f>ROUND(B41*E41,2)</f>
        <v>4329.8999999999996</v>
      </c>
      <c r="G41" s="42">
        <v>0</v>
      </c>
      <c r="H41" s="41">
        <f>ROUND(B41*G41,2)</f>
        <v>0</v>
      </c>
    </row>
    <row r="42" spans="1:8" ht="247.5" x14ac:dyDescent="0.25">
      <c r="A42" s="49"/>
      <c r="B42" s="40"/>
      <c r="C42" s="50"/>
      <c r="D42" s="17" t="s">
        <v>37</v>
      </c>
      <c r="E42" s="40"/>
      <c r="F42" s="41"/>
      <c r="G42" s="42"/>
      <c r="H42" s="41"/>
    </row>
    <row r="43" spans="1:8" ht="22.5" x14ac:dyDescent="0.25">
      <c r="A43" s="49" t="s">
        <v>167</v>
      </c>
      <c r="B43" s="40">
        <v>193</v>
      </c>
      <c r="C43" s="50" t="s">
        <v>2</v>
      </c>
      <c r="D43" s="16" t="s">
        <v>38</v>
      </c>
      <c r="E43" s="40">
        <v>270</v>
      </c>
      <c r="F43" s="41">
        <f>ROUND(B43*E43,2)</f>
        <v>52110</v>
      </c>
      <c r="G43" s="42">
        <v>0</v>
      </c>
      <c r="H43" s="41">
        <f>ROUND(B43*G43,2)</f>
        <v>0</v>
      </c>
    </row>
    <row r="44" spans="1:8" ht="247.5" x14ac:dyDescent="0.25">
      <c r="A44" s="49"/>
      <c r="B44" s="40"/>
      <c r="C44" s="50"/>
      <c r="D44" s="17" t="s">
        <v>39</v>
      </c>
      <c r="E44" s="40"/>
      <c r="F44" s="41"/>
      <c r="G44" s="42"/>
      <c r="H44" s="41"/>
    </row>
    <row r="45" spans="1:8" ht="22.5" x14ac:dyDescent="0.25">
      <c r="A45" s="49" t="s">
        <v>168</v>
      </c>
      <c r="B45" s="40">
        <v>15</v>
      </c>
      <c r="C45" s="50" t="s">
        <v>2</v>
      </c>
      <c r="D45" s="16" t="s">
        <v>40</v>
      </c>
      <c r="E45" s="40">
        <v>324</v>
      </c>
      <c r="F45" s="41">
        <f>ROUND(B45*E45,2)</f>
        <v>4860</v>
      </c>
      <c r="G45" s="42">
        <v>0</v>
      </c>
      <c r="H45" s="41">
        <f>ROUND(B45*G45,2)</f>
        <v>0</v>
      </c>
    </row>
    <row r="46" spans="1:8" ht="247.5" x14ac:dyDescent="0.25">
      <c r="A46" s="49"/>
      <c r="B46" s="40"/>
      <c r="C46" s="50"/>
      <c r="D46" s="17" t="s">
        <v>41</v>
      </c>
      <c r="E46" s="40"/>
      <c r="F46" s="41"/>
      <c r="G46" s="42"/>
      <c r="H46" s="41"/>
    </row>
    <row r="47" spans="1:8" ht="22.5" x14ac:dyDescent="0.25">
      <c r="A47" s="49" t="s">
        <v>169</v>
      </c>
      <c r="B47" s="40">
        <v>2</v>
      </c>
      <c r="C47" s="50" t="s">
        <v>2</v>
      </c>
      <c r="D47" s="16" t="s">
        <v>42</v>
      </c>
      <c r="E47" s="40">
        <v>308.04000000000002</v>
      </c>
      <c r="F47" s="41">
        <f>ROUND(B47*E47,2)</f>
        <v>616.08000000000004</v>
      </c>
      <c r="G47" s="42">
        <v>0</v>
      </c>
      <c r="H47" s="41">
        <f>ROUND(B47*G47,2)</f>
        <v>0</v>
      </c>
    </row>
    <row r="48" spans="1:8" ht="270" x14ac:dyDescent="0.25">
      <c r="A48" s="49"/>
      <c r="B48" s="40"/>
      <c r="C48" s="50"/>
      <c r="D48" s="17" t="s">
        <v>43</v>
      </c>
      <c r="E48" s="40"/>
      <c r="F48" s="41"/>
      <c r="G48" s="42"/>
      <c r="H48" s="41"/>
    </row>
    <row r="49" spans="1:8" ht="22.5" x14ac:dyDescent="0.25">
      <c r="A49" s="49" t="s">
        <v>170</v>
      </c>
      <c r="B49" s="40">
        <v>5</v>
      </c>
      <c r="C49" s="50" t="s">
        <v>2</v>
      </c>
      <c r="D49" s="16" t="s">
        <v>44</v>
      </c>
      <c r="E49" s="40">
        <v>314.5</v>
      </c>
      <c r="F49" s="41">
        <f>ROUND(B49*E49,2)</f>
        <v>1572.5</v>
      </c>
      <c r="G49" s="42">
        <v>0</v>
      </c>
      <c r="H49" s="41">
        <f>ROUND(B49*G49,2)</f>
        <v>0</v>
      </c>
    </row>
    <row r="50" spans="1:8" ht="270" x14ac:dyDescent="0.25">
      <c r="A50" s="49"/>
      <c r="B50" s="40"/>
      <c r="C50" s="50"/>
      <c r="D50" s="17" t="s">
        <v>45</v>
      </c>
      <c r="E50" s="40"/>
      <c r="F50" s="41"/>
      <c r="G50" s="42"/>
      <c r="H50" s="41"/>
    </row>
    <row r="51" spans="1:8" ht="22.5" x14ac:dyDescent="0.25">
      <c r="A51" s="49" t="s">
        <v>171</v>
      </c>
      <c r="B51" s="40">
        <v>20</v>
      </c>
      <c r="C51" s="50" t="s">
        <v>2</v>
      </c>
      <c r="D51" s="16" t="s">
        <v>46</v>
      </c>
      <c r="E51" s="40">
        <v>322.8</v>
      </c>
      <c r="F51" s="41">
        <f>ROUND(B51*E51,2)</f>
        <v>6456</v>
      </c>
      <c r="G51" s="42">
        <v>0</v>
      </c>
      <c r="H51" s="41">
        <f>ROUND(B51*G51,2)</f>
        <v>0</v>
      </c>
    </row>
    <row r="52" spans="1:8" ht="270" x14ac:dyDescent="0.25">
      <c r="A52" s="49"/>
      <c r="B52" s="40"/>
      <c r="C52" s="50"/>
      <c r="D52" s="17" t="s">
        <v>47</v>
      </c>
      <c r="E52" s="40"/>
      <c r="F52" s="41"/>
      <c r="G52" s="42"/>
      <c r="H52" s="41"/>
    </row>
    <row r="53" spans="1:8" ht="22.5" x14ac:dyDescent="0.25">
      <c r="A53" s="47" t="s">
        <v>172</v>
      </c>
      <c r="B53" s="43">
        <v>4</v>
      </c>
      <c r="C53" s="45" t="s">
        <v>2</v>
      </c>
      <c r="D53" s="16" t="s">
        <v>48</v>
      </c>
      <c r="E53" s="43">
        <v>347.5</v>
      </c>
      <c r="F53" s="57">
        <f>ROUND(B53*E53,2)</f>
        <v>1390</v>
      </c>
      <c r="G53" s="55">
        <v>0</v>
      </c>
      <c r="H53" s="57">
        <f>ROUND(B53*G53,2)</f>
        <v>0</v>
      </c>
    </row>
    <row r="54" spans="1:8" ht="270" x14ac:dyDescent="0.25">
      <c r="A54" s="48"/>
      <c r="B54" s="44"/>
      <c r="C54" s="46"/>
      <c r="D54" s="17" t="s">
        <v>49</v>
      </c>
      <c r="E54" s="44"/>
      <c r="F54" s="58"/>
      <c r="G54" s="56"/>
      <c r="H54" s="58"/>
    </row>
    <row r="55" spans="1:8" ht="22.5" x14ac:dyDescent="0.25">
      <c r="A55" s="49" t="s">
        <v>173</v>
      </c>
      <c r="B55" s="40">
        <v>5</v>
      </c>
      <c r="C55" s="50" t="s">
        <v>2</v>
      </c>
      <c r="D55" s="16" t="s">
        <v>50</v>
      </c>
      <c r="E55" s="40">
        <v>401.5</v>
      </c>
      <c r="F55" s="41">
        <f>ROUND(B55*E55,2)</f>
        <v>2007.5</v>
      </c>
      <c r="G55" s="42">
        <v>0</v>
      </c>
      <c r="H55" s="41">
        <f>ROUND(B55*G55,2)</f>
        <v>0</v>
      </c>
    </row>
    <row r="56" spans="1:8" ht="270" x14ac:dyDescent="0.25">
      <c r="A56" s="49"/>
      <c r="B56" s="40"/>
      <c r="C56" s="50"/>
      <c r="D56" s="17" t="s">
        <v>51</v>
      </c>
      <c r="E56" s="40"/>
      <c r="F56" s="41"/>
      <c r="G56" s="42"/>
      <c r="H56" s="41"/>
    </row>
    <row r="57" spans="1:8" ht="22.5" x14ac:dyDescent="0.25">
      <c r="A57" s="47" t="s">
        <v>174</v>
      </c>
      <c r="B57" s="43">
        <v>1</v>
      </c>
      <c r="C57" s="45" t="s">
        <v>2</v>
      </c>
      <c r="D57" s="16" t="s">
        <v>52</v>
      </c>
      <c r="E57" s="43">
        <v>230</v>
      </c>
      <c r="F57" s="57">
        <f>ROUND(B57*E57,2)</f>
        <v>230</v>
      </c>
      <c r="G57" s="55">
        <v>0</v>
      </c>
      <c r="H57" s="57">
        <f>ROUND(B57*G57,2)</f>
        <v>0</v>
      </c>
    </row>
    <row r="58" spans="1:8" ht="225" x14ac:dyDescent="0.25">
      <c r="A58" s="48"/>
      <c r="B58" s="44"/>
      <c r="C58" s="46"/>
      <c r="D58" s="17" t="s">
        <v>53</v>
      </c>
      <c r="E58" s="44"/>
      <c r="F58" s="58"/>
      <c r="G58" s="56"/>
      <c r="H58" s="58"/>
    </row>
    <row r="59" spans="1:8" ht="22.5" x14ac:dyDescent="0.25">
      <c r="A59" s="49" t="s">
        <v>175</v>
      </c>
      <c r="B59" s="40">
        <v>2</v>
      </c>
      <c r="C59" s="50" t="s">
        <v>2</v>
      </c>
      <c r="D59" s="16" t="s">
        <v>54</v>
      </c>
      <c r="E59" s="40">
        <v>257.60000000000002</v>
      </c>
      <c r="F59" s="41">
        <f>ROUND(B59*E59,2)</f>
        <v>515.20000000000005</v>
      </c>
      <c r="G59" s="42">
        <v>0</v>
      </c>
      <c r="H59" s="41">
        <f>ROUND(B59*G59,2)</f>
        <v>0</v>
      </c>
    </row>
    <row r="60" spans="1:8" ht="225" x14ac:dyDescent="0.25">
      <c r="A60" s="49"/>
      <c r="B60" s="40"/>
      <c r="C60" s="50"/>
      <c r="D60" s="17" t="s">
        <v>55</v>
      </c>
      <c r="E60" s="40"/>
      <c r="F60" s="41"/>
      <c r="G60" s="42"/>
      <c r="H60" s="41"/>
    </row>
    <row r="61" spans="1:8" x14ac:dyDescent="0.25">
      <c r="A61" s="49" t="s">
        <v>188</v>
      </c>
      <c r="B61" s="40">
        <v>21</v>
      </c>
      <c r="C61" s="50" t="s">
        <v>2</v>
      </c>
      <c r="D61" s="16" t="s">
        <v>56</v>
      </c>
      <c r="E61" s="40">
        <v>15</v>
      </c>
      <c r="F61" s="41">
        <f>ROUND(B61*E61,2)</f>
        <v>315</v>
      </c>
      <c r="G61" s="42">
        <v>0</v>
      </c>
      <c r="H61" s="41">
        <f>ROUND(B61*G61,2)</f>
        <v>0</v>
      </c>
    </row>
    <row r="62" spans="1:8" ht="45" x14ac:dyDescent="0.25">
      <c r="A62" s="49"/>
      <c r="B62" s="40"/>
      <c r="C62" s="50"/>
      <c r="D62" s="17" t="s">
        <v>57</v>
      </c>
      <c r="E62" s="40"/>
      <c r="F62" s="41"/>
      <c r="G62" s="42"/>
      <c r="H62" s="41"/>
    </row>
    <row r="63" spans="1:8" x14ac:dyDescent="0.25">
      <c r="A63" s="62" t="s">
        <v>205</v>
      </c>
      <c r="B63" s="62"/>
      <c r="C63" s="62"/>
      <c r="D63" s="62"/>
      <c r="E63" s="62"/>
      <c r="F63" s="23">
        <f>SUM(F37:F62)</f>
        <v>100707.38</v>
      </c>
      <c r="G63" s="23"/>
      <c r="H63" s="23">
        <f>SUM(H37:H62)</f>
        <v>0</v>
      </c>
    </row>
    <row r="64" spans="1:8" x14ac:dyDescent="0.25">
      <c r="A64" s="87" t="s">
        <v>204</v>
      </c>
      <c r="B64" s="87"/>
      <c r="C64" s="87"/>
      <c r="D64" s="87"/>
      <c r="E64" s="87"/>
      <c r="F64" s="87"/>
      <c r="G64" s="87"/>
      <c r="H64" s="87"/>
    </row>
    <row r="65" spans="1:8" x14ac:dyDescent="0.25">
      <c r="A65" s="49" t="s">
        <v>176</v>
      </c>
      <c r="B65" s="40">
        <v>299.88</v>
      </c>
      <c r="C65" s="50" t="s">
        <v>3</v>
      </c>
      <c r="D65" s="24" t="s">
        <v>58</v>
      </c>
      <c r="E65" s="40">
        <v>6.29</v>
      </c>
      <c r="F65" s="41">
        <f>ROUND(B65*E65,2)</f>
        <v>1886.25</v>
      </c>
      <c r="G65" s="42">
        <v>0</v>
      </c>
      <c r="H65" s="41">
        <f>ROUND(B65*G65,2)</f>
        <v>0</v>
      </c>
    </row>
    <row r="66" spans="1:8" ht="90" x14ac:dyDescent="0.25">
      <c r="A66" s="49"/>
      <c r="B66" s="40"/>
      <c r="C66" s="50"/>
      <c r="D66" s="25" t="s">
        <v>59</v>
      </c>
      <c r="E66" s="40"/>
      <c r="F66" s="41"/>
      <c r="G66" s="42"/>
      <c r="H66" s="41"/>
    </row>
    <row r="67" spans="1:8" ht="22.5" x14ac:dyDescent="0.25">
      <c r="A67" s="49" t="s">
        <v>177</v>
      </c>
      <c r="B67" s="40">
        <v>24.48</v>
      </c>
      <c r="C67" s="50" t="s">
        <v>3</v>
      </c>
      <c r="D67" s="24" t="s">
        <v>60</v>
      </c>
      <c r="E67" s="40">
        <v>35.950000000000003</v>
      </c>
      <c r="F67" s="41">
        <f>ROUND(B67*E67,2)</f>
        <v>880.06</v>
      </c>
      <c r="G67" s="42">
        <v>0</v>
      </c>
      <c r="H67" s="41">
        <f>ROUND(B67*G67,2)</f>
        <v>0</v>
      </c>
    </row>
    <row r="68" spans="1:8" ht="90" x14ac:dyDescent="0.25">
      <c r="A68" s="49"/>
      <c r="B68" s="40"/>
      <c r="C68" s="50"/>
      <c r="D68" s="25" t="s">
        <v>61</v>
      </c>
      <c r="E68" s="40"/>
      <c r="F68" s="41"/>
      <c r="G68" s="42"/>
      <c r="H68" s="41"/>
    </row>
    <row r="69" spans="1:8" ht="22.5" x14ac:dyDescent="0.25">
      <c r="A69" s="49" t="s">
        <v>178</v>
      </c>
      <c r="B69" s="40">
        <v>341.3</v>
      </c>
      <c r="C69" s="50" t="s">
        <v>20</v>
      </c>
      <c r="D69" s="24" t="s">
        <v>62</v>
      </c>
      <c r="E69" s="40">
        <v>18.850000000000001</v>
      </c>
      <c r="F69" s="41">
        <f>ROUND(B69*E69,2)</f>
        <v>6433.51</v>
      </c>
      <c r="G69" s="42">
        <v>0</v>
      </c>
      <c r="H69" s="41">
        <f>ROUND(B69*G69,2)</f>
        <v>0</v>
      </c>
    </row>
    <row r="70" spans="1:8" ht="78.75" x14ac:dyDescent="0.25">
      <c r="A70" s="49"/>
      <c r="B70" s="40"/>
      <c r="C70" s="50"/>
      <c r="D70" s="25" t="s">
        <v>63</v>
      </c>
      <c r="E70" s="40"/>
      <c r="F70" s="41"/>
      <c r="G70" s="42"/>
      <c r="H70" s="41"/>
    </row>
    <row r="71" spans="1:8" x14ac:dyDescent="0.25">
      <c r="A71" s="49" t="s">
        <v>179</v>
      </c>
      <c r="B71" s="40">
        <v>10</v>
      </c>
      <c r="C71" s="50" t="s">
        <v>3</v>
      </c>
      <c r="D71" s="24" t="s">
        <v>64</v>
      </c>
      <c r="E71" s="40">
        <v>42.38</v>
      </c>
      <c r="F71" s="41">
        <f>ROUND(B71*E71,2)</f>
        <v>423.8</v>
      </c>
      <c r="G71" s="42">
        <v>0</v>
      </c>
      <c r="H71" s="41">
        <f>ROUND(B71*G71,2)</f>
        <v>0</v>
      </c>
    </row>
    <row r="72" spans="1:8" ht="135" x14ac:dyDescent="0.25">
      <c r="A72" s="49"/>
      <c r="B72" s="40"/>
      <c r="C72" s="50"/>
      <c r="D72" s="25" t="s">
        <v>65</v>
      </c>
      <c r="E72" s="40"/>
      <c r="F72" s="41"/>
      <c r="G72" s="42"/>
      <c r="H72" s="41"/>
    </row>
    <row r="73" spans="1:8" ht="22.5" x14ac:dyDescent="0.25">
      <c r="A73" s="49" t="s">
        <v>180</v>
      </c>
      <c r="B73" s="40">
        <v>57.24</v>
      </c>
      <c r="C73" s="50" t="s">
        <v>3</v>
      </c>
      <c r="D73" s="24" t="s">
        <v>66</v>
      </c>
      <c r="E73" s="40">
        <v>58</v>
      </c>
      <c r="F73" s="41">
        <f>ROUND(B73*E73,2)</f>
        <v>3319.92</v>
      </c>
      <c r="G73" s="42">
        <v>0</v>
      </c>
      <c r="H73" s="41">
        <f>ROUND(B73*G73,2)</f>
        <v>0</v>
      </c>
    </row>
    <row r="74" spans="1:8" ht="112.5" x14ac:dyDescent="0.25">
      <c r="A74" s="49"/>
      <c r="B74" s="40"/>
      <c r="C74" s="50"/>
      <c r="D74" s="25" t="s">
        <v>67</v>
      </c>
      <c r="E74" s="40"/>
      <c r="F74" s="41"/>
      <c r="G74" s="42"/>
      <c r="H74" s="41"/>
    </row>
    <row r="75" spans="1:8" x14ac:dyDescent="0.25">
      <c r="A75" s="49" t="s">
        <v>181</v>
      </c>
      <c r="B75" s="40">
        <v>50</v>
      </c>
      <c r="C75" s="50" t="s">
        <v>3</v>
      </c>
      <c r="D75" s="24" t="s">
        <v>68</v>
      </c>
      <c r="E75" s="40">
        <v>32.68</v>
      </c>
      <c r="F75" s="41">
        <f>ROUND(B75*E75,2)</f>
        <v>1634</v>
      </c>
      <c r="G75" s="42">
        <v>0</v>
      </c>
      <c r="H75" s="41">
        <f>ROUND(B75*G75,2)</f>
        <v>0</v>
      </c>
    </row>
    <row r="76" spans="1:8" ht="67.5" x14ac:dyDescent="0.25">
      <c r="A76" s="49"/>
      <c r="B76" s="40"/>
      <c r="C76" s="50"/>
      <c r="D76" s="25" t="s">
        <v>69</v>
      </c>
      <c r="E76" s="40"/>
      <c r="F76" s="41"/>
      <c r="G76" s="42"/>
      <c r="H76" s="41"/>
    </row>
    <row r="77" spans="1:8" x14ac:dyDescent="0.25">
      <c r="A77" s="49" t="s">
        <v>182</v>
      </c>
      <c r="B77" s="40">
        <v>10</v>
      </c>
      <c r="C77" s="50" t="s">
        <v>3</v>
      </c>
      <c r="D77" s="24" t="s">
        <v>70</v>
      </c>
      <c r="E77" s="40">
        <v>32</v>
      </c>
      <c r="F77" s="41">
        <f>ROUND(B77*E77,2)</f>
        <v>320</v>
      </c>
      <c r="G77" s="42">
        <v>0</v>
      </c>
      <c r="H77" s="41">
        <f>ROUND(B77*G77,2)</f>
        <v>0</v>
      </c>
    </row>
    <row r="78" spans="1:8" ht="157.5" x14ac:dyDescent="0.25">
      <c r="A78" s="49"/>
      <c r="B78" s="40"/>
      <c r="C78" s="50"/>
      <c r="D78" s="25" t="s">
        <v>71</v>
      </c>
      <c r="E78" s="40"/>
      <c r="F78" s="41"/>
      <c r="G78" s="42"/>
      <c r="H78" s="41"/>
    </row>
    <row r="79" spans="1:8" x14ac:dyDescent="0.25">
      <c r="A79" s="49" t="s">
        <v>183</v>
      </c>
      <c r="B79" s="40">
        <v>5</v>
      </c>
      <c r="C79" s="50" t="s">
        <v>3</v>
      </c>
      <c r="D79" s="24" t="s">
        <v>72</v>
      </c>
      <c r="E79" s="40">
        <v>65.3</v>
      </c>
      <c r="F79" s="41">
        <f>ROUND(B79*E79,2)</f>
        <v>326.5</v>
      </c>
      <c r="G79" s="42">
        <v>0</v>
      </c>
      <c r="H79" s="41">
        <f>ROUND(B79*G79,2)</f>
        <v>0</v>
      </c>
    </row>
    <row r="80" spans="1:8" ht="112.5" x14ac:dyDescent="0.25">
      <c r="A80" s="49"/>
      <c r="B80" s="40"/>
      <c r="C80" s="50"/>
      <c r="D80" s="25" t="s">
        <v>73</v>
      </c>
      <c r="E80" s="40"/>
      <c r="F80" s="41"/>
      <c r="G80" s="42"/>
      <c r="H80" s="41"/>
    </row>
    <row r="81" spans="1:8" x14ac:dyDescent="0.25">
      <c r="A81" s="49" t="s">
        <v>184</v>
      </c>
      <c r="B81" s="40">
        <v>1</v>
      </c>
      <c r="C81" s="50" t="s">
        <v>2</v>
      </c>
      <c r="D81" s="24" t="s">
        <v>74</v>
      </c>
      <c r="E81" s="40">
        <v>1700</v>
      </c>
      <c r="F81" s="41">
        <f>ROUND(B81*E81,2)</f>
        <v>1700</v>
      </c>
      <c r="G81" s="42">
        <v>0</v>
      </c>
      <c r="H81" s="41">
        <f>ROUND(B81*G81,2)</f>
        <v>0</v>
      </c>
    </row>
    <row r="82" spans="1:8" ht="112.5" x14ac:dyDescent="0.25">
      <c r="A82" s="49"/>
      <c r="B82" s="40"/>
      <c r="C82" s="50"/>
      <c r="D82" s="25" t="s">
        <v>75</v>
      </c>
      <c r="E82" s="40"/>
      <c r="F82" s="41"/>
      <c r="G82" s="42"/>
      <c r="H82" s="41"/>
    </row>
    <row r="83" spans="1:8" x14ac:dyDescent="0.25">
      <c r="A83" s="62" t="s">
        <v>223</v>
      </c>
      <c r="B83" s="62"/>
      <c r="C83" s="62"/>
      <c r="D83" s="62"/>
      <c r="E83" s="62"/>
      <c r="F83" s="23">
        <f>SUM(F65:F82)</f>
        <v>16924.04</v>
      </c>
      <c r="G83" s="23"/>
      <c r="H83" s="23">
        <f>SUM(H65:H82)</f>
        <v>0</v>
      </c>
    </row>
    <row r="84" spans="1:8" x14ac:dyDescent="0.25">
      <c r="A84" s="59" t="s">
        <v>206</v>
      </c>
      <c r="B84" s="60"/>
      <c r="C84" s="60"/>
      <c r="D84" s="60"/>
      <c r="E84" s="60"/>
      <c r="F84" s="60"/>
      <c r="G84" s="60"/>
      <c r="H84" s="61"/>
    </row>
    <row r="85" spans="1:8" x14ac:dyDescent="0.25">
      <c r="A85" s="63" t="s">
        <v>207</v>
      </c>
      <c r="B85" s="63"/>
      <c r="C85" s="63"/>
      <c r="D85" s="63"/>
      <c r="E85" s="63"/>
      <c r="F85" s="63"/>
      <c r="G85" s="63"/>
      <c r="H85" s="64"/>
    </row>
    <row r="86" spans="1:8" ht="22.5" x14ac:dyDescent="0.25">
      <c r="A86" s="49" t="s">
        <v>76</v>
      </c>
      <c r="B86" s="40">
        <v>40</v>
      </c>
      <c r="C86" s="50" t="s">
        <v>77</v>
      </c>
      <c r="D86" s="16" t="s">
        <v>78</v>
      </c>
      <c r="E86" s="40">
        <v>344.97</v>
      </c>
      <c r="F86" s="41">
        <f>ROUND(B86*E86,2)</f>
        <v>13798.8</v>
      </c>
      <c r="G86" s="42">
        <v>0</v>
      </c>
      <c r="H86" s="41">
        <f>ROUND(B86*G86,2)</f>
        <v>0</v>
      </c>
    </row>
    <row r="87" spans="1:8" ht="123.75" x14ac:dyDescent="0.25">
      <c r="A87" s="49"/>
      <c r="B87" s="40"/>
      <c r="C87" s="50"/>
      <c r="D87" s="17" t="s">
        <v>79</v>
      </c>
      <c r="E87" s="40"/>
      <c r="F87" s="41"/>
      <c r="G87" s="42"/>
      <c r="H87" s="41"/>
    </row>
    <row r="88" spans="1:8" x14ac:dyDescent="0.25">
      <c r="A88" s="49" t="s">
        <v>80</v>
      </c>
      <c r="B88" s="40">
        <v>40</v>
      </c>
      <c r="C88" s="50" t="s">
        <v>77</v>
      </c>
      <c r="D88" s="16" t="s">
        <v>81</v>
      </c>
      <c r="E88" s="40">
        <v>48.7</v>
      </c>
      <c r="F88" s="41">
        <f>ROUND(B88*E88,2)</f>
        <v>1948</v>
      </c>
      <c r="G88" s="42">
        <v>0</v>
      </c>
      <c r="H88" s="41">
        <f>ROUND(B88*G88,2)</f>
        <v>0</v>
      </c>
    </row>
    <row r="89" spans="1:8" ht="22.5" x14ac:dyDescent="0.25">
      <c r="A89" s="49"/>
      <c r="B89" s="40"/>
      <c r="C89" s="50"/>
      <c r="D89" s="17" t="s">
        <v>82</v>
      </c>
      <c r="E89" s="40"/>
      <c r="F89" s="41"/>
      <c r="G89" s="42"/>
      <c r="H89" s="41"/>
    </row>
    <row r="90" spans="1:8" ht="22.5" x14ac:dyDescent="0.25">
      <c r="A90" s="49" t="s">
        <v>83</v>
      </c>
      <c r="B90" s="40">
        <v>1570</v>
      </c>
      <c r="C90" s="50" t="s">
        <v>20</v>
      </c>
      <c r="D90" s="16" t="s">
        <v>84</v>
      </c>
      <c r="E90" s="40">
        <v>2.5499999999999998</v>
      </c>
      <c r="F90" s="41">
        <f>ROUND(B90*E90,2)</f>
        <v>4003.5</v>
      </c>
      <c r="G90" s="42">
        <v>0</v>
      </c>
      <c r="H90" s="41">
        <f>ROUND(B90*G90,2)</f>
        <v>0</v>
      </c>
    </row>
    <row r="91" spans="1:8" ht="33.75" x14ac:dyDescent="0.25">
      <c r="A91" s="49"/>
      <c r="B91" s="40"/>
      <c r="C91" s="50"/>
      <c r="D91" s="17" t="s">
        <v>85</v>
      </c>
      <c r="E91" s="40"/>
      <c r="F91" s="41"/>
      <c r="G91" s="42"/>
      <c r="H91" s="41"/>
    </row>
    <row r="92" spans="1:8" x14ac:dyDescent="0.25">
      <c r="A92" s="49" t="s">
        <v>86</v>
      </c>
      <c r="B92" s="40">
        <v>150</v>
      </c>
      <c r="C92" s="50" t="s">
        <v>20</v>
      </c>
      <c r="D92" s="16" t="s">
        <v>87</v>
      </c>
      <c r="E92" s="40">
        <v>3.55</v>
      </c>
      <c r="F92" s="41">
        <f>ROUND(B92*E92,2)</f>
        <v>532.5</v>
      </c>
      <c r="G92" s="42">
        <v>0</v>
      </c>
      <c r="H92" s="41">
        <f>ROUND(B92*G92,2)</f>
        <v>0</v>
      </c>
    </row>
    <row r="93" spans="1:8" ht="33.75" x14ac:dyDescent="0.25">
      <c r="A93" s="49"/>
      <c r="B93" s="40"/>
      <c r="C93" s="50"/>
      <c r="D93" s="17" t="s">
        <v>88</v>
      </c>
      <c r="E93" s="40"/>
      <c r="F93" s="41"/>
      <c r="G93" s="42"/>
      <c r="H93" s="41"/>
    </row>
    <row r="94" spans="1:8" ht="22.5" x14ac:dyDescent="0.25">
      <c r="A94" s="49" t="s">
        <v>89</v>
      </c>
      <c r="B94" s="40">
        <v>72</v>
      </c>
      <c r="C94" s="50" t="s">
        <v>77</v>
      </c>
      <c r="D94" s="16" t="s">
        <v>90</v>
      </c>
      <c r="E94" s="40">
        <v>95.03</v>
      </c>
      <c r="F94" s="41">
        <f>ROUND(B94*E94,2)</f>
        <v>6842.16</v>
      </c>
      <c r="G94" s="42">
        <v>0</v>
      </c>
      <c r="H94" s="41">
        <f>ROUND(B94*G94,2)</f>
        <v>0</v>
      </c>
    </row>
    <row r="95" spans="1:8" ht="123.75" x14ac:dyDescent="0.25">
      <c r="A95" s="49"/>
      <c r="B95" s="40"/>
      <c r="C95" s="50"/>
      <c r="D95" s="17" t="s">
        <v>91</v>
      </c>
      <c r="E95" s="40"/>
      <c r="F95" s="41"/>
      <c r="G95" s="42"/>
      <c r="H95" s="41"/>
    </row>
    <row r="96" spans="1:8" ht="22.5" x14ac:dyDescent="0.25">
      <c r="A96" s="49" t="s">
        <v>92</v>
      </c>
      <c r="B96" s="40">
        <v>955</v>
      </c>
      <c r="C96" s="50" t="s">
        <v>20</v>
      </c>
      <c r="D96" s="16" t="s">
        <v>93</v>
      </c>
      <c r="E96" s="40">
        <v>2.75</v>
      </c>
      <c r="F96" s="41">
        <f>ROUND(B96*E96,2)</f>
        <v>2626.25</v>
      </c>
      <c r="G96" s="42">
        <v>0</v>
      </c>
      <c r="H96" s="41">
        <f>ROUND(B96*G96,2)</f>
        <v>0</v>
      </c>
    </row>
    <row r="97" spans="1:8" ht="33.75" x14ac:dyDescent="0.25">
      <c r="A97" s="49"/>
      <c r="B97" s="40"/>
      <c r="C97" s="50"/>
      <c r="D97" s="17" t="s">
        <v>94</v>
      </c>
      <c r="E97" s="40"/>
      <c r="F97" s="41"/>
      <c r="G97" s="42"/>
      <c r="H97" s="41"/>
    </row>
    <row r="98" spans="1:8" x14ac:dyDescent="0.25">
      <c r="A98" s="49" t="s">
        <v>95</v>
      </c>
      <c r="B98" s="40">
        <v>1305</v>
      </c>
      <c r="C98" s="50" t="s">
        <v>20</v>
      </c>
      <c r="D98" s="16" t="s">
        <v>96</v>
      </c>
      <c r="E98" s="40">
        <v>4.45</v>
      </c>
      <c r="F98" s="41">
        <f>ROUND(B98*E98,2)</f>
        <v>5807.25</v>
      </c>
      <c r="G98" s="42">
        <v>0</v>
      </c>
      <c r="H98" s="41">
        <f>ROUND(B98*G98,2)</f>
        <v>0</v>
      </c>
    </row>
    <row r="99" spans="1:8" ht="33.75" x14ac:dyDescent="0.25">
      <c r="A99" s="49"/>
      <c r="B99" s="40"/>
      <c r="C99" s="50"/>
      <c r="D99" s="17" t="s">
        <v>97</v>
      </c>
      <c r="E99" s="40"/>
      <c r="F99" s="41"/>
      <c r="G99" s="42"/>
      <c r="H99" s="41"/>
    </row>
    <row r="100" spans="1:8" ht="22.5" x14ac:dyDescent="0.25">
      <c r="A100" s="49" t="s">
        <v>98</v>
      </c>
      <c r="B100" s="40">
        <v>139</v>
      </c>
      <c r="C100" s="50" t="s">
        <v>77</v>
      </c>
      <c r="D100" s="16" t="s">
        <v>99</v>
      </c>
      <c r="E100" s="40">
        <v>135</v>
      </c>
      <c r="F100" s="41">
        <f>ROUND(B100*E100,2)</f>
        <v>18765</v>
      </c>
      <c r="G100" s="42">
        <v>0</v>
      </c>
      <c r="H100" s="41">
        <f>ROUND(B100*G100,2)</f>
        <v>0</v>
      </c>
    </row>
    <row r="101" spans="1:8" ht="180" x14ac:dyDescent="0.25">
      <c r="A101" s="49"/>
      <c r="B101" s="40"/>
      <c r="C101" s="50"/>
      <c r="D101" s="17" t="s">
        <v>100</v>
      </c>
      <c r="E101" s="40"/>
      <c r="F101" s="41"/>
      <c r="G101" s="42"/>
      <c r="H101" s="41"/>
    </row>
    <row r="102" spans="1:8" x14ac:dyDescent="0.25">
      <c r="A102" s="49" t="s">
        <v>101</v>
      </c>
      <c r="B102" s="40">
        <v>52</v>
      </c>
      <c r="C102" s="50" t="s">
        <v>77</v>
      </c>
      <c r="D102" s="16" t="s">
        <v>102</v>
      </c>
      <c r="E102" s="40">
        <v>50</v>
      </c>
      <c r="F102" s="41">
        <f>ROUND(B102*E102,2)</f>
        <v>2600</v>
      </c>
      <c r="G102" s="42">
        <v>0</v>
      </c>
      <c r="H102" s="41">
        <f>ROUND(B102*G102,2)</f>
        <v>0</v>
      </c>
    </row>
    <row r="103" spans="1:8" ht="56.25" x14ac:dyDescent="0.25">
      <c r="A103" s="49"/>
      <c r="B103" s="40"/>
      <c r="C103" s="50"/>
      <c r="D103" s="17" t="s">
        <v>103</v>
      </c>
      <c r="E103" s="40"/>
      <c r="F103" s="41"/>
      <c r="G103" s="42"/>
      <c r="H103" s="41"/>
    </row>
    <row r="104" spans="1:8" ht="22.5" x14ac:dyDescent="0.25">
      <c r="A104" s="49" t="s">
        <v>104</v>
      </c>
      <c r="B104" s="40">
        <v>2</v>
      </c>
      <c r="C104" s="50" t="s">
        <v>77</v>
      </c>
      <c r="D104" s="16" t="s">
        <v>105</v>
      </c>
      <c r="E104" s="40">
        <v>115</v>
      </c>
      <c r="F104" s="41">
        <f>ROUND(B104*E104,2)</f>
        <v>230</v>
      </c>
      <c r="G104" s="42">
        <v>0</v>
      </c>
      <c r="H104" s="41">
        <f>ROUND(B104*G104,2)</f>
        <v>0</v>
      </c>
    </row>
    <row r="105" spans="1:8" ht="123.75" x14ac:dyDescent="0.25">
      <c r="A105" s="49"/>
      <c r="B105" s="40"/>
      <c r="C105" s="50"/>
      <c r="D105" s="17" t="s">
        <v>106</v>
      </c>
      <c r="E105" s="40"/>
      <c r="F105" s="41"/>
      <c r="G105" s="42"/>
      <c r="H105" s="41"/>
    </row>
    <row r="106" spans="1:8" ht="22.5" x14ac:dyDescent="0.25">
      <c r="A106" s="49" t="s">
        <v>107</v>
      </c>
      <c r="B106" s="40">
        <v>1</v>
      </c>
      <c r="C106" s="50" t="s">
        <v>77</v>
      </c>
      <c r="D106" s="16" t="s">
        <v>108</v>
      </c>
      <c r="E106" s="40">
        <v>155</v>
      </c>
      <c r="F106" s="41">
        <f>ROUND(B106*E106,2)</f>
        <v>155</v>
      </c>
      <c r="G106" s="42">
        <v>0</v>
      </c>
      <c r="H106" s="41">
        <f>ROUND(B106*G106,2)</f>
        <v>0</v>
      </c>
    </row>
    <row r="107" spans="1:8" ht="180" x14ac:dyDescent="0.25">
      <c r="A107" s="49"/>
      <c r="B107" s="40"/>
      <c r="C107" s="50"/>
      <c r="D107" s="17" t="s">
        <v>109</v>
      </c>
      <c r="E107" s="40"/>
      <c r="F107" s="41"/>
      <c r="G107" s="42"/>
      <c r="H107" s="41"/>
    </row>
    <row r="108" spans="1:8" x14ac:dyDescent="0.25">
      <c r="A108" s="34" t="s">
        <v>112</v>
      </c>
      <c r="B108" s="19">
        <v>20</v>
      </c>
      <c r="C108" s="21" t="s">
        <v>77</v>
      </c>
      <c r="D108" s="18" t="s">
        <v>113</v>
      </c>
      <c r="E108" s="19">
        <v>30</v>
      </c>
      <c r="F108" s="20">
        <f>ROUND(B108*E108,2)</f>
        <v>600</v>
      </c>
      <c r="G108" s="35">
        <v>0</v>
      </c>
      <c r="H108" s="20">
        <f>ROUND(B108*G108,2)</f>
        <v>0</v>
      </c>
    </row>
    <row r="109" spans="1:8" x14ac:dyDescent="0.25">
      <c r="A109" s="49" t="s">
        <v>114</v>
      </c>
      <c r="B109" s="40">
        <v>1</v>
      </c>
      <c r="C109" s="50" t="s">
        <v>2</v>
      </c>
      <c r="D109" s="16" t="s">
        <v>115</v>
      </c>
      <c r="E109" s="43">
        <v>1500</v>
      </c>
      <c r="F109" s="57">
        <f>ROUND(B109*E109,2)</f>
        <v>1500</v>
      </c>
      <c r="G109" s="55">
        <v>0</v>
      </c>
      <c r="H109" s="57">
        <f>ROUND(B109*G109,2)</f>
        <v>0</v>
      </c>
    </row>
    <row r="110" spans="1:8" ht="78.75" x14ac:dyDescent="0.25">
      <c r="A110" s="49"/>
      <c r="B110" s="40"/>
      <c r="C110" s="50"/>
      <c r="D110" s="17" t="s">
        <v>116</v>
      </c>
      <c r="E110" s="44"/>
      <c r="F110" s="58"/>
      <c r="G110" s="56"/>
      <c r="H110" s="58"/>
    </row>
    <row r="111" spans="1:8" x14ac:dyDescent="0.25">
      <c r="A111" s="49" t="s">
        <v>117</v>
      </c>
      <c r="B111" s="40">
        <v>30</v>
      </c>
      <c r="C111" s="50" t="s">
        <v>20</v>
      </c>
      <c r="D111" s="16" t="s">
        <v>118</v>
      </c>
      <c r="E111" s="43">
        <v>58.03</v>
      </c>
      <c r="F111" s="57">
        <f>B111*E111</f>
        <v>1740.9</v>
      </c>
      <c r="G111" s="55">
        <v>0</v>
      </c>
      <c r="H111" s="57">
        <f>ROUND(B111*G111,2)</f>
        <v>0</v>
      </c>
    </row>
    <row r="112" spans="1:8" ht="67.5" x14ac:dyDescent="0.25">
      <c r="A112" s="49"/>
      <c r="B112" s="40"/>
      <c r="C112" s="50"/>
      <c r="D112" s="17" t="s">
        <v>119</v>
      </c>
      <c r="E112" s="44"/>
      <c r="F112" s="58"/>
      <c r="G112" s="56"/>
      <c r="H112" s="58"/>
    </row>
    <row r="113" spans="1:8" x14ac:dyDescent="0.25">
      <c r="A113" s="4"/>
      <c r="B113" s="3"/>
      <c r="C113" s="4"/>
      <c r="D113" s="72" t="s">
        <v>208</v>
      </c>
      <c r="E113" s="73"/>
      <c r="F113" s="8">
        <f>SUM(F86:F112)</f>
        <v>61149.36</v>
      </c>
      <c r="G113" s="23"/>
      <c r="H113" s="23">
        <f>SUM(H86:H112)</f>
        <v>0</v>
      </c>
    </row>
    <row r="114" spans="1:8" x14ac:dyDescent="0.25">
      <c r="A114" s="79" t="s">
        <v>209</v>
      </c>
      <c r="B114" s="63"/>
      <c r="C114" s="63"/>
      <c r="D114" s="63"/>
      <c r="E114" s="63"/>
      <c r="F114" s="63"/>
      <c r="G114" s="63"/>
      <c r="H114" s="64"/>
    </row>
    <row r="115" spans="1:8" ht="22.5" x14ac:dyDescent="0.25">
      <c r="A115" s="49" t="s">
        <v>190</v>
      </c>
      <c r="B115" s="40">
        <v>1</v>
      </c>
      <c r="C115" s="50" t="s">
        <v>1</v>
      </c>
      <c r="D115" s="16" t="s">
        <v>120</v>
      </c>
      <c r="E115" s="40">
        <v>9000</v>
      </c>
      <c r="F115" s="41">
        <f>ROUND(B115*E115,2)</f>
        <v>9000</v>
      </c>
      <c r="G115" s="42">
        <v>0</v>
      </c>
      <c r="H115" s="41">
        <f>ROUND(B115*G115,2)</f>
        <v>0</v>
      </c>
    </row>
    <row r="116" spans="1:8" ht="180" x14ac:dyDescent="0.25">
      <c r="A116" s="49"/>
      <c r="B116" s="40"/>
      <c r="C116" s="50"/>
      <c r="D116" s="17" t="s">
        <v>121</v>
      </c>
      <c r="E116" s="40"/>
      <c r="F116" s="41"/>
      <c r="G116" s="42"/>
      <c r="H116" s="41"/>
    </row>
    <row r="117" spans="1:8" x14ac:dyDescent="0.25">
      <c r="A117" s="49" t="s">
        <v>191</v>
      </c>
      <c r="B117" s="40">
        <v>1</v>
      </c>
      <c r="C117" s="50" t="s">
        <v>1</v>
      </c>
      <c r="D117" s="16" t="s">
        <v>122</v>
      </c>
      <c r="E117" s="40">
        <v>2500</v>
      </c>
      <c r="F117" s="41">
        <f>ROUND(B117*E117,2)</f>
        <v>2500</v>
      </c>
      <c r="G117" s="42">
        <v>0</v>
      </c>
      <c r="H117" s="41">
        <f>ROUND(B117*G117,2)</f>
        <v>0</v>
      </c>
    </row>
    <row r="118" spans="1:8" ht="67.5" x14ac:dyDescent="0.25">
      <c r="A118" s="49"/>
      <c r="B118" s="40"/>
      <c r="C118" s="50"/>
      <c r="D118" s="17" t="s">
        <v>123</v>
      </c>
      <c r="E118" s="40"/>
      <c r="F118" s="41"/>
      <c r="G118" s="42"/>
      <c r="H118" s="41"/>
    </row>
    <row r="119" spans="1:8" x14ac:dyDescent="0.25">
      <c r="A119" s="49" t="s">
        <v>192</v>
      </c>
      <c r="B119" s="40">
        <v>1</v>
      </c>
      <c r="C119" s="50" t="s">
        <v>1</v>
      </c>
      <c r="D119" s="16" t="s">
        <v>124</v>
      </c>
      <c r="E119" s="40">
        <v>3100.4</v>
      </c>
      <c r="F119" s="41">
        <f>ROUND(B119*E119,2)</f>
        <v>3100.4</v>
      </c>
      <c r="G119" s="42">
        <v>0</v>
      </c>
      <c r="H119" s="41">
        <f>ROUND(B119*G119,2)</f>
        <v>0</v>
      </c>
    </row>
    <row r="120" spans="1:8" ht="22.5" x14ac:dyDescent="0.25">
      <c r="A120" s="49"/>
      <c r="B120" s="40"/>
      <c r="C120" s="50"/>
      <c r="D120" s="17" t="s">
        <v>125</v>
      </c>
      <c r="E120" s="40"/>
      <c r="F120" s="41"/>
      <c r="G120" s="42"/>
      <c r="H120" s="41"/>
    </row>
    <row r="121" spans="1:8" x14ac:dyDescent="0.25">
      <c r="A121" s="49" t="s">
        <v>193</v>
      </c>
      <c r="B121" s="40">
        <v>1</v>
      </c>
      <c r="C121" s="50" t="s">
        <v>1</v>
      </c>
      <c r="D121" s="16" t="s">
        <v>126</v>
      </c>
      <c r="E121" s="40">
        <v>11650</v>
      </c>
      <c r="F121" s="41">
        <f>ROUND(B121*E121,2)</f>
        <v>11650</v>
      </c>
      <c r="G121" s="42">
        <v>0</v>
      </c>
      <c r="H121" s="41">
        <f>ROUND(B121*G121,2)</f>
        <v>0</v>
      </c>
    </row>
    <row r="122" spans="1:8" ht="45" x14ac:dyDescent="0.25">
      <c r="A122" s="49"/>
      <c r="B122" s="40"/>
      <c r="C122" s="50"/>
      <c r="D122" s="17" t="s">
        <v>127</v>
      </c>
      <c r="E122" s="40"/>
      <c r="F122" s="41"/>
      <c r="G122" s="42"/>
      <c r="H122" s="41"/>
    </row>
    <row r="123" spans="1:8" x14ac:dyDescent="0.25">
      <c r="A123" s="49" t="s">
        <v>194</v>
      </c>
      <c r="B123" s="40">
        <v>1</v>
      </c>
      <c r="C123" s="50" t="s">
        <v>1</v>
      </c>
      <c r="D123" s="16" t="s">
        <v>128</v>
      </c>
      <c r="E123" s="40">
        <v>5000</v>
      </c>
      <c r="F123" s="41">
        <f>ROUND(B123*E123,2)</f>
        <v>5000</v>
      </c>
      <c r="G123" s="42">
        <v>0</v>
      </c>
      <c r="H123" s="41">
        <f>ROUND(B123*G123,2)</f>
        <v>0</v>
      </c>
    </row>
    <row r="124" spans="1:8" ht="90" x14ac:dyDescent="0.25">
      <c r="A124" s="49"/>
      <c r="B124" s="40"/>
      <c r="C124" s="50"/>
      <c r="D124" s="17" t="s">
        <v>129</v>
      </c>
      <c r="E124" s="40"/>
      <c r="F124" s="41"/>
      <c r="G124" s="42"/>
      <c r="H124" s="41"/>
    </row>
    <row r="125" spans="1:8" x14ac:dyDescent="0.25">
      <c r="A125" s="81"/>
      <c r="B125" s="82"/>
      <c r="C125" s="83"/>
      <c r="D125" s="72" t="s">
        <v>211</v>
      </c>
      <c r="E125" s="73"/>
      <c r="F125" s="23">
        <f>SUM(F115:F124)</f>
        <v>31250.400000000001</v>
      </c>
      <c r="G125" s="23"/>
      <c r="H125" s="23">
        <f>SUM(H115:H124)</f>
        <v>0</v>
      </c>
    </row>
    <row r="126" spans="1:8" x14ac:dyDescent="0.25">
      <c r="A126" s="80" t="s">
        <v>210</v>
      </c>
      <c r="B126" s="80"/>
      <c r="C126" s="80"/>
      <c r="D126" s="80"/>
      <c r="E126" s="80"/>
      <c r="F126" s="28">
        <f>F113+F125</f>
        <v>92399.76</v>
      </c>
      <c r="G126" s="28"/>
      <c r="H126" s="28">
        <f>H113+H125</f>
        <v>0</v>
      </c>
    </row>
    <row r="127" spans="1:8" x14ac:dyDescent="0.25">
      <c r="A127" s="66" t="s">
        <v>224</v>
      </c>
      <c r="B127" s="66"/>
      <c r="C127" s="66"/>
      <c r="D127" s="66"/>
      <c r="E127" s="66"/>
      <c r="F127" s="29">
        <f>F35+F63+F83+F126</f>
        <v>266767.40999999997</v>
      </c>
      <c r="G127" s="30"/>
      <c r="H127" s="29">
        <f>H35+H63+H83+H126</f>
        <v>0</v>
      </c>
    </row>
    <row r="128" spans="1:8" x14ac:dyDescent="0.25">
      <c r="A128" s="67" t="s">
        <v>225</v>
      </c>
      <c r="B128" s="67"/>
      <c r="C128" s="67"/>
      <c r="D128" s="67"/>
      <c r="E128" s="67"/>
      <c r="F128" s="67"/>
      <c r="G128" s="67"/>
      <c r="H128" s="68"/>
    </row>
    <row r="129" spans="1:8" x14ac:dyDescent="0.25">
      <c r="A129" s="59" t="s">
        <v>212</v>
      </c>
      <c r="B129" s="60"/>
      <c r="C129" s="60"/>
      <c r="D129" s="60"/>
      <c r="E129" s="60"/>
      <c r="F129" s="60"/>
      <c r="G129" s="60"/>
      <c r="H129" s="61"/>
    </row>
    <row r="130" spans="1:8" ht="22.5" x14ac:dyDescent="0.25">
      <c r="A130" s="49" t="s">
        <v>151</v>
      </c>
      <c r="B130" s="40">
        <v>76.5</v>
      </c>
      <c r="C130" s="50" t="s">
        <v>3</v>
      </c>
      <c r="D130" s="16" t="s">
        <v>4</v>
      </c>
      <c r="E130" s="40">
        <v>38</v>
      </c>
      <c r="F130" s="41">
        <f>ROUND(B130*E130,2)</f>
        <v>2907</v>
      </c>
      <c r="G130" s="65">
        <f>G9</f>
        <v>0</v>
      </c>
      <c r="H130" s="41">
        <f>ROUND(B130*G130,2)</f>
        <v>0</v>
      </c>
    </row>
    <row r="131" spans="1:8" ht="168.75" x14ac:dyDescent="0.25">
      <c r="A131" s="49"/>
      <c r="B131" s="40"/>
      <c r="C131" s="50"/>
      <c r="D131" s="17" t="s">
        <v>5</v>
      </c>
      <c r="E131" s="40"/>
      <c r="F131" s="41"/>
      <c r="G131" s="65"/>
      <c r="H131" s="41"/>
    </row>
    <row r="132" spans="1:8" x14ac:dyDescent="0.25">
      <c r="A132" s="49" t="s">
        <v>152</v>
      </c>
      <c r="B132" s="40">
        <v>20</v>
      </c>
      <c r="C132" s="50" t="s">
        <v>2</v>
      </c>
      <c r="D132" s="16" t="s">
        <v>6</v>
      </c>
      <c r="E132" s="40">
        <v>18</v>
      </c>
      <c r="F132" s="41">
        <f>ROUND(B132*E132,2)</f>
        <v>360</v>
      </c>
      <c r="G132" s="65">
        <f>G11</f>
        <v>0</v>
      </c>
      <c r="H132" s="41">
        <f>ROUND(B132*G132,2)</f>
        <v>0</v>
      </c>
    </row>
    <row r="133" spans="1:8" ht="78.75" x14ac:dyDescent="0.25">
      <c r="A133" s="49"/>
      <c r="B133" s="40"/>
      <c r="C133" s="50"/>
      <c r="D133" s="17" t="s">
        <v>7</v>
      </c>
      <c r="E133" s="40"/>
      <c r="F133" s="41"/>
      <c r="G133" s="65"/>
      <c r="H133" s="41"/>
    </row>
    <row r="134" spans="1:8" ht="22.5" x14ac:dyDescent="0.25">
      <c r="A134" s="49" t="s">
        <v>154</v>
      </c>
      <c r="B134" s="40">
        <v>1507.84</v>
      </c>
      <c r="C134" s="50" t="s">
        <v>3</v>
      </c>
      <c r="D134" s="16" t="s">
        <v>10</v>
      </c>
      <c r="E134" s="40">
        <v>15.54</v>
      </c>
      <c r="F134" s="41">
        <f>ROUND(B134*E134,2)</f>
        <v>23431.83</v>
      </c>
      <c r="G134" s="65">
        <f>G15</f>
        <v>0</v>
      </c>
      <c r="H134" s="41">
        <f>ROUND(B134*G134,2)</f>
        <v>0</v>
      </c>
    </row>
    <row r="135" spans="1:8" ht="112.5" x14ac:dyDescent="0.25">
      <c r="A135" s="49"/>
      <c r="B135" s="40"/>
      <c r="C135" s="50"/>
      <c r="D135" s="17" t="s">
        <v>11</v>
      </c>
      <c r="E135" s="40"/>
      <c r="F135" s="41"/>
      <c r="G135" s="65"/>
      <c r="H135" s="41"/>
    </row>
    <row r="136" spans="1:8" ht="22.5" x14ac:dyDescent="0.25">
      <c r="A136" s="49" t="s">
        <v>155</v>
      </c>
      <c r="B136" s="40">
        <v>904.71</v>
      </c>
      <c r="C136" s="50" t="s">
        <v>3</v>
      </c>
      <c r="D136" s="16" t="s">
        <v>12</v>
      </c>
      <c r="E136" s="40">
        <v>22.26</v>
      </c>
      <c r="F136" s="41">
        <f>ROUND(B136*E136,2)</f>
        <v>20138.84</v>
      </c>
      <c r="G136" s="65">
        <f>G17</f>
        <v>0</v>
      </c>
      <c r="H136" s="41">
        <f>ROUND(B136*G136,2)</f>
        <v>0</v>
      </c>
    </row>
    <row r="137" spans="1:8" ht="90" x14ac:dyDescent="0.25">
      <c r="A137" s="49"/>
      <c r="B137" s="40"/>
      <c r="C137" s="50"/>
      <c r="D137" s="17" t="s">
        <v>13</v>
      </c>
      <c r="E137" s="40"/>
      <c r="F137" s="41"/>
      <c r="G137" s="65"/>
      <c r="H137" s="41"/>
    </row>
    <row r="138" spans="1:8" ht="22.5" x14ac:dyDescent="0.25">
      <c r="A138" s="49" t="s">
        <v>156</v>
      </c>
      <c r="B138" s="40">
        <v>33.659999999999997</v>
      </c>
      <c r="C138" s="50" t="s">
        <v>3</v>
      </c>
      <c r="D138" s="16" t="s">
        <v>14</v>
      </c>
      <c r="E138" s="40">
        <v>4</v>
      </c>
      <c r="F138" s="41">
        <f>ROUND(B138*E138,2)</f>
        <v>134.63999999999999</v>
      </c>
      <c r="G138" s="65">
        <f>G19</f>
        <v>0</v>
      </c>
      <c r="H138" s="41">
        <f>ROUND(B138*G138,2)</f>
        <v>0</v>
      </c>
    </row>
    <row r="139" spans="1:8" ht="56.25" x14ac:dyDescent="0.25">
      <c r="A139" s="49"/>
      <c r="B139" s="40"/>
      <c r="C139" s="50"/>
      <c r="D139" s="17" t="s">
        <v>15</v>
      </c>
      <c r="E139" s="40"/>
      <c r="F139" s="41"/>
      <c r="G139" s="65"/>
      <c r="H139" s="41"/>
    </row>
    <row r="140" spans="1:8" x14ac:dyDescent="0.25">
      <c r="A140" s="49" t="s">
        <v>158</v>
      </c>
      <c r="B140" s="40">
        <v>60</v>
      </c>
      <c r="C140" s="50" t="s">
        <v>2</v>
      </c>
      <c r="D140" s="16" t="s">
        <v>18</v>
      </c>
      <c r="E140" s="40">
        <v>7.6</v>
      </c>
      <c r="F140" s="41">
        <f>ROUND(B140*E140,2)</f>
        <v>456</v>
      </c>
      <c r="G140" s="65">
        <f>G23</f>
        <v>0</v>
      </c>
      <c r="H140" s="41">
        <f>ROUND(B140*G140,2)</f>
        <v>0</v>
      </c>
    </row>
    <row r="141" spans="1:8" ht="67.5" x14ac:dyDescent="0.25">
      <c r="A141" s="49"/>
      <c r="B141" s="40"/>
      <c r="C141" s="50"/>
      <c r="D141" s="17" t="s">
        <v>19</v>
      </c>
      <c r="E141" s="40"/>
      <c r="F141" s="41"/>
      <c r="G141" s="65"/>
      <c r="H141" s="41"/>
    </row>
    <row r="142" spans="1:8" x14ac:dyDescent="0.25">
      <c r="A142" s="49" t="s">
        <v>161</v>
      </c>
      <c r="B142" s="40">
        <v>3</v>
      </c>
      <c r="C142" s="50" t="s">
        <v>2</v>
      </c>
      <c r="D142" s="16" t="s">
        <v>25</v>
      </c>
      <c r="E142" s="40">
        <v>24.11</v>
      </c>
      <c r="F142" s="41">
        <f>ROUND(B142*E142,2)</f>
        <v>72.33</v>
      </c>
      <c r="G142" s="65">
        <f>G29</f>
        <v>0</v>
      </c>
      <c r="H142" s="41">
        <f>ROUND(B142*G142,2)</f>
        <v>0</v>
      </c>
    </row>
    <row r="143" spans="1:8" ht="45" x14ac:dyDescent="0.25">
      <c r="A143" s="49"/>
      <c r="B143" s="40"/>
      <c r="C143" s="50"/>
      <c r="D143" s="17" t="s">
        <v>26</v>
      </c>
      <c r="E143" s="40"/>
      <c r="F143" s="41"/>
      <c r="G143" s="65"/>
      <c r="H143" s="41"/>
    </row>
    <row r="144" spans="1:8" x14ac:dyDescent="0.25">
      <c r="A144" s="49" t="s">
        <v>185</v>
      </c>
      <c r="B144" s="40">
        <v>1</v>
      </c>
      <c r="C144" s="50" t="s">
        <v>27</v>
      </c>
      <c r="D144" s="16" t="s">
        <v>130</v>
      </c>
      <c r="E144" s="40">
        <v>950</v>
      </c>
      <c r="F144" s="41">
        <f>ROUND(B144*E144,2)</f>
        <v>950</v>
      </c>
      <c r="G144" s="42">
        <v>0</v>
      </c>
      <c r="H144" s="41">
        <f>ROUND(B144*G144,2)</f>
        <v>0</v>
      </c>
    </row>
    <row r="145" spans="1:8" ht="78.75" x14ac:dyDescent="0.25">
      <c r="A145" s="49"/>
      <c r="B145" s="40"/>
      <c r="C145" s="50"/>
      <c r="D145" s="17" t="s">
        <v>131</v>
      </c>
      <c r="E145" s="40"/>
      <c r="F145" s="41"/>
      <c r="G145" s="42"/>
      <c r="H145" s="41"/>
    </row>
    <row r="146" spans="1:8" x14ac:dyDescent="0.25">
      <c r="A146" s="49" t="s">
        <v>163</v>
      </c>
      <c r="B146" s="40">
        <v>1</v>
      </c>
      <c r="C146" s="50" t="s">
        <v>27</v>
      </c>
      <c r="D146" s="16" t="s">
        <v>30</v>
      </c>
      <c r="E146" s="40">
        <v>750</v>
      </c>
      <c r="F146" s="41">
        <f>ROUND(B146*E146,2)</f>
        <v>750</v>
      </c>
      <c r="G146" s="65">
        <f>G33</f>
        <v>0</v>
      </c>
      <c r="H146" s="41">
        <f>ROUND(B146*G146,2)</f>
        <v>0</v>
      </c>
    </row>
    <row r="147" spans="1:8" ht="56.25" x14ac:dyDescent="0.25">
      <c r="A147" s="49"/>
      <c r="B147" s="40"/>
      <c r="C147" s="50"/>
      <c r="D147" s="17" t="s">
        <v>31</v>
      </c>
      <c r="E147" s="40"/>
      <c r="F147" s="41"/>
      <c r="G147" s="65"/>
      <c r="H147" s="41"/>
    </row>
    <row r="148" spans="1:8" x14ac:dyDescent="0.25">
      <c r="A148" s="62" t="s">
        <v>213</v>
      </c>
      <c r="B148" s="62"/>
      <c r="C148" s="62"/>
      <c r="D148" s="62"/>
      <c r="E148" s="62"/>
      <c r="F148" s="23">
        <f>SUM(F130:F147)</f>
        <v>49200.639999999999</v>
      </c>
      <c r="G148" s="23"/>
      <c r="H148" s="23">
        <f>SUM(H130:H147)</f>
        <v>0</v>
      </c>
    </row>
    <row r="149" spans="1:8" x14ac:dyDescent="0.25">
      <c r="A149" s="59" t="s">
        <v>214</v>
      </c>
      <c r="B149" s="60"/>
      <c r="C149" s="60"/>
      <c r="D149" s="60"/>
      <c r="E149" s="60"/>
      <c r="F149" s="60"/>
      <c r="G149" s="60"/>
      <c r="H149" s="61"/>
    </row>
    <row r="150" spans="1:8" x14ac:dyDescent="0.25">
      <c r="A150" s="49" t="s">
        <v>176</v>
      </c>
      <c r="B150" s="40">
        <v>313.49</v>
      </c>
      <c r="C150" s="50" t="s">
        <v>3</v>
      </c>
      <c r="D150" s="16" t="s">
        <v>58</v>
      </c>
      <c r="E150" s="40">
        <v>6.29</v>
      </c>
      <c r="F150" s="41">
        <f>ROUND(B150*E150,2)</f>
        <v>1971.85</v>
      </c>
      <c r="G150" s="65">
        <f>G65</f>
        <v>0</v>
      </c>
      <c r="H150" s="41">
        <f>ROUND(B150*G150,2)</f>
        <v>0</v>
      </c>
    </row>
    <row r="151" spans="1:8" ht="90" x14ac:dyDescent="0.25">
      <c r="A151" s="49"/>
      <c r="B151" s="40"/>
      <c r="C151" s="50"/>
      <c r="D151" s="17" t="s">
        <v>59</v>
      </c>
      <c r="E151" s="40"/>
      <c r="F151" s="41"/>
      <c r="G151" s="65"/>
      <c r="H151" s="41"/>
    </row>
    <row r="152" spans="1:8" ht="22.5" x14ac:dyDescent="0.25">
      <c r="A152" s="49" t="s">
        <v>177</v>
      </c>
      <c r="B152" s="40">
        <v>33.659999999999997</v>
      </c>
      <c r="C152" s="50" t="s">
        <v>3</v>
      </c>
      <c r="D152" s="16" t="s">
        <v>60</v>
      </c>
      <c r="E152" s="40">
        <v>35.950000000000003</v>
      </c>
      <c r="F152" s="41">
        <f>ROUND(B152*E152,2)</f>
        <v>1210.08</v>
      </c>
      <c r="G152" s="65">
        <f>G67</f>
        <v>0</v>
      </c>
      <c r="H152" s="41">
        <f>ROUND(B152*G152,2)</f>
        <v>0</v>
      </c>
    </row>
    <row r="153" spans="1:8" ht="90" x14ac:dyDescent="0.25">
      <c r="A153" s="49"/>
      <c r="B153" s="40"/>
      <c r="C153" s="50"/>
      <c r="D153" s="17" t="s">
        <v>61</v>
      </c>
      <c r="E153" s="40"/>
      <c r="F153" s="41"/>
      <c r="G153" s="65"/>
      <c r="H153" s="41"/>
    </row>
    <row r="154" spans="1:8" x14ac:dyDescent="0.25">
      <c r="A154" s="49" t="s">
        <v>186</v>
      </c>
      <c r="B154" s="40">
        <v>13.61</v>
      </c>
      <c r="C154" s="50" t="s">
        <v>3</v>
      </c>
      <c r="D154" s="16" t="s">
        <v>132</v>
      </c>
      <c r="E154" s="40">
        <v>26.7</v>
      </c>
      <c r="F154" s="41">
        <f>ROUND(B154*E154,2)</f>
        <v>363.39</v>
      </c>
      <c r="G154" s="42">
        <v>0</v>
      </c>
      <c r="H154" s="41">
        <f>ROUND(B154*G154,2)</f>
        <v>0</v>
      </c>
    </row>
    <row r="155" spans="1:8" ht="67.5" x14ac:dyDescent="0.25">
      <c r="A155" s="49"/>
      <c r="B155" s="40"/>
      <c r="C155" s="50"/>
      <c r="D155" s="17" t="s">
        <v>133</v>
      </c>
      <c r="E155" s="40"/>
      <c r="F155" s="41"/>
      <c r="G155" s="42"/>
      <c r="H155" s="41"/>
    </row>
    <row r="156" spans="1:8" x14ac:dyDescent="0.25">
      <c r="A156" s="49" t="s">
        <v>179</v>
      </c>
      <c r="B156" s="40">
        <v>10</v>
      </c>
      <c r="C156" s="50" t="s">
        <v>3</v>
      </c>
      <c r="D156" s="16" t="s">
        <v>64</v>
      </c>
      <c r="E156" s="40">
        <v>42.38</v>
      </c>
      <c r="F156" s="41">
        <f>ROUND(B156*E156,2)</f>
        <v>423.8</v>
      </c>
      <c r="G156" s="65">
        <f>G71</f>
        <v>0</v>
      </c>
      <c r="H156" s="41">
        <f>ROUND(B156*G156,2)</f>
        <v>0</v>
      </c>
    </row>
    <row r="157" spans="1:8" ht="135" x14ac:dyDescent="0.25">
      <c r="A157" s="49"/>
      <c r="B157" s="40"/>
      <c r="C157" s="50"/>
      <c r="D157" s="17" t="s">
        <v>65</v>
      </c>
      <c r="E157" s="40"/>
      <c r="F157" s="41"/>
      <c r="G157" s="65"/>
      <c r="H157" s="41"/>
    </row>
    <row r="158" spans="1:8" ht="22.5" x14ac:dyDescent="0.25">
      <c r="A158" s="49" t="s">
        <v>180</v>
      </c>
      <c r="B158" s="40">
        <v>5</v>
      </c>
      <c r="C158" s="50" t="s">
        <v>3</v>
      </c>
      <c r="D158" s="16" t="s">
        <v>66</v>
      </c>
      <c r="E158" s="40">
        <v>58</v>
      </c>
      <c r="F158" s="41">
        <f>ROUND(B158*E158,2)</f>
        <v>290</v>
      </c>
      <c r="G158" s="65">
        <f>G73</f>
        <v>0</v>
      </c>
      <c r="H158" s="41">
        <f>ROUND(B158*G158,2)</f>
        <v>0</v>
      </c>
    </row>
    <row r="159" spans="1:8" ht="112.5" x14ac:dyDescent="0.25">
      <c r="A159" s="49"/>
      <c r="B159" s="40"/>
      <c r="C159" s="50"/>
      <c r="D159" s="17" t="s">
        <v>67</v>
      </c>
      <c r="E159" s="40"/>
      <c r="F159" s="41"/>
      <c r="G159" s="65"/>
      <c r="H159" s="41"/>
    </row>
    <row r="160" spans="1:8" x14ac:dyDescent="0.25">
      <c r="A160" s="49" t="s">
        <v>181</v>
      </c>
      <c r="B160" s="40">
        <v>50</v>
      </c>
      <c r="C160" s="50" t="s">
        <v>3</v>
      </c>
      <c r="D160" s="16" t="s">
        <v>68</v>
      </c>
      <c r="E160" s="40">
        <v>32.68</v>
      </c>
      <c r="F160" s="41">
        <f>ROUND(B160*E160,2)</f>
        <v>1634</v>
      </c>
      <c r="G160" s="65">
        <f>G75</f>
        <v>0</v>
      </c>
      <c r="H160" s="41">
        <f>ROUND(B160*G160,2)</f>
        <v>0</v>
      </c>
    </row>
    <row r="161" spans="1:8" ht="67.5" x14ac:dyDescent="0.25">
      <c r="A161" s="49"/>
      <c r="B161" s="40"/>
      <c r="C161" s="50"/>
      <c r="D161" s="17" t="s">
        <v>69</v>
      </c>
      <c r="E161" s="40"/>
      <c r="F161" s="41"/>
      <c r="G161" s="65"/>
      <c r="H161" s="41"/>
    </row>
    <row r="162" spans="1:8" x14ac:dyDescent="0.25">
      <c r="A162" s="49" t="s">
        <v>182</v>
      </c>
      <c r="B162" s="40">
        <v>5</v>
      </c>
      <c r="C162" s="50" t="s">
        <v>3</v>
      </c>
      <c r="D162" s="16" t="s">
        <v>70</v>
      </c>
      <c r="E162" s="40">
        <v>32</v>
      </c>
      <c r="F162" s="41">
        <f>ROUND(B162*E162,2)</f>
        <v>160</v>
      </c>
      <c r="G162" s="65">
        <f>G77</f>
        <v>0</v>
      </c>
      <c r="H162" s="41">
        <f>ROUND(B162*G162,2)</f>
        <v>0</v>
      </c>
    </row>
    <row r="163" spans="1:8" ht="157.5" x14ac:dyDescent="0.25">
      <c r="A163" s="49"/>
      <c r="B163" s="40"/>
      <c r="C163" s="50"/>
      <c r="D163" s="17" t="s">
        <v>71</v>
      </c>
      <c r="E163" s="40"/>
      <c r="F163" s="41"/>
      <c r="G163" s="65"/>
      <c r="H163" s="41"/>
    </row>
    <row r="164" spans="1:8" x14ac:dyDescent="0.25">
      <c r="A164" s="49" t="s">
        <v>187</v>
      </c>
      <c r="B164" s="40">
        <v>1</v>
      </c>
      <c r="C164" s="50" t="s">
        <v>2</v>
      </c>
      <c r="D164" s="16" t="s">
        <v>134</v>
      </c>
      <c r="E164" s="40">
        <v>1700</v>
      </c>
      <c r="F164" s="41">
        <f>ROUND(B164*E164,2)</f>
        <v>1700</v>
      </c>
      <c r="G164" s="42">
        <v>0</v>
      </c>
      <c r="H164" s="41">
        <f>ROUND(B164*G164,2)</f>
        <v>0</v>
      </c>
    </row>
    <row r="165" spans="1:8" ht="112.5" x14ac:dyDescent="0.25">
      <c r="A165" s="49"/>
      <c r="B165" s="40"/>
      <c r="C165" s="50"/>
      <c r="D165" s="17" t="s">
        <v>135</v>
      </c>
      <c r="E165" s="40"/>
      <c r="F165" s="41"/>
      <c r="G165" s="42"/>
      <c r="H165" s="41"/>
    </row>
    <row r="166" spans="1:8" x14ac:dyDescent="0.25">
      <c r="A166" s="62" t="s">
        <v>215</v>
      </c>
      <c r="B166" s="62"/>
      <c r="C166" s="62"/>
      <c r="D166" s="62"/>
      <c r="E166" s="62"/>
      <c r="F166" s="23">
        <f>SUM(F150:F165)</f>
        <v>7753.12</v>
      </c>
      <c r="G166" s="23"/>
      <c r="H166" s="23">
        <f>SUM(H150:H165)</f>
        <v>0</v>
      </c>
    </row>
    <row r="167" spans="1:8" x14ac:dyDescent="0.25">
      <c r="A167" s="59" t="s">
        <v>216</v>
      </c>
      <c r="B167" s="60"/>
      <c r="C167" s="60"/>
      <c r="D167" s="60"/>
      <c r="E167" s="60"/>
      <c r="F167" s="60"/>
      <c r="G167" s="60"/>
      <c r="H167" s="61"/>
    </row>
    <row r="168" spans="1:8" x14ac:dyDescent="0.25">
      <c r="A168" s="63" t="s">
        <v>217</v>
      </c>
      <c r="B168" s="63"/>
      <c r="C168" s="63"/>
      <c r="D168" s="63"/>
      <c r="E168" s="63"/>
      <c r="F168" s="63"/>
      <c r="G168" s="63"/>
      <c r="H168" s="64"/>
    </row>
    <row r="169" spans="1:8" x14ac:dyDescent="0.25">
      <c r="A169" s="49" t="s">
        <v>110</v>
      </c>
      <c r="B169" s="40">
        <v>1250</v>
      </c>
      <c r="C169" s="50" t="s">
        <v>20</v>
      </c>
      <c r="D169" s="16" t="s">
        <v>111</v>
      </c>
      <c r="E169" s="40">
        <v>2</v>
      </c>
      <c r="F169" s="41">
        <f>ROUND(B169*E169,2)</f>
        <v>2500</v>
      </c>
      <c r="G169" s="42">
        <v>0</v>
      </c>
      <c r="H169" s="41">
        <f>ROUND(B169*G169,2)</f>
        <v>0</v>
      </c>
    </row>
    <row r="170" spans="1:8" ht="33.75" x14ac:dyDescent="0.25">
      <c r="A170" s="49"/>
      <c r="B170" s="40"/>
      <c r="C170" s="50"/>
      <c r="D170" s="17" t="s">
        <v>94</v>
      </c>
      <c r="E170" s="40"/>
      <c r="F170" s="41"/>
      <c r="G170" s="42"/>
      <c r="H170" s="41"/>
    </row>
    <row r="171" spans="1:8" ht="22.5" x14ac:dyDescent="0.25">
      <c r="A171" s="49" t="s">
        <v>92</v>
      </c>
      <c r="B171" s="40">
        <v>900</v>
      </c>
      <c r="C171" s="50" t="s">
        <v>20</v>
      </c>
      <c r="D171" s="16" t="s">
        <v>93</v>
      </c>
      <c r="E171" s="40">
        <v>2.75</v>
      </c>
      <c r="F171" s="41">
        <f>ROUND(B171*E171,2)</f>
        <v>2475</v>
      </c>
      <c r="G171" s="65">
        <f>G96</f>
        <v>0</v>
      </c>
      <c r="H171" s="41">
        <f>ROUND(B171*G171,2)</f>
        <v>0</v>
      </c>
    </row>
    <row r="172" spans="1:8" ht="33.75" x14ac:dyDescent="0.25">
      <c r="A172" s="49"/>
      <c r="B172" s="40"/>
      <c r="C172" s="50"/>
      <c r="D172" s="17" t="s">
        <v>94</v>
      </c>
      <c r="E172" s="40"/>
      <c r="F172" s="41"/>
      <c r="G172" s="65"/>
      <c r="H172" s="41"/>
    </row>
    <row r="173" spans="1:8" x14ac:dyDescent="0.25">
      <c r="A173" s="49" t="s">
        <v>136</v>
      </c>
      <c r="B173" s="40">
        <v>28</v>
      </c>
      <c r="C173" s="50" t="s">
        <v>77</v>
      </c>
      <c r="D173" s="16" t="s">
        <v>137</v>
      </c>
      <c r="E173" s="40">
        <v>120</v>
      </c>
      <c r="F173" s="41">
        <f>ROUND(B173*E173,2)</f>
        <v>3360</v>
      </c>
      <c r="G173" s="42">
        <v>0</v>
      </c>
      <c r="H173" s="41">
        <f>ROUND(B173*G173,2)</f>
        <v>0</v>
      </c>
    </row>
    <row r="174" spans="1:8" ht="45" x14ac:dyDescent="0.25">
      <c r="A174" s="49"/>
      <c r="B174" s="40"/>
      <c r="C174" s="50"/>
      <c r="D174" s="17" t="s">
        <v>138</v>
      </c>
      <c r="E174" s="40"/>
      <c r="F174" s="41"/>
      <c r="G174" s="42"/>
      <c r="H174" s="41"/>
    </row>
    <row r="175" spans="1:8" ht="22.5" x14ac:dyDescent="0.25">
      <c r="A175" s="49" t="s">
        <v>98</v>
      </c>
      <c r="B175" s="40">
        <v>83</v>
      </c>
      <c r="C175" s="50" t="s">
        <v>77</v>
      </c>
      <c r="D175" s="16" t="s">
        <v>99</v>
      </c>
      <c r="E175" s="40">
        <v>135</v>
      </c>
      <c r="F175" s="41">
        <f>ROUND(B175*E175,2)</f>
        <v>11205</v>
      </c>
      <c r="G175" s="65">
        <f>G100</f>
        <v>0</v>
      </c>
      <c r="H175" s="41">
        <f>ROUND(B175*G175,2)</f>
        <v>0</v>
      </c>
    </row>
    <row r="176" spans="1:8" ht="180" x14ac:dyDescent="0.25">
      <c r="A176" s="49"/>
      <c r="B176" s="40"/>
      <c r="C176" s="50"/>
      <c r="D176" s="17" t="s">
        <v>100</v>
      </c>
      <c r="E176" s="40"/>
      <c r="F176" s="41"/>
      <c r="G176" s="65"/>
      <c r="H176" s="41"/>
    </row>
    <row r="177" spans="1:8" x14ac:dyDescent="0.25">
      <c r="A177" s="49" t="s">
        <v>101</v>
      </c>
      <c r="B177" s="40">
        <v>36</v>
      </c>
      <c r="C177" s="50" t="s">
        <v>77</v>
      </c>
      <c r="D177" s="16" t="s">
        <v>102</v>
      </c>
      <c r="E177" s="40">
        <v>50</v>
      </c>
      <c r="F177" s="41">
        <f>ROUND(B177*E177,2)</f>
        <v>1800</v>
      </c>
      <c r="G177" s="65">
        <f>G102</f>
        <v>0</v>
      </c>
      <c r="H177" s="41">
        <f>ROUND(B177*G177,2)</f>
        <v>0</v>
      </c>
    </row>
    <row r="178" spans="1:8" ht="56.25" x14ac:dyDescent="0.25">
      <c r="A178" s="49"/>
      <c r="B178" s="40"/>
      <c r="C178" s="50"/>
      <c r="D178" s="17" t="s">
        <v>103</v>
      </c>
      <c r="E178" s="40"/>
      <c r="F178" s="41"/>
      <c r="G178" s="65"/>
      <c r="H178" s="41"/>
    </row>
    <row r="179" spans="1:8" x14ac:dyDescent="0.25">
      <c r="A179" s="69"/>
      <c r="B179" s="70"/>
      <c r="C179" s="71"/>
      <c r="D179" s="72" t="s">
        <v>218</v>
      </c>
      <c r="E179" s="73"/>
      <c r="F179" s="23">
        <f>SUM(F169:F178)</f>
        <v>21340</v>
      </c>
      <c r="G179" s="23"/>
      <c r="H179" s="23">
        <f>SUM(H169:H178)</f>
        <v>0</v>
      </c>
    </row>
    <row r="180" spans="1:8" x14ac:dyDescent="0.25">
      <c r="A180" s="63" t="s">
        <v>219</v>
      </c>
      <c r="B180" s="63"/>
      <c r="C180" s="63"/>
      <c r="D180" s="63"/>
      <c r="E180" s="63"/>
      <c r="F180" s="63"/>
      <c r="G180" s="63"/>
      <c r="H180" s="64"/>
    </row>
    <row r="181" spans="1:8" x14ac:dyDescent="0.25">
      <c r="A181" s="49" t="s">
        <v>195</v>
      </c>
      <c r="B181" s="40">
        <v>1</v>
      </c>
      <c r="C181" s="50" t="s">
        <v>1</v>
      </c>
      <c r="D181" s="16" t="s">
        <v>139</v>
      </c>
      <c r="E181" s="40">
        <v>2000</v>
      </c>
      <c r="F181" s="41">
        <f>ROUND(B181*E181,2)</f>
        <v>2000</v>
      </c>
      <c r="G181" s="42">
        <v>0</v>
      </c>
      <c r="H181" s="41">
        <f>ROUND(B181*G181,2)</f>
        <v>0</v>
      </c>
    </row>
    <row r="182" spans="1:8" ht="45" x14ac:dyDescent="0.25">
      <c r="A182" s="49"/>
      <c r="B182" s="40"/>
      <c r="C182" s="50"/>
      <c r="D182" s="17" t="s">
        <v>140</v>
      </c>
      <c r="E182" s="40"/>
      <c r="F182" s="41"/>
      <c r="G182" s="42"/>
      <c r="H182" s="41"/>
    </row>
    <row r="183" spans="1:8" x14ac:dyDescent="0.25">
      <c r="A183" s="49" t="s">
        <v>196</v>
      </c>
      <c r="B183" s="40">
        <v>1</v>
      </c>
      <c r="C183" s="50" t="s">
        <v>1</v>
      </c>
      <c r="D183" s="16" t="s">
        <v>141</v>
      </c>
      <c r="E183" s="40">
        <v>6000</v>
      </c>
      <c r="F183" s="41">
        <f>ROUND(B183*E183,2)</f>
        <v>6000</v>
      </c>
      <c r="G183" s="42">
        <v>0</v>
      </c>
      <c r="H183" s="41">
        <f>ROUND(B183*G183,2)</f>
        <v>0</v>
      </c>
    </row>
    <row r="184" spans="1:8" ht="45" x14ac:dyDescent="0.25">
      <c r="A184" s="49"/>
      <c r="B184" s="40"/>
      <c r="C184" s="50"/>
      <c r="D184" s="17" t="s">
        <v>142</v>
      </c>
      <c r="E184" s="40"/>
      <c r="F184" s="41"/>
      <c r="G184" s="42"/>
      <c r="H184" s="41"/>
    </row>
    <row r="185" spans="1:8" x14ac:dyDescent="0.25">
      <c r="A185" s="75"/>
      <c r="B185" s="75"/>
      <c r="C185" s="75"/>
      <c r="D185" s="74" t="s">
        <v>220</v>
      </c>
      <c r="E185" s="74"/>
      <c r="F185" s="23">
        <f>SUM(F181:F184)</f>
        <v>8000</v>
      </c>
      <c r="G185" s="23"/>
      <c r="H185" s="23">
        <f>SUM(H181:H184)</f>
        <v>0</v>
      </c>
    </row>
    <row r="186" spans="1:8" x14ac:dyDescent="0.25">
      <c r="A186" s="62" t="s">
        <v>221</v>
      </c>
      <c r="B186" s="62"/>
      <c r="C186" s="62"/>
      <c r="D186" s="62"/>
      <c r="E186" s="62"/>
      <c r="F186" s="23">
        <f>F179+F185</f>
        <v>29340</v>
      </c>
      <c r="G186" s="23"/>
      <c r="H186" s="23">
        <f>H179+H185</f>
        <v>0</v>
      </c>
    </row>
    <row r="187" spans="1:8" x14ac:dyDescent="0.25">
      <c r="A187" s="77" t="s">
        <v>227</v>
      </c>
      <c r="B187" s="77"/>
      <c r="C187" s="77"/>
      <c r="D187" s="77"/>
      <c r="E187" s="77"/>
      <c r="F187" s="29">
        <f>F148+F166+F186</f>
        <v>86293.759999999995</v>
      </c>
      <c r="G187" s="29"/>
      <c r="H187" s="29">
        <f>H148+H166+H186</f>
        <v>0</v>
      </c>
    </row>
    <row r="188" spans="1:8" x14ac:dyDescent="0.25">
      <c r="A188" s="76" t="s">
        <v>226</v>
      </c>
      <c r="B188" s="76"/>
      <c r="C188" s="76"/>
      <c r="D188" s="76"/>
      <c r="E188" s="76"/>
      <c r="F188" s="76"/>
      <c r="G188" s="76"/>
      <c r="H188" s="76"/>
    </row>
    <row r="189" spans="1:8" ht="22.5" x14ac:dyDescent="0.25">
      <c r="A189" s="49" t="s">
        <v>189</v>
      </c>
      <c r="B189" s="40">
        <v>1</v>
      </c>
      <c r="C189" s="50" t="s">
        <v>1</v>
      </c>
      <c r="D189" s="16" t="s">
        <v>143</v>
      </c>
      <c r="E189" s="40">
        <v>6000</v>
      </c>
      <c r="F189" s="41">
        <f>ROUND(B189*E189,2)</f>
        <v>6000</v>
      </c>
      <c r="G189" s="42">
        <v>0</v>
      </c>
      <c r="H189" s="41">
        <f>ROUND(B189*G189,2)</f>
        <v>0</v>
      </c>
    </row>
    <row r="190" spans="1:8" ht="146.25" x14ac:dyDescent="0.25">
      <c r="A190" s="49"/>
      <c r="B190" s="40"/>
      <c r="C190" s="50"/>
      <c r="D190" s="17" t="s">
        <v>197</v>
      </c>
      <c r="E190" s="40"/>
      <c r="F190" s="41"/>
      <c r="G190" s="42"/>
      <c r="H190" s="41"/>
    </row>
    <row r="191" spans="1:8" x14ac:dyDescent="0.25">
      <c r="A191" s="77" t="s">
        <v>228</v>
      </c>
      <c r="B191" s="77"/>
      <c r="C191" s="77"/>
      <c r="D191" s="77"/>
      <c r="E191" s="77"/>
      <c r="F191" s="29">
        <f>SUM(F189)</f>
        <v>6000</v>
      </c>
      <c r="G191" s="29"/>
      <c r="H191" s="29">
        <f>SUM(H189)</f>
        <v>0</v>
      </c>
    </row>
    <row r="193" spans="1:8" x14ac:dyDescent="0.25">
      <c r="A193" s="4"/>
      <c r="B193" s="5"/>
      <c r="C193" s="4"/>
      <c r="D193" s="78" t="s">
        <v>238</v>
      </c>
      <c r="E193" s="78"/>
      <c r="F193" s="31">
        <f>F127+F187+F191</f>
        <v>359061.17</v>
      </c>
      <c r="G193" s="37"/>
      <c r="H193" s="31">
        <f>H127+H187+H191</f>
        <v>0</v>
      </c>
    </row>
    <row r="195" spans="1:8" x14ac:dyDescent="0.25">
      <c r="A195" s="10"/>
      <c r="B195" s="10"/>
      <c r="C195" s="10"/>
      <c r="D195" s="11" t="s">
        <v>198</v>
      </c>
      <c r="E195" s="13">
        <v>0.13</v>
      </c>
      <c r="F195" s="12">
        <f>F193*E195</f>
        <v>46677.95</v>
      </c>
      <c r="G195" s="36">
        <v>0.13</v>
      </c>
      <c r="H195" s="12">
        <f>H193*G195</f>
        <v>0</v>
      </c>
    </row>
    <row r="196" spans="1:8" x14ac:dyDescent="0.25">
      <c r="A196" s="10"/>
      <c r="B196" s="10"/>
      <c r="C196" s="10"/>
      <c r="D196" s="11" t="s">
        <v>199</v>
      </c>
      <c r="E196" s="13">
        <v>0.06</v>
      </c>
      <c r="F196" s="12">
        <f>F193*E196</f>
        <v>21543.67</v>
      </c>
      <c r="G196" s="36">
        <v>0.06</v>
      </c>
      <c r="H196" s="12">
        <f>H193*G196</f>
        <v>0</v>
      </c>
    </row>
    <row r="197" spans="1:8" x14ac:dyDescent="0.25">
      <c r="A197" s="10"/>
      <c r="B197" s="10"/>
      <c r="C197" s="10"/>
      <c r="D197" s="39" t="s">
        <v>231</v>
      </c>
      <c r="E197" s="39"/>
      <c r="F197" s="32">
        <f>F193+F195+F196</f>
        <v>427282.79</v>
      </c>
      <c r="G197" s="33"/>
      <c r="H197" s="32">
        <f>H193+H195+H196</f>
        <v>0</v>
      </c>
    </row>
    <row r="199" spans="1:8" x14ac:dyDescent="0.25">
      <c r="A199" s="10"/>
      <c r="B199" s="10"/>
      <c r="C199" s="10"/>
      <c r="D199" s="11" t="s">
        <v>239</v>
      </c>
      <c r="E199" s="13">
        <v>0.21</v>
      </c>
      <c r="F199" s="12">
        <f>F197*E199</f>
        <v>89729.39</v>
      </c>
      <c r="G199" s="36">
        <v>0.21</v>
      </c>
      <c r="H199" s="12">
        <f>H197*G199</f>
        <v>0</v>
      </c>
    </row>
    <row r="200" spans="1:8" x14ac:dyDescent="0.25">
      <c r="A200" s="10"/>
      <c r="B200" s="10"/>
      <c r="C200" s="10"/>
      <c r="D200" s="39" t="s">
        <v>240</v>
      </c>
      <c r="E200" s="39"/>
      <c r="F200" s="32">
        <f>+F197+F199</f>
        <v>517012.18</v>
      </c>
      <c r="G200" s="33"/>
      <c r="H200" s="32">
        <f>+H197+H199</f>
        <v>0</v>
      </c>
    </row>
    <row r="202" spans="1:8" x14ac:dyDescent="0.25">
      <c r="D202" s="10" t="s">
        <v>200</v>
      </c>
    </row>
    <row r="203" spans="1:8" x14ac:dyDescent="0.25">
      <c r="D203" s="10"/>
    </row>
    <row r="204" spans="1:8" x14ac:dyDescent="0.25">
      <c r="D204" s="10"/>
    </row>
    <row r="205" spans="1:8" x14ac:dyDescent="0.25">
      <c r="D205" s="10"/>
    </row>
    <row r="206" spans="1:8" x14ac:dyDescent="0.25">
      <c r="D206" s="10"/>
    </row>
    <row r="207" spans="1:8" x14ac:dyDescent="0.25">
      <c r="D207" s="10"/>
    </row>
    <row r="208" spans="1:8" x14ac:dyDescent="0.25">
      <c r="A208" t="s">
        <v>236</v>
      </c>
      <c r="D208" s="10"/>
    </row>
    <row r="209" spans="1:8" ht="9" customHeight="1" x14ac:dyDescent="0.25">
      <c r="D209" s="10"/>
    </row>
    <row r="210" spans="1:8" ht="30" customHeight="1" x14ac:dyDescent="0.25">
      <c r="A210" s="38" t="s">
        <v>232</v>
      </c>
      <c r="B210" s="38"/>
      <c r="C210" s="38"/>
      <c r="D210" s="38"/>
      <c r="E210" s="38"/>
      <c r="F210" s="38"/>
      <c r="G210" s="38"/>
      <c r="H210" s="38"/>
    </row>
    <row r="211" spans="1:8" ht="9" customHeight="1" x14ac:dyDescent="0.25">
      <c r="D211" s="10"/>
    </row>
    <row r="212" spans="1:8" ht="48" customHeight="1" x14ac:dyDescent="0.25">
      <c r="A212" s="38" t="s">
        <v>234</v>
      </c>
      <c r="B212" s="38"/>
      <c r="C212" s="38"/>
      <c r="D212" s="38"/>
      <c r="E212" s="38"/>
      <c r="F212" s="38"/>
      <c r="G212" s="38"/>
      <c r="H212" s="38"/>
    </row>
    <row r="213" spans="1:8" ht="9" customHeight="1" x14ac:dyDescent="0.25">
      <c r="D213" s="10"/>
    </row>
    <row r="214" spans="1:8" x14ac:dyDescent="0.25">
      <c r="A214" s="38" t="s">
        <v>233</v>
      </c>
      <c r="B214" s="38"/>
      <c r="C214" s="38"/>
      <c r="D214" s="38"/>
      <c r="E214" s="38"/>
      <c r="F214" s="38"/>
      <c r="G214" s="38"/>
      <c r="H214" s="38"/>
    </row>
    <row r="215" spans="1:8" ht="9" customHeight="1" x14ac:dyDescent="0.25">
      <c r="D215" s="10"/>
    </row>
    <row r="216" spans="1:8" ht="48.75" customHeight="1" x14ac:dyDescent="0.25">
      <c r="A216" s="38" t="s">
        <v>235</v>
      </c>
      <c r="B216" s="38"/>
      <c r="C216" s="38"/>
      <c r="D216" s="38"/>
      <c r="E216" s="38"/>
      <c r="F216" s="38"/>
      <c r="G216" s="38"/>
      <c r="H216" s="38"/>
    </row>
    <row r="217" spans="1:8" x14ac:dyDescent="0.25">
      <c r="D217" s="10"/>
    </row>
    <row r="218" spans="1:8" x14ac:dyDescent="0.25">
      <c r="D218" s="10"/>
    </row>
    <row r="219" spans="1:8" x14ac:dyDescent="0.25">
      <c r="D219" s="10"/>
    </row>
    <row r="220" spans="1:8" x14ac:dyDescent="0.25">
      <c r="D220" s="10"/>
    </row>
    <row r="221" spans="1:8" x14ac:dyDescent="0.25">
      <c r="D221" s="10"/>
    </row>
    <row r="222" spans="1:8" x14ac:dyDescent="0.25">
      <c r="D222" s="10"/>
    </row>
    <row r="223" spans="1:8" x14ac:dyDescent="0.25">
      <c r="D223" s="10"/>
    </row>
    <row r="224" spans="1:8" x14ac:dyDescent="0.25">
      <c r="D224" s="10"/>
    </row>
    <row r="225" spans="4:4" x14ac:dyDescent="0.25">
      <c r="D225" s="10"/>
    </row>
    <row r="226" spans="4:4" x14ac:dyDescent="0.25">
      <c r="D226" s="10"/>
    </row>
    <row r="227" spans="4:4" x14ac:dyDescent="0.25">
      <c r="D227" s="10"/>
    </row>
  </sheetData>
  <sheetProtection algorithmName="SHA-512" hashValue="T9vdfe5Qcyj8rTSba2MJos19EBKiAkgRGQGVfvxoirbmnQL9JQki7QpY3/QWb+FkgZLvNJULGyWnaJtWiAPPQw==" saltValue="xdlitZ2MUDOI/AjIeDr73g==" spinCount="100000" sheet="1" objects="1" scenarios="1" selectLockedCells="1"/>
  <mergeCells count="594">
    <mergeCell ref="D200:E200"/>
    <mergeCell ref="A191:E191"/>
    <mergeCell ref="D193:E193"/>
    <mergeCell ref="A114:H114"/>
    <mergeCell ref="D113:E113"/>
    <mergeCell ref="A126:E126"/>
    <mergeCell ref="A125:C125"/>
    <mergeCell ref="D125:E125"/>
    <mergeCell ref="A5:D5"/>
    <mergeCell ref="A6:H6"/>
    <mergeCell ref="A36:H36"/>
    <mergeCell ref="A64:H64"/>
    <mergeCell ref="A35:E35"/>
    <mergeCell ref="A63:E63"/>
    <mergeCell ref="F189:F190"/>
    <mergeCell ref="G189:G190"/>
    <mergeCell ref="H189:H190"/>
    <mergeCell ref="A189:A190"/>
    <mergeCell ref="B189:B190"/>
    <mergeCell ref="C189:C190"/>
    <mergeCell ref="C183:C184"/>
    <mergeCell ref="B183:B184"/>
    <mergeCell ref="A183:A184"/>
    <mergeCell ref="E189:E190"/>
    <mergeCell ref="A186:E186"/>
    <mergeCell ref="D185:E185"/>
    <mergeCell ref="A185:C185"/>
    <mergeCell ref="A188:H188"/>
    <mergeCell ref="A187:E187"/>
    <mergeCell ref="E181:E182"/>
    <mergeCell ref="F181:F182"/>
    <mergeCell ref="G181:G182"/>
    <mergeCell ref="H181:H182"/>
    <mergeCell ref="H183:H184"/>
    <mergeCell ref="G183:G184"/>
    <mergeCell ref="F183:F184"/>
    <mergeCell ref="E183:E184"/>
    <mergeCell ref="A181:A182"/>
    <mergeCell ref="B181:B182"/>
    <mergeCell ref="C181:C182"/>
    <mergeCell ref="A180:H180"/>
    <mergeCell ref="A179:C179"/>
    <mergeCell ref="D179:E179"/>
    <mergeCell ref="E177:E178"/>
    <mergeCell ref="F177:F178"/>
    <mergeCell ref="G177:G178"/>
    <mergeCell ref="H177:H178"/>
    <mergeCell ref="C177:C178"/>
    <mergeCell ref="H175:H176"/>
    <mergeCell ref="G175:G176"/>
    <mergeCell ref="F175:F176"/>
    <mergeCell ref="E175:E176"/>
    <mergeCell ref="C175:C176"/>
    <mergeCell ref="B175:B176"/>
    <mergeCell ref="A175:A176"/>
    <mergeCell ref="B177:B178"/>
    <mergeCell ref="A177:A178"/>
    <mergeCell ref="C164:C165"/>
    <mergeCell ref="B162:B163"/>
    <mergeCell ref="A162:A163"/>
    <mergeCell ref="H162:H163"/>
    <mergeCell ref="G162:G163"/>
    <mergeCell ref="F162:F163"/>
    <mergeCell ref="G171:G172"/>
    <mergeCell ref="H171:H172"/>
    <mergeCell ref="H173:H174"/>
    <mergeCell ref="G173:G174"/>
    <mergeCell ref="F173:F174"/>
    <mergeCell ref="C171:C172"/>
    <mergeCell ref="B171:B172"/>
    <mergeCell ref="A171:A172"/>
    <mergeCell ref="E171:E172"/>
    <mergeCell ref="F171:F172"/>
    <mergeCell ref="E173:E174"/>
    <mergeCell ref="C173:C174"/>
    <mergeCell ref="B173:B174"/>
    <mergeCell ref="A173:A174"/>
    <mergeCell ref="A158:A159"/>
    <mergeCell ref="H160:H161"/>
    <mergeCell ref="G160:G161"/>
    <mergeCell ref="F160:F161"/>
    <mergeCell ref="E160:E161"/>
    <mergeCell ref="C160:C161"/>
    <mergeCell ref="F169:F170"/>
    <mergeCell ref="G169:G170"/>
    <mergeCell ref="H169:H170"/>
    <mergeCell ref="C169:C170"/>
    <mergeCell ref="B169:B170"/>
    <mergeCell ref="B164:B165"/>
    <mergeCell ref="A164:A165"/>
    <mergeCell ref="B160:B161"/>
    <mergeCell ref="A160:A161"/>
    <mergeCell ref="E169:E170"/>
    <mergeCell ref="A169:A170"/>
    <mergeCell ref="A166:E166"/>
    <mergeCell ref="A167:H167"/>
    <mergeCell ref="A168:H168"/>
    <mergeCell ref="H164:H165"/>
    <mergeCell ref="G164:G165"/>
    <mergeCell ref="F164:F165"/>
    <mergeCell ref="E164:E165"/>
    <mergeCell ref="H158:H159"/>
    <mergeCell ref="G158:G159"/>
    <mergeCell ref="F158:F159"/>
    <mergeCell ref="E158:E159"/>
    <mergeCell ref="B154:B155"/>
    <mergeCell ref="E162:E163"/>
    <mergeCell ref="C162:C163"/>
    <mergeCell ref="C158:C159"/>
    <mergeCell ref="B158:B159"/>
    <mergeCell ref="A152:A153"/>
    <mergeCell ref="B152:B153"/>
    <mergeCell ref="C152:C153"/>
    <mergeCell ref="E152:E153"/>
    <mergeCell ref="F152:F153"/>
    <mergeCell ref="G152:G153"/>
    <mergeCell ref="H152:H153"/>
    <mergeCell ref="A154:A155"/>
    <mergeCell ref="A156:A157"/>
    <mergeCell ref="B156:B157"/>
    <mergeCell ref="C156:C157"/>
    <mergeCell ref="H154:H155"/>
    <mergeCell ref="G154:G155"/>
    <mergeCell ref="F154:F155"/>
    <mergeCell ref="E154:E155"/>
    <mergeCell ref="C154:C155"/>
    <mergeCell ref="E156:E157"/>
    <mergeCell ref="F156:F157"/>
    <mergeCell ref="G156:G157"/>
    <mergeCell ref="H156:H157"/>
    <mergeCell ref="B146:B147"/>
    <mergeCell ref="A146:A147"/>
    <mergeCell ref="E150:E151"/>
    <mergeCell ref="F150:F151"/>
    <mergeCell ref="G150:G151"/>
    <mergeCell ref="A149:H149"/>
    <mergeCell ref="A148:E148"/>
    <mergeCell ref="H146:H147"/>
    <mergeCell ref="G146:G147"/>
    <mergeCell ref="F146:F147"/>
    <mergeCell ref="E146:E147"/>
    <mergeCell ref="C146:C147"/>
    <mergeCell ref="H150:H151"/>
    <mergeCell ref="C150:C151"/>
    <mergeCell ref="B150:B151"/>
    <mergeCell ref="A150:A151"/>
    <mergeCell ref="B142:B143"/>
    <mergeCell ref="A142:A143"/>
    <mergeCell ref="H144:H145"/>
    <mergeCell ref="G144:G145"/>
    <mergeCell ref="F144:F145"/>
    <mergeCell ref="E144:E145"/>
    <mergeCell ref="C144:C145"/>
    <mergeCell ref="B144:B145"/>
    <mergeCell ref="A144:A145"/>
    <mergeCell ref="H142:H143"/>
    <mergeCell ref="G142:G143"/>
    <mergeCell ref="F142:F143"/>
    <mergeCell ref="E142:E143"/>
    <mergeCell ref="C142:C143"/>
    <mergeCell ref="B138:B139"/>
    <mergeCell ref="A138:A139"/>
    <mergeCell ref="H140:H141"/>
    <mergeCell ref="G140:G141"/>
    <mergeCell ref="F140:F141"/>
    <mergeCell ref="E140:E141"/>
    <mergeCell ref="C140:C141"/>
    <mergeCell ref="B140:B141"/>
    <mergeCell ref="A140:A141"/>
    <mergeCell ref="H138:H139"/>
    <mergeCell ref="G138:G139"/>
    <mergeCell ref="F138:F139"/>
    <mergeCell ref="E138:E139"/>
    <mergeCell ref="C138:C139"/>
    <mergeCell ref="H136:H137"/>
    <mergeCell ref="G136:G137"/>
    <mergeCell ref="F136:F137"/>
    <mergeCell ref="E136:E137"/>
    <mergeCell ref="C136:C137"/>
    <mergeCell ref="B136:B137"/>
    <mergeCell ref="A136:A137"/>
    <mergeCell ref="H134:H135"/>
    <mergeCell ref="G134:G135"/>
    <mergeCell ref="F134:F135"/>
    <mergeCell ref="E134:E135"/>
    <mergeCell ref="C134:C135"/>
    <mergeCell ref="H132:H133"/>
    <mergeCell ref="G132:G133"/>
    <mergeCell ref="F132:F133"/>
    <mergeCell ref="E132:E133"/>
    <mergeCell ref="C132:C133"/>
    <mergeCell ref="B132:B133"/>
    <mergeCell ref="A132:A133"/>
    <mergeCell ref="B134:B135"/>
    <mergeCell ref="A134:A135"/>
    <mergeCell ref="B123:B124"/>
    <mergeCell ref="A123:A124"/>
    <mergeCell ref="E130:E131"/>
    <mergeCell ref="F130:F131"/>
    <mergeCell ref="G130:G131"/>
    <mergeCell ref="A127:E127"/>
    <mergeCell ref="A129:H129"/>
    <mergeCell ref="A128:H128"/>
    <mergeCell ref="H123:H124"/>
    <mergeCell ref="G123:G124"/>
    <mergeCell ref="F123:F124"/>
    <mergeCell ref="E123:E124"/>
    <mergeCell ref="C123:C124"/>
    <mergeCell ref="H130:H131"/>
    <mergeCell ref="C130:C131"/>
    <mergeCell ref="B130:B131"/>
    <mergeCell ref="A130:A131"/>
    <mergeCell ref="B119:B120"/>
    <mergeCell ref="A119:A120"/>
    <mergeCell ref="H121:H122"/>
    <mergeCell ref="G121:G122"/>
    <mergeCell ref="F121:F122"/>
    <mergeCell ref="E121:E122"/>
    <mergeCell ref="C121:C122"/>
    <mergeCell ref="B121:B122"/>
    <mergeCell ref="A121:A122"/>
    <mergeCell ref="H119:H120"/>
    <mergeCell ref="G119:G120"/>
    <mergeCell ref="F119:F120"/>
    <mergeCell ref="E119:E120"/>
    <mergeCell ref="C119:C120"/>
    <mergeCell ref="B115:B116"/>
    <mergeCell ref="A115:A116"/>
    <mergeCell ref="H117:H118"/>
    <mergeCell ref="G117:G118"/>
    <mergeCell ref="F117:F118"/>
    <mergeCell ref="E117:E118"/>
    <mergeCell ref="C117:C118"/>
    <mergeCell ref="B117:B118"/>
    <mergeCell ref="A117:A118"/>
    <mergeCell ref="E115:E116"/>
    <mergeCell ref="F115:F116"/>
    <mergeCell ref="G115:G116"/>
    <mergeCell ref="H115:H116"/>
    <mergeCell ref="C115:C116"/>
    <mergeCell ref="B109:B110"/>
    <mergeCell ref="A109:A110"/>
    <mergeCell ref="H111:H112"/>
    <mergeCell ref="G111:G112"/>
    <mergeCell ref="F111:F112"/>
    <mergeCell ref="E111:E112"/>
    <mergeCell ref="C111:C112"/>
    <mergeCell ref="B111:B112"/>
    <mergeCell ref="A111:A112"/>
    <mergeCell ref="E109:E110"/>
    <mergeCell ref="F109:F110"/>
    <mergeCell ref="G109:G110"/>
    <mergeCell ref="H109:H110"/>
    <mergeCell ref="C109:C110"/>
    <mergeCell ref="B104:B105"/>
    <mergeCell ref="A104:A105"/>
    <mergeCell ref="H106:H107"/>
    <mergeCell ref="G106:G107"/>
    <mergeCell ref="F106:F107"/>
    <mergeCell ref="E106:E107"/>
    <mergeCell ref="C106:C107"/>
    <mergeCell ref="B106:B107"/>
    <mergeCell ref="A106:A107"/>
    <mergeCell ref="H104:H105"/>
    <mergeCell ref="G104:G105"/>
    <mergeCell ref="F104:F105"/>
    <mergeCell ref="E104:E105"/>
    <mergeCell ref="C104:C105"/>
    <mergeCell ref="H102:H103"/>
    <mergeCell ref="G102:G103"/>
    <mergeCell ref="F102:F103"/>
    <mergeCell ref="E102:E103"/>
    <mergeCell ref="C102:C103"/>
    <mergeCell ref="B102:B103"/>
    <mergeCell ref="A102:A103"/>
    <mergeCell ref="H100:H101"/>
    <mergeCell ref="G100:G101"/>
    <mergeCell ref="F100:F101"/>
    <mergeCell ref="E100:E101"/>
    <mergeCell ref="C100:C101"/>
    <mergeCell ref="A98:A99"/>
    <mergeCell ref="B98:B99"/>
    <mergeCell ref="C98:C99"/>
    <mergeCell ref="E98:E99"/>
    <mergeCell ref="F98:F99"/>
    <mergeCell ref="G98:G99"/>
    <mergeCell ref="H98:H99"/>
    <mergeCell ref="B100:B101"/>
    <mergeCell ref="A100:A101"/>
    <mergeCell ref="B94:B95"/>
    <mergeCell ref="A94:A95"/>
    <mergeCell ref="E96:E97"/>
    <mergeCell ref="F96:F97"/>
    <mergeCell ref="G96:G97"/>
    <mergeCell ref="H94:H95"/>
    <mergeCell ref="G94:G95"/>
    <mergeCell ref="F94:F95"/>
    <mergeCell ref="E94:E95"/>
    <mergeCell ref="C94:C95"/>
    <mergeCell ref="H96:H97"/>
    <mergeCell ref="C96:C97"/>
    <mergeCell ref="B96:B97"/>
    <mergeCell ref="A96:A97"/>
    <mergeCell ref="H92:H93"/>
    <mergeCell ref="F92:F93"/>
    <mergeCell ref="C92:C93"/>
    <mergeCell ref="B92:B93"/>
    <mergeCell ref="A92:A93"/>
    <mergeCell ref="G92:G93"/>
    <mergeCell ref="E92:E93"/>
    <mergeCell ref="H90:H91"/>
    <mergeCell ref="G90:G91"/>
    <mergeCell ref="F90:F91"/>
    <mergeCell ref="E90:E91"/>
    <mergeCell ref="C90:C91"/>
    <mergeCell ref="A88:A89"/>
    <mergeCell ref="B88:B89"/>
    <mergeCell ref="C88:C89"/>
    <mergeCell ref="E88:E89"/>
    <mergeCell ref="F88:F89"/>
    <mergeCell ref="G88:G89"/>
    <mergeCell ref="H88:H89"/>
    <mergeCell ref="B90:B91"/>
    <mergeCell ref="A90:A91"/>
    <mergeCell ref="A86:A87"/>
    <mergeCell ref="B86:B87"/>
    <mergeCell ref="C86:C87"/>
    <mergeCell ref="E86:E87"/>
    <mergeCell ref="A84:H84"/>
    <mergeCell ref="A83:E83"/>
    <mergeCell ref="A85:H85"/>
    <mergeCell ref="F86:F87"/>
    <mergeCell ref="G86:G87"/>
    <mergeCell ref="H86:H87"/>
    <mergeCell ref="A77:A78"/>
    <mergeCell ref="H75:H76"/>
    <mergeCell ref="G75:G76"/>
    <mergeCell ref="F75:F76"/>
    <mergeCell ref="E75:E76"/>
    <mergeCell ref="C75:C76"/>
    <mergeCell ref="G79:G80"/>
    <mergeCell ref="H79:H80"/>
    <mergeCell ref="H81:H82"/>
    <mergeCell ref="G81:G82"/>
    <mergeCell ref="F81:F82"/>
    <mergeCell ref="A79:A80"/>
    <mergeCell ref="B79:B80"/>
    <mergeCell ref="C79:C80"/>
    <mergeCell ref="E79:E80"/>
    <mergeCell ref="F79:F80"/>
    <mergeCell ref="E81:E82"/>
    <mergeCell ref="C81:C82"/>
    <mergeCell ref="B81:B82"/>
    <mergeCell ref="A81:A82"/>
    <mergeCell ref="H71:H72"/>
    <mergeCell ref="G71:G72"/>
    <mergeCell ref="F71:F72"/>
    <mergeCell ref="H77:H78"/>
    <mergeCell ref="G77:G78"/>
    <mergeCell ref="F77:F78"/>
    <mergeCell ref="E77:E78"/>
    <mergeCell ref="C77:C78"/>
    <mergeCell ref="B77:B78"/>
    <mergeCell ref="H73:H74"/>
    <mergeCell ref="G73:G74"/>
    <mergeCell ref="F73:F74"/>
    <mergeCell ref="E73:E74"/>
    <mergeCell ref="C73:C74"/>
    <mergeCell ref="B73:B74"/>
    <mergeCell ref="A73:A74"/>
    <mergeCell ref="B75:B76"/>
    <mergeCell ref="A75:A76"/>
    <mergeCell ref="E71:E72"/>
    <mergeCell ref="C71:C72"/>
    <mergeCell ref="B71:B72"/>
    <mergeCell ref="A67:A68"/>
    <mergeCell ref="A69:A70"/>
    <mergeCell ref="B69:B70"/>
    <mergeCell ref="C69:C70"/>
    <mergeCell ref="E69:E70"/>
    <mergeCell ref="A71:A72"/>
    <mergeCell ref="G65:G66"/>
    <mergeCell ref="H65:H66"/>
    <mergeCell ref="H67:H68"/>
    <mergeCell ref="G67:G68"/>
    <mergeCell ref="F67:F68"/>
    <mergeCell ref="A65:A66"/>
    <mergeCell ref="B65:B66"/>
    <mergeCell ref="C65:C66"/>
    <mergeCell ref="E65:E66"/>
    <mergeCell ref="F65:F66"/>
    <mergeCell ref="E67:E68"/>
    <mergeCell ref="C67:C68"/>
    <mergeCell ref="B67:B68"/>
    <mergeCell ref="F69:F70"/>
    <mergeCell ref="G69:G70"/>
    <mergeCell ref="H69:H70"/>
    <mergeCell ref="G57:G58"/>
    <mergeCell ref="H57:H58"/>
    <mergeCell ref="A53:A54"/>
    <mergeCell ref="B53:B54"/>
    <mergeCell ref="C53:C54"/>
    <mergeCell ref="E53:E54"/>
    <mergeCell ref="F53:F54"/>
    <mergeCell ref="G53:G54"/>
    <mergeCell ref="H53:H54"/>
    <mergeCell ref="A57:A58"/>
    <mergeCell ref="B57:B58"/>
    <mergeCell ref="C57:C58"/>
    <mergeCell ref="E57:E58"/>
    <mergeCell ref="F57:F58"/>
    <mergeCell ref="B59:B60"/>
    <mergeCell ref="A59:A60"/>
    <mergeCell ref="H61:H62"/>
    <mergeCell ref="G61:G62"/>
    <mergeCell ref="F61:F62"/>
    <mergeCell ref="E61:E62"/>
    <mergeCell ref="C61:C62"/>
    <mergeCell ref="A49:A50"/>
    <mergeCell ref="B49:B50"/>
    <mergeCell ref="C49:C50"/>
    <mergeCell ref="B61:B62"/>
    <mergeCell ref="A61:A62"/>
    <mergeCell ref="H59:H60"/>
    <mergeCell ref="G59:G60"/>
    <mergeCell ref="F59:F60"/>
    <mergeCell ref="E59:E60"/>
    <mergeCell ref="C59:C60"/>
    <mergeCell ref="B51:B52"/>
    <mergeCell ref="A51:A52"/>
    <mergeCell ref="H55:H56"/>
    <mergeCell ref="G55:G56"/>
    <mergeCell ref="E49:E50"/>
    <mergeCell ref="F49:F50"/>
    <mergeCell ref="G49:G50"/>
    <mergeCell ref="H49:H50"/>
    <mergeCell ref="H47:H48"/>
    <mergeCell ref="G47:G48"/>
    <mergeCell ref="F47:F48"/>
    <mergeCell ref="E47:E48"/>
    <mergeCell ref="B45:B46"/>
    <mergeCell ref="E55:E56"/>
    <mergeCell ref="F55:F56"/>
    <mergeCell ref="C55:C56"/>
    <mergeCell ref="B55:B56"/>
    <mergeCell ref="A55:A56"/>
    <mergeCell ref="H51:H52"/>
    <mergeCell ref="G51:G52"/>
    <mergeCell ref="F51:F52"/>
    <mergeCell ref="E51:E52"/>
    <mergeCell ref="C51:C52"/>
    <mergeCell ref="C47:C48"/>
    <mergeCell ref="B47:B48"/>
    <mergeCell ref="A47:A48"/>
    <mergeCell ref="H45:H46"/>
    <mergeCell ref="G45:G46"/>
    <mergeCell ref="F45:F46"/>
    <mergeCell ref="E45:E46"/>
    <mergeCell ref="C45:C46"/>
    <mergeCell ref="A41:A42"/>
    <mergeCell ref="B41:B42"/>
    <mergeCell ref="C41:C42"/>
    <mergeCell ref="E41:E42"/>
    <mergeCell ref="C43:C44"/>
    <mergeCell ref="A45:A46"/>
    <mergeCell ref="F37:F38"/>
    <mergeCell ref="F41:F42"/>
    <mergeCell ref="G41:G42"/>
    <mergeCell ref="H41:H42"/>
    <mergeCell ref="A43:A44"/>
    <mergeCell ref="B43:B44"/>
    <mergeCell ref="E43:E44"/>
    <mergeCell ref="F43:F44"/>
    <mergeCell ref="G43:G44"/>
    <mergeCell ref="H43:H44"/>
    <mergeCell ref="H37:H38"/>
    <mergeCell ref="F39:F40"/>
    <mergeCell ref="G39:G40"/>
    <mergeCell ref="H39:H40"/>
    <mergeCell ref="A37:A38"/>
    <mergeCell ref="B37:B38"/>
    <mergeCell ref="C37:C38"/>
    <mergeCell ref="E37:E38"/>
    <mergeCell ref="E39:E40"/>
    <mergeCell ref="C39:C40"/>
    <mergeCell ref="B39:B40"/>
    <mergeCell ref="A39:A40"/>
    <mergeCell ref="C29:C30"/>
    <mergeCell ref="B29:B30"/>
    <mergeCell ref="A29:A30"/>
    <mergeCell ref="C27:C28"/>
    <mergeCell ref="B27:B28"/>
    <mergeCell ref="A27:A28"/>
    <mergeCell ref="E29:E30"/>
    <mergeCell ref="F29:F30"/>
    <mergeCell ref="H33:H34"/>
    <mergeCell ref="C33:C34"/>
    <mergeCell ref="B33:B34"/>
    <mergeCell ref="A33:A34"/>
    <mergeCell ref="B31:B32"/>
    <mergeCell ref="A31:A32"/>
    <mergeCell ref="E33:E34"/>
    <mergeCell ref="F33:F34"/>
    <mergeCell ref="G33:G34"/>
    <mergeCell ref="H31:H32"/>
    <mergeCell ref="G31:G32"/>
    <mergeCell ref="F31:F32"/>
    <mergeCell ref="E31:E32"/>
    <mergeCell ref="C31:C32"/>
    <mergeCell ref="A23:A24"/>
    <mergeCell ref="A25:A26"/>
    <mergeCell ref="B25:B26"/>
    <mergeCell ref="C25:C26"/>
    <mergeCell ref="E23:E24"/>
    <mergeCell ref="F23:F24"/>
    <mergeCell ref="G23:G24"/>
    <mergeCell ref="H23:H24"/>
    <mergeCell ref="C23:C24"/>
    <mergeCell ref="E25:E26"/>
    <mergeCell ref="F25:F26"/>
    <mergeCell ref="G25:G26"/>
    <mergeCell ref="H25:H26"/>
    <mergeCell ref="B23:B24"/>
    <mergeCell ref="H21:H22"/>
    <mergeCell ref="G21:G22"/>
    <mergeCell ref="C21:C22"/>
    <mergeCell ref="B21:B22"/>
    <mergeCell ref="A21:A22"/>
    <mergeCell ref="E19:E20"/>
    <mergeCell ref="F19:F20"/>
    <mergeCell ref="G19:G20"/>
    <mergeCell ref="H19:H20"/>
    <mergeCell ref="C19:C20"/>
    <mergeCell ref="E3:F3"/>
    <mergeCell ref="G3:H3"/>
    <mergeCell ref="D1:F1"/>
    <mergeCell ref="B13:B14"/>
    <mergeCell ref="A13:A14"/>
    <mergeCell ref="A11:A12"/>
    <mergeCell ref="B11:B12"/>
    <mergeCell ref="C11:C12"/>
    <mergeCell ref="E13:E14"/>
    <mergeCell ref="F13:F14"/>
    <mergeCell ref="G13:G14"/>
    <mergeCell ref="H13:H14"/>
    <mergeCell ref="C13:C14"/>
    <mergeCell ref="H27:H28"/>
    <mergeCell ref="G29:G30"/>
    <mergeCell ref="H29:H30"/>
    <mergeCell ref="G37:G38"/>
    <mergeCell ref="B7:B8"/>
    <mergeCell ref="C7:C8"/>
    <mergeCell ref="A7:A8"/>
    <mergeCell ref="A9:A10"/>
    <mergeCell ref="B9:B10"/>
    <mergeCell ref="C9:C10"/>
    <mergeCell ref="C17:C18"/>
    <mergeCell ref="A15:A16"/>
    <mergeCell ref="B15:B16"/>
    <mergeCell ref="C15:C16"/>
    <mergeCell ref="E17:E18"/>
    <mergeCell ref="F17:F18"/>
    <mergeCell ref="E15:E16"/>
    <mergeCell ref="F15:F16"/>
    <mergeCell ref="B17:B18"/>
    <mergeCell ref="A17:A18"/>
    <mergeCell ref="B19:B20"/>
    <mergeCell ref="A19:A20"/>
    <mergeCell ref="E21:E22"/>
    <mergeCell ref="F21:F22"/>
    <mergeCell ref="A210:H210"/>
    <mergeCell ref="A212:H212"/>
    <mergeCell ref="A214:H214"/>
    <mergeCell ref="A216:H216"/>
    <mergeCell ref="D197:E197"/>
    <mergeCell ref="E7:E8"/>
    <mergeCell ref="F7:F8"/>
    <mergeCell ref="G7:G8"/>
    <mergeCell ref="H7:H8"/>
    <mergeCell ref="E9:E10"/>
    <mergeCell ref="F9:F10"/>
    <mergeCell ref="G9:G10"/>
    <mergeCell ref="H9:H10"/>
    <mergeCell ref="E11:E12"/>
    <mergeCell ref="F11:F12"/>
    <mergeCell ref="G11:G12"/>
    <mergeCell ref="H11:H12"/>
    <mergeCell ref="H15:H16"/>
    <mergeCell ref="G15:G16"/>
    <mergeCell ref="G17:G18"/>
    <mergeCell ref="H17:H18"/>
    <mergeCell ref="E27:E28"/>
    <mergeCell ref="F27:F28"/>
    <mergeCell ref="G27:G28"/>
  </mergeCells>
  <pageMargins left="0.70866141732283472" right="0.70866141732283472" top="0.74803149606299213" bottom="0.74803149606299213" header="0.31496062992125984" footer="0.31496062992125984"/>
  <pageSetup paperSize="9" scale="75" orientation="portrait" r:id="rId1"/>
  <rowBreaks count="13" manualBreakCount="13">
    <brk id="16" max="7" man="1"/>
    <brk id="35" max="7" man="1"/>
    <brk id="42" max="7" man="1"/>
    <brk id="48" max="7" man="1"/>
    <brk id="54" max="7" man="1"/>
    <brk id="63" max="7" man="1"/>
    <brk id="78" max="7" man="1"/>
    <brk id="83" max="7" man="1"/>
    <brk id="103" max="7" man="1"/>
    <brk id="113" max="7" man="1"/>
    <brk id="127" max="7" man="1"/>
    <brk id="148" max="7" man="1"/>
    <brk id="166" max="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Relación Valorada Capítulos</vt:lpstr>
      <vt:lpstr>'Relación Valorada Capítulos'!Área_de_impresión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2023-06-29T10:16:15Z</dcterms:created>
  <dcterms:modified xsi:type="dcterms:W3CDTF">2023-07-21T06:11:56Z</dcterms:modified>
</cp:coreProperties>
</file>