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ubdirección\Tragsa\8\"/>
    </mc:Choice>
  </mc:AlternateContent>
  <bookViews>
    <workbookView xWindow="0" yWindow="0" windowWidth="28800" windowHeight="11835"/>
  </bookViews>
  <sheets>
    <sheet name="Obras" sheetId="1" r:id="rId1"/>
    <sheet name="Mantenimiento" sheetId="2" r:id="rId2"/>
    <sheet name="Producción" sheetId="3" r:id="rId3"/>
    <sheet name="Desplazamientos" sheetId="4" r:id="rId4"/>
    <sheet name="Coordinación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5" l="1"/>
  <c r="G14" i="5"/>
  <c r="G15" i="5"/>
  <c r="G13" i="5"/>
  <c r="H26" i="4"/>
  <c r="G23" i="4"/>
  <c r="G24" i="4"/>
  <c r="G22" i="4"/>
  <c r="H21" i="4"/>
  <c r="G18" i="4"/>
  <c r="G19" i="4"/>
  <c r="G17" i="4"/>
  <c r="H16" i="4"/>
  <c r="G14" i="4"/>
  <c r="G13" i="4"/>
  <c r="H12" i="4"/>
  <c r="H24" i="3"/>
  <c r="H12" i="3"/>
  <c r="G16" i="3"/>
  <c r="G17" i="3"/>
  <c r="G18" i="3"/>
  <c r="G19" i="3"/>
  <c r="G20" i="3"/>
  <c r="G21" i="3"/>
  <c r="G12" i="3" s="1"/>
  <c r="G22" i="3"/>
  <c r="G15" i="3"/>
  <c r="H41" i="2"/>
  <c r="G31" i="2"/>
  <c r="G30" i="2" s="1"/>
  <c r="G32" i="2"/>
  <c r="G33" i="2"/>
  <c r="G34" i="2"/>
  <c r="G35" i="2"/>
  <c r="G36" i="2"/>
  <c r="G37" i="2"/>
  <c r="G38" i="2"/>
  <c r="G39" i="2"/>
  <c r="H23" i="2"/>
  <c r="G27" i="2"/>
  <c r="G26" i="2"/>
  <c r="H12" i="2"/>
  <c r="G12" i="2"/>
  <c r="G16" i="2"/>
  <c r="G17" i="2"/>
  <c r="G18" i="2"/>
  <c r="G19" i="2"/>
  <c r="G20" i="2"/>
  <c r="G15" i="2"/>
  <c r="G28" i="1"/>
  <c r="G29" i="1"/>
  <c r="G30" i="1"/>
  <c r="G31" i="1"/>
  <c r="G32" i="1"/>
  <c r="G33" i="1"/>
  <c r="G27" i="1"/>
  <c r="G16" i="1"/>
  <c r="G17" i="1"/>
  <c r="G18" i="1"/>
  <c r="G19" i="1"/>
  <c r="G20" i="1"/>
  <c r="G21" i="1"/>
  <c r="G15" i="1"/>
  <c r="G24" i="1"/>
  <c r="H24" i="1" s="1"/>
  <c r="G12" i="1"/>
  <c r="H12" i="1" s="1"/>
  <c r="G12" i="5" l="1"/>
  <c r="H12" i="5" s="1"/>
  <c r="G23" i="2"/>
  <c r="H35" i="1"/>
</calcChain>
</file>

<file path=xl/sharedStrings.xml><?xml version="1.0" encoding="utf-8"?>
<sst xmlns="http://schemas.openxmlformats.org/spreadsheetml/2006/main" count="265" uniqueCount="69">
  <si>
    <t>Descripción de las Unidades</t>
  </si>
  <si>
    <t>Ud.</t>
  </si>
  <si>
    <t>Código</t>
  </si>
  <si>
    <t>Nº</t>
  </si>
  <si>
    <t>Unitario</t>
  </si>
  <si>
    <t>EUR</t>
  </si>
  <si>
    <t>Jefe de proyecto</t>
  </si>
  <si>
    <t>h</t>
  </si>
  <si>
    <t>O03025</t>
  </si>
  <si>
    <t>Técnico de grado superior (FP II)</t>
  </si>
  <si>
    <t>O03012</t>
  </si>
  <si>
    <t>Titulado medio o grado de 5 a 10 años de experiencia</t>
  </si>
  <si>
    <t>O03088</t>
  </si>
  <si>
    <t>Titulado medio o grado con menos de 5 años de experiencia</t>
  </si>
  <si>
    <t>O03089</t>
  </si>
  <si>
    <t>Auxiliar administrativo</t>
  </si>
  <si>
    <t>O01012</t>
  </si>
  <si>
    <t>Ordenador gráfico monitor 23"</t>
  </si>
  <si>
    <t>M08005</t>
  </si>
  <si>
    <t>Software SIG/teledetección especializado, entorno Windows</t>
  </si>
  <si>
    <t>M08037</t>
  </si>
  <si>
    <t>Software gestión de presupuestos entorno Windows</t>
  </si>
  <si>
    <t>MEMPH0</t>
  </si>
  <si>
    <t>Terminal telefónico incluida p/p costes llamada</t>
  </si>
  <si>
    <t>TF_GSM</t>
  </si>
  <si>
    <t>Total importe ejecución material capítulo I</t>
  </si>
  <si>
    <t>I - Apoyo a trabajos desarrollados en el Área de Obras</t>
  </si>
  <si>
    <t>Tarifas TRAGSA 2.023</t>
  </si>
  <si>
    <t>Precio</t>
  </si>
  <si>
    <t>Total</t>
  </si>
  <si>
    <t xml:space="preserve">Equipo de apoyo a oficina técnica en trabajos de ejecución de nuevas promociones de viviendas, incluyendo equipos HW y licencias de Software CAD. </t>
  </si>
  <si>
    <t>mes</t>
  </si>
  <si>
    <t>OC3019</t>
  </si>
  <si>
    <t xml:space="preserve">Equipo de apoyo a oficina técnica en trabajos de rehabilitación relacionados con la mejora de la eficiencia energética y mejora dela accesibilidad en edificios de viviendas y con obras en garajes, incluyendo equipos HW y licencias de Software CAD. </t>
  </si>
  <si>
    <t>OC3009</t>
  </si>
  <si>
    <t>II - Apoyo a trabajos desarrollados en el Área de mantenimiento</t>
  </si>
  <si>
    <t xml:space="preserve">Equipo de apoyo a oficina técnica en trabajos de seguimiento, gestión y resolución de incidencias incluyendo equipos HW y licencias de Software CAD. </t>
  </si>
  <si>
    <t>OC3109</t>
  </si>
  <si>
    <t>Equipo de apoyo a oficina técnica en trabajos de tramitación y archivo de los documentos asociados a las reclamaciones relativas a los inmuebles de la Agencia, incluyendo equipos HW para ofimática.</t>
  </si>
  <si>
    <t>OC3129</t>
  </si>
  <si>
    <t xml:space="preserve">Equipo de apoyo a oficina técnica en trabajos del Programa de inspección de inmuebles incluyendo equipos HW y licencias de Software CAD. </t>
  </si>
  <si>
    <t>OC3119</t>
  </si>
  <si>
    <t>Arquitecto coordinador de los trabajos</t>
  </si>
  <si>
    <t>Arquitecto con menos de 5 años de experiencia</t>
  </si>
  <si>
    <t>Total importe ejecución material capítulo II</t>
  </si>
  <si>
    <t>III - Apoyo a trabajos desarrollados en el Área de Producción</t>
  </si>
  <si>
    <t xml:space="preserve">Equipo de apoyo a oficina técnica en los trabajos necesarios para la reparación de las viviendas devueltas a la AVS y preparación para su posterior adjudicación, incluyendo equipos HW y licencias de Software CAD. </t>
  </si>
  <si>
    <t>OC3209</t>
  </si>
  <si>
    <t>Titulado medio o grado de 10 a 15 años de experiencia</t>
  </si>
  <si>
    <t>O03087</t>
  </si>
  <si>
    <t>Total importe ejecución material capítulo III</t>
  </si>
  <si>
    <t>IV -Desplazamientos</t>
  </si>
  <si>
    <t>Gasto de una persona en desplazamiento en el día</t>
  </si>
  <si>
    <t>OC3029</t>
  </si>
  <si>
    <t>Dieta manutención dentro del territorio nacional</t>
  </si>
  <si>
    <t>jor</t>
  </si>
  <si>
    <t>O03046</t>
  </si>
  <si>
    <t>Ordenador portátil estándar 15,6"</t>
  </si>
  <si>
    <t>M08059</t>
  </si>
  <si>
    <t>Gasto de una persona en desplazamiento en el día, incluido vehículo</t>
  </si>
  <si>
    <t>OC3039</t>
  </si>
  <si>
    <t>Vehículo ligero 101-130 CV, sin mano de obra</t>
  </si>
  <si>
    <t>M06003</t>
  </si>
  <si>
    <t>Gasto de dos personas en desplazamiento en el día, incluido vehículo</t>
  </si>
  <si>
    <t>OC3049</t>
  </si>
  <si>
    <t>Total importe ejecución material capítulo IV</t>
  </si>
  <si>
    <t>V - Coordinación y gestión de los equipos</t>
  </si>
  <si>
    <t>Equipo de control y coordinación del personal de los equipos técnicos</t>
  </si>
  <si>
    <t>Total importe ejecución material capítulo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</si>
</sst>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4" fontId="2" fillId="0" borderId="0" xfId="0" applyNumberFormat="1" applyFon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35"/>
  <sheetViews>
    <sheetView tabSelected="1" workbookViewId="0">
      <selection activeCell="B6" sqref="B6"/>
    </sheetView>
  </sheetViews>
  <sheetFormatPr baseColWidth="10" defaultRowHeight="15" x14ac:dyDescent="0.25"/>
  <cols>
    <col min="2" max="2" width="140.85546875" customWidth="1"/>
    <col min="7" max="8" width="14.5703125" customWidth="1"/>
  </cols>
  <sheetData>
    <row r="6" spans="2:8" ht="15.75" x14ac:dyDescent="0.25">
      <c r="B6" s="4" t="s">
        <v>26</v>
      </c>
    </row>
    <row r="8" spans="2:8" x14ac:dyDescent="0.25">
      <c r="C8" s="5" t="s">
        <v>27</v>
      </c>
      <c r="D8" s="5"/>
      <c r="E8" s="5"/>
      <c r="F8" s="3"/>
      <c r="G8" s="8" t="s">
        <v>28</v>
      </c>
      <c r="H8" s="8" t="s">
        <v>29</v>
      </c>
    </row>
    <row r="10" spans="2:8" x14ac:dyDescent="0.25">
      <c r="B10" s="3" t="s">
        <v>0</v>
      </c>
      <c r="C10" s="8" t="s">
        <v>1</v>
      </c>
      <c r="D10" s="8" t="s">
        <v>2</v>
      </c>
      <c r="E10" s="8" t="s">
        <v>3</v>
      </c>
      <c r="F10" s="8"/>
      <c r="G10" s="8" t="s">
        <v>4</v>
      </c>
      <c r="H10" s="8" t="s">
        <v>5</v>
      </c>
    </row>
    <row r="12" spans="2:8" x14ac:dyDescent="0.25">
      <c r="B12" t="s">
        <v>30</v>
      </c>
      <c r="C12" t="s">
        <v>31</v>
      </c>
      <c r="D12" t="s">
        <v>32</v>
      </c>
      <c r="E12" s="2">
        <v>12</v>
      </c>
      <c r="F12" s="2"/>
      <c r="G12" s="7">
        <f>SUM(G13:G21)</f>
        <v>16371.449999999999</v>
      </c>
      <c r="H12" s="9">
        <f>E12*G12</f>
        <v>196457.4</v>
      </c>
    </row>
    <row r="13" spans="2:8" x14ac:dyDescent="0.25">
      <c r="B13" t="s">
        <v>6</v>
      </c>
      <c r="C13" t="s">
        <v>7</v>
      </c>
      <c r="D13" t="s">
        <v>8</v>
      </c>
      <c r="E13" s="2"/>
      <c r="F13" s="2">
        <v>45.48</v>
      </c>
      <c r="G13" s="2">
        <v>0</v>
      </c>
      <c r="H13" s="2"/>
    </row>
    <row r="14" spans="2:8" x14ac:dyDescent="0.25">
      <c r="B14" t="s">
        <v>9</v>
      </c>
      <c r="C14" t="s">
        <v>7</v>
      </c>
      <c r="D14" t="s">
        <v>10</v>
      </c>
      <c r="E14" s="2"/>
      <c r="F14" s="2">
        <v>17.12</v>
      </c>
      <c r="G14" s="2">
        <v>0</v>
      </c>
      <c r="H14" s="2"/>
    </row>
    <row r="15" spans="2:8" x14ac:dyDescent="0.25">
      <c r="B15" t="s">
        <v>11</v>
      </c>
      <c r="C15" t="s">
        <v>7</v>
      </c>
      <c r="D15" t="s">
        <v>12</v>
      </c>
      <c r="E15" s="2">
        <v>135</v>
      </c>
      <c r="F15" s="2">
        <v>25.05</v>
      </c>
      <c r="G15" s="7">
        <f>E15*F15</f>
        <v>3381.75</v>
      </c>
      <c r="H15" s="2"/>
    </row>
    <row r="16" spans="2:8" x14ac:dyDescent="0.25">
      <c r="B16" t="s">
        <v>13</v>
      </c>
      <c r="C16" t="s">
        <v>7</v>
      </c>
      <c r="D16" t="s">
        <v>14</v>
      </c>
      <c r="E16" s="2">
        <v>405</v>
      </c>
      <c r="F16" s="2">
        <v>22.38</v>
      </c>
      <c r="G16" s="7">
        <f t="shared" ref="G16:G21" si="0">E16*F16</f>
        <v>9063.9</v>
      </c>
      <c r="H16" s="2"/>
    </row>
    <row r="17" spans="2:10" x14ac:dyDescent="0.25">
      <c r="B17" t="s">
        <v>15</v>
      </c>
      <c r="C17" t="s">
        <v>7</v>
      </c>
      <c r="D17" t="s">
        <v>16</v>
      </c>
      <c r="E17" s="2">
        <v>135</v>
      </c>
      <c r="F17" s="2">
        <v>21.48</v>
      </c>
      <c r="G17" s="7">
        <f t="shared" si="0"/>
        <v>2899.8</v>
      </c>
      <c r="H17" s="2"/>
    </row>
    <row r="18" spans="2:10" x14ac:dyDescent="0.25">
      <c r="B18" t="s">
        <v>17</v>
      </c>
      <c r="C18" t="s">
        <v>7</v>
      </c>
      <c r="D18" t="s">
        <v>18</v>
      </c>
      <c r="E18" s="2">
        <v>675</v>
      </c>
      <c r="F18" s="2">
        <v>0.2</v>
      </c>
      <c r="G18" s="7">
        <f t="shared" si="0"/>
        <v>135</v>
      </c>
      <c r="H18" s="2"/>
    </row>
    <row r="19" spans="2:10" x14ac:dyDescent="0.25">
      <c r="B19" t="s">
        <v>19</v>
      </c>
      <c r="C19" t="s">
        <v>7</v>
      </c>
      <c r="D19" t="s">
        <v>20</v>
      </c>
      <c r="E19" s="2">
        <v>540</v>
      </c>
      <c r="F19" s="2">
        <v>1.07</v>
      </c>
      <c r="G19" s="7">
        <f t="shared" si="0"/>
        <v>577.80000000000007</v>
      </c>
      <c r="H19" s="2"/>
    </row>
    <row r="20" spans="2:10" x14ac:dyDescent="0.25">
      <c r="B20" t="s">
        <v>21</v>
      </c>
      <c r="C20" t="s">
        <v>7</v>
      </c>
      <c r="D20" t="s">
        <v>22</v>
      </c>
      <c r="E20" s="2">
        <v>540</v>
      </c>
      <c r="F20" s="2">
        <v>0.31</v>
      </c>
      <c r="G20" s="7">
        <f t="shared" si="0"/>
        <v>167.4</v>
      </c>
      <c r="H20" s="2"/>
    </row>
    <row r="21" spans="2:10" x14ac:dyDescent="0.25">
      <c r="B21" t="s">
        <v>23</v>
      </c>
      <c r="C21" t="s">
        <v>7</v>
      </c>
      <c r="D21" t="s">
        <v>24</v>
      </c>
      <c r="E21" s="2">
        <v>540</v>
      </c>
      <c r="F21" s="2">
        <v>0.27</v>
      </c>
      <c r="G21" s="7">
        <f t="shared" si="0"/>
        <v>145.80000000000001</v>
      </c>
      <c r="H21" s="2"/>
      <c r="J21" s="1"/>
    </row>
    <row r="22" spans="2:10" x14ac:dyDescent="0.25">
      <c r="E22" s="2"/>
      <c r="F22" s="2"/>
      <c r="G22" s="2"/>
      <c r="H22" s="2"/>
    </row>
    <row r="23" spans="2:10" x14ac:dyDescent="0.25">
      <c r="E23" s="2"/>
      <c r="F23" s="2"/>
      <c r="G23" s="2"/>
      <c r="H23" s="2"/>
    </row>
    <row r="24" spans="2:10" x14ac:dyDescent="0.25">
      <c r="B24" t="s">
        <v>33</v>
      </c>
      <c r="C24" t="s">
        <v>31</v>
      </c>
      <c r="D24" t="s">
        <v>34</v>
      </c>
      <c r="E24" s="2">
        <v>12</v>
      </c>
      <c r="F24" s="2"/>
      <c r="G24" s="7">
        <f>SUM(G25:G33)</f>
        <v>13100.399999999998</v>
      </c>
      <c r="H24" s="9">
        <f>E24*G24</f>
        <v>157204.79999999999</v>
      </c>
    </row>
    <row r="25" spans="2:10" x14ac:dyDescent="0.25">
      <c r="B25" t="s">
        <v>6</v>
      </c>
      <c r="C25" t="s">
        <v>7</v>
      </c>
      <c r="D25" t="s">
        <v>8</v>
      </c>
      <c r="E25" s="2"/>
      <c r="F25" s="2">
        <v>45.48</v>
      </c>
      <c r="G25" s="2">
        <v>0</v>
      </c>
      <c r="H25" s="2"/>
    </row>
    <row r="26" spans="2:10" x14ac:dyDescent="0.25">
      <c r="B26" t="s">
        <v>9</v>
      </c>
      <c r="C26" t="s">
        <v>7</v>
      </c>
      <c r="D26" t="s">
        <v>10</v>
      </c>
      <c r="E26" s="2"/>
      <c r="F26" s="2">
        <v>17.12</v>
      </c>
      <c r="G26" s="2">
        <v>0</v>
      </c>
      <c r="H26" s="2"/>
    </row>
    <row r="27" spans="2:10" x14ac:dyDescent="0.25">
      <c r="B27" t="s">
        <v>11</v>
      </c>
      <c r="C27" t="s">
        <v>7</v>
      </c>
      <c r="D27" t="s">
        <v>12</v>
      </c>
      <c r="E27" s="2">
        <v>135</v>
      </c>
      <c r="F27" s="2">
        <v>25.05</v>
      </c>
      <c r="G27" s="7">
        <f>E27*F27</f>
        <v>3381.75</v>
      </c>
      <c r="H27" s="2"/>
    </row>
    <row r="28" spans="2:10" x14ac:dyDescent="0.25">
      <c r="B28" t="s">
        <v>13</v>
      </c>
      <c r="C28" t="s">
        <v>7</v>
      </c>
      <c r="D28" t="s">
        <v>14</v>
      </c>
      <c r="E28" s="2">
        <v>270</v>
      </c>
      <c r="F28" s="2">
        <v>22.38</v>
      </c>
      <c r="G28" s="7">
        <f t="shared" ref="G28:G33" si="1">E28*F28</f>
        <v>6042.5999999999995</v>
      </c>
      <c r="H28" s="2"/>
    </row>
    <row r="29" spans="2:10" x14ac:dyDescent="0.25">
      <c r="B29" t="s">
        <v>15</v>
      </c>
      <c r="C29" t="s">
        <v>7</v>
      </c>
      <c r="D29" t="s">
        <v>16</v>
      </c>
      <c r="E29" s="2">
        <v>135</v>
      </c>
      <c r="F29" s="2">
        <v>21.48</v>
      </c>
      <c r="G29" s="7">
        <f t="shared" si="1"/>
        <v>2899.8</v>
      </c>
      <c r="H29" s="2"/>
    </row>
    <row r="30" spans="2:10" x14ac:dyDescent="0.25">
      <c r="B30" t="s">
        <v>17</v>
      </c>
      <c r="C30" t="s">
        <v>7</v>
      </c>
      <c r="D30" t="s">
        <v>18</v>
      </c>
      <c r="E30" s="2">
        <v>540</v>
      </c>
      <c r="F30" s="2">
        <v>0.2</v>
      </c>
      <c r="G30" s="7">
        <f t="shared" si="1"/>
        <v>108</v>
      </c>
      <c r="H30" s="2"/>
    </row>
    <row r="31" spans="2:10" x14ac:dyDescent="0.25">
      <c r="B31" t="s">
        <v>19</v>
      </c>
      <c r="C31" t="s">
        <v>7</v>
      </c>
      <c r="D31" t="s">
        <v>20</v>
      </c>
      <c r="E31" s="2">
        <v>405</v>
      </c>
      <c r="F31" s="2">
        <v>1.07</v>
      </c>
      <c r="G31" s="7">
        <f t="shared" si="1"/>
        <v>433.35</v>
      </c>
      <c r="H31" s="2"/>
    </row>
    <row r="32" spans="2:10" x14ac:dyDescent="0.25">
      <c r="B32" t="s">
        <v>21</v>
      </c>
      <c r="C32" t="s">
        <v>7</v>
      </c>
      <c r="D32" t="s">
        <v>22</v>
      </c>
      <c r="E32" s="2">
        <v>405</v>
      </c>
      <c r="F32" s="2">
        <v>0.31</v>
      </c>
      <c r="G32" s="7">
        <f t="shared" si="1"/>
        <v>125.55</v>
      </c>
      <c r="H32" s="2"/>
    </row>
    <row r="33" spans="2:9" x14ac:dyDescent="0.25">
      <c r="B33" t="s">
        <v>23</v>
      </c>
      <c r="C33" t="s">
        <v>7</v>
      </c>
      <c r="D33" t="s">
        <v>24</v>
      </c>
      <c r="E33" s="2">
        <v>405</v>
      </c>
      <c r="F33" s="2">
        <v>0.27</v>
      </c>
      <c r="G33" s="7">
        <f t="shared" si="1"/>
        <v>109.35000000000001</v>
      </c>
      <c r="H33" s="2"/>
    </row>
    <row r="35" spans="2:9" ht="15.75" x14ac:dyDescent="0.25">
      <c r="B35" s="4" t="s">
        <v>25</v>
      </c>
      <c r="H35" s="6">
        <f>H12+H24</f>
        <v>353662.19999999995</v>
      </c>
      <c r="I35" s="6"/>
    </row>
  </sheetData>
  <mergeCells count="1">
    <mergeCell ref="C8:E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41"/>
  <sheetViews>
    <sheetView topLeftCell="A10" workbookViewId="0">
      <selection activeCell="B6" sqref="B6"/>
    </sheetView>
  </sheetViews>
  <sheetFormatPr baseColWidth="10" defaultRowHeight="15" x14ac:dyDescent="0.25"/>
  <cols>
    <col min="2" max="2" width="140.5703125" customWidth="1"/>
    <col min="7" max="8" width="17.7109375" style="2" customWidth="1"/>
  </cols>
  <sheetData>
    <row r="6" spans="2:8" ht="15.75" x14ac:dyDescent="0.25">
      <c r="B6" s="4" t="s">
        <v>35</v>
      </c>
    </row>
    <row r="8" spans="2:8" x14ac:dyDescent="0.25">
      <c r="C8" s="5" t="s">
        <v>27</v>
      </c>
      <c r="D8" s="5"/>
      <c r="E8" s="5"/>
      <c r="F8" s="3"/>
      <c r="G8" s="8" t="s">
        <v>28</v>
      </c>
      <c r="H8" s="8" t="s">
        <v>29</v>
      </c>
    </row>
    <row r="9" spans="2:8" x14ac:dyDescent="0.25">
      <c r="C9" s="8"/>
      <c r="D9" s="8"/>
      <c r="E9" s="8"/>
      <c r="F9" s="3"/>
      <c r="G9" s="8"/>
      <c r="H9" s="8"/>
    </row>
    <row r="10" spans="2:8" x14ac:dyDescent="0.25">
      <c r="B10" s="3" t="s">
        <v>0</v>
      </c>
      <c r="C10" s="8" t="s">
        <v>1</v>
      </c>
      <c r="D10" s="8" t="s">
        <v>2</v>
      </c>
      <c r="E10" s="8" t="s">
        <v>3</v>
      </c>
      <c r="F10" s="3"/>
      <c r="G10" s="8" t="s">
        <v>4</v>
      </c>
      <c r="H10" s="8" t="s">
        <v>5</v>
      </c>
    </row>
    <row r="12" spans="2:8" x14ac:dyDescent="0.25">
      <c r="B12" t="s">
        <v>36</v>
      </c>
      <c r="C12" t="s">
        <v>31</v>
      </c>
      <c r="D12" t="s">
        <v>37</v>
      </c>
      <c r="E12" s="2">
        <v>12</v>
      </c>
      <c r="F12" s="2"/>
      <c r="G12" s="7">
        <f>SUM(G15:G20)</f>
        <v>19986.75</v>
      </c>
      <c r="H12" s="9">
        <f>E12*G12</f>
        <v>239841</v>
      </c>
    </row>
    <row r="13" spans="2:8" x14ac:dyDescent="0.25">
      <c r="B13" t="s">
        <v>6</v>
      </c>
      <c r="C13" t="s">
        <v>7</v>
      </c>
      <c r="D13" t="s">
        <v>8</v>
      </c>
      <c r="E13" s="2"/>
      <c r="F13" s="2">
        <v>45.48</v>
      </c>
      <c r="G13" s="2">
        <v>0</v>
      </c>
    </row>
    <row r="14" spans="2:8" x14ac:dyDescent="0.25">
      <c r="B14" t="s">
        <v>9</v>
      </c>
      <c r="C14" t="s">
        <v>7</v>
      </c>
      <c r="D14" t="s">
        <v>10</v>
      </c>
      <c r="E14" s="2"/>
      <c r="F14" s="2">
        <v>17.12</v>
      </c>
      <c r="G14" s="2">
        <v>0</v>
      </c>
    </row>
    <row r="15" spans="2:8" x14ac:dyDescent="0.25">
      <c r="B15" t="s">
        <v>11</v>
      </c>
      <c r="C15" t="s">
        <v>7</v>
      </c>
      <c r="D15" t="s">
        <v>12</v>
      </c>
      <c r="E15" s="2">
        <v>135</v>
      </c>
      <c r="F15" s="2">
        <v>25.05</v>
      </c>
      <c r="G15" s="7">
        <f>E15*F15</f>
        <v>3381.75</v>
      </c>
    </row>
    <row r="16" spans="2:8" x14ac:dyDescent="0.25">
      <c r="B16" t="s">
        <v>13</v>
      </c>
      <c r="C16" t="s">
        <v>7</v>
      </c>
      <c r="D16" t="s">
        <v>14</v>
      </c>
      <c r="E16" s="2">
        <v>675</v>
      </c>
      <c r="F16" s="2">
        <v>22.38</v>
      </c>
      <c r="G16" s="7">
        <f t="shared" ref="G16:G20" si="0">E16*F16</f>
        <v>15106.5</v>
      </c>
    </row>
    <row r="17" spans="2:8" x14ac:dyDescent="0.25">
      <c r="B17" t="s">
        <v>17</v>
      </c>
      <c r="C17" t="s">
        <v>7</v>
      </c>
      <c r="D17" t="s">
        <v>18</v>
      </c>
      <c r="E17" s="2">
        <v>810</v>
      </c>
      <c r="F17" s="2">
        <v>0.2</v>
      </c>
      <c r="G17" s="7">
        <f t="shared" si="0"/>
        <v>162</v>
      </c>
    </row>
    <row r="18" spans="2:8" x14ac:dyDescent="0.25">
      <c r="B18" t="s">
        <v>19</v>
      </c>
      <c r="C18" t="s">
        <v>7</v>
      </c>
      <c r="D18" t="s">
        <v>20</v>
      </c>
      <c r="E18" s="2">
        <v>810</v>
      </c>
      <c r="F18" s="2">
        <v>1.07</v>
      </c>
      <c r="G18" s="7">
        <f t="shared" si="0"/>
        <v>866.7</v>
      </c>
    </row>
    <row r="19" spans="2:8" x14ac:dyDescent="0.25">
      <c r="B19" t="s">
        <v>21</v>
      </c>
      <c r="C19" t="s">
        <v>7</v>
      </c>
      <c r="D19" t="s">
        <v>22</v>
      </c>
      <c r="E19" s="2">
        <v>810</v>
      </c>
      <c r="F19" s="2">
        <v>0.31</v>
      </c>
      <c r="G19" s="7">
        <f t="shared" si="0"/>
        <v>251.1</v>
      </c>
    </row>
    <row r="20" spans="2:8" x14ac:dyDescent="0.25">
      <c r="B20" t="s">
        <v>23</v>
      </c>
      <c r="C20" t="s">
        <v>7</v>
      </c>
      <c r="D20" t="s">
        <v>24</v>
      </c>
      <c r="E20" s="2">
        <v>810</v>
      </c>
      <c r="F20" s="2">
        <v>0.27</v>
      </c>
      <c r="G20" s="7">
        <f t="shared" si="0"/>
        <v>218.70000000000002</v>
      </c>
    </row>
    <row r="21" spans="2:8" x14ac:dyDescent="0.25">
      <c r="E21" s="2"/>
      <c r="F21" s="2"/>
    </row>
    <row r="22" spans="2:8" x14ac:dyDescent="0.25">
      <c r="E22" s="2"/>
      <c r="F22" s="2"/>
    </row>
    <row r="23" spans="2:8" x14ac:dyDescent="0.25">
      <c r="B23" t="s">
        <v>38</v>
      </c>
      <c r="C23" t="s">
        <v>31</v>
      </c>
      <c r="D23" t="s">
        <v>39</v>
      </c>
      <c r="E23" s="2">
        <v>12</v>
      </c>
      <c r="F23" s="2"/>
      <c r="G23" s="7">
        <f>SUM(G24:G27)</f>
        <v>8780.4</v>
      </c>
      <c r="H23" s="9">
        <f>E23*G23</f>
        <v>105364.79999999999</v>
      </c>
    </row>
    <row r="24" spans="2:8" x14ac:dyDescent="0.25">
      <c r="B24" t="s">
        <v>6</v>
      </c>
      <c r="C24" t="s">
        <v>7</v>
      </c>
      <c r="D24" t="s">
        <v>8</v>
      </c>
      <c r="E24" s="2"/>
      <c r="F24" s="2">
        <v>45.48</v>
      </c>
      <c r="G24" s="2">
        <v>0</v>
      </c>
    </row>
    <row r="25" spans="2:8" x14ac:dyDescent="0.25">
      <c r="B25" t="s">
        <v>9</v>
      </c>
      <c r="C25" t="s">
        <v>7</v>
      </c>
      <c r="D25" t="s">
        <v>10</v>
      </c>
      <c r="E25" s="2"/>
      <c r="F25" s="2">
        <v>17.12</v>
      </c>
      <c r="G25" s="2">
        <v>0</v>
      </c>
    </row>
    <row r="26" spans="2:8" x14ac:dyDescent="0.25">
      <c r="B26" t="s">
        <v>15</v>
      </c>
      <c r="C26" t="s">
        <v>7</v>
      </c>
      <c r="D26" t="s">
        <v>16</v>
      </c>
      <c r="E26" s="2">
        <v>405</v>
      </c>
      <c r="F26" s="2">
        <v>21.48</v>
      </c>
      <c r="G26" s="7">
        <f>E26*F26</f>
        <v>8699.4</v>
      </c>
    </row>
    <row r="27" spans="2:8" x14ac:dyDescent="0.25">
      <c r="B27" t="s">
        <v>17</v>
      </c>
      <c r="C27" t="s">
        <v>7</v>
      </c>
      <c r="D27" t="s">
        <v>18</v>
      </c>
      <c r="E27" s="2">
        <v>405</v>
      </c>
      <c r="F27" s="2">
        <v>0.2</v>
      </c>
      <c r="G27" s="7">
        <f>E27*F27</f>
        <v>81</v>
      </c>
    </row>
    <row r="28" spans="2:8" x14ac:dyDescent="0.25">
      <c r="E28" s="2"/>
      <c r="F28" s="2"/>
    </row>
    <row r="29" spans="2:8" x14ac:dyDescent="0.25">
      <c r="E29" s="2"/>
      <c r="F29" s="2"/>
    </row>
    <row r="30" spans="2:8" x14ac:dyDescent="0.25">
      <c r="B30" t="s">
        <v>40</v>
      </c>
      <c r="C30" t="s">
        <v>31</v>
      </c>
      <c r="D30" t="s">
        <v>41</v>
      </c>
      <c r="E30" s="2">
        <v>12</v>
      </c>
      <c r="F30" s="2"/>
      <c r="G30" s="7">
        <f>SUM(G31:G39)</f>
        <v>19489.949999999997</v>
      </c>
      <c r="H30" s="9">
        <v>233879.4</v>
      </c>
    </row>
    <row r="31" spans="2:8" x14ac:dyDescent="0.25">
      <c r="B31" t="s">
        <v>42</v>
      </c>
      <c r="C31" t="s">
        <v>7</v>
      </c>
      <c r="D31" t="s">
        <v>8</v>
      </c>
      <c r="E31" s="2">
        <v>135</v>
      </c>
      <c r="F31" s="2">
        <v>45.48</v>
      </c>
      <c r="G31" s="7">
        <f>E31*F31</f>
        <v>6139.7999999999993</v>
      </c>
    </row>
    <row r="32" spans="2:8" x14ac:dyDescent="0.25">
      <c r="B32" t="s">
        <v>9</v>
      </c>
      <c r="C32" t="s">
        <v>7</v>
      </c>
      <c r="D32" t="s">
        <v>10</v>
      </c>
      <c r="E32" s="2"/>
      <c r="F32" s="2">
        <v>17.12</v>
      </c>
      <c r="G32" s="7">
        <f t="shared" ref="G32:G39" si="1">E32*F32</f>
        <v>0</v>
      </c>
    </row>
    <row r="33" spans="2:8" x14ac:dyDescent="0.25">
      <c r="B33" t="s">
        <v>43</v>
      </c>
      <c r="C33" t="s">
        <v>7</v>
      </c>
      <c r="D33" t="s">
        <v>12</v>
      </c>
      <c r="E33" s="2">
        <v>135</v>
      </c>
      <c r="F33" s="2">
        <v>25.05</v>
      </c>
      <c r="G33" s="7">
        <f t="shared" si="1"/>
        <v>3381.75</v>
      </c>
    </row>
    <row r="34" spans="2:8" x14ac:dyDescent="0.25">
      <c r="B34" t="s">
        <v>13</v>
      </c>
      <c r="C34" t="s">
        <v>7</v>
      </c>
      <c r="D34" t="s">
        <v>14</v>
      </c>
      <c r="E34" s="2">
        <v>270</v>
      </c>
      <c r="F34" s="2">
        <v>22.38</v>
      </c>
      <c r="G34" s="7">
        <f t="shared" si="1"/>
        <v>6042.5999999999995</v>
      </c>
    </row>
    <row r="35" spans="2:8" x14ac:dyDescent="0.25">
      <c r="B35" t="s">
        <v>15</v>
      </c>
      <c r="C35" t="s">
        <v>7</v>
      </c>
      <c r="D35" t="s">
        <v>16</v>
      </c>
      <c r="E35" s="2">
        <v>135</v>
      </c>
      <c r="F35" s="2">
        <v>21.48</v>
      </c>
      <c r="G35" s="7">
        <f t="shared" si="1"/>
        <v>2899.8</v>
      </c>
    </row>
    <row r="36" spans="2:8" x14ac:dyDescent="0.25">
      <c r="B36" t="s">
        <v>17</v>
      </c>
      <c r="C36" t="s">
        <v>7</v>
      </c>
      <c r="D36" t="s">
        <v>18</v>
      </c>
      <c r="E36" s="2">
        <v>675</v>
      </c>
      <c r="F36" s="2">
        <v>0.2</v>
      </c>
      <c r="G36" s="7">
        <f t="shared" si="1"/>
        <v>135</v>
      </c>
    </row>
    <row r="37" spans="2:8" x14ac:dyDescent="0.25">
      <c r="B37" t="s">
        <v>19</v>
      </c>
      <c r="C37" t="s">
        <v>7</v>
      </c>
      <c r="D37" t="s">
        <v>20</v>
      </c>
      <c r="E37" s="2">
        <v>540</v>
      </c>
      <c r="F37" s="2">
        <v>1.07</v>
      </c>
      <c r="G37" s="7">
        <f t="shared" si="1"/>
        <v>577.80000000000007</v>
      </c>
    </row>
    <row r="38" spans="2:8" x14ac:dyDescent="0.25">
      <c r="B38" t="s">
        <v>21</v>
      </c>
      <c r="C38" t="s">
        <v>7</v>
      </c>
      <c r="D38" t="s">
        <v>22</v>
      </c>
      <c r="E38" s="2">
        <v>540</v>
      </c>
      <c r="F38" s="2">
        <v>0.31</v>
      </c>
      <c r="G38" s="7">
        <f t="shared" si="1"/>
        <v>167.4</v>
      </c>
    </row>
    <row r="39" spans="2:8" x14ac:dyDescent="0.25">
      <c r="B39" t="s">
        <v>23</v>
      </c>
      <c r="C39" t="s">
        <v>7</v>
      </c>
      <c r="D39" t="s">
        <v>24</v>
      </c>
      <c r="E39" s="2">
        <v>540</v>
      </c>
      <c r="F39" s="2">
        <v>0.27</v>
      </c>
      <c r="G39" s="7">
        <f t="shared" si="1"/>
        <v>145.80000000000001</v>
      </c>
    </row>
    <row r="40" spans="2:8" x14ac:dyDescent="0.25">
      <c r="E40" s="2"/>
      <c r="F40" s="2"/>
    </row>
    <row r="41" spans="2:8" ht="15.75" x14ac:dyDescent="0.25">
      <c r="B41" s="4" t="s">
        <v>44</v>
      </c>
      <c r="E41" s="2"/>
      <c r="F41" s="2"/>
      <c r="H41" s="10">
        <f>H12+H23+H30</f>
        <v>579085.19999999995</v>
      </c>
    </row>
  </sheetData>
  <mergeCells count="1">
    <mergeCell ref="C8:E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24"/>
  <sheetViews>
    <sheetView workbookViewId="0">
      <selection activeCell="D27" sqref="D27"/>
    </sheetView>
  </sheetViews>
  <sheetFormatPr baseColWidth="10" defaultRowHeight="15" x14ac:dyDescent="0.25"/>
  <cols>
    <col min="2" max="2" width="107.42578125" customWidth="1"/>
    <col min="4" max="4" width="12.85546875" customWidth="1"/>
    <col min="5" max="5" width="14.28515625" style="2" customWidth="1"/>
    <col min="6" max="6" width="13.85546875" style="2" customWidth="1"/>
    <col min="7" max="7" width="14.85546875" style="2" customWidth="1"/>
    <col min="8" max="8" width="15.140625" style="2" customWidth="1"/>
  </cols>
  <sheetData>
    <row r="6" spans="2:8" ht="15.75" x14ac:dyDescent="0.25">
      <c r="B6" s="4" t="s">
        <v>45</v>
      </c>
    </row>
    <row r="8" spans="2:8" x14ac:dyDescent="0.25">
      <c r="B8" s="3"/>
      <c r="C8" s="5" t="s">
        <v>27</v>
      </c>
      <c r="D8" s="5"/>
      <c r="E8" s="5"/>
      <c r="F8" s="8"/>
      <c r="G8" s="8" t="s">
        <v>28</v>
      </c>
      <c r="H8" s="8" t="s">
        <v>29</v>
      </c>
    </row>
    <row r="9" spans="2:8" x14ac:dyDescent="0.25">
      <c r="B9" s="3"/>
      <c r="C9" s="8"/>
      <c r="D9" s="8"/>
      <c r="E9" s="8"/>
      <c r="F9" s="8"/>
      <c r="G9" s="8"/>
      <c r="H9" s="8"/>
    </row>
    <row r="10" spans="2:8" x14ac:dyDescent="0.25">
      <c r="B10" s="3" t="s">
        <v>0</v>
      </c>
      <c r="C10" s="3" t="s">
        <v>1</v>
      </c>
      <c r="D10" s="3" t="s">
        <v>2</v>
      </c>
      <c r="E10" s="8" t="s">
        <v>3</v>
      </c>
      <c r="F10" s="8"/>
      <c r="G10" s="8" t="s">
        <v>4</v>
      </c>
      <c r="H10" s="8" t="s">
        <v>5</v>
      </c>
    </row>
    <row r="12" spans="2:8" x14ac:dyDescent="0.25">
      <c r="B12" t="s">
        <v>46</v>
      </c>
      <c r="C12" t="s">
        <v>31</v>
      </c>
      <c r="D12" t="s">
        <v>47</v>
      </c>
      <c r="E12" s="2">
        <v>12</v>
      </c>
      <c r="G12" s="9">
        <f>SUM(G13:G22)</f>
        <v>20295.899999999998</v>
      </c>
      <c r="H12" s="9">
        <f>E12*G12</f>
        <v>243550.8</v>
      </c>
    </row>
    <row r="13" spans="2:8" x14ac:dyDescent="0.25">
      <c r="B13" t="s">
        <v>6</v>
      </c>
      <c r="C13" t="s">
        <v>7</v>
      </c>
      <c r="D13" t="s">
        <v>8</v>
      </c>
      <c r="F13" s="2">
        <v>45.48</v>
      </c>
      <c r="G13" s="2">
        <v>0</v>
      </c>
    </row>
    <row r="14" spans="2:8" x14ac:dyDescent="0.25">
      <c r="B14" t="s">
        <v>9</v>
      </c>
      <c r="C14" t="s">
        <v>7</v>
      </c>
      <c r="D14" t="s">
        <v>10</v>
      </c>
      <c r="F14" s="2">
        <v>17.12</v>
      </c>
      <c r="G14" s="2">
        <v>0</v>
      </c>
    </row>
    <row r="15" spans="2:8" x14ac:dyDescent="0.25">
      <c r="B15" t="s">
        <v>48</v>
      </c>
      <c r="C15" t="s">
        <v>7</v>
      </c>
      <c r="D15" t="s">
        <v>49</v>
      </c>
      <c r="E15" s="2">
        <v>135</v>
      </c>
      <c r="F15" s="2">
        <v>27.22</v>
      </c>
      <c r="G15" s="7">
        <f>E15*F15</f>
        <v>3674.7</v>
      </c>
    </row>
    <row r="16" spans="2:8" x14ac:dyDescent="0.25">
      <c r="B16" t="s">
        <v>11</v>
      </c>
      <c r="C16" t="s">
        <v>7</v>
      </c>
      <c r="D16" t="s">
        <v>12</v>
      </c>
      <c r="E16" s="2">
        <v>135</v>
      </c>
      <c r="F16" s="2">
        <v>25.05</v>
      </c>
      <c r="G16" s="7">
        <f t="shared" ref="G16:G22" si="0">E16*F16</f>
        <v>3381.75</v>
      </c>
    </row>
    <row r="17" spans="2:8" x14ac:dyDescent="0.25">
      <c r="B17" t="s">
        <v>13</v>
      </c>
      <c r="C17" t="s">
        <v>7</v>
      </c>
      <c r="D17" t="s">
        <v>14</v>
      </c>
      <c r="E17" s="2">
        <v>405</v>
      </c>
      <c r="F17" s="2">
        <v>22.38</v>
      </c>
      <c r="G17" s="7">
        <f t="shared" si="0"/>
        <v>9063.9</v>
      </c>
    </row>
    <row r="18" spans="2:8" x14ac:dyDescent="0.25">
      <c r="B18" t="s">
        <v>15</v>
      </c>
      <c r="C18" t="s">
        <v>7</v>
      </c>
      <c r="D18" t="s">
        <v>16</v>
      </c>
      <c r="E18" s="2">
        <v>135</v>
      </c>
      <c r="F18" s="2">
        <v>21.48</v>
      </c>
      <c r="G18" s="7">
        <f t="shared" si="0"/>
        <v>2899.8</v>
      </c>
    </row>
    <row r="19" spans="2:8" x14ac:dyDescent="0.25">
      <c r="B19" t="s">
        <v>17</v>
      </c>
      <c r="C19" t="s">
        <v>7</v>
      </c>
      <c r="D19" t="s">
        <v>18</v>
      </c>
      <c r="E19" s="2">
        <v>810</v>
      </c>
      <c r="F19" s="2">
        <v>0.2</v>
      </c>
      <c r="G19" s="7">
        <f t="shared" si="0"/>
        <v>162</v>
      </c>
    </row>
    <row r="20" spans="2:8" x14ac:dyDescent="0.25">
      <c r="B20" t="s">
        <v>19</v>
      </c>
      <c r="C20" t="s">
        <v>7</v>
      </c>
      <c r="D20" t="s">
        <v>20</v>
      </c>
      <c r="E20" s="2">
        <v>675</v>
      </c>
      <c r="F20" s="2">
        <v>1.07</v>
      </c>
      <c r="G20" s="7">
        <f t="shared" si="0"/>
        <v>722.25</v>
      </c>
    </row>
    <row r="21" spans="2:8" x14ac:dyDescent="0.25">
      <c r="B21" t="s">
        <v>21</v>
      </c>
      <c r="C21" t="s">
        <v>7</v>
      </c>
      <c r="D21" t="s">
        <v>22</v>
      </c>
      <c r="E21" s="2">
        <v>675</v>
      </c>
      <c r="F21" s="2">
        <v>0.31</v>
      </c>
      <c r="G21" s="7">
        <f t="shared" si="0"/>
        <v>209.25</v>
      </c>
    </row>
    <row r="22" spans="2:8" x14ac:dyDescent="0.25">
      <c r="B22" t="s">
        <v>23</v>
      </c>
      <c r="C22" t="s">
        <v>7</v>
      </c>
      <c r="D22" t="s">
        <v>24</v>
      </c>
      <c r="E22" s="2">
        <v>675</v>
      </c>
      <c r="F22" s="2">
        <v>0.27</v>
      </c>
      <c r="G22" s="7">
        <f t="shared" si="0"/>
        <v>182.25</v>
      </c>
    </row>
    <row r="24" spans="2:8" ht="15.75" x14ac:dyDescent="0.25">
      <c r="B24" s="4" t="s">
        <v>50</v>
      </c>
      <c r="H24" s="10">
        <f>H12</f>
        <v>243550.8</v>
      </c>
    </row>
  </sheetData>
  <mergeCells count="1">
    <mergeCell ref="C8:E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26"/>
  <sheetViews>
    <sheetView workbookViewId="0">
      <selection activeCell="K33" sqref="K33"/>
    </sheetView>
  </sheetViews>
  <sheetFormatPr baseColWidth="10" defaultRowHeight="15" x14ac:dyDescent="0.25"/>
  <cols>
    <col min="2" max="2" width="74" customWidth="1"/>
    <col min="4" max="4" width="12.85546875" customWidth="1"/>
    <col min="5" max="5" width="14.28515625" style="2" customWidth="1"/>
    <col min="6" max="6" width="13.85546875" style="2" customWidth="1"/>
    <col min="7" max="7" width="14.85546875" style="2" customWidth="1"/>
  </cols>
  <sheetData>
    <row r="6" spans="2:8" ht="15.75" x14ac:dyDescent="0.25">
      <c r="B6" s="4" t="s">
        <v>51</v>
      </c>
    </row>
    <row r="8" spans="2:8" x14ac:dyDescent="0.25">
      <c r="B8" s="3"/>
      <c r="C8" s="5" t="s">
        <v>27</v>
      </c>
      <c r="D8" s="5"/>
      <c r="E8" s="5"/>
      <c r="F8" s="8"/>
      <c r="G8" s="8" t="s">
        <v>28</v>
      </c>
      <c r="H8" s="8" t="s">
        <v>29</v>
      </c>
    </row>
    <row r="9" spans="2:8" x14ac:dyDescent="0.25">
      <c r="B9" s="3"/>
      <c r="C9" s="8"/>
      <c r="D9" s="8"/>
      <c r="E9" s="8"/>
      <c r="F9" s="8"/>
      <c r="G9" s="8"/>
      <c r="H9" s="8"/>
    </row>
    <row r="10" spans="2:8" x14ac:dyDescent="0.25">
      <c r="B10" s="3" t="s">
        <v>0</v>
      </c>
      <c r="C10" s="8" t="s">
        <v>1</v>
      </c>
      <c r="D10" s="8" t="s">
        <v>2</v>
      </c>
      <c r="E10" s="8" t="s">
        <v>3</v>
      </c>
      <c r="F10" s="8"/>
      <c r="G10" s="8" t="s">
        <v>4</v>
      </c>
      <c r="H10" s="8" t="s">
        <v>5</v>
      </c>
    </row>
    <row r="11" spans="2:8" x14ac:dyDescent="0.25">
      <c r="B11" s="3"/>
      <c r="C11" s="3"/>
      <c r="D11" s="3"/>
      <c r="E11" s="8"/>
      <c r="F11" s="8"/>
      <c r="G11" s="8"/>
    </row>
    <row r="12" spans="2:8" x14ac:dyDescent="0.25">
      <c r="B12" t="s">
        <v>52</v>
      </c>
      <c r="C12" t="s">
        <v>1</v>
      </c>
      <c r="D12" t="s">
        <v>53</v>
      </c>
      <c r="E12" s="2">
        <v>100</v>
      </c>
      <c r="G12" s="2">
        <v>39.33</v>
      </c>
      <c r="H12" s="9">
        <f>E12*G12</f>
        <v>3933</v>
      </c>
    </row>
    <row r="13" spans="2:8" x14ac:dyDescent="0.25">
      <c r="B13" t="s">
        <v>54</v>
      </c>
      <c r="C13" t="s">
        <v>55</v>
      </c>
      <c r="D13" t="s">
        <v>56</v>
      </c>
      <c r="E13" s="2">
        <v>1</v>
      </c>
      <c r="F13" s="2">
        <v>38.130000000000003</v>
      </c>
      <c r="G13" s="2">
        <f>E13*F13</f>
        <v>38.130000000000003</v>
      </c>
      <c r="H13" s="8"/>
    </row>
    <row r="14" spans="2:8" x14ac:dyDescent="0.25">
      <c r="B14" t="s">
        <v>57</v>
      </c>
      <c r="C14" t="s">
        <v>7</v>
      </c>
      <c r="D14" t="s">
        <v>58</v>
      </c>
      <c r="E14" s="2">
        <v>7.5</v>
      </c>
      <c r="F14" s="2">
        <v>0.16</v>
      </c>
      <c r="G14" s="2">
        <f>E14*F14</f>
        <v>1.2</v>
      </c>
      <c r="H14" s="8"/>
    </row>
    <row r="15" spans="2:8" x14ac:dyDescent="0.25">
      <c r="H15" s="8"/>
    </row>
    <row r="16" spans="2:8" x14ac:dyDescent="0.25">
      <c r="B16" t="s">
        <v>59</v>
      </c>
      <c r="C16" t="s">
        <v>1</v>
      </c>
      <c r="D16" t="s">
        <v>60</v>
      </c>
      <c r="E16" s="2">
        <v>300</v>
      </c>
      <c r="G16" s="7">
        <v>75.010000000000005</v>
      </c>
      <c r="H16" s="9">
        <f>E16*G16</f>
        <v>22503</v>
      </c>
    </row>
    <row r="17" spans="2:8" x14ac:dyDescent="0.25">
      <c r="B17" t="s">
        <v>61</v>
      </c>
      <c r="C17" t="s">
        <v>55</v>
      </c>
      <c r="D17" t="s">
        <v>62</v>
      </c>
      <c r="E17" s="2">
        <v>1</v>
      </c>
      <c r="F17" s="2">
        <v>35.68</v>
      </c>
      <c r="G17" s="7">
        <f>E17*F17</f>
        <v>35.68</v>
      </c>
      <c r="H17" s="8"/>
    </row>
    <row r="18" spans="2:8" x14ac:dyDescent="0.25">
      <c r="B18" t="s">
        <v>54</v>
      </c>
      <c r="C18" t="s">
        <v>55</v>
      </c>
      <c r="D18" t="s">
        <v>56</v>
      </c>
      <c r="E18" s="2">
        <v>1</v>
      </c>
      <c r="F18" s="2">
        <v>38.130000000000003</v>
      </c>
      <c r="G18" s="7">
        <f t="shared" ref="G18:G19" si="0">E18*F18</f>
        <v>38.130000000000003</v>
      </c>
      <c r="H18" s="8"/>
    </row>
    <row r="19" spans="2:8" x14ac:dyDescent="0.25">
      <c r="B19" t="s">
        <v>57</v>
      </c>
      <c r="C19" t="s">
        <v>7</v>
      </c>
      <c r="D19" t="s">
        <v>58</v>
      </c>
      <c r="E19" s="2">
        <v>7.5</v>
      </c>
      <c r="F19" s="2">
        <v>0.16</v>
      </c>
      <c r="G19" s="7">
        <f t="shared" si="0"/>
        <v>1.2</v>
      </c>
      <c r="H19" s="8"/>
    </row>
    <row r="20" spans="2:8" x14ac:dyDescent="0.25">
      <c r="G20" s="7"/>
      <c r="H20" s="8"/>
    </row>
    <row r="21" spans="2:8" x14ac:dyDescent="0.25">
      <c r="B21" t="s">
        <v>63</v>
      </c>
      <c r="C21" t="s">
        <v>1</v>
      </c>
      <c r="D21" t="s">
        <v>64</v>
      </c>
      <c r="E21" s="2">
        <v>400</v>
      </c>
      <c r="G21" s="7">
        <v>113.14</v>
      </c>
      <c r="H21" s="9">
        <f>E21*G21</f>
        <v>45256</v>
      </c>
    </row>
    <row r="22" spans="2:8" x14ac:dyDescent="0.25">
      <c r="B22" t="s">
        <v>61</v>
      </c>
      <c r="C22" t="s">
        <v>55</v>
      </c>
      <c r="D22" t="s">
        <v>62</v>
      </c>
      <c r="E22" s="2">
        <v>1</v>
      </c>
      <c r="F22" s="2">
        <v>35.68</v>
      </c>
      <c r="G22" s="7">
        <f>E22*F22</f>
        <v>35.68</v>
      </c>
    </row>
    <row r="23" spans="2:8" x14ac:dyDescent="0.25">
      <c r="B23" t="s">
        <v>54</v>
      </c>
      <c r="C23" t="s">
        <v>55</v>
      </c>
      <c r="D23" t="s">
        <v>56</v>
      </c>
      <c r="E23" s="2">
        <v>2</v>
      </c>
      <c r="F23" s="2">
        <v>38.130000000000003</v>
      </c>
      <c r="G23" s="7">
        <f t="shared" ref="G23:G24" si="1">E23*F23</f>
        <v>76.260000000000005</v>
      </c>
    </row>
    <row r="24" spans="2:8" x14ac:dyDescent="0.25">
      <c r="B24" t="s">
        <v>57</v>
      </c>
      <c r="C24" t="s">
        <v>7</v>
      </c>
      <c r="D24" t="s">
        <v>58</v>
      </c>
      <c r="E24" s="2">
        <v>7.5</v>
      </c>
      <c r="F24" s="2">
        <v>0.16</v>
      </c>
      <c r="G24" s="7">
        <f t="shared" si="1"/>
        <v>1.2</v>
      </c>
    </row>
    <row r="25" spans="2:8" ht="15.75" x14ac:dyDescent="0.25">
      <c r="B25" s="4"/>
    </row>
    <row r="26" spans="2:8" ht="15.75" x14ac:dyDescent="0.25">
      <c r="B26" s="4" t="s">
        <v>65</v>
      </c>
      <c r="H26" s="6">
        <f>H12+H16+H21</f>
        <v>71692</v>
      </c>
    </row>
  </sheetData>
  <mergeCells count="1">
    <mergeCell ref="C8:E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17"/>
  <sheetViews>
    <sheetView workbookViewId="0">
      <selection activeCell="F29" sqref="F29"/>
    </sheetView>
  </sheetViews>
  <sheetFormatPr baseColWidth="10" defaultRowHeight="15" x14ac:dyDescent="0.25"/>
  <cols>
    <col min="2" max="2" width="76.140625" customWidth="1"/>
    <col min="4" max="4" width="12.85546875" customWidth="1"/>
    <col min="5" max="5" width="14.28515625" style="2" customWidth="1"/>
    <col min="6" max="6" width="13.85546875" style="2" customWidth="1"/>
    <col min="7" max="7" width="14.85546875" style="2" customWidth="1"/>
  </cols>
  <sheetData>
    <row r="6" spans="2:8" ht="15.75" x14ac:dyDescent="0.25">
      <c r="B6" s="4" t="s">
        <v>66</v>
      </c>
    </row>
    <row r="8" spans="2:8" x14ac:dyDescent="0.25">
      <c r="B8" s="3"/>
      <c r="C8" s="5" t="s">
        <v>27</v>
      </c>
      <c r="D8" s="5"/>
      <c r="E8" s="5"/>
      <c r="F8" s="8"/>
      <c r="G8" s="8" t="s">
        <v>28</v>
      </c>
      <c r="H8" s="8" t="s">
        <v>29</v>
      </c>
    </row>
    <row r="9" spans="2:8" x14ac:dyDescent="0.25">
      <c r="B9" s="3"/>
      <c r="C9" s="8"/>
      <c r="D9" s="8"/>
      <c r="E9" s="8"/>
      <c r="F9" s="8"/>
      <c r="G9" s="8"/>
      <c r="H9" s="8"/>
    </row>
    <row r="10" spans="2:8" x14ac:dyDescent="0.25">
      <c r="B10" s="3" t="s">
        <v>0</v>
      </c>
      <c r="C10" s="8" t="s">
        <v>1</v>
      </c>
      <c r="D10" s="8" t="s">
        <v>2</v>
      </c>
      <c r="E10" s="8" t="s">
        <v>3</v>
      </c>
      <c r="F10" s="8"/>
      <c r="G10" s="8" t="s">
        <v>4</v>
      </c>
      <c r="H10" s="8" t="s">
        <v>5</v>
      </c>
    </row>
    <row r="11" spans="2:8" x14ac:dyDescent="0.25">
      <c r="B11" s="3"/>
      <c r="C11" s="8"/>
      <c r="D11" s="8"/>
      <c r="E11" s="8"/>
      <c r="F11" s="8"/>
      <c r="G11" s="8"/>
    </row>
    <row r="12" spans="2:8" x14ac:dyDescent="0.25">
      <c r="B12" s="3" t="s">
        <v>67</v>
      </c>
      <c r="C12" s="3" t="s">
        <v>31</v>
      </c>
      <c r="D12" s="3" t="s">
        <v>47</v>
      </c>
      <c r="E12" s="8">
        <v>12</v>
      </c>
      <c r="F12" s="8"/>
      <c r="G12" s="9">
        <f>SUM(G13:G15)</f>
        <v>1890</v>
      </c>
      <c r="H12" s="9">
        <f>E12*G12</f>
        <v>22680</v>
      </c>
    </row>
    <row r="13" spans="2:8" x14ac:dyDescent="0.25">
      <c r="B13" t="s">
        <v>6</v>
      </c>
      <c r="C13" t="s">
        <v>7</v>
      </c>
      <c r="D13" t="s">
        <v>8</v>
      </c>
      <c r="E13" s="2">
        <v>30</v>
      </c>
      <c r="F13" s="2">
        <v>45.48</v>
      </c>
      <c r="G13" s="7">
        <f>E13*F13</f>
        <v>1364.3999999999999</v>
      </c>
    </row>
    <row r="14" spans="2:8" x14ac:dyDescent="0.25">
      <c r="B14" t="s">
        <v>9</v>
      </c>
      <c r="C14" t="s">
        <v>7</v>
      </c>
      <c r="D14" t="s">
        <v>10</v>
      </c>
      <c r="E14" s="2">
        <v>30</v>
      </c>
      <c r="F14" s="2">
        <v>17.12</v>
      </c>
      <c r="G14" s="7">
        <f t="shared" ref="G14:G15" si="0">E14*F14</f>
        <v>513.6</v>
      </c>
    </row>
    <row r="15" spans="2:8" x14ac:dyDescent="0.25">
      <c r="B15" t="s">
        <v>17</v>
      </c>
      <c r="C15" t="s">
        <v>7</v>
      </c>
      <c r="D15" t="s">
        <v>18</v>
      </c>
      <c r="E15" s="2">
        <v>60</v>
      </c>
      <c r="F15" s="2">
        <v>0.2</v>
      </c>
      <c r="G15" s="7">
        <f t="shared" si="0"/>
        <v>12</v>
      </c>
    </row>
    <row r="16" spans="2:8" ht="15.75" x14ac:dyDescent="0.25">
      <c r="H16" s="10">
        <f>H12</f>
        <v>22680</v>
      </c>
    </row>
    <row r="17" spans="2:9" ht="15.75" x14ac:dyDescent="0.25">
      <c r="B17" s="4" t="s">
        <v>68</v>
      </c>
      <c r="G17" s="7"/>
      <c r="I17" s="1"/>
    </row>
  </sheetData>
  <mergeCells count="1">
    <mergeCell ref="C8:E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21C69F1A8483949BF8E43D4F6D12E3D" ma:contentTypeVersion="" ma:contentTypeDescription="Crear nuevo documento." ma:contentTypeScope="" ma:versionID="15efa5f6fca2012e6d8243e597bacc70">
  <xsd:schema xmlns:xsd="http://www.w3.org/2001/XMLSchema" xmlns:xs="http://www.w3.org/2001/XMLSchema" xmlns:p="http://schemas.microsoft.com/office/2006/metadata/properties" xmlns:ns2="2269733D-D161-4BE6-9E55-904826541556" xmlns:ns3="2269733d-d161-4be6-9e55-904826541556" xmlns:ns4="2527f123-daf3-4552-85fe-2418e1842d5a" xmlns:ns5="be178120-d20b-4472-87e4-d8a26c37f8bf" targetNamespace="http://schemas.microsoft.com/office/2006/metadata/properties" ma:root="true" ma:fieldsID="4c31052e6ceaf61784faff58a33c17d4" ns2:_="" ns3:_="" ns4:_="" ns5:_="">
    <xsd:import namespace="2269733D-D161-4BE6-9E55-904826541556"/>
    <xsd:import namespace="2269733d-d161-4be6-9e55-904826541556"/>
    <xsd:import namespace="2527f123-daf3-4552-85fe-2418e1842d5a"/>
    <xsd:import namespace="be178120-d20b-4472-87e4-d8a26c37f8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5:TaxCatchAll" minOccurs="0"/>
                <xsd:element ref="ns3:lcf76f155ced4ddcb4097134ff3c332f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9733D-D161-4BE6-9E55-9048265415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9733d-d161-4be6-9e55-904826541556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27f123-daf3-4552-85fe-2418e1842d5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78120-d20b-4472-87e4-d8a26c37f8b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96948933-2277-4733-87B5-EFF43DAE4C8A}" ma:internalName="TaxCatchAll" ma:showField="CatchAllData" ma:web="{2527f123-daf3-4552-85fe-2418e1842d5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3ED14A-15DA-43DE-8E33-305BA214B774}"/>
</file>

<file path=customXml/itemProps2.xml><?xml version="1.0" encoding="utf-8"?>
<ds:datastoreItem xmlns:ds="http://schemas.openxmlformats.org/officeDocument/2006/customXml" ds:itemID="{2F4BEBE4-944A-458D-BBED-B017A5E6D7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Obras</vt:lpstr>
      <vt:lpstr>Mantenimiento</vt:lpstr>
      <vt:lpstr>Producción</vt:lpstr>
      <vt:lpstr>Desplazamientos</vt:lpstr>
      <vt:lpstr>Coordinación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ICM</cp:lastModifiedBy>
  <dcterms:created xsi:type="dcterms:W3CDTF">2023-08-08T09:53:25Z</dcterms:created>
  <dcterms:modified xsi:type="dcterms:W3CDTF">2023-08-08T10:39:10Z</dcterms:modified>
</cp:coreProperties>
</file>