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https://canaldeisabelsegunda.sharepoint.com/sites/areaderelacionconlosempleados/Documentos compartidos/ARE/04 ADMINISTRACIÓN/CONTRATOS/2023/CAFETERIA CATERING/DOCUMENTOS/"/>
    </mc:Choice>
  </mc:AlternateContent>
  <xr:revisionPtr revIDLastSave="485" documentId="8_{3CCBA73F-AD04-4293-8136-083C34905D3E}" xr6:coauthVersionLast="47" xr6:coauthVersionMax="47" xr10:uidLastSave="{EBD21489-8A4D-4E5E-9CDD-03733A3F5E23}"/>
  <bookViews>
    <workbookView xWindow="-108" yWindow="-108" windowWidth="23256" windowHeight="12576" activeTab="1" xr2:uid="{1224AE9C-45A5-4B58-B1FE-4E54342319C0}"/>
  </bookViews>
  <sheets>
    <sheet name="Oferta económica cafeteria" sheetId="1" r:id="rId1"/>
    <sheet name="Oferta económica catering" sheetId="2" r:id="rId2"/>
  </sheets>
  <definedNames>
    <definedName name="_xlnm._FilterDatabase" localSheetId="0" hidden="1">'Oferta económica cafeteria'!$A$3:$D$49</definedName>
    <definedName name="_xlnm._FilterDatabase" localSheetId="1" hidden="1">'Oferta económica catering'!$G$2:$K$70</definedName>
    <definedName name="_xlnm.Print_Area" localSheetId="0">'Oferta económica cafeteria'!$A$1:$D$49</definedName>
    <definedName name="_xlnm.Print_Area" localSheetId="1">'Oferta económica catering'!$A$2:$K$72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71" i="2" l="1"/>
  <c r="J70" i="2"/>
  <c r="J68" i="2"/>
  <c r="J64" i="2"/>
  <c r="J61" i="2"/>
  <c r="J59" i="2"/>
  <c r="J58" i="2"/>
  <c r="J51" i="2"/>
  <c r="J42" i="2"/>
  <c r="J39" i="2"/>
  <c r="J29" i="2"/>
  <c r="J26" i="2"/>
  <c r="J18" i="2"/>
  <c r="K18" i="2" s="1"/>
  <c r="J15" i="2"/>
  <c r="K15" i="2" s="1"/>
  <c r="J12" i="2"/>
  <c r="K12" i="2" s="1"/>
  <c r="J9" i="2"/>
  <c r="K9" i="2" s="1"/>
  <c r="J8" i="2"/>
  <c r="K8" i="2" s="1"/>
  <c r="J3" i="2"/>
  <c r="K3" i="2" s="1"/>
  <c r="E39" i="1"/>
  <c r="F46" i="1"/>
  <c r="F45" i="1"/>
  <c r="F44" i="1"/>
  <c r="F43" i="1"/>
  <c r="F42" i="1"/>
  <c r="F41" i="1"/>
  <c r="F38" i="1"/>
  <c r="F37" i="1"/>
  <c r="F36" i="1"/>
  <c r="F35" i="1"/>
  <c r="F34" i="1"/>
  <c r="F33" i="1"/>
  <c r="F32" i="1"/>
  <c r="F29" i="1"/>
  <c r="F28" i="1"/>
  <c r="F27" i="1"/>
  <c r="F26" i="1"/>
  <c r="F25" i="1"/>
  <c r="F24" i="1"/>
  <c r="F23" i="1"/>
  <c r="F20" i="1"/>
  <c r="F19" i="1"/>
  <c r="F18" i="1"/>
  <c r="F17" i="1"/>
  <c r="F16" i="1"/>
  <c r="G10" i="2" l="1"/>
  <c r="G16" i="2"/>
  <c r="F39" i="1"/>
  <c r="F13" i="1"/>
  <c r="F12" i="1"/>
  <c r="F11" i="1"/>
  <c r="F10" i="1"/>
  <c r="F9" i="1"/>
  <c r="F8" i="1"/>
  <c r="F7" i="1"/>
  <c r="F6" i="1"/>
  <c r="F5" i="1"/>
  <c r="F4" i="1"/>
  <c r="G46" i="1" l="1"/>
  <c r="G45" i="1"/>
  <c r="G44" i="1"/>
  <c r="G43" i="1"/>
  <c r="G42" i="1"/>
  <c r="G41" i="1"/>
  <c r="G38" i="1"/>
  <c r="G37" i="1"/>
  <c r="G36" i="1"/>
  <c r="G35" i="1"/>
  <c r="G34" i="1"/>
  <c r="G33" i="1"/>
  <c r="G32" i="1"/>
  <c r="G29" i="1"/>
  <c r="G28" i="1"/>
  <c r="G27" i="1"/>
  <c r="G26" i="1"/>
  <c r="G25" i="1"/>
  <c r="G24" i="1"/>
  <c r="G23" i="1"/>
  <c r="G20" i="1"/>
  <c r="G19" i="1"/>
  <c r="G18" i="1"/>
  <c r="G17" i="1"/>
  <c r="G16" i="1"/>
  <c r="G13" i="1"/>
  <c r="G12" i="1"/>
  <c r="G11" i="1"/>
  <c r="G10" i="1"/>
  <c r="G9" i="1"/>
  <c r="G8" i="1"/>
  <c r="G7" i="1"/>
  <c r="G6" i="1"/>
  <c r="G5" i="1"/>
  <c r="G4" i="1"/>
  <c r="F47" i="1"/>
  <c r="F30" i="1"/>
  <c r="F21" i="1"/>
  <c r="K70" i="2"/>
  <c r="K68" i="2"/>
  <c r="K64" i="2"/>
  <c r="K61" i="2"/>
  <c r="K59" i="2"/>
  <c r="K58" i="2"/>
  <c r="G66" i="2" s="1"/>
  <c r="K51" i="2"/>
  <c r="G55" i="2" s="1"/>
  <c r="K42" i="2"/>
  <c r="G49" i="2" s="1"/>
  <c r="K39" i="2"/>
  <c r="K29" i="2"/>
  <c r="K26" i="2"/>
  <c r="G27" i="2" s="1"/>
  <c r="A48" i="1"/>
  <c r="E47" i="1"/>
  <c r="D47" i="1"/>
  <c r="D39" i="1"/>
  <c r="E30" i="1"/>
  <c r="D30" i="1"/>
  <c r="E21" i="1"/>
  <c r="D21" i="1"/>
  <c r="D14" i="1"/>
  <c r="G40" i="2" l="1"/>
  <c r="G30" i="1"/>
  <c r="D48" i="1"/>
  <c r="G39" i="1"/>
  <c r="G47" i="1"/>
  <c r="G21" i="1"/>
  <c r="F14" i="1"/>
  <c r="F48" i="1" s="1"/>
  <c r="G14" i="1"/>
  <c r="E14" i="1"/>
  <c r="E48" i="1" s="1"/>
  <c r="K72" i="2" l="1"/>
  <c r="G48" i="1"/>
</calcChain>
</file>

<file path=xl/sharedStrings.xml><?xml version="1.0" encoding="utf-8"?>
<sst xmlns="http://schemas.openxmlformats.org/spreadsheetml/2006/main" count="188" uniqueCount="158">
  <si>
    <t>Nota importante: El licitador deberá rellenar sólo las celdas en verde no pudiendo ser los precios ofertados en la columna "Precios ofertados/Ud" superiores a los de la columna "Precios máximos/Ud" tanto para el servicio de cafetería como para el servicio de catering para eventos. Además, el importe medio unitario ponderado total de la oferta no podrá ser superior a 3,76 €. En caso contrario la oferta no será tenida en cuenta en el presente procedimiento de licitación.</t>
  </si>
  <si>
    <t>SERVICIO DE CAFETERÍA (31 PUNTOS)</t>
  </si>
  <si>
    <t>DESAYUNOS (Ponderación w1 = 0,20)</t>
  </si>
  <si>
    <t>OBSERVACIONES</t>
  </si>
  <si>
    <t xml:space="preserve">PRECIOS MÁXIMOS CON IVA </t>
  </si>
  <si>
    <t xml:space="preserve">PRECIOS OFERTADOS CON IVA </t>
  </si>
  <si>
    <t>% Reducción ofertado</t>
  </si>
  <si>
    <t>Bebidas calientes</t>
  </si>
  <si>
    <t>Café (solo, con leche, descafeinado)
Infusiones y tés 
Leche con cacao</t>
  </si>
  <si>
    <t>Leche semidesnatada, soja, sin lactosa</t>
  </si>
  <si>
    <t xml:space="preserve">Pan / bollería / churrería </t>
  </si>
  <si>
    <t>Barrita individual/tostada (con mantequilla y mermelada o AVOE y tomate)
Bollería
Churros (3)/porras (2)</t>
  </si>
  <si>
    <t>Barrita individual 95 gr (pan blanco (normal/candeal), integral o semillas</t>
  </si>
  <si>
    <t xml:space="preserve"> Frutas / Zumos </t>
  </si>
  <si>
    <t>Vaso de fruta 200ml</t>
  </si>
  <si>
    <t>Según temporada</t>
  </si>
  <si>
    <t>Zumo natural 200ml</t>
  </si>
  <si>
    <t>Zumos envasados extra 200ml</t>
  </si>
  <si>
    <t>Desayuno</t>
  </si>
  <si>
    <t>Bebida caliente + pan/bollería/churrería</t>
  </si>
  <si>
    <t>Extras desayuno</t>
  </si>
  <si>
    <t>1/2 Aguacate</t>
  </si>
  <si>
    <t>Salmón ahumado</t>
  </si>
  <si>
    <t>Paleta ibérica</t>
  </si>
  <si>
    <t>Zumo naranja natural 200ml</t>
  </si>
  <si>
    <t>Ponderación w1 = 0,35</t>
  </si>
  <si>
    <t>GRUPO 2: BEBIDAS (Ponderación w2 = 0,10)</t>
  </si>
  <si>
    <t>% Reducción</t>
  </si>
  <si>
    <t>Refresco lata 330 ml (Coca Cola, Acuarius, Fanta,…)</t>
  </si>
  <si>
    <t>Cerveza normal/sin alcohol botella 220 ml</t>
  </si>
  <si>
    <t xml:space="preserve">Varias marcas </t>
  </si>
  <si>
    <t>Cerveza normal/sin alcohol lata 330 ml</t>
  </si>
  <si>
    <t>Cerveza especiales /artesanales  lata/botella 330 ml</t>
  </si>
  <si>
    <t>Vino blanco /Vino tinto copa 150 ml</t>
  </si>
  <si>
    <t>Tinto mínimo crianza D.O.</t>
  </si>
  <si>
    <t>Ponderación w2 = 0,15</t>
  </si>
  <si>
    <t>GRUPO 3: BOCADILLOS 120 gr. pan / MEDIO BOCALIDLLO 60 gr. pan SÁNDWICHES (Ponderación w3 = 0,15)</t>
  </si>
  <si>
    <t>Montado (50% cantidad y 60% PVP)</t>
  </si>
  <si>
    <t>Grupo 1</t>
  </si>
  <si>
    <t>Bocadillos tipo 1</t>
  </si>
  <si>
    <t>Jamón, queso, chorizo, salchichón
Queso semicurado de oveja
Lacón a la gallega
Bonito con pimientos</t>
  </si>
  <si>
    <t>Grupo 2</t>
  </si>
  <si>
    <r>
      <t>Bocadillos tipo 2</t>
    </r>
    <r>
      <rPr>
        <sz val="10"/>
        <color rgb="FFFF0000"/>
        <rFont val="Calibri"/>
        <family val="2"/>
        <scheme val="minor"/>
      </rPr>
      <t xml:space="preserve"> </t>
    </r>
  </si>
  <si>
    <t>Ibericos
Tortilla de patatas/francesa 1 ingrediente
Bacon con queso
Pepito de ternera
Lomo plancha</t>
  </si>
  <si>
    <t>Grupo 3</t>
  </si>
  <si>
    <t xml:space="preserve">Sándwich de mixto </t>
  </si>
  <si>
    <t>Sandwich club</t>
  </si>
  <si>
    <t>jamón, queso, bacon, lechuga, tomate, mahonesa, huevo duro</t>
  </si>
  <si>
    <t xml:space="preserve">Sandwich vegetal </t>
  </si>
  <si>
    <t>lechuga, tomate, mahonesa, atún, esparrago, huevo duro</t>
  </si>
  <si>
    <t>Pincho de tortilla</t>
  </si>
  <si>
    <t>Hamburguesa extra/huevo/tomate /lechuga/queso/bacon + patatas</t>
  </si>
  <si>
    <t>Ponderación w3 = 0,2</t>
  </si>
  <si>
    <t>GRUPO 4: RACIONES (Ponderación w4 = 0,05)</t>
  </si>
  <si>
    <t>Tapa (50% cantidad y 60%PVP)</t>
  </si>
  <si>
    <t>Queso semicurado</t>
  </si>
  <si>
    <t>150 gr.</t>
  </si>
  <si>
    <t>Ibéricos</t>
  </si>
  <si>
    <t>90 gr.</t>
  </si>
  <si>
    <t>Calamares/Chopitos</t>
  </si>
  <si>
    <t>200 gr.</t>
  </si>
  <si>
    <t>Huevos rotoscon jamón o similar</t>
  </si>
  <si>
    <t>250 gr.</t>
  </si>
  <si>
    <t>Croquetas</t>
  </si>
  <si>
    <t>10 unidades</t>
  </si>
  <si>
    <t>Ensaladilla rusa</t>
  </si>
  <si>
    <t>Patatas bravas/alioli</t>
  </si>
  <si>
    <t>Ponderación w4 = 0,1</t>
  </si>
  <si>
    <t>GRUPO 5: MENU DEL DIA/ENSALADAS (Ponderación w5 = 0,15)</t>
  </si>
  <si>
    <t>Menú del día (un plato, bebida y postre)</t>
  </si>
  <si>
    <t>Ensalada mixta</t>
  </si>
  <si>
    <t>Bowl 1.600 cc capacidad</t>
  </si>
  <si>
    <t>Ensalada cesar con pollo</t>
  </si>
  <si>
    <t>Ensalada de pasta</t>
  </si>
  <si>
    <t>Ensalada caprese</t>
  </si>
  <si>
    <t>Ensalada complemento plato del día</t>
  </si>
  <si>
    <t>Bowl 700 cc capacidad</t>
  </si>
  <si>
    <t>Ponderación w5 = 0,2</t>
  </si>
  <si>
    <t>IMPORTE MEDIO UNITARIO PONDERADO
SERVICIO CAFETERÍA IVA INCLUIDO</t>
  </si>
  <si>
    <t>IVA incluido</t>
  </si>
  <si>
    <t>SERVICIO DE CATERING  ( 18 puntos)</t>
  </si>
  <si>
    <t>DESCRIPCIÓN DE LAS CARACTERÍSICAS DE LOS EVENTOS A OFERTAR</t>
  </si>
  <si>
    <t>UNIDADES (1)</t>
  </si>
  <si>
    <t>PRECIO UNITARIO MAXIMO (2)</t>
  </si>
  <si>
    <t>TOTAL (3)</t>
  </si>
  <si>
    <t>Catering Desayuno completo</t>
  </si>
  <si>
    <t>• Zumos natural 200 ml</t>
  </si>
  <si>
    <t>• Café/infusiones</t>
  </si>
  <si>
    <t>• 2 piezas bollería pequeñas</t>
  </si>
  <si>
    <t>• 2 piezas saladas (mini sandwich/bocatín)</t>
  </si>
  <si>
    <t>• Transporte y montaje y desmontaje para eventos fuera de Santa Engracia 125 o menos de 15 Ud.</t>
  </si>
  <si>
    <t>• Camarero</t>
  </si>
  <si>
    <t>TOTAL DESAYUNO COMPLETO</t>
  </si>
  <si>
    <t>Catering Desayuno basico</t>
  </si>
  <si>
    <t>• Bollería 2 piezas pequeñas</t>
  </si>
  <si>
    <t>TOTAL DESAYUNO BASICO</t>
  </si>
  <si>
    <t>Catering aperitivo</t>
  </si>
  <si>
    <t>• Refrescos o Cerveza o vino (2 Ud. por persona)</t>
  </si>
  <si>
    <t>• Tablas de Embutidos ibéricos 30 gr.</t>
  </si>
  <si>
    <t>• Tablas de quesos 30 gr.</t>
  </si>
  <si>
    <t>• Tortilla española 60 gr.</t>
  </si>
  <si>
    <t>• 4 Saladitos/canapes/bocatín/empanada/canape (2 frios-2 calientes)</t>
  </si>
  <si>
    <t>• Postre minibrocheta fruta o dulce</t>
  </si>
  <si>
    <t>• Transporte, mobiliario, menaje, montaje, desmontaje y 1 camarero cada 50 personas</t>
  </si>
  <si>
    <t>• Camarero extra</t>
  </si>
  <si>
    <t>TOTAL CATERING APERITIVO</t>
  </si>
  <si>
    <t>Coctel</t>
  </si>
  <si>
    <t>• Refrescos, cerveza,  vino, agua, zumos</t>
  </si>
  <si>
    <t>• 5 aperitivos calientes</t>
  </si>
  <si>
    <t>• 5 aperitivos frios</t>
  </si>
  <si>
    <t>• Postre 2 ud. Minibrocheta fruta o dulce</t>
  </si>
  <si>
    <t>• Café e infusiones</t>
  </si>
  <si>
    <t>• Transporte, mobiliario, menaje, montaje, desmontaje y 1 camarero cada 15 personas</t>
  </si>
  <si>
    <t>TOTAL COCTEL</t>
  </si>
  <si>
    <t>Catering cena</t>
  </si>
  <si>
    <t>• 4 Entrantes (tabla ibericos/tortilla patata/chapata jamón tumaca/empanada). Pan y picos</t>
  </si>
  <si>
    <t>• Hamburguesa de vaca 100% premium de 150 gr. Pan Brioche. Queso Chedar. Lechuga. Cebolla. Bacon. Pepinillo. Salsas y patatas fritas.</t>
  </si>
  <si>
    <t>• 1 Postre</t>
  </si>
  <si>
    <t>• Transporte, mobiliario y personal  según pliego prescripción técnicas</t>
  </si>
  <si>
    <t>• 1 camarero cada 50 personas</t>
  </si>
  <si>
    <t>• 3,5 horas de barra libre según pliego prescripción técnicas</t>
  </si>
  <si>
    <t>TOTAL CATERING CENA</t>
  </si>
  <si>
    <t>Catering  infantil</t>
  </si>
  <si>
    <t>• 1 Croisant jamón York-queso ó sandwich ó bocadillo variado</t>
  </si>
  <si>
    <t>• 1 Botella de agua</t>
  </si>
  <si>
    <t>• 1 Zumo</t>
  </si>
  <si>
    <t>TOTAL CATERING INFANTIL</t>
  </si>
  <si>
    <t>Avituallamiento externo ticket</t>
  </si>
  <si>
    <t>1 Ticket comida</t>
  </si>
  <si>
    <t>1 Ticket bebida o tentempié</t>
  </si>
  <si>
    <t>Avituallamiento interno ticket bebida o tentenpié</t>
  </si>
  <si>
    <t>• 1 Refresco (acuarius incluido) o 1 snack o 1 barrita energetica  o 1 pieza fruta</t>
  </si>
  <si>
    <t>Avituallamiento interno ticket comida</t>
  </si>
  <si>
    <t>• 1 bocadillo variado 120 gramos</t>
  </si>
  <si>
    <t>TOTAL AVITUALLAMIENTO CANAL DEPORTE</t>
  </si>
  <si>
    <t xml:space="preserve">Desayuno Navidad </t>
  </si>
  <si>
    <t>• Chocolate</t>
  </si>
  <si>
    <t xml:space="preserve">Transporte, mobiliario, menaje, montaje, desmontaje y 1 camarero </t>
  </si>
  <si>
    <t>TOTAL DESAYUNO NAVIDAD</t>
  </si>
  <si>
    <t>TOTAL</t>
  </si>
  <si>
    <t xml:space="preserve">PRECIOS OFERTADOS CON REDONDEO CON IVA </t>
  </si>
  <si>
    <t xml:space="preserve">El licitador deberá rellenar sólo las celdas en verde, no pudiendo ser los precios ofertados en la columna "Precios ofertados/Ud" superiores a los de la columna "Precios máximos/Ud". </t>
  </si>
  <si>
    <t>Los precios ofertados deberán incluir el IVA.</t>
  </si>
  <si>
    <t>Las proposiciones económicas deberán presentarse de conformidad con el modelo previsto en el presente Anexo II. Una vez cumplimentado el Anexo II deberá incluirse en el Sobre Nº 3. Se pone a disposición de los licitadores la hoja de cálculo que será publicada en perfil de contratante de Canal de Isabel II, S.A., M.P., (https://contratos-publicos.comunidad.madrid/) únicamente a efectos de ayudar en la preparación y presentación de la oferta.</t>
  </si>
  <si>
    <t xml:space="preserve">Todas las cifras que se hagan constar en la proposición económica y todas las cifras que, en su caso, deban relacionarse en los cuadros de precios unitarios y análogos deberán tener como máximo 2 decimales. </t>
  </si>
  <si>
    <t>Además de la regla anterior, en los precios unitarios ofertados en el cuadro de precios de cafetería previsto en el Anexo II, los precios unitarios tendrán como máximo dos decimales que deberán ser múltiplos de 5 (ejemplo, 1,50 € o 1,55 €).</t>
  </si>
  <si>
    <t xml:space="preserve">En los precios unitarios ofertados estarán incluidos todos los costes de materiales, personal, transporte y cuantos gastos directos e indirectos para el adjudicatario estén comprendidos en el servicio. </t>
  </si>
  <si>
    <t xml:space="preserve">Además, el importe medio unitario ponderado total de la oferta para la cafetería no podrá ser superior a 3,76 € con IVA. En caso contrario la oferta no será tenida en cuenta en el presente procedimiento de licitación. El importe medio unitario ponderado del servicio de cafetería IVA incluido se corresponde con la suma de los precios medios unitarios de cada grupo de productos ponderados con los pesos indicados, denominados w1, w2, w3, w4 y w5. </t>
  </si>
  <si>
    <t xml:space="preserve">Las ofertas económicas que superen el precio máximo/unidad con IVA indicado en la tabla contenida en el Anexo II no serán tenidas en cuenta en el presente procedimiento de licitación. </t>
  </si>
  <si>
    <t>(1) Las unidades establecidas en la tabla anterior se corresponden con un escenario hipotético de valoración y, por lo tanto, no pueden ser modificadas por el licitador. Las ofertas de los licitadores que modifiquen las unidades referidas en la tabla anterior no serán tenidas en cuenta en el presente procedimiento de licitación.</t>
  </si>
  <si>
    <t xml:space="preserve">
(2) Las ofertas económicas que superen el precio máximo/unidad con IVA indicado en la tabla contenida en el Anexo II no serán tenidas en cuenta en el presente procedimiento de licitación. </t>
  </si>
  <si>
    <t>(3) El “Importe Total IVA excluido” será igual a la resultante de multiplicar el “Precio Unitario IVA excluido” por el número de “Unidades” correspondiente a la “Descripción de las características de los eventos a ofertar” reflejados en la tabla anterior. El precio total de la oferta corresponderá al precio del licitador propuesto para el escenario hipotético de valoración (en cuanto a las actuaciones concretas objeto de contratación) para el periodo de duración inicial del contrato de 1 año.</t>
  </si>
  <si>
    <t>Los servicios de catering serán encargados por parte de Canal de Isabel II, S.A., M.P. y se contratarán en paquetes globales a los precios totales ofertados para cada paquete.</t>
  </si>
  <si>
    <t xml:space="preserve">Las proposiciones económicas deberán presentarse de conformidad con el modelo previsto en el Anexo II al presente pliego. Una vez cumplimentado el Anexo II deberá incluirse en el Sobre Nº 3. Se pone a disposición de los licitadores la hoja de cálculo que será publicada en perfil de contratante de Canal de Isabel II, S.A., M.P., (https://contratos-publicos.comunidad.madrid/) únicamente a efectos de ayudar en la preparación y presentación de la oferta.
</t>
  </si>
  <si>
    <t>Todas las cifras que se hagan constar en la proposición económica y todas las cifras que, en su caso, deban relacionarse en los cuadros de precios unitarios y análogos deberán tener como máximo 2 decimales. En este sentido, los resultados de operaciones de precios unitarios por número de unidades, así como operaciones de suma de partidas/capítulos parciales siempre se realizarán truncando al 2º decimal, es decir sin redondeos en base al tercer decimal.</t>
  </si>
  <si>
    <t xml:space="preserve">
En los precios unitarios ofertados estarán incluidos todos los costes de materiales, personal, transporte y cuantos gastos directos e indirectos para el adjudicatario estén comprendidos en el servicio.</t>
  </si>
  <si>
    <t>PRECIO UNITARIO OFERTADO (2)</t>
  </si>
  <si>
    <t>PRECIO UNITARIO OFERTADO TRUNCADO 2 DECIMALES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</si>
</sst>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7" formatCode="#,##0.00\ &quot;€&quot;;\-#,##0.00\ &quot;€&quot;"/>
    <numFmt numFmtId="44" formatCode="_-* #,##0.00\ &quot;€&quot;_-;\-* #,##0.00\ &quot;€&quot;_-;_-* &quot;-&quot;??\ &quot;€&quot;_-;_-@_-"/>
    <numFmt numFmtId="164" formatCode="#,##0.000"/>
    <numFmt numFmtId="165" formatCode="#,##0.00\ &quot;€&quot;"/>
  </numFmts>
  <fonts count="18" x14ac:knownFonts="1">
    <font>
      <sz val="11"/>
      <color theme="1"/>
      <name val="Calibri"/>
      <family val="2"/>
      <scheme val="minor"/>
    </font>
    <font>
      <sz val="11"/>
      <color theme="1"/>
      <name val="Calibri"/>
      <family val="2"/>
      <scheme val="minor"/>
    </font>
    <font>
      <sz val="9"/>
      <name val="Calibri"/>
      <family val="2"/>
      <scheme val="minor"/>
    </font>
    <font>
      <sz val="11"/>
      <color theme="1" tint="0.249977111117893"/>
      <name val="Calibri"/>
      <family val="2"/>
      <scheme val="minor"/>
    </font>
    <font>
      <sz val="10"/>
      <name val="Arial"/>
      <family val="2"/>
    </font>
    <font>
      <b/>
      <sz val="12"/>
      <color indexed="9"/>
      <name val="Calibri"/>
      <family val="2"/>
      <scheme val="minor"/>
    </font>
    <font>
      <b/>
      <sz val="12"/>
      <color theme="0"/>
      <name val="Calibri"/>
      <family val="2"/>
      <scheme val="minor"/>
    </font>
    <font>
      <sz val="10"/>
      <name val="Calibri"/>
      <family val="2"/>
      <scheme val="minor"/>
    </font>
    <font>
      <b/>
      <sz val="10"/>
      <name val="Calibri"/>
      <family val="2"/>
      <scheme val="minor"/>
    </font>
    <font>
      <b/>
      <sz val="10"/>
      <color theme="1" tint="0.249977111117893"/>
      <name val="Calibri"/>
      <family val="2"/>
      <scheme val="minor"/>
    </font>
    <font>
      <sz val="10"/>
      <color rgb="FFFF0000"/>
      <name val="Calibri"/>
      <family val="2"/>
      <scheme val="minor"/>
    </font>
    <font>
      <b/>
      <sz val="10"/>
      <color rgb="FF000000"/>
      <name val="Calibri"/>
      <family val="2"/>
      <scheme val="minor"/>
    </font>
    <font>
      <b/>
      <sz val="10"/>
      <color rgb="FFFF0000"/>
      <name val="Calibri"/>
      <family val="2"/>
      <scheme val="minor"/>
    </font>
    <font>
      <sz val="10"/>
      <color theme="1" tint="0.249977111117893"/>
      <name val="Calibri"/>
      <family val="2"/>
      <scheme val="minor"/>
    </font>
    <font>
      <b/>
      <sz val="12"/>
      <color indexed="9"/>
      <name val="Arial"/>
      <family val="2"/>
    </font>
    <font>
      <b/>
      <sz val="10"/>
      <name val="Arial"/>
      <family val="2"/>
    </font>
    <font>
      <sz val="11"/>
      <name val="Calibri"/>
      <family val="2"/>
      <scheme val="minor"/>
    </font>
    <font>
      <sz val="11"/>
      <color theme="3" tint="0.39997558519241921"/>
      <name val="Calibri"/>
      <family val="2"/>
      <scheme val="minor"/>
    </font>
  </fonts>
  <fills count="12">
    <fill>
      <patternFill patternType="none"/>
    </fill>
    <fill>
      <patternFill patternType="gray125"/>
    </fill>
    <fill>
      <patternFill patternType="solid">
        <fgColor theme="3" tint="0.39997558519241921"/>
        <bgColor indexed="64"/>
      </patternFill>
    </fill>
    <fill>
      <patternFill patternType="solid">
        <fgColor theme="3" tint="0.79998168889431442"/>
        <bgColor indexed="64"/>
      </patternFill>
    </fill>
    <fill>
      <patternFill patternType="solid">
        <fgColor rgb="FFC4D79B"/>
        <bgColor indexed="64"/>
      </patternFill>
    </fill>
    <fill>
      <patternFill patternType="solid">
        <fgColor theme="6" tint="0.59999389629810485"/>
        <bgColor indexed="64"/>
      </patternFill>
    </fill>
    <fill>
      <patternFill patternType="solid">
        <fgColor theme="0"/>
        <bgColor indexed="64"/>
      </patternFill>
    </fill>
    <fill>
      <patternFill patternType="solid">
        <fgColor theme="0" tint="-0.34998626667073579"/>
        <bgColor indexed="64"/>
      </patternFill>
    </fill>
    <fill>
      <patternFill patternType="solid">
        <fgColor theme="6" tint="0.39997558519241921"/>
        <bgColor indexed="64"/>
      </patternFill>
    </fill>
    <fill>
      <patternFill patternType="solid">
        <fgColor theme="4" tint="0.39997558519241921"/>
        <bgColor indexed="64"/>
      </patternFill>
    </fill>
    <fill>
      <patternFill patternType="solid">
        <fgColor indexed="22"/>
        <bgColor indexed="64"/>
      </patternFill>
    </fill>
    <fill>
      <patternFill patternType="solid">
        <fgColor theme="4" tint="0.79998168889431442"/>
        <bgColor indexed="64"/>
      </patternFill>
    </fill>
  </fills>
  <borders count="1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medium">
        <color indexed="64"/>
      </bottom>
      <diagonal/>
    </border>
    <border>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right/>
      <top style="thin">
        <color indexed="64"/>
      </top>
      <bottom/>
      <diagonal/>
    </border>
    <border>
      <left/>
      <right style="thin">
        <color indexed="64"/>
      </right>
      <top style="thin">
        <color indexed="64"/>
      </top>
      <bottom/>
      <diagonal/>
    </border>
  </borders>
  <cellStyleXfs count="4">
    <xf numFmtId="0" fontId="0" fillId="0" borderId="0"/>
    <xf numFmtId="44" fontId="1" fillId="0" borderId="0" applyFont="0" applyFill="0" applyBorder="0" applyAlignment="0" applyProtection="0"/>
    <xf numFmtId="9" fontId="1" fillId="0" borderId="0" applyFont="0" applyFill="0" applyBorder="0" applyAlignment="0" applyProtection="0"/>
    <xf numFmtId="0" fontId="4" fillId="0" borderId="0"/>
  </cellStyleXfs>
  <cellXfs count="112">
    <xf numFmtId="0" fontId="0" fillId="0" borderId="0" xfId="0"/>
    <xf numFmtId="0" fontId="2" fillId="0" borderId="0" xfId="0" applyFont="1" applyAlignment="1">
      <alignment horizontal="left" vertical="center" wrapText="1"/>
    </xf>
    <xf numFmtId="0" fontId="3" fillId="0" borderId="0" xfId="0" applyFont="1" applyAlignment="1">
      <alignment vertical="center" wrapText="1"/>
    </xf>
    <xf numFmtId="0" fontId="0" fillId="0" borderId="0" xfId="0" applyAlignment="1">
      <alignment vertical="center" wrapText="1"/>
    </xf>
    <xf numFmtId="0" fontId="5" fillId="2" borderId="4" xfId="3" applyFont="1" applyFill="1" applyBorder="1" applyAlignment="1">
      <alignment horizontal="center" vertical="center" wrapText="1"/>
    </xf>
    <xf numFmtId="0" fontId="6" fillId="2" borderId="3" xfId="3" applyFont="1" applyFill="1" applyBorder="1" applyAlignment="1">
      <alignment horizontal="center" vertical="center" wrapText="1"/>
    </xf>
    <xf numFmtId="0" fontId="7" fillId="0" borderId="0" xfId="3" applyFont="1" applyAlignment="1">
      <alignment vertical="center" wrapText="1"/>
    </xf>
    <xf numFmtId="2" fontId="8" fillId="3" borderId="4" xfId="3" applyNumberFormat="1" applyFont="1" applyFill="1" applyBorder="1" applyAlignment="1">
      <alignment horizontal="left" vertical="center" wrapText="1"/>
    </xf>
    <xf numFmtId="0" fontId="8" fillId="3" borderId="4" xfId="3" applyFont="1" applyFill="1" applyBorder="1" applyAlignment="1">
      <alignment horizontal="center" vertical="center" wrapText="1"/>
    </xf>
    <xf numFmtId="164" fontId="9" fillId="3" borderId="4" xfId="3" applyNumberFormat="1" applyFont="1" applyFill="1" applyBorder="1" applyAlignment="1">
      <alignment horizontal="center" vertical="center" wrapText="1"/>
    </xf>
    <xf numFmtId="2" fontId="8" fillId="0" borderId="4" xfId="3" applyNumberFormat="1" applyFont="1" applyBorder="1" applyAlignment="1">
      <alignment horizontal="center" vertical="center" wrapText="1"/>
    </xf>
    <xf numFmtId="0" fontId="7" fillId="0" borderId="4" xfId="3" applyFont="1" applyBorder="1" applyAlignment="1">
      <alignment horizontal="left" vertical="center" wrapText="1"/>
    </xf>
    <xf numFmtId="4" fontId="8" fillId="0" borderId="4" xfId="3" applyNumberFormat="1" applyFont="1" applyBorder="1" applyAlignment="1">
      <alignment horizontal="center" vertical="center" wrapText="1"/>
    </xf>
    <xf numFmtId="4" fontId="8" fillId="4" borderId="4" xfId="3" applyNumberFormat="1" applyFont="1" applyFill="1" applyBorder="1" applyAlignment="1" applyProtection="1">
      <alignment horizontal="center" vertical="center" wrapText="1"/>
      <protection locked="0"/>
    </xf>
    <xf numFmtId="9" fontId="9" fillId="5" borderId="4" xfId="2" applyFont="1" applyFill="1" applyBorder="1" applyAlignment="1">
      <alignment horizontal="center" vertical="center" wrapText="1"/>
    </xf>
    <xf numFmtId="0" fontId="7" fillId="6" borderId="4" xfId="3" applyFont="1" applyFill="1" applyBorder="1" applyAlignment="1">
      <alignment horizontal="left" vertical="center" wrapText="1"/>
    </xf>
    <xf numFmtId="0" fontId="7" fillId="0" borderId="4" xfId="3" applyFont="1" applyBorder="1" applyAlignment="1">
      <alignment horizontal="left" wrapText="1"/>
    </xf>
    <xf numFmtId="9" fontId="8" fillId="7" borderId="4" xfId="2" applyFont="1" applyFill="1" applyBorder="1" applyAlignment="1">
      <alignment horizontal="right" vertical="center" wrapText="1"/>
    </xf>
    <xf numFmtId="0" fontId="8" fillId="7" borderId="4" xfId="3" applyFont="1" applyFill="1" applyBorder="1" applyAlignment="1">
      <alignment vertical="center" wrapText="1"/>
    </xf>
    <xf numFmtId="0" fontId="7" fillId="7" borderId="4" xfId="3" applyFont="1" applyFill="1" applyBorder="1" applyAlignment="1">
      <alignment horizontal="left" vertical="center" wrapText="1"/>
    </xf>
    <xf numFmtId="2" fontId="8" fillId="7" borderId="4" xfId="0" applyNumberFormat="1" applyFont="1" applyFill="1" applyBorder="1" applyAlignment="1">
      <alignment horizontal="center" vertical="center" wrapText="1"/>
    </xf>
    <xf numFmtId="10" fontId="8" fillId="7" borderId="0" xfId="2" applyNumberFormat="1" applyFont="1" applyFill="1" applyAlignment="1">
      <alignment horizontal="center" vertical="center" wrapText="1"/>
    </xf>
    <xf numFmtId="0" fontId="8" fillId="3" borderId="4" xfId="3" applyFont="1" applyFill="1" applyBorder="1" applyAlignment="1">
      <alignment horizontal="left" vertical="center" wrapText="1"/>
    </xf>
    <xf numFmtId="0" fontId="7" fillId="3" borderId="4" xfId="3" applyFont="1" applyFill="1" applyBorder="1" applyAlignment="1">
      <alignment horizontal="left" vertical="center" wrapText="1"/>
    </xf>
    <xf numFmtId="0" fontId="7" fillId="0" borderId="4" xfId="3" applyFont="1" applyBorder="1" applyAlignment="1">
      <alignment vertical="center" wrapText="1"/>
    </xf>
    <xf numFmtId="0" fontId="10" fillId="0" borderId="4" xfId="3" applyFont="1" applyBorder="1" applyAlignment="1">
      <alignment horizontal="left" vertical="center" wrapText="1"/>
    </xf>
    <xf numFmtId="0" fontId="8" fillId="7" borderId="4" xfId="3" applyFont="1" applyFill="1" applyBorder="1" applyAlignment="1">
      <alignment horizontal="left" vertical="center" wrapText="1"/>
    </xf>
    <xf numFmtId="2" fontId="8" fillId="0" borderId="4" xfId="3" applyNumberFormat="1" applyFont="1" applyBorder="1" applyAlignment="1">
      <alignment horizontal="left" vertical="center" wrapText="1"/>
    </xf>
    <xf numFmtId="4" fontId="11" fillId="4" borderId="4" xfId="3" applyNumberFormat="1" applyFont="1" applyFill="1" applyBorder="1" applyAlignment="1" applyProtection="1">
      <alignment horizontal="center" vertical="center" wrapText="1"/>
      <protection locked="0"/>
    </xf>
    <xf numFmtId="2" fontId="12" fillId="0" borderId="4" xfId="3" applyNumberFormat="1" applyFont="1" applyBorder="1" applyAlignment="1">
      <alignment horizontal="left" vertical="center" wrapText="1"/>
    </xf>
    <xf numFmtId="9" fontId="8" fillId="8" borderId="4" xfId="2" applyFont="1" applyFill="1" applyBorder="1" applyAlignment="1">
      <alignment horizontal="right" vertical="center" wrapText="1"/>
    </xf>
    <xf numFmtId="0" fontId="8" fillId="8" borderId="4" xfId="3" applyFont="1" applyFill="1" applyBorder="1" applyAlignment="1">
      <alignment horizontal="left" vertical="center" wrapText="1"/>
    </xf>
    <xf numFmtId="2" fontId="8" fillId="8" borderId="4" xfId="0" applyNumberFormat="1" applyFont="1" applyFill="1" applyBorder="1" applyAlignment="1">
      <alignment horizontal="center" vertical="center" wrapText="1"/>
    </xf>
    <xf numFmtId="2" fontId="8" fillId="4" borderId="4" xfId="0" applyNumberFormat="1" applyFont="1" applyFill="1" applyBorder="1" applyAlignment="1">
      <alignment horizontal="center" vertical="center" wrapText="1"/>
    </xf>
    <xf numFmtId="10" fontId="9" fillId="8" borderId="4" xfId="2" applyNumberFormat="1" applyFont="1" applyFill="1" applyBorder="1" applyAlignment="1">
      <alignment horizontal="center" vertical="center" wrapText="1"/>
    </xf>
    <xf numFmtId="2" fontId="8" fillId="0" borderId="0" xfId="3" applyNumberFormat="1" applyFont="1" applyAlignment="1">
      <alignment horizontal="center" vertical="center" wrapText="1"/>
    </xf>
    <xf numFmtId="0" fontId="8" fillId="0" borderId="0" xfId="3" applyFont="1" applyAlignment="1">
      <alignment vertical="center" wrapText="1"/>
    </xf>
    <xf numFmtId="0" fontId="8" fillId="0" borderId="0" xfId="3" applyFont="1" applyAlignment="1">
      <alignment horizontal="left" vertical="center" wrapText="1"/>
    </xf>
    <xf numFmtId="164" fontId="9" fillId="0" borderId="0" xfId="3" applyNumberFormat="1" applyFont="1" applyAlignment="1">
      <alignment horizontal="center" vertical="center" wrapText="1"/>
    </xf>
    <xf numFmtId="2" fontId="7" fillId="0" borderId="0" xfId="3" applyNumberFormat="1" applyFont="1" applyAlignment="1">
      <alignment horizontal="center" vertical="center" wrapText="1"/>
    </xf>
    <xf numFmtId="0" fontId="7" fillId="0" borderId="0" xfId="3" applyFont="1" applyAlignment="1">
      <alignment horizontal="left" vertical="center" wrapText="1"/>
    </xf>
    <xf numFmtId="0" fontId="13" fillId="0" borderId="0" xfId="3" applyFont="1" applyAlignment="1">
      <alignment vertical="center" wrapText="1"/>
    </xf>
    <xf numFmtId="0" fontId="14" fillId="9" borderId="11" xfId="3" applyFont="1" applyFill="1" applyBorder="1" applyAlignment="1">
      <alignment horizontal="center" vertical="center" wrapText="1"/>
    </xf>
    <xf numFmtId="165" fontId="14" fillId="9" borderId="11" xfId="3" applyNumberFormat="1" applyFont="1" applyFill="1" applyBorder="1" applyAlignment="1">
      <alignment horizontal="center" vertical="center"/>
    </xf>
    <xf numFmtId="0" fontId="15" fillId="6" borderId="4" xfId="3" applyFont="1" applyFill="1" applyBorder="1" applyAlignment="1">
      <alignment horizontal="center" vertical="center" wrapText="1"/>
    </xf>
    <xf numFmtId="165" fontId="15" fillId="6" borderId="3" xfId="3" applyNumberFormat="1" applyFont="1" applyFill="1" applyBorder="1" applyAlignment="1">
      <alignment horizontal="center" vertical="center" wrapText="1"/>
    </xf>
    <xf numFmtId="165" fontId="15" fillId="4" borderId="4" xfId="3" applyNumberFormat="1" applyFont="1" applyFill="1" applyBorder="1" applyAlignment="1" applyProtection="1">
      <alignment horizontal="center" vertical="center" wrapText="1"/>
      <protection locked="0"/>
    </xf>
    <xf numFmtId="165" fontId="15" fillId="6" borderId="4" xfId="3" applyNumberFormat="1" applyFont="1" applyFill="1" applyBorder="1" applyAlignment="1">
      <alignment horizontal="center" vertical="center" wrapText="1"/>
    </xf>
    <xf numFmtId="0" fontId="16" fillId="6" borderId="4" xfId="0" applyFont="1" applyFill="1" applyBorder="1" applyAlignment="1">
      <alignment horizontal="center"/>
    </xf>
    <xf numFmtId="4" fontId="16" fillId="6" borderId="3" xfId="0" applyNumberFormat="1" applyFont="1" applyFill="1" applyBorder="1" applyAlignment="1">
      <alignment horizontal="center"/>
    </xf>
    <xf numFmtId="4" fontId="17" fillId="6" borderId="4" xfId="0" applyNumberFormat="1" applyFont="1" applyFill="1" applyBorder="1" applyAlignment="1">
      <alignment horizontal="center"/>
    </xf>
    <xf numFmtId="165" fontId="15" fillId="6" borderId="4" xfId="3" applyNumberFormat="1" applyFont="1" applyFill="1" applyBorder="1" applyAlignment="1" applyProtection="1">
      <alignment horizontal="center" vertical="center" wrapText="1"/>
      <protection locked="0"/>
    </xf>
    <xf numFmtId="165" fontId="0" fillId="0" borderId="0" xfId="0" applyNumberFormat="1"/>
    <xf numFmtId="4" fontId="16" fillId="6" borderId="4" xfId="0" applyNumberFormat="1" applyFont="1" applyFill="1" applyBorder="1" applyAlignment="1">
      <alignment horizontal="center"/>
    </xf>
    <xf numFmtId="165" fontId="16" fillId="6" borderId="4" xfId="0" applyNumberFormat="1" applyFont="1" applyFill="1" applyBorder="1" applyAlignment="1">
      <alignment horizontal="center"/>
    </xf>
    <xf numFmtId="0" fontId="0" fillId="0" borderId="0" xfId="0" applyAlignment="1">
      <alignment vertical="center"/>
    </xf>
    <xf numFmtId="0" fontId="0" fillId="0" borderId="4" xfId="0" applyBorder="1" applyAlignment="1">
      <alignment horizontal="center"/>
    </xf>
    <xf numFmtId="4" fontId="0" fillId="0" borderId="4" xfId="0" applyNumberFormat="1" applyBorder="1" applyAlignment="1">
      <alignment horizontal="center"/>
    </xf>
    <xf numFmtId="165" fontId="0" fillId="0" borderId="4" xfId="0" applyNumberFormat="1" applyBorder="1" applyAlignment="1">
      <alignment horizontal="center"/>
    </xf>
    <xf numFmtId="4" fontId="15" fillId="6" borderId="4" xfId="3" applyNumberFormat="1" applyFont="1" applyFill="1" applyBorder="1" applyAlignment="1">
      <alignment horizontal="center" vertical="center" wrapText="1"/>
    </xf>
    <xf numFmtId="7" fontId="15" fillId="6" borderId="4" xfId="1" applyNumberFormat="1" applyFont="1" applyFill="1" applyBorder="1" applyAlignment="1" applyProtection="1">
      <alignment horizontal="center" vertical="center" wrapText="1"/>
    </xf>
    <xf numFmtId="4" fontId="15" fillId="11" borderId="4" xfId="3" applyNumberFormat="1" applyFont="1" applyFill="1" applyBorder="1" applyAlignment="1">
      <alignment horizontal="center" vertical="center" wrapText="1"/>
    </xf>
    <xf numFmtId="165" fontId="15" fillId="11" borderId="4" xfId="3" applyNumberFormat="1" applyFont="1" applyFill="1" applyBorder="1" applyAlignment="1">
      <alignment horizontal="center" vertical="center" wrapText="1"/>
    </xf>
    <xf numFmtId="0" fontId="2" fillId="0" borderId="0" xfId="0" applyFont="1" applyAlignment="1">
      <alignment horizontal="left" vertical="center" wrapText="1"/>
    </xf>
    <xf numFmtId="4" fontId="8" fillId="4" borderId="4" xfId="3" applyNumberFormat="1" applyFont="1" applyFill="1" applyBorder="1" applyAlignment="1" applyProtection="1">
      <alignment horizontal="center" vertical="center" wrapText="1"/>
    </xf>
    <xf numFmtId="2" fontId="8" fillId="7" borderId="4" xfId="0" applyNumberFormat="1" applyFont="1" applyFill="1" applyBorder="1" applyAlignment="1" applyProtection="1">
      <alignment horizontal="center" vertical="center" wrapText="1"/>
    </xf>
    <xf numFmtId="4" fontId="11" fillId="4" borderId="4" xfId="3" applyNumberFormat="1" applyFont="1" applyFill="1" applyBorder="1" applyAlignment="1" applyProtection="1">
      <alignment horizontal="center" vertical="center" wrapText="1"/>
    </xf>
    <xf numFmtId="2" fontId="8" fillId="4" borderId="4" xfId="0" applyNumberFormat="1" applyFont="1" applyFill="1" applyBorder="1" applyAlignment="1" applyProtection="1">
      <alignment horizontal="center" vertical="center" wrapText="1"/>
    </xf>
    <xf numFmtId="0" fontId="0" fillId="0" borderId="0" xfId="0" applyAlignment="1">
      <alignment wrapText="1"/>
    </xf>
    <xf numFmtId="0" fontId="0" fillId="0" borderId="0" xfId="0" applyAlignment="1">
      <alignment vertical="top" wrapText="1"/>
    </xf>
    <xf numFmtId="165" fontId="0" fillId="0" borderId="0" xfId="0" applyNumberFormat="1" applyAlignment="1">
      <alignment vertical="center"/>
    </xf>
    <xf numFmtId="165" fontId="17" fillId="6" borderId="4" xfId="0" applyNumberFormat="1" applyFont="1" applyFill="1" applyBorder="1" applyAlignment="1" applyProtection="1">
      <alignment horizontal="center"/>
    </xf>
    <xf numFmtId="2" fontId="7" fillId="0" borderId="0" xfId="3" applyNumberFormat="1" applyFont="1" applyAlignment="1">
      <alignment horizontal="left" vertical="center" wrapText="1"/>
    </xf>
    <xf numFmtId="2" fontId="8" fillId="0" borderId="5" xfId="3" applyNumberFormat="1" applyFont="1" applyBorder="1" applyAlignment="1">
      <alignment horizontal="center" vertical="center" wrapText="1"/>
    </xf>
    <xf numFmtId="2" fontId="8" fillId="0" borderId="6" xfId="3" applyNumberFormat="1" applyFont="1" applyBorder="1" applyAlignment="1">
      <alignment horizontal="center" vertical="center" wrapText="1"/>
    </xf>
    <xf numFmtId="2" fontId="8" fillId="0" borderId="7" xfId="3" applyNumberFormat="1" applyFont="1" applyBorder="1" applyAlignment="1">
      <alignment horizontal="center" vertical="center" wrapText="1"/>
    </xf>
    <xf numFmtId="0" fontId="2" fillId="0" borderId="0" xfId="0" applyFont="1" applyAlignment="1">
      <alignment horizontal="left" vertical="center" wrapText="1"/>
    </xf>
    <xf numFmtId="0" fontId="5" fillId="2" borderId="1" xfId="3" applyFont="1" applyFill="1" applyBorder="1" applyAlignment="1">
      <alignment horizontal="center" vertical="center" wrapText="1"/>
    </xf>
    <xf numFmtId="0" fontId="5" fillId="2" borderId="2" xfId="3" applyFont="1" applyFill="1" applyBorder="1" applyAlignment="1">
      <alignment horizontal="center" vertical="center" wrapText="1"/>
    </xf>
    <xf numFmtId="0" fontId="5" fillId="2" borderId="3" xfId="3" applyFont="1" applyFill="1" applyBorder="1" applyAlignment="1">
      <alignment horizontal="center" vertical="center" wrapText="1"/>
    </xf>
    <xf numFmtId="2" fontId="8" fillId="0" borderId="5" xfId="0" applyNumberFormat="1" applyFont="1" applyBorder="1" applyAlignment="1">
      <alignment horizontal="center" vertical="center" wrapText="1"/>
    </xf>
    <xf numFmtId="2" fontId="8" fillId="0" borderId="6" xfId="0" applyNumberFormat="1" applyFont="1" applyBorder="1" applyAlignment="1">
      <alignment horizontal="center" vertical="center" wrapText="1"/>
    </xf>
    <xf numFmtId="2" fontId="8" fillId="0" borderId="7" xfId="0" applyNumberFormat="1" applyFont="1" applyBorder="1" applyAlignment="1">
      <alignment horizontal="center" vertical="center" wrapText="1"/>
    </xf>
    <xf numFmtId="0" fontId="0" fillId="0" borderId="0" xfId="0" applyAlignment="1">
      <alignment horizontal="center"/>
    </xf>
    <xf numFmtId="0" fontId="0" fillId="0" borderId="12" xfId="0" applyBorder="1" applyAlignment="1">
      <alignment horizontal="center"/>
    </xf>
    <xf numFmtId="0" fontId="0" fillId="0" borderId="13" xfId="0" applyBorder="1" applyAlignment="1">
      <alignment horizontal="center"/>
    </xf>
    <xf numFmtId="0" fontId="0" fillId="0" borderId="0" xfId="0" applyAlignment="1">
      <alignment horizontal="center" wrapText="1"/>
    </xf>
    <xf numFmtId="0" fontId="0" fillId="0" borderId="0" xfId="0" applyAlignment="1">
      <alignment horizontal="left" vertical="top" wrapText="1"/>
    </xf>
    <xf numFmtId="0" fontId="0" fillId="0" borderId="0" xfId="0" applyAlignment="1">
      <alignment horizontal="left" wrapText="1"/>
    </xf>
    <xf numFmtId="0" fontId="15" fillId="0" borderId="4" xfId="3" applyFont="1" applyBorder="1" applyAlignment="1">
      <alignment horizontal="center"/>
    </xf>
    <xf numFmtId="0" fontId="5" fillId="2" borderId="8" xfId="3" applyFont="1" applyFill="1" applyBorder="1" applyAlignment="1">
      <alignment horizontal="center" vertical="center" wrapText="1"/>
    </xf>
    <xf numFmtId="0" fontId="5" fillId="2" borderId="9" xfId="3" applyFont="1" applyFill="1" applyBorder="1" applyAlignment="1">
      <alignment horizontal="center" vertical="center" wrapText="1"/>
    </xf>
    <xf numFmtId="0" fontId="14" fillId="9" borderId="10" xfId="3" applyFont="1" applyFill="1" applyBorder="1" applyAlignment="1">
      <alignment horizontal="center" vertical="center"/>
    </xf>
    <xf numFmtId="0" fontId="15" fillId="10" borderId="4" xfId="3" applyFont="1" applyFill="1" applyBorder="1" applyAlignment="1">
      <alignment horizontal="center"/>
    </xf>
    <xf numFmtId="165" fontId="15" fillId="11" borderId="4" xfId="3" applyNumberFormat="1" applyFont="1" applyFill="1" applyBorder="1" applyAlignment="1">
      <alignment horizontal="center" vertical="center" wrapText="1"/>
    </xf>
    <xf numFmtId="0" fontId="15" fillId="0" borderId="4" xfId="3" applyFont="1" applyBorder="1" applyAlignment="1">
      <alignment horizontal="center" vertical="center"/>
    </xf>
    <xf numFmtId="0" fontId="15" fillId="0" borderId="1" xfId="3" applyFont="1" applyBorder="1" applyAlignment="1">
      <alignment horizontal="center"/>
    </xf>
    <xf numFmtId="0" fontId="15" fillId="0" borderId="2" xfId="3" applyFont="1" applyBorder="1" applyAlignment="1">
      <alignment horizontal="center"/>
    </xf>
    <xf numFmtId="0" fontId="15" fillId="0" borderId="3" xfId="3" applyFont="1" applyBorder="1" applyAlignment="1">
      <alignment horizontal="center"/>
    </xf>
    <xf numFmtId="0" fontId="15" fillId="11" borderId="4" xfId="3" applyFont="1" applyFill="1" applyBorder="1" applyAlignment="1">
      <alignment horizontal="center" vertical="center" wrapText="1"/>
    </xf>
    <xf numFmtId="0" fontId="15" fillId="6" borderId="4" xfId="3" applyFont="1" applyFill="1" applyBorder="1" applyAlignment="1">
      <alignment horizontal="center" vertical="center" wrapText="1"/>
    </xf>
    <xf numFmtId="165" fontId="15" fillId="11" borderId="1" xfId="3" applyNumberFormat="1" applyFont="1" applyFill="1" applyBorder="1" applyAlignment="1">
      <alignment horizontal="center" vertical="center" wrapText="1"/>
    </xf>
    <xf numFmtId="165" fontId="15" fillId="11" borderId="2" xfId="3" applyNumberFormat="1" applyFont="1" applyFill="1" applyBorder="1" applyAlignment="1">
      <alignment horizontal="center" vertical="center" wrapText="1"/>
    </xf>
    <xf numFmtId="165" fontId="15" fillId="11" borderId="3" xfId="3" applyNumberFormat="1" applyFont="1" applyFill="1" applyBorder="1" applyAlignment="1">
      <alignment horizontal="center" vertical="center" wrapText="1"/>
    </xf>
    <xf numFmtId="0" fontId="0" fillId="0" borderId="4" xfId="0" applyBorder="1"/>
    <xf numFmtId="165" fontId="0" fillId="0" borderId="4" xfId="0" applyNumberFormat="1" applyBorder="1"/>
    <xf numFmtId="0" fontId="15" fillId="0" borderId="4" xfId="3" applyFont="1" applyBorder="1" applyAlignment="1">
      <alignment horizontal="center" wrapText="1"/>
    </xf>
    <xf numFmtId="165" fontId="15" fillId="4" borderId="4" xfId="3" applyNumberFormat="1" applyFont="1" applyFill="1" applyBorder="1" applyAlignment="1" applyProtection="1">
      <alignment horizontal="center" vertical="center" wrapText="1"/>
    </xf>
    <xf numFmtId="4" fontId="17" fillId="6" borderId="4" xfId="0" applyNumberFormat="1" applyFont="1" applyFill="1" applyBorder="1" applyAlignment="1" applyProtection="1">
      <alignment horizontal="center"/>
    </xf>
    <xf numFmtId="4" fontId="16" fillId="6" borderId="4" xfId="0" applyNumberFormat="1" applyFont="1" applyFill="1" applyBorder="1" applyAlignment="1" applyProtection="1">
      <alignment horizontal="center"/>
    </xf>
    <xf numFmtId="4" fontId="0" fillId="0" borderId="4" xfId="0" applyNumberFormat="1" applyBorder="1" applyAlignment="1" applyProtection="1">
      <alignment horizontal="center"/>
    </xf>
    <xf numFmtId="4" fontId="15" fillId="6" borderId="4" xfId="3" applyNumberFormat="1" applyFont="1" applyFill="1" applyBorder="1" applyAlignment="1" applyProtection="1">
      <alignment horizontal="center" vertical="center" wrapText="1"/>
    </xf>
  </cellXfs>
  <cellStyles count="4">
    <cellStyle name="Moneda" xfId="1" builtinId="4"/>
    <cellStyle name="Normal" xfId="0" builtinId="0"/>
    <cellStyle name="Normal 2" xfId="3" xr:uid="{CACCB8A0-ED57-4670-9A6E-0D5B17698373}"/>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763932-83E2-4A25-AC5C-F715F71D2F9E}">
  <sheetPr>
    <pageSetUpPr fitToPage="1"/>
  </sheetPr>
  <dimension ref="A1:G57"/>
  <sheetViews>
    <sheetView zoomScale="110" zoomScaleNormal="110" workbookViewId="0">
      <pane ySplit="2" topLeftCell="A52" activePane="bottomLeft" state="frozen"/>
      <selection pane="bottomLeft" activeCell="A51" sqref="A51:G51"/>
    </sheetView>
  </sheetViews>
  <sheetFormatPr baseColWidth="10" defaultColWidth="11.44140625" defaultRowHeight="13.8" x14ac:dyDescent="0.3"/>
  <cols>
    <col min="1" max="1" width="15.33203125" style="39" customWidth="1"/>
    <col min="2" max="2" width="43.33203125" style="6" customWidth="1"/>
    <col min="3" max="3" width="27.44140625" style="40" customWidth="1"/>
    <col min="4" max="4" width="15.6640625" style="39" customWidth="1"/>
    <col min="5" max="6" width="14.5546875" style="39" customWidth="1"/>
    <col min="7" max="7" width="10.33203125" style="41" customWidth="1"/>
    <col min="8" max="16384" width="11.44140625" style="6"/>
  </cols>
  <sheetData>
    <row r="1" spans="1:7" s="3" customFormat="1" ht="63" customHeight="1" x14ac:dyDescent="0.3">
      <c r="A1" s="76" t="s">
        <v>0</v>
      </c>
      <c r="B1" s="76"/>
      <c r="C1" s="76"/>
      <c r="D1" s="76"/>
      <c r="E1" s="1"/>
      <c r="F1" s="63"/>
      <c r="G1" s="2"/>
    </row>
    <row r="2" spans="1:7" ht="33" customHeight="1" x14ac:dyDescent="0.3">
      <c r="A2" s="77" t="s">
        <v>1</v>
      </c>
      <c r="B2" s="78"/>
      <c r="C2" s="79"/>
      <c r="D2" s="4"/>
      <c r="E2" s="4"/>
      <c r="F2" s="4"/>
      <c r="G2" s="5"/>
    </row>
    <row r="3" spans="1:7" ht="55.2" x14ac:dyDescent="0.3">
      <c r="A3" s="7"/>
      <c r="B3" s="8" t="s">
        <v>2</v>
      </c>
      <c r="C3" s="8" t="s">
        <v>3</v>
      </c>
      <c r="D3" s="8" t="s">
        <v>4</v>
      </c>
      <c r="E3" s="8" t="s">
        <v>5</v>
      </c>
      <c r="F3" s="8" t="s">
        <v>140</v>
      </c>
      <c r="G3" s="9" t="s">
        <v>6</v>
      </c>
    </row>
    <row r="4" spans="1:7" ht="49.5" customHeight="1" x14ac:dyDescent="0.3">
      <c r="A4" s="10" t="s">
        <v>7</v>
      </c>
      <c r="B4" s="11" t="s">
        <v>8</v>
      </c>
      <c r="C4" s="11" t="s">
        <v>9</v>
      </c>
      <c r="D4" s="12">
        <v>1.8</v>
      </c>
      <c r="E4" s="13"/>
      <c r="F4" s="64">
        <f>MROUND(E4,0.05)</f>
        <v>0</v>
      </c>
      <c r="G4" s="14">
        <f t="shared" ref="G4:G13" si="0">(F4-D4)/D4</f>
        <v>-1</v>
      </c>
    </row>
    <row r="5" spans="1:7" ht="49.5" customHeight="1" x14ac:dyDescent="0.3">
      <c r="A5" s="10" t="s">
        <v>10</v>
      </c>
      <c r="B5" s="11" t="s">
        <v>11</v>
      </c>
      <c r="C5" s="11" t="s">
        <v>12</v>
      </c>
      <c r="D5" s="12">
        <v>1.8</v>
      </c>
      <c r="E5" s="13"/>
      <c r="F5" s="64">
        <f t="shared" ref="F5:F13" si="1">MROUND(E5,0.05)</f>
        <v>0</v>
      </c>
      <c r="G5" s="14">
        <f t="shared" si="0"/>
        <v>-1</v>
      </c>
    </row>
    <row r="6" spans="1:7" ht="15" customHeight="1" x14ac:dyDescent="0.3">
      <c r="A6" s="73" t="s">
        <v>13</v>
      </c>
      <c r="B6" s="11" t="s">
        <v>14</v>
      </c>
      <c r="C6" s="11" t="s">
        <v>15</v>
      </c>
      <c r="D6" s="12">
        <v>1.6</v>
      </c>
      <c r="E6" s="13"/>
      <c r="F6" s="64">
        <f t="shared" si="1"/>
        <v>0</v>
      </c>
      <c r="G6" s="14">
        <f t="shared" si="0"/>
        <v>-1</v>
      </c>
    </row>
    <row r="7" spans="1:7" ht="15" customHeight="1" x14ac:dyDescent="0.3">
      <c r="A7" s="74"/>
      <c r="B7" s="11" t="s">
        <v>16</v>
      </c>
      <c r="C7" s="11"/>
      <c r="D7" s="12">
        <v>2.2999999999999998</v>
      </c>
      <c r="E7" s="13"/>
      <c r="F7" s="64">
        <f t="shared" si="1"/>
        <v>0</v>
      </c>
      <c r="G7" s="14">
        <f t="shared" si="0"/>
        <v>-1</v>
      </c>
    </row>
    <row r="8" spans="1:7" ht="15" customHeight="1" x14ac:dyDescent="0.3">
      <c r="A8" s="75"/>
      <c r="B8" s="11" t="s">
        <v>17</v>
      </c>
      <c r="C8" s="11"/>
      <c r="D8" s="12">
        <v>1.5</v>
      </c>
      <c r="E8" s="13"/>
      <c r="F8" s="64">
        <f t="shared" si="1"/>
        <v>0</v>
      </c>
      <c r="G8" s="14">
        <f t="shared" si="0"/>
        <v>-1</v>
      </c>
    </row>
    <row r="9" spans="1:7" ht="15" customHeight="1" x14ac:dyDescent="0.3">
      <c r="A9" s="10" t="s">
        <v>18</v>
      </c>
      <c r="B9" s="11" t="s">
        <v>19</v>
      </c>
      <c r="C9" s="15"/>
      <c r="D9" s="12">
        <v>3</v>
      </c>
      <c r="E9" s="13"/>
      <c r="F9" s="64">
        <f t="shared" si="1"/>
        <v>0</v>
      </c>
      <c r="G9" s="14">
        <f t="shared" si="0"/>
        <v>-1</v>
      </c>
    </row>
    <row r="10" spans="1:7" ht="15" customHeight="1" x14ac:dyDescent="0.3">
      <c r="A10" s="73" t="s">
        <v>20</v>
      </c>
      <c r="B10" s="15" t="s">
        <v>21</v>
      </c>
      <c r="C10" s="11"/>
      <c r="D10" s="12">
        <v>1.3</v>
      </c>
      <c r="E10" s="13"/>
      <c r="F10" s="64">
        <f t="shared" si="1"/>
        <v>0</v>
      </c>
      <c r="G10" s="14">
        <f t="shared" si="0"/>
        <v>-1</v>
      </c>
    </row>
    <row r="11" spans="1:7" ht="15" customHeight="1" x14ac:dyDescent="0.3">
      <c r="A11" s="74"/>
      <c r="B11" s="15" t="s">
        <v>22</v>
      </c>
      <c r="C11" s="11"/>
      <c r="D11" s="12">
        <v>1.5</v>
      </c>
      <c r="E11" s="13"/>
      <c r="F11" s="64">
        <f t="shared" si="1"/>
        <v>0</v>
      </c>
      <c r="G11" s="14">
        <f t="shared" si="0"/>
        <v>-1</v>
      </c>
    </row>
    <row r="12" spans="1:7" ht="15" customHeight="1" x14ac:dyDescent="0.3">
      <c r="A12" s="74"/>
      <c r="B12" s="15" t="s">
        <v>23</v>
      </c>
      <c r="C12" s="11"/>
      <c r="D12" s="12">
        <v>1.5</v>
      </c>
      <c r="E12" s="13"/>
      <c r="F12" s="64">
        <f t="shared" si="1"/>
        <v>0</v>
      </c>
      <c r="G12" s="14">
        <f t="shared" si="0"/>
        <v>-1</v>
      </c>
    </row>
    <row r="13" spans="1:7" ht="15" customHeight="1" x14ac:dyDescent="0.3">
      <c r="A13" s="75"/>
      <c r="B13" s="15" t="s">
        <v>24</v>
      </c>
      <c r="C13" s="16"/>
      <c r="D13" s="12">
        <v>1.5</v>
      </c>
      <c r="E13" s="13"/>
      <c r="F13" s="64">
        <f t="shared" si="1"/>
        <v>0</v>
      </c>
      <c r="G13" s="14">
        <f t="shared" si="0"/>
        <v>-1</v>
      </c>
    </row>
    <row r="14" spans="1:7" ht="12.75" customHeight="1" x14ac:dyDescent="0.3">
      <c r="A14" s="17">
        <v>0.35</v>
      </c>
      <c r="B14" s="18" t="s">
        <v>25</v>
      </c>
      <c r="C14" s="19"/>
      <c r="D14" s="20">
        <f>$A14*(AVERAGE(D4:D13))</f>
        <v>0.623</v>
      </c>
      <c r="E14" s="20" t="e">
        <f>$A14*(AVERAGE(E4:E13))</f>
        <v>#DIV/0!</v>
      </c>
      <c r="F14" s="65">
        <f>$A14*(AVERAGE(F4:F13))</f>
        <v>0</v>
      </c>
      <c r="G14" s="21">
        <f>$A14*(AVERAGE(G4:G13))</f>
        <v>-0.35</v>
      </c>
    </row>
    <row r="15" spans="1:7" ht="55.2" x14ac:dyDescent="0.3">
      <c r="A15" s="7"/>
      <c r="B15" s="22" t="s">
        <v>26</v>
      </c>
      <c r="C15" s="23"/>
      <c r="D15" s="8" t="s">
        <v>4</v>
      </c>
      <c r="E15" s="8" t="s">
        <v>5</v>
      </c>
      <c r="F15" s="8" t="s">
        <v>140</v>
      </c>
      <c r="G15" s="9" t="s">
        <v>27</v>
      </c>
    </row>
    <row r="16" spans="1:7" ht="15.75" customHeight="1" x14ac:dyDescent="0.3">
      <c r="A16" s="80"/>
      <c r="B16" s="11" t="s">
        <v>28</v>
      </c>
      <c r="C16" s="11"/>
      <c r="D16" s="12">
        <v>2</v>
      </c>
      <c r="E16" s="13"/>
      <c r="F16" s="64">
        <f t="shared" ref="F16:F20" si="2">MROUND(E16,0.05)</f>
        <v>0</v>
      </c>
      <c r="G16" s="14">
        <f>(F16-D16)/D16</f>
        <v>-1</v>
      </c>
    </row>
    <row r="17" spans="1:7" ht="15.75" customHeight="1" x14ac:dyDescent="0.3">
      <c r="A17" s="81"/>
      <c r="B17" s="11" t="s">
        <v>29</v>
      </c>
      <c r="C17" s="11" t="s">
        <v>30</v>
      </c>
      <c r="D17" s="12">
        <v>1.7</v>
      </c>
      <c r="E17" s="13"/>
      <c r="F17" s="64">
        <f t="shared" si="2"/>
        <v>0</v>
      </c>
      <c r="G17" s="14">
        <f>(F17-D17)/D17</f>
        <v>-1</v>
      </c>
    </row>
    <row r="18" spans="1:7" ht="15.75" customHeight="1" x14ac:dyDescent="0.3">
      <c r="A18" s="81"/>
      <c r="B18" s="11" t="s">
        <v>31</v>
      </c>
      <c r="C18" s="11" t="s">
        <v>30</v>
      </c>
      <c r="D18" s="12">
        <v>2</v>
      </c>
      <c r="E18" s="13"/>
      <c r="F18" s="64">
        <f t="shared" si="2"/>
        <v>0</v>
      </c>
      <c r="G18" s="14">
        <f>(F18-D18)/D18</f>
        <v>-1</v>
      </c>
    </row>
    <row r="19" spans="1:7" ht="15.75" customHeight="1" x14ac:dyDescent="0.3">
      <c r="A19" s="81"/>
      <c r="B19" s="11" t="s">
        <v>32</v>
      </c>
      <c r="C19" s="11" t="s">
        <v>30</v>
      </c>
      <c r="D19" s="12">
        <v>2.7</v>
      </c>
      <c r="E19" s="13"/>
      <c r="F19" s="64">
        <f t="shared" si="2"/>
        <v>0</v>
      </c>
      <c r="G19" s="14">
        <f>(F19-D19)/D19</f>
        <v>-1</v>
      </c>
    </row>
    <row r="20" spans="1:7" ht="15.75" customHeight="1" x14ac:dyDescent="0.3">
      <c r="A20" s="82"/>
      <c r="B20" s="11" t="s">
        <v>33</v>
      </c>
      <c r="C20" s="11" t="s">
        <v>34</v>
      </c>
      <c r="D20" s="12">
        <v>3</v>
      </c>
      <c r="E20" s="13"/>
      <c r="F20" s="64">
        <f t="shared" si="2"/>
        <v>0</v>
      </c>
      <c r="G20" s="14">
        <f>(F20-D20)/D20</f>
        <v>-1</v>
      </c>
    </row>
    <row r="21" spans="1:7" x14ac:dyDescent="0.3">
      <c r="A21" s="17">
        <v>0.15</v>
      </c>
      <c r="B21" s="18" t="s">
        <v>35</v>
      </c>
      <c r="C21" s="19"/>
      <c r="D21" s="20">
        <f>$A21*(AVERAGE(D16:D20))</f>
        <v>0.34200000000000003</v>
      </c>
      <c r="E21" s="20" t="e">
        <f t="shared" ref="E21:F21" si="3">$A21*(AVERAGE(E16:E20))</f>
        <v>#DIV/0!</v>
      </c>
      <c r="F21" s="65">
        <f t="shared" si="3"/>
        <v>0</v>
      </c>
      <c r="G21" s="21">
        <f>$A21*(AVERAGE(G16:G20))</f>
        <v>-0.15</v>
      </c>
    </row>
    <row r="22" spans="1:7" ht="58.2" customHeight="1" x14ac:dyDescent="0.3">
      <c r="A22" s="7"/>
      <c r="B22" s="22" t="s">
        <v>36</v>
      </c>
      <c r="C22" s="7" t="s">
        <v>37</v>
      </c>
      <c r="D22" s="8" t="s">
        <v>4</v>
      </c>
      <c r="E22" s="8" t="s">
        <v>5</v>
      </c>
      <c r="F22" s="8" t="s">
        <v>140</v>
      </c>
      <c r="G22" s="9" t="s">
        <v>27</v>
      </c>
    </row>
    <row r="23" spans="1:7" ht="54" customHeight="1" x14ac:dyDescent="0.3">
      <c r="A23" s="10" t="s">
        <v>38</v>
      </c>
      <c r="B23" s="11" t="s">
        <v>39</v>
      </c>
      <c r="C23" s="24" t="s">
        <v>40</v>
      </c>
      <c r="D23" s="12">
        <v>4.7</v>
      </c>
      <c r="E23" s="13"/>
      <c r="F23" s="64">
        <f t="shared" ref="F23:F29" si="4">MROUND(E23,0.05)</f>
        <v>0</v>
      </c>
      <c r="G23" s="14">
        <f t="shared" ref="G23:G29" si="5">(F23-D23)/D23</f>
        <v>-1</v>
      </c>
    </row>
    <row r="24" spans="1:7" ht="54" customHeight="1" x14ac:dyDescent="0.3">
      <c r="A24" s="10" t="s">
        <v>41</v>
      </c>
      <c r="B24" s="15" t="s">
        <v>42</v>
      </c>
      <c r="C24" s="24" t="s">
        <v>43</v>
      </c>
      <c r="D24" s="12">
        <v>5.5</v>
      </c>
      <c r="E24" s="13"/>
      <c r="F24" s="64">
        <f t="shared" si="4"/>
        <v>0</v>
      </c>
      <c r="G24" s="14">
        <f t="shared" si="5"/>
        <v>-1</v>
      </c>
    </row>
    <row r="25" spans="1:7" ht="16.5" customHeight="1" x14ac:dyDescent="0.3">
      <c r="A25" s="73" t="s">
        <v>44</v>
      </c>
      <c r="B25" s="11" t="s">
        <v>45</v>
      </c>
      <c r="C25" s="11"/>
      <c r="D25" s="12">
        <v>3</v>
      </c>
      <c r="E25" s="13"/>
      <c r="F25" s="64">
        <f t="shared" si="4"/>
        <v>0</v>
      </c>
      <c r="G25" s="14">
        <f t="shared" si="5"/>
        <v>-1</v>
      </c>
    </row>
    <row r="26" spans="1:7" ht="31.2" customHeight="1" x14ac:dyDescent="0.3">
      <c r="A26" s="74"/>
      <c r="B26" s="11" t="s">
        <v>46</v>
      </c>
      <c r="C26" s="11" t="s">
        <v>47</v>
      </c>
      <c r="D26" s="12">
        <v>3.8</v>
      </c>
      <c r="E26" s="13"/>
      <c r="F26" s="64">
        <f t="shared" si="4"/>
        <v>0</v>
      </c>
      <c r="G26" s="14">
        <f t="shared" si="5"/>
        <v>-1</v>
      </c>
    </row>
    <row r="27" spans="1:7" ht="25.2" customHeight="1" x14ac:dyDescent="0.3">
      <c r="A27" s="74"/>
      <c r="B27" s="11" t="s">
        <v>48</v>
      </c>
      <c r="C27" s="11" t="s">
        <v>49</v>
      </c>
      <c r="D27" s="12">
        <v>3.4</v>
      </c>
      <c r="E27" s="13"/>
      <c r="F27" s="64">
        <f t="shared" si="4"/>
        <v>0</v>
      </c>
      <c r="G27" s="14">
        <f t="shared" si="5"/>
        <v>-1</v>
      </c>
    </row>
    <row r="28" spans="1:7" ht="16.5" customHeight="1" x14ac:dyDescent="0.3">
      <c r="A28" s="74"/>
      <c r="B28" s="11" t="s">
        <v>50</v>
      </c>
      <c r="C28" s="11"/>
      <c r="D28" s="12">
        <v>3.5</v>
      </c>
      <c r="E28" s="13"/>
      <c r="F28" s="64">
        <f t="shared" si="4"/>
        <v>0</v>
      </c>
      <c r="G28" s="14">
        <f t="shared" si="5"/>
        <v>-1</v>
      </c>
    </row>
    <row r="29" spans="1:7" ht="27" customHeight="1" x14ac:dyDescent="0.3">
      <c r="A29" s="75"/>
      <c r="B29" s="11" t="s">
        <v>51</v>
      </c>
      <c r="C29" s="25"/>
      <c r="D29" s="12">
        <v>6.5</v>
      </c>
      <c r="E29" s="13"/>
      <c r="F29" s="64">
        <f t="shared" si="4"/>
        <v>0</v>
      </c>
      <c r="G29" s="14">
        <f t="shared" si="5"/>
        <v>-1</v>
      </c>
    </row>
    <row r="30" spans="1:7" x14ac:dyDescent="0.3">
      <c r="A30" s="17">
        <v>0.2</v>
      </c>
      <c r="B30" s="18" t="s">
        <v>52</v>
      </c>
      <c r="C30" s="26"/>
      <c r="D30" s="20">
        <f>$A30*(AVERAGE(D23:D29))</f>
        <v>0.86857142857142855</v>
      </c>
      <c r="E30" s="20" t="e">
        <f>$A30*(AVERAGE(E23:E29))</f>
        <v>#DIV/0!</v>
      </c>
      <c r="F30" s="65">
        <f>$A30*(AVERAGE(F23:F29))</f>
        <v>0</v>
      </c>
      <c r="G30" s="21">
        <f>$A30*(AVERAGE(G23:G29))</f>
        <v>-0.2</v>
      </c>
    </row>
    <row r="31" spans="1:7" ht="52.8" customHeight="1" x14ac:dyDescent="0.3">
      <c r="A31" s="7"/>
      <c r="B31" s="7" t="s">
        <v>53</v>
      </c>
      <c r="C31" s="7" t="s">
        <v>54</v>
      </c>
      <c r="D31" s="8" t="s">
        <v>4</v>
      </c>
      <c r="E31" s="8" t="s">
        <v>5</v>
      </c>
      <c r="F31" s="8" t="s">
        <v>140</v>
      </c>
      <c r="G31" s="9" t="s">
        <v>27</v>
      </c>
    </row>
    <row r="32" spans="1:7" ht="16.5" customHeight="1" x14ac:dyDescent="0.3">
      <c r="A32" s="27"/>
      <c r="B32" s="15" t="s">
        <v>55</v>
      </c>
      <c r="C32" s="11" t="s">
        <v>56</v>
      </c>
      <c r="D32" s="12">
        <v>7.5</v>
      </c>
      <c r="E32" s="28"/>
      <c r="F32" s="66">
        <f t="shared" ref="F32:F38" si="6">MROUND(E32,0.05)</f>
        <v>0</v>
      </c>
      <c r="G32" s="14">
        <f t="shared" ref="G32:G38" si="7">(F32-D32)/D32</f>
        <v>-1</v>
      </c>
    </row>
    <row r="33" spans="1:7" ht="16.5" customHeight="1" x14ac:dyDescent="0.3">
      <c r="A33" s="27"/>
      <c r="B33" s="15" t="s">
        <v>57</v>
      </c>
      <c r="C33" s="11" t="s">
        <v>58</v>
      </c>
      <c r="D33" s="12">
        <v>7.5</v>
      </c>
      <c r="E33" s="13"/>
      <c r="F33" s="64">
        <f t="shared" si="6"/>
        <v>0</v>
      </c>
      <c r="G33" s="14">
        <f t="shared" si="7"/>
        <v>-1</v>
      </c>
    </row>
    <row r="34" spans="1:7" ht="16.5" customHeight="1" x14ac:dyDescent="0.3">
      <c r="A34" s="27"/>
      <c r="B34" s="15" t="s">
        <v>59</v>
      </c>
      <c r="C34" s="11" t="s">
        <v>60</v>
      </c>
      <c r="D34" s="12">
        <v>7.5</v>
      </c>
      <c r="E34" s="13"/>
      <c r="F34" s="64">
        <f t="shared" si="6"/>
        <v>0</v>
      </c>
      <c r="G34" s="14">
        <f t="shared" si="7"/>
        <v>-1</v>
      </c>
    </row>
    <row r="35" spans="1:7" ht="16.5" customHeight="1" x14ac:dyDescent="0.3">
      <c r="A35" s="27"/>
      <c r="B35" s="15" t="s">
        <v>61</v>
      </c>
      <c r="C35" s="11" t="s">
        <v>62</v>
      </c>
      <c r="D35" s="12">
        <v>7.5</v>
      </c>
      <c r="E35" s="13"/>
      <c r="F35" s="64">
        <f t="shared" si="6"/>
        <v>0</v>
      </c>
      <c r="G35" s="14">
        <f t="shared" si="7"/>
        <v>-1</v>
      </c>
    </row>
    <row r="36" spans="1:7" ht="16.5" customHeight="1" x14ac:dyDescent="0.3">
      <c r="A36" s="27"/>
      <c r="B36" s="15" t="s">
        <v>63</v>
      </c>
      <c r="C36" s="11" t="s">
        <v>64</v>
      </c>
      <c r="D36" s="12">
        <v>6.9</v>
      </c>
      <c r="E36" s="13"/>
      <c r="F36" s="64">
        <f t="shared" si="6"/>
        <v>0</v>
      </c>
      <c r="G36" s="14">
        <f t="shared" si="7"/>
        <v>-1</v>
      </c>
    </row>
    <row r="37" spans="1:7" ht="16.5" customHeight="1" x14ac:dyDescent="0.3">
      <c r="A37" s="27"/>
      <c r="B37" s="15" t="s">
        <v>65</v>
      </c>
      <c r="C37" s="11" t="s">
        <v>62</v>
      </c>
      <c r="D37" s="12">
        <v>6.9</v>
      </c>
      <c r="E37" s="13"/>
      <c r="F37" s="64">
        <f t="shared" si="6"/>
        <v>0</v>
      </c>
      <c r="G37" s="14">
        <f t="shared" si="7"/>
        <v>-1</v>
      </c>
    </row>
    <row r="38" spans="1:7" x14ac:dyDescent="0.3">
      <c r="A38" s="27"/>
      <c r="B38" s="11" t="s">
        <v>66</v>
      </c>
      <c r="C38" s="11" t="s">
        <v>60</v>
      </c>
      <c r="D38" s="12">
        <v>6.5</v>
      </c>
      <c r="E38" s="13"/>
      <c r="F38" s="64">
        <f t="shared" si="6"/>
        <v>0</v>
      </c>
      <c r="G38" s="14">
        <f t="shared" si="7"/>
        <v>-1</v>
      </c>
    </row>
    <row r="39" spans="1:7" x14ac:dyDescent="0.3">
      <c r="A39" s="17">
        <v>0.1</v>
      </c>
      <c r="B39" s="18" t="s">
        <v>67</v>
      </c>
      <c r="C39" s="26"/>
      <c r="D39" s="20">
        <f>$A39*(AVERAGE(D32:D38))</f>
        <v>0.71857142857142853</v>
      </c>
      <c r="E39" s="20" t="e">
        <f>$A39*(AVERAGE(E32:E38))</f>
        <v>#DIV/0!</v>
      </c>
      <c r="F39" s="65">
        <f>$A39*(AVERAGE(F32:F38))</f>
        <v>0</v>
      </c>
      <c r="G39" s="21">
        <f>$A39*(AVERAGE(G32:G38))</f>
        <v>-0.1</v>
      </c>
    </row>
    <row r="40" spans="1:7" ht="54.6" customHeight="1" x14ac:dyDescent="0.3">
      <c r="A40" s="7"/>
      <c r="B40" s="7" t="s">
        <v>68</v>
      </c>
      <c r="C40" s="22"/>
      <c r="D40" s="8" t="s">
        <v>4</v>
      </c>
      <c r="E40" s="8" t="s">
        <v>5</v>
      </c>
      <c r="F40" s="8" t="s">
        <v>140</v>
      </c>
      <c r="G40" s="9" t="s">
        <v>27</v>
      </c>
    </row>
    <row r="41" spans="1:7" ht="16.5" customHeight="1" x14ac:dyDescent="0.3">
      <c r="A41" s="29"/>
      <c r="B41" s="11" t="s">
        <v>69</v>
      </c>
      <c r="C41" s="11" t="s">
        <v>56</v>
      </c>
      <c r="D41" s="12">
        <v>8</v>
      </c>
      <c r="E41" s="13"/>
      <c r="F41" s="64">
        <f t="shared" ref="F41:F46" si="8">MROUND(E41,0.05)</f>
        <v>0</v>
      </c>
      <c r="G41" s="14">
        <f t="shared" ref="G41:G46" si="9">(F41-D41)/D41</f>
        <v>-1</v>
      </c>
    </row>
    <row r="42" spans="1:7" ht="16.5" customHeight="1" x14ac:dyDescent="0.3">
      <c r="A42" s="29"/>
      <c r="B42" s="11" t="s">
        <v>70</v>
      </c>
      <c r="C42" s="11" t="s">
        <v>71</v>
      </c>
      <c r="D42" s="12">
        <v>6</v>
      </c>
      <c r="E42" s="13"/>
      <c r="F42" s="64">
        <f t="shared" si="8"/>
        <v>0</v>
      </c>
      <c r="G42" s="14">
        <f t="shared" si="9"/>
        <v>-1</v>
      </c>
    </row>
    <row r="43" spans="1:7" ht="16.5" customHeight="1" x14ac:dyDescent="0.3">
      <c r="A43" s="29"/>
      <c r="B43" s="11" t="s">
        <v>72</v>
      </c>
      <c r="C43" s="11" t="s">
        <v>71</v>
      </c>
      <c r="D43" s="12">
        <v>6.5</v>
      </c>
      <c r="E43" s="13"/>
      <c r="F43" s="64">
        <f t="shared" si="8"/>
        <v>0</v>
      </c>
      <c r="G43" s="14">
        <f t="shared" si="9"/>
        <v>-1</v>
      </c>
    </row>
    <row r="44" spans="1:7" ht="16.5" customHeight="1" x14ac:dyDescent="0.3">
      <c r="A44" s="29"/>
      <c r="B44" s="11" t="s">
        <v>73</v>
      </c>
      <c r="C44" s="11" t="s">
        <v>71</v>
      </c>
      <c r="D44" s="12">
        <v>6.5</v>
      </c>
      <c r="E44" s="13"/>
      <c r="F44" s="64">
        <f t="shared" si="8"/>
        <v>0</v>
      </c>
      <c r="G44" s="14">
        <f t="shared" si="9"/>
        <v>-1</v>
      </c>
    </row>
    <row r="45" spans="1:7" ht="16.5" customHeight="1" x14ac:dyDescent="0.3">
      <c r="A45" s="29"/>
      <c r="B45" s="11" t="s">
        <v>74</v>
      </c>
      <c r="C45" s="11" t="s">
        <v>71</v>
      </c>
      <c r="D45" s="12">
        <v>6.5</v>
      </c>
      <c r="E45" s="13"/>
      <c r="F45" s="64">
        <f t="shared" si="8"/>
        <v>0</v>
      </c>
      <c r="G45" s="14">
        <f t="shared" si="9"/>
        <v>-1</v>
      </c>
    </row>
    <row r="46" spans="1:7" x14ac:dyDescent="0.3">
      <c r="A46" s="29"/>
      <c r="B46" s="11" t="s">
        <v>75</v>
      </c>
      <c r="C46" s="11" t="s">
        <v>76</v>
      </c>
      <c r="D46" s="12">
        <v>2.8</v>
      </c>
      <c r="E46" s="13"/>
      <c r="F46" s="64">
        <f t="shared" si="8"/>
        <v>0</v>
      </c>
      <c r="G46" s="14">
        <f t="shared" si="9"/>
        <v>-1</v>
      </c>
    </row>
    <row r="47" spans="1:7" x14ac:dyDescent="0.3">
      <c r="A47" s="17">
        <v>0.2</v>
      </c>
      <c r="B47" s="18" t="s">
        <v>77</v>
      </c>
      <c r="C47" s="26"/>
      <c r="D47" s="20">
        <f>$A47*(AVERAGE(D41:D46))</f>
        <v>1.21</v>
      </c>
      <c r="E47" s="20" t="e">
        <f>$A47*(AVERAGE(E41:E46))</f>
        <v>#DIV/0!</v>
      </c>
      <c r="F47" s="65">
        <f>$A47*(AVERAGE(F41:F46))</f>
        <v>0</v>
      </c>
      <c r="G47" s="21">
        <f>$A47*(AVERAGE(G41:G46))</f>
        <v>-0.2</v>
      </c>
    </row>
    <row r="48" spans="1:7" ht="13.8" customHeight="1" x14ac:dyDescent="0.3">
      <c r="A48" s="30">
        <f>SUM(A14:A47)</f>
        <v>1</v>
      </c>
      <c r="B48" s="31" t="s">
        <v>78</v>
      </c>
      <c r="C48" s="31" t="s">
        <v>79</v>
      </c>
      <c r="D48" s="32">
        <f>D47+D39+D30+D21+D14</f>
        <v>3.762142857142857</v>
      </c>
      <c r="E48" s="33" t="e">
        <f>E47+E39+E30+E21+E14</f>
        <v>#DIV/0!</v>
      </c>
      <c r="F48" s="67">
        <f>F47+F39+F30+F21+F14</f>
        <v>0</v>
      </c>
      <c r="G48" s="34">
        <f>+G47+G39+G30+G21+G14</f>
        <v>-1</v>
      </c>
    </row>
    <row r="49" spans="1:7" x14ac:dyDescent="0.3">
      <c r="A49" s="35"/>
      <c r="B49" s="36"/>
      <c r="C49" s="37"/>
      <c r="D49" s="35"/>
      <c r="E49" s="35"/>
      <c r="F49" s="35"/>
      <c r="G49" s="38"/>
    </row>
    <row r="50" spans="1:7" x14ac:dyDescent="0.3">
      <c r="A50" s="72" t="s">
        <v>141</v>
      </c>
      <c r="B50" s="72"/>
      <c r="C50" s="72"/>
      <c r="D50" s="72"/>
      <c r="E50" s="72"/>
      <c r="F50" s="72"/>
      <c r="G50" s="72"/>
    </row>
    <row r="51" spans="1:7" x14ac:dyDescent="0.3">
      <c r="A51" s="72" t="s">
        <v>142</v>
      </c>
      <c r="B51" s="72"/>
      <c r="C51" s="72"/>
      <c r="D51" s="72"/>
      <c r="E51" s="72"/>
      <c r="F51" s="72"/>
      <c r="G51" s="72"/>
    </row>
    <row r="52" spans="1:7" ht="45" customHeight="1" x14ac:dyDescent="0.3">
      <c r="A52" s="72" t="s">
        <v>147</v>
      </c>
      <c r="B52" s="72"/>
      <c r="C52" s="72"/>
      <c r="D52" s="72"/>
      <c r="E52" s="72"/>
      <c r="F52" s="72"/>
      <c r="G52" s="72"/>
    </row>
    <row r="53" spans="1:7" ht="45" customHeight="1" x14ac:dyDescent="0.3">
      <c r="A53" s="72" t="s">
        <v>143</v>
      </c>
      <c r="B53" s="72"/>
      <c r="C53" s="72"/>
      <c r="D53" s="72"/>
      <c r="E53" s="72"/>
      <c r="F53" s="72"/>
      <c r="G53" s="72"/>
    </row>
    <row r="54" spans="1:7" x14ac:dyDescent="0.3">
      <c r="A54" s="72" t="s">
        <v>148</v>
      </c>
      <c r="B54" s="72"/>
      <c r="C54" s="72"/>
      <c r="D54" s="72"/>
      <c r="E54" s="72"/>
      <c r="F54" s="72"/>
      <c r="G54" s="72"/>
    </row>
    <row r="55" spans="1:7" ht="27" customHeight="1" x14ac:dyDescent="0.3">
      <c r="A55" s="72" t="s">
        <v>144</v>
      </c>
      <c r="B55" s="72"/>
      <c r="C55" s="72"/>
      <c r="D55" s="72"/>
      <c r="E55" s="72"/>
      <c r="F55" s="72"/>
      <c r="G55" s="72"/>
    </row>
    <row r="56" spans="1:7" ht="27" customHeight="1" x14ac:dyDescent="0.3">
      <c r="A56" s="72" t="s">
        <v>145</v>
      </c>
      <c r="B56" s="72"/>
      <c r="C56" s="72"/>
      <c r="D56" s="72"/>
      <c r="E56" s="72"/>
      <c r="F56" s="72"/>
      <c r="G56" s="72"/>
    </row>
    <row r="57" spans="1:7" ht="27" customHeight="1" x14ac:dyDescent="0.3">
      <c r="A57" s="72" t="s">
        <v>146</v>
      </c>
      <c r="B57" s="72"/>
      <c r="C57" s="72"/>
      <c r="D57" s="72"/>
      <c r="E57" s="72"/>
      <c r="F57" s="72"/>
      <c r="G57" s="72"/>
    </row>
  </sheetData>
  <sheetProtection algorithmName="SHA-512" hashValue="mH/as4cknZ7MacU/fUW05lgPHLKxwGixH57iW+9TJ4PctmqeGRf25NALNRX9XX1yy31ERJzmOxre/8pTzzCGPQ==" saltValue="NjhOMZUpdWdm9EbvVUKX6A==" spinCount="100000" sheet="1" objects="1" scenarios="1"/>
  <mergeCells count="14">
    <mergeCell ref="A25:A29"/>
    <mergeCell ref="A1:D1"/>
    <mergeCell ref="A2:C2"/>
    <mergeCell ref="A6:A8"/>
    <mergeCell ref="A10:A13"/>
    <mergeCell ref="A16:A20"/>
    <mergeCell ref="A54:G54"/>
    <mergeCell ref="A55:G55"/>
    <mergeCell ref="A56:G56"/>
    <mergeCell ref="A57:G57"/>
    <mergeCell ref="A50:G50"/>
    <mergeCell ref="A51:G51"/>
    <mergeCell ref="A52:G52"/>
    <mergeCell ref="A53:G53"/>
  </mergeCells>
  <pageMargins left="0.59055118110236227" right="0.47244094488188981" top="1.1417322834645669" bottom="0.39370078740157483" header="0.19685039370078741" footer="0.39370078740157483"/>
  <pageSetup paperSize="9" scale="91" fitToHeight="6" orientation="landscape" r:id="rId1"/>
  <headerFooter>
    <oddHeader>&amp;L&amp;G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D9266F-D93D-42C5-9025-F2A73F52E560}">
  <sheetPr>
    <pageSetUpPr fitToPage="1"/>
  </sheetPr>
  <dimension ref="A1:L156"/>
  <sheetViews>
    <sheetView tabSelected="1" zoomScaleNormal="100" workbookViewId="0">
      <selection activeCell="K3" sqref="K3"/>
    </sheetView>
  </sheetViews>
  <sheetFormatPr baseColWidth="10" defaultColWidth="11.44140625" defaultRowHeight="14.4" x14ac:dyDescent="0.3"/>
  <cols>
    <col min="1" max="1" width="28.44140625" customWidth="1"/>
    <col min="2" max="2" width="10.5546875" customWidth="1"/>
    <col min="3" max="3" width="18.6640625" customWidth="1"/>
    <col min="4" max="4" width="14" customWidth="1"/>
    <col min="5" max="5" width="11.44140625" customWidth="1"/>
    <col min="6" max="6" width="3.33203125" customWidth="1"/>
    <col min="7" max="7" width="12.21875" customWidth="1"/>
    <col min="8" max="8" width="11.44140625" customWidth="1"/>
    <col min="9" max="9" width="13.77734375" customWidth="1"/>
    <col min="10" max="10" width="17.109375" hidden="1" customWidth="1"/>
    <col min="11" max="11" width="13.33203125" style="52" customWidth="1"/>
    <col min="13" max="13" width="16" customWidth="1"/>
  </cols>
  <sheetData>
    <row r="1" spans="1:12" s="6" customFormat="1" ht="26.4" customHeight="1" thickBot="1" x14ac:dyDescent="0.35">
      <c r="A1" s="90" t="s">
        <v>80</v>
      </c>
      <c r="B1" s="91"/>
      <c r="C1" s="91"/>
      <c r="D1" s="91"/>
      <c r="E1" s="91"/>
      <c r="F1" s="91"/>
      <c r="G1" s="91"/>
      <c r="H1" s="91"/>
      <c r="I1" s="91"/>
      <c r="J1" s="91"/>
      <c r="K1" s="91"/>
    </row>
    <row r="2" spans="1:12" ht="88.8" customHeight="1" x14ac:dyDescent="0.3">
      <c r="A2" s="92" t="s">
        <v>81</v>
      </c>
      <c r="B2" s="92"/>
      <c r="C2" s="92"/>
      <c r="D2" s="92"/>
      <c r="E2" s="92"/>
      <c r="F2" s="92"/>
      <c r="G2" s="42" t="s">
        <v>82</v>
      </c>
      <c r="H2" s="42" t="s">
        <v>83</v>
      </c>
      <c r="I2" s="42" t="s">
        <v>156</v>
      </c>
      <c r="J2" s="42" t="s">
        <v>157</v>
      </c>
      <c r="K2" s="43" t="s">
        <v>84</v>
      </c>
    </row>
    <row r="3" spans="1:12" ht="13.95" customHeight="1" x14ac:dyDescent="0.3">
      <c r="A3" s="93" t="s">
        <v>85</v>
      </c>
      <c r="B3" s="93"/>
      <c r="C3" s="93"/>
      <c r="D3" s="93"/>
      <c r="E3" s="93"/>
      <c r="F3" s="93"/>
      <c r="G3" s="44">
        <v>3060</v>
      </c>
      <c r="H3" s="45">
        <v>8</v>
      </c>
      <c r="I3" s="46"/>
      <c r="J3" s="107">
        <f>TRUNC(I3,2)</f>
        <v>0</v>
      </c>
      <c r="K3" s="47">
        <f>G3*J3</f>
        <v>0</v>
      </c>
    </row>
    <row r="4" spans="1:12" ht="13.95" customHeight="1" x14ac:dyDescent="0.3">
      <c r="A4" s="89" t="s">
        <v>86</v>
      </c>
      <c r="B4" s="89"/>
      <c r="C4" s="89"/>
      <c r="D4" s="89"/>
      <c r="E4" s="89"/>
      <c r="F4" s="89"/>
      <c r="G4" s="48"/>
      <c r="H4" s="49"/>
      <c r="I4" s="50"/>
      <c r="J4" s="108"/>
      <c r="K4" s="71"/>
    </row>
    <row r="5" spans="1:12" ht="13.95" customHeight="1" x14ac:dyDescent="0.3">
      <c r="A5" s="89" t="s">
        <v>87</v>
      </c>
      <c r="B5" s="89"/>
      <c r="C5" s="89"/>
      <c r="D5" s="89"/>
      <c r="E5" s="89"/>
      <c r="F5" s="89"/>
      <c r="G5" s="48"/>
      <c r="H5" s="49"/>
      <c r="I5" s="50"/>
      <c r="J5" s="108"/>
      <c r="K5" s="71"/>
    </row>
    <row r="6" spans="1:12" ht="13.95" customHeight="1" x14ac:dyDescent="0.3">
      <c r="A6" s="89" t="s">
        <v>88</v>
      </c>
      <c r="B6" s="89"/>
      <c r="C6" s="89"/>
      <c r="D6" s="89"/>
      <c r="E6" s="89"/>
      <c r="F6" s="89"/>
      <c r="G6" s="48"/>
      <c r="H6" s="49"/>
      <c r="I6" s="50"/>
      <c r="J6" s="108"/>
      <c r="K6" s="71"/>
    </row>
    <row r="7" spans="1:12" ht="13.95" customHeight="1" x14ac:dyDescent="0.3">
      <c r="A7" s="89" t="s">
        <v>89</v>
      </c>
      <c r="B7" s="89"/>
      <c r="C7" s="89"/>
      <c r="D7" s="89"/>
      <c r="E7" s="89"/>
      <c r="F7" s="89"/>
      <c r="G7" s="48"/>
      <c r="H7" s="49"/>
      <c r="I7" s="50"/>
      <c r="J7" s="108"/>
      <c r="K7" s="71"/>
    </row>
    <row r="8" spans="1:12" ht="19.2" customHeight="1" x14ac:dyDescent="0.3">
      <c r="A8" s="95" t="s">
        <v>90</v>
      </c>
      <c r="B8" s="95"/>
      <c r="C8" s="95"/>
      <c r="D8" s="95"/>
      <c r="E8" s="95"/>
      <c r="F8" s="95"/>
      <c r="G8" s="44">
        <v>75</v>
      </c>
      <c r="H8" s="45">
        <v>30</v>
      </c>
      <c r="I8" s="46"/>
      <c r="J8" s="107">
        <f t="shared" ref="J8:J9" si="0">TRUNC(I8,2)</f>
        <v>0</v>
      </c>
      <c r="K8" s="47">
        <f t="shared" ref="K8:K9" si="1">G8*J8</f>
        <v>0</v>
      </c>
    </row>
    <row r="9" spans="1:12" ht="13.95" customHeight="1" x14ac:dyDescent="0.3">
      <c r="A9" s="96" t="s">
        <v>91</v>
      </c>
      <c r="B9" s="97"/>
      <c r="C9" s="97"/>
      <c r="D9" s="97"/>
      <c r="E9" s="97"/>
      <c r="F9" s="98"/>
      <c r="G9" s="44">
        <v>75</v>
      </c>
      <c r="H9" s="51">
        <v>40</v>
      </c>
      <c r="I9" s="46"/>
      <c r="J9" s="107">
        <f t="shared" si="0"/>
        <v>0</v>
      </c>
      <c r="K9" s="47">
        <f t="shared" si="1"/>
        <v>0</v>
      </c>
      <c r="L9" s="52"/>
    </row>
    <row r="10" spans="1:12" x14ac:dyDescent="0.3">
      <c r="A10" s="99" t="s">
        <v>92</v>
      </c>
      <c r="B10" s="99"/>
      <c r="C10" s="99"/>
      <c r="D10" s="99"/>
      <c r="E10" s="99"/>
      <c r="F10" s="99"/>
      <c r="G10" s="94">
        <f>K3+K8+K9</f>
        <v>0</v>
      </c>
      <c r="H10" s="94"/>
      <c r="I10" s="94"/>
      <c r="J10" s="94"/>
      <c r="K10" s="94"/>
      <c r="L10" s="52"/>
    </row>
    <row r="11" spans="1:12" x14ac:dyDescent="0.3">
      <c r="A11" s="100"/>
      <c r="B11" s="100"/>
      <c r="C11" s="100"/>
      <c r="D11" s="100"/>
      <c r="E11" s="100"/>
      <c r="F11" s="100"/>
      <c r="G11" s="100"/>
      <c r="H11" s="100"/>
      <c r="I11" s="100"/>
      <c r="J11" s="100"/>
      <c r="K11" s="100"/>
      <c r="L11" s="52"/>
    </row>
    <row r="12" spans="1:12" x14ac:dyDescent="0.3">
      <c r="A12" s="93" t="s">
        <v>93</v>
      </c>
      <c r="B12" s="93"/>
      <c r="C12" s="93"/>
      <c r="D12" s="93"/>
      <c r="E12" s="93"/>
      <c r="F12" s="93"/>
      <c r="G12" s="44">
        <v>1500</v>
      </c>
      <c r="H12" s="47">
        <v>4</v>
      </c>
      <c r="I12" s="46"/>
      <c r="J12" s="107">
        <f t="shared" ref="J12" si="2">TRUNC(I12,2)</f>
        <v>0</v>
      </c>
      <c r="K12" s="47">
        <f t="shared" ref="K12" si="3">G12*J12</f>
        <v>0</v>
      </c>
    </row>
    <row r="13" spans="1:12" x14ac:dyDescent="0.3">
      <c r="A13" s="89" t="s">
        <v>87</v>
      </c>
      <c r="B13" s="89"/>
      <c r="C13" s="89"/>
      <c r="D13" s="89"/>
      <c r="E13" s="89"/>
      <c r="F13" s="89"/>
      <c r="G13" s="48"/>
      <c r="H13" s="53"/>
      <c r="I13" s="53"/>
      <c r="J13" s="109"/>
      <c r="K13" s="54"/>
    </row>
    <row r="14" spans="1:12" x14ac:dyDescent="0.3">
      <c r="A14" s="89" t="s">
        <v>94</v>
      </c>
      <c r="B14" s="89"/>
      <c r="C14" s="89"/>
      <c r="D14" s="89"/>
      <c r="E14" s="89"/>
      <c r="F14" s="89"/>
      <c r="G14" s="48"/>
      <c r="H14" s="53"/>
      <c r="I14" s="53"/>
      <c r="J14" s="109"/>
      <c r="K14" s="54"/>
    </row>
    <row r="15" spans="1:12" s="55" customFormat="1" ht="18" customHeight="1" x14ac:dyDescent="0.3">
      <c r="A15" s="95" t="s">
        <v>90</v>
      </c>
      <c r="B15" s="95"/>
      <c r="C15" s="95"/>
      <c r="D15" s="95"/>
      <c r="E15" s="95"/>
      <c r="F15" s="95"/>
      <c r="G15" s="44">
        <v>80</v>
      </c>
      <c r="H15" s="51">
        <v>30</v>
      </c>
      <c r="I15" s="46"/>
      <c r="J15" s="107">
        <f t="shared" ref="J15" si="4">TRUNC(I15,2)</f>
        <v>0</v>
      </c>
      <c r="K15" s="47">
        <f t="shared" ref="K15" si="5">G15*J15</f>
        <v>0</v>
      </c>
      <c r="L15" s="70"/>
    </row>
    <row r="16" spans="1:12" x14ac:dyDescent="0.3">
      <c r="A16" s="99" t="s">
        <v>95</v>
      </c>
      <c r="B16" s="99"/>
      <c r="C16" s="99"/>
      <c r="D16" s="99"/>
      <c r="E16" s="99"/>
      <c r="F16" s="99"/>
      <c r="G16" s="94">
        <f>K12+K15</f>
        <v>0</v>
      </c>
      <c r="H16" s="94"/>
      <c r="I16" s="94"/>
      <c r="J16" s="94"/>
      <c r="K16" s="94"/>
    </row>
    <row r="17" spans="1:12" x14ac:dyDescent="0.3">
      <c r="A17" s="104"/>
      <c r="B17" s="104"/>
      <c r="C17" s="104"/>
      <c r="D17" s="104"/>
      <c r="E17" s="104"/>
      <c r="F17" s="104"/>
      <c r="G17" s="104"/>
      <c r="H17" s="104"/>
      <c r="I17" s="104"/>
      <c r="J17" s="104"/>
      <c r="K17" s="105"/>
    </row>
    <row r="18" spans="1:12" x14ac:dyDescent="0.3">
      <c r="A18" s="93" t="s">
        <v>96</v>
      </c>
      <c r="B18" s="93"/>
      <c r="C18" s="93"/>
      <c r="D18" s="93"/>
      <c r="E18" s="93"/>
      <c r="F18" s="93"/>
      <c r="G18" s="44">
        <v>1100</v>
      </c>
      <c r="H18" s="47">
        <v>13</v>
      </c>
      <c r="I18" s="46"/>
      <c r="J18" s="107">
        <f t="shared" ref="J18" si="6">TRUNC(I18,2)</f>
        <v>0</v>
      </c>
      <c r="K18" s="47">
        <f t="shared" ref="K18" si="7">G18*J18</f>
        <v>0</v>
      </c>
    </row>
    <row r="19" spans="1:12" x14ac:dyDescent="0.3">
      <c r="A19" s="89" t="s">
        <v>97</v>
      </c>
      <c r="B19" s="89"/>
      <c r="C19" s="89"/>
      <c r="D19" s="89"/>
      <c r="E19" s="89"/>
      <c r="F19" s="89"/>
      <c r="G19" s="56"/>
      <c r="H19" s="57"/>
      <c r="I19" s="57"/>
      <c r="J19" s="110"/>
      <c r="K19" s="58"/>
    </row>
    <row r="20" spans="1:12" x14ac:dyDescent="0.3">
      <c r="A20" s="89" t="s">
        <v>98</v>
      </c>
      <c r="B20" s="89"/>
      <c r="C20" s="89"/>
      <c r="D20" s="89"/>
      <c r="E20" s="89"/>
      <c r="F20" s="89"/>
      <c r="G20" s="56"/>
      <c r="H20" s="57"/>
      <c r="I20" s="57"/>
      <c r="J20" s="110"/>
      <c r="K20" s="58"/>
    </row>
    <row r="21" spans="1:12" x14ac:dyDescent="0.3">
      <c r="A21" s="89" t="s">
        <v>99</v>
      </c>
      <c r="B21" s="89"/>
      <c r="C21" s="89"/>
      <c r="D21" s="89"/>
      <c r="E21" s="89"/>
      <c r="F21" s="89"/>
      <c r="G21" s="56"/>
      <c r="H21" s="57"/>
      <c r="I21" s="57"/>
      <c r="J21" s="110"/>
      <c r="K21" s="58"/>
    </row>
    <row r="22" spans="1:12" x14ac:dyDescent="0.3">
      <c r="A22" s="89" t="s">
        <v>100</v>
      </c>
      <c r="B22" s="89"/>
      <c r="C22" s="89"/>
      <c r="D22" s="89"/>
      <c r="E22" s="89"/>
      <c r="F22" s="89"/>
      <c r="G22" s="56"/>
      <c r="H22" s="57"/>
      <c r="I22" s="57"/>
      <c r="J22" s="110"/>
      <c r="K22" s="58"/>
    </row>
    <row r="23" spans="1:12" x14ac:dyDescent="0.3">
      <c r="A23" s="89" t="s">
        <v>101</v>
      </c>
      <c r="B23" s="89"/>
      <c r="C23" s="89"/>
      <c r="D23" s="89"/>
      <c r="E23" s="89"/>
      <c r="F23" s="89"/>
      <c r="G23" s="56"/>
      <c r="H23" s="57"/>
      <c r="I23" s="57"/>
      <c r="J23" s="110"/>
      <c r="K23" s="58"/>
    </row>
    <row r="24" spans="1:12" x14ac:dyDescent="0.3">
      <c r="A24" s="89" t="s">
        <v>102</v>
      </c>
      <c r="B24" s="89"/>
      <c r="C24" s="89"/>
      <c r="D24" s="89"/>
      <c r="E24" s="89"/>
      <c r="F24" s="89"/>
      <c r="G24" s="56"/>
      <c r="H24" s="57"/>
      <c r="I24" s="57"/>
      <c r="J24" s="110"/>
      <c r="K24" s="58"/>
    </row>
    <row r="25" spans="1:12" x14ac:dyDescent="0.3">
      <c r="A25" s="89" t="s">
        <v>103</v>
      </c>
      <c r="B25" s="89"/>
      <c r="C25" s="89"/>
      <c r="D25" s="89"/>
      <c r="E25" s="89"/>
      <c r="F25" s="89"/>
      <c r="G25" s="56"/>
      <c r="H25" s="57"/>
      <c r="I25" s="57"/>
      <c r="J25" s="110"/>
      <c r="K25" s="58"/>
    </row>
    <row r="26" spans="1:12" ht="13.95" customHeight="1" x14ac:dyDescent="0.3">
      <c r="A26" s="89" t="s">
        <v>104</v>
      </c>
      <c r="B26" s="89"/>
      <c r="C26" s="89"/>
      <c r="D26" s="89"/>
      <c r="E26" s="89"/>
      <c r="F26" s="89"/>
      <c r="G26" s="44">
        <v>30</v>
      </c>
      <c r="H26" s="51">
        <v>40</v>
      </c>
      <c r="I26" s="46"/>
      <c r="J26" s="107">
        <f t="shared" ref="J26" si="8">TRUNC(I26,2)</f>
        <v>0</v>
      </c>
      <c r="K26" s="47">
        <f>G26*I26</f>
        <v>0</v>
      </c>
      <c r="L26" s="52"/>
    </row>
    <row r="27" spans="1:12" x14ac:dyDescent="0.3">
      <c r="A27" s="99" t="s">
        <v>105</v>
      </c>
      <c r="B27" s="99"/>
      <c r="C27" s="99"/>
      <c r="D27" s="99"/>
      <c r="E27" s="99"/>
      <c r="F27" s="99"/>
      <c r="G27" s="101">
        <f>K18+K26</f>
        <v>0</v>
      </c>
      <c r="H27" s="102"/>
      <c r="I27" s="102"/>
      <c r="J27" s="102"/>
      <c r="K27" s="103"/>
    </row>
    <row r="28" spans="1:12" x14ac:dyDescent="0.3">
      <c r="A28" s="100"/>
      <c r="B28" s="100"/>
      <c r="C28" s="100"/>
      <c r="D28" s="100"/>
      <c r="E28" s="100"/>
      <c r="F28" s="100"/>
      <c r="G28" s="100"/>
      <c r="H28" s="100"/>
      <c r="I28" s="100"/>
      <c r="J28" s="100"/>
      <c r="K28" s="100"/>
    </row>
    <row r="29" spans="1:12" x14ac:dyDescent="0.3">
      <c r="A29" s="93" t="s">
        <v>106</v>
      </c>
      <c r="B29" s="93"/>
      <c r="C29" s="93"/>
      <c r="D29" s="93"/>
      <c r="E29" s="93"/>
      <c r="F29" s="93"/>
      <c r="G29" s="44">
        <v>1250</v>
      </c>
      <c r="H29" s="47">
        <v>22</v>
      </c>
      <c r="I29" s="46"/>
      <c r="J29" s="107">
        <f t="shared" ref="J29" si="9">TRUNC(I29,2)</f>
        <v>0</v>
      </c>
      <c r="K29" s="47">
        <f>G29*I29</f>
        <v>0</v>
      </c>
    </row>
    <row r="30" spans="1:12" x14ac:dyDescent="0.3">
      <c r="A30" s="89" t="s">
        <v>107</v>
      </c>
      <c r="B30" s="89"/>
      <c r="C30" s="89"/>
      <c r="D30" s="89"/>
      <c r="E30" s="89"/>
      <c r="F30" s="89"/>
      <c r="G30" s="56"/>
      <c r="H30" s="57"/>
      <c r="I30" s="57"/>
      <c r="J30" s="110"/>
      <c r="K30" s="58"/>
    </row>
    <row r="31" spans="1:12" x14ac:dyDescent="0.3">
      <c r="A31" s="89" t="s">
        <v>98</v>
      </c>
      <c r="B31" s="89"/>
      <c r="C31" s="89"/>
      <c r="D31" s="89"/>
      <c r="E31" s="89"/>
      <c r="F31" s="89"/>
      <c r="G31" s="56"/>
      <c r="H31" s="57"/>
      <c r="I31" s="57"/>
      <c r="J31" s="110"/>
      <c r="K31" s="58"/>
    </row>
    <row r="32" spans="1:12" x14ac:dyDescent="0.3">
      <c r="A32" s="89" t="s">
        <v>99</v>
      </c>
      <c r="B32" s="89"/>
      <c r="C32" s="89"/>
      <c r="D32" s="89"/>
      <c r="E32" s="89"/>
      <c r="F32" s="89"/>
      <c r="G32" s="56"/>
      <c r="H32" s="57"/>
      <c r="I32" s="57"/>
      <c r="J32" s="110"/>
      <c r="K32" s="58"/>
    </row>
    <row r="33" spans="1:12" x14ac:dyDescent="0.3">
      <c r="A33" s="89" t="s">
        <v>100</v>
      </c>
      <c r="B33" s="89"/>
      <c r="C33" s="89"/>
      <c r="D33" s="89"/>
      <c r="E33" s="89"/>
      <c r="F33" s="89"/>
      <c r="G33" s="56"/>
      <c r="H33" s="57"/>
      <c r="I33" s="57"/>
      <c r="J33" s="110"/>
      <c r="K33" s="58"/>
    </row>
    <row r="34" spans="1:12" x14ac:dyDescent="0.3">
      <c r="A34" s="89" t="s">
        <v>108</v>
      </c>
      <c r="B34" s="89"/>
      <c r="C34" s="89"/>
      <c r="D34" s="89"/>
      <c r="E34" s="89"/>
      <c r="F34" s="89"/>
      <c r="G34" s="56"/>
      <c r="H34" s="57"/>
      <c r="I34" s="57"/>
      <c r="J34" s="110"/>
      <c r="K34" s="58"/>
    </row>
    <row r="35" spans="1:12" x14ac:dyDescent="0.3">
      <c r="A35" s="89" t="s">
        <v>109</v>
      </c>
      <c r="B35" s="89"/>
      <c r="C35" s="89"/>
      <c r="D35" s="89"/>
      <c r="E35" s="89"/>
      <c r="F35" s="89"/>
      <c r="G35" s="56"/>
      <c r="H35" s="57"/>
      <c r="I35" s="57"/>
      <c r="J35" s="110"/>
      <c r="K35" s="58"/>
    </row>
    <row r="36" spans="1:12" x14ac:dyDescent="0.3">
      <c r="A36" s="89" t="s">
        <v>110</v>
      </c>
      <c r="B36" s="89"/>
      <c r="C36" s="89"/>
      <c r="D36" s="89"/>
      <c r="E36" s="89"/>
      <c r="F36" s="89"/>
      <c r="G36" s="56"/>
      <c r="H36" s="57"/>
      <c r="I36" s="57"/>
      <c r="J36" s="110"/>
      <c r="K36" s="58"/>
    </row>
    <row r="37" spans="1:12" x14ac:dyDescent="0.3">
      <c r="A37" s="89" t="s">
        <v>111</v>
      </c>
      <c r="B37" s="89"/>
      <c r="C37" s="89"/>
      <c r="D37" s="89"/>
      <c r="E37" s="89"/>
      <c r="F37" s="89"/>
      <c r="G37" s="56"/>
      <c r="H37" s="57"/>
      <c r="I37" s="57"/>
      <c r="J37" s="110"/>
      <c r="K37" s="58"/>
    </row>
    <row r="38" spans="1:12" x14ac:dyDescent="0.3">
      <c r="A38" s="89" t="s">
        <v>112</v>
      </c>
      <c r="B38" s="89"/>
      <c r="C38" s="89"/>
      <c r="D38" s="89"/>
      <c r="E38" s="89"/>
      <c r="F38" s="89"/>
      <c r="G38" s="56"/>
      <c r="H38" s="57"/>
      <c r="I38" s="57"/>
      <c r="J38" s="110"/>
      <c r="K38" s="58"/>
    </row>
    <row r="39" spans="1:12" ht="13.95" customHeight="1" x14ac:dyDescent="0.3">
      <c r="A39" s="89" t="s">
        <v>104</v>
      </c>
      <c r="B39" s="89"/>
      <c r="C39" s="89"/>
      <c r="D39" s="89"/>
      <c r="E39" s="89"/>
      <c r="F39" s="89"/>
      <c r="G39" s="44">
        <v>30</v>
      </c>
      <c r="H39" s="51">
        <v>40</v>
      </c>
      <c r="I39" s="46"/>
      <c r="J39" s="107">
        <f t="shared" ref="J39" si="10">TRUNC(I39,2)</f>
        <v>0</v>
      </c>
      <c r="K39" s="47">
        <f>G39*I39</f>
        <v>0</v>
      </c>
      <c r="L39" s="52"/>
    </row>
    <row r="40" spans="1:12" x14ac:dyDescent="0.3">
      <c r="A40" s="99" t="s">
        <v>113</v>
      </c>
      <c r="B40" s="99"/>
      <c r="C40" s="99"/>
      <c r="D40" s="99"/>
      <c r="E40" s="99"/>
      <c r="F40" s="99"/>
      <c r="G40" s="94">
        <f>K29+K39</f>
        <v>0</v>
      </c>
      <c r="H40" s="94"/>
      <c r="I40" s="94"/>
      <c r="J40" s="94"/>
      <c r="K40" s="94"/>
    </row>
    <row r="41" spans="1:12" x14ac:dyDescent="0.3">
      <c r="A41" s="100"/>
      <c r="B41" s="100"/>
      <c r="C41" s="100"/>
      <c r="D41" s="100"/>
      <c r="E41" s="100"/>
      <c r="F41" s="100"/>
      <c r="G41" s="100"/>
      <c r="H41" s="100"/>
      <c r="I41" s="100"/>
      <c r="J41" s="100"/>
      <c r="K41" s="100"/>
    </row>
    <row r="42" spans="1:12" x14ac:dyDescent="0.3">
      <c r="A42" s="93" t="s">
        <v>114</v>
      </c>
      <c r="B42" s="93"/>
      <c r="C42" s="93"/>
      <c r="D42" s="93"/>
      <c r="E42" s="93"/>
      <c r="F42" s="93"/>
      <c r="G42" s="44">
        <v>1000</v>
      </c>
      <c r="H42" s="47">
        <v>29</v>
      </c>
      <c r="I42" s="46"/>
      <c r="J42" s="107">
        <f t="shared" ref="J42" si="11">TRUNC(I42,2)</f>
        <v>0</v>
      </c>
      <c r="K42" s="47">
        <f>G42*I42</f>
        <v>0</v>
      </c>
    </row>
    <row r="43" spans="1:12" x14ac:dyDescent="0.3">
      <c r="A43" s="89" t="s">
        <v>115</v>
      </c>
      <c r="B43" s="89"/>
      <c r="C43" s="89"/>
      <c r="D43" s="89"/>
      <c r="E43" s="89"/>
      <c r="F43" s="89"/>
      <c r="G43" s="56"/>
      <c r="H43" s="57"/>
      <c r="I43" s="57"/>
      <c r="J43" s="110"/>
      <c r="K43" s="58"/>
    </row>
    <row r="44" spans="1:12" ht="30" customHeight="1" x14ac:dyDescent="0.3">
      <c r="A44" s="106" t="s">
        <v>116</v>
      </c>
      <c r="B44" s="106"/>
      <c r="C44" s="106"/>
      <c r="D44" s="106"/>
      <c r="E44" s="106"/>
      <c r="F44" s="106"/>
      <c r="G44" s="56"/>
      <c r="H44" s="57"/>
      <c r="I44" s="57"/>
      <c r="J44" s="110"/>
      <c r="K44" s="58"/>
    </row>
    <row r="45" spans="1:12" x14ac:dyDescent="0.3">
      <c r="A45" s="89" t="s">
        <v>117</v>
      </c>
      <c r="B45" s="89"/>
      <c r="C45" s="89"/>
      <c r="D45" s="89"/>
      <c r="E45" s="89"/>
      <c r="F45" s="89"/>
      <c r="G45" s="56"/>
      <c r="H45" s="57"/>
      <c r="I45" s="57"/>
      <c r="J45" s="110"/>
      <c r="K45" s="58"/>
    </row>
    <row r="46" spans="1:12" x14ac:dyDescent="0.3">
      <c r="A46" s="89" t="s">
        <v>118</v>
      </c>
      <c r="B46" s="89"/>
      <c r="C46" s="89"/>
      <c r="D46" s="89"/>
      <c r="E46" s="89"/>
      <c r="F46" s="89"/>
      <c r="G46" s="56"/>
      <c r="H46" s="57"/>
      <c r="I46" s="57"/>
      <c r="J46" s="110"/>
      <c r="K46" s="58"/>
    </row>
    <row r="47" spans="1:12" x14ac:dyDescent="0.3">
      <c r="A47" s="89" t="s">
        <v>119</v>
      </c>
      <c r="B47" s="89"/>
      <c r="C47" s="89"/>
      <c r="D47" s="89"/>
      <c r="E47" s="89"/>
      <c r="F47" s="89"/>
      <c r="G47" s="56"/>
      <c r="H47" s="57"/>
      <c r="I47" s="57"/>
      <c r="J47" s="110"/>
      <c r="K47" s="58"/>
    </row>
    <row r="48" spans="1:12" x14ac:dyDescent="0.3">
      <c r="A48" s="89" t="s">
        <v>120</v>
      </c>
      <c r="B48" s="89"/>
      <c r="C48" s="89"/>
      <c r="D48" s="89"/>
      <c r="E48" s="89"/>
      <c r="F48" s="89"/>
      <c r="G48" s="56"/>
      <c r="H48" s="57"/>
      <c r="I48" s="57"/>
      <c r="J48" s="110"/>
      <c r="K48" s="58"/>
    </row>
    <row r="49" spans="1:11" x14ac:dyDescent="0.3">
      <c r="A49" s="99" t="s">
        <v>121</v>
      </c>
      <c r="B49" s="99"/>
      <c r="C49" s="99"/>
      <c r="D49" s="99"/>
      <c r="E49" s="99"/>
      <c r="F49" s="99"/>
      <c r="G49" s="101">
        <f>K42</f>
        <v>0</v>
      </c>
      <c r="H49" s="102"/>
      <c r="I49" s="102"/>
      <c r="J49" s="102"/>
      <c r="K49" s="103"/>
    </row>
    <row r="50" spans="1:11" x14ac:dyDescent="0.3">
      <c r="A50" s="100"/>
      <c r="B50" s="100"/>
      <c r="C50" s="100"/>
      <c r="D50" s="100"/>
      <c r="E50" s="100"/>
      <c r="F50" s="100"/>
      <c r="G50" s="100"/>
      <c r="H50" s="100"/>
      <c r="I50" s="100"/>
      <c r="J50" s="100"/>
      <c r="K50" s="100"/>
    </row>
    <row r="51" spans="1:11" x14ac:dyDescent="0.3">
      <c r="A51" s="93" t="s">
        <v>122</v>
      </c>
      <c r="B51" s="93"/>
      <c r="C51" s="93"/>
      <c r="D51" s="93"/>
      <c r="E51" s="93"/>
      <c r="F51" s="93"/>
      <c r="G51" s="44">
        <v>250</v>
      </c>
      <c r="H51" s="47">
        <v>7</v>
      </c>
      <c r="I51" s="46"/>
      <c r="J51" s="107">
        <f t="shared" ref="J51" si="12">TRUNC(I51,2)</f>
        <v>0</v>
      </c>
      <c r="K51" s="47">
        <f>G51*I51</f>
        <v>0</v>
      </c>
    </row>
    <row r="52" spans="1:11" x14ac:dyDescent="0.3">
      <c r="A52" s="89" t="s">
        <v>123</v>
      </c>
      <c r="B52" s="89"/>
      <c r="C52" s="89"/>
      <c r="D52" s="89"/>
      <c r="E52" s="89"/>
      <c r="F52" s="89"/>
      <c r="G52" s="56"/>
      <c r="H52" s="56"/>
      <c r="I52" s="57"/>
      <c r="J52" s="110"/>
      <c r="K52" s="58"/>
    </row>
    <row r="53" spans="1:11" x14ac:dyDescent="0.3">
      <c r="A53" s="89" t="s">
        <v>124</v>
      </c>
      <c r="B53" s="89"/>
      <c r="C53" s="89"/>
      <c r="D53" s="89"/>
      <c r="E53" s="89"/>
      <c r="F53" s="89"/>
      <c r="G53" s="56"/>
      <c r="H53" s="56"/>
      <c r="I53" s="57"/>
      <c r="J53" s="110"/>
      <c r="K53" s="58"/>
    </row>
    <row r="54" spans="1:11" x14ac:dyDescent="0.3">
      <c r="A54" s="89" t="s">
        <v>125</v>
      </c>
      <c r="B54" s="89"/>
      <c r="C54" s="89"/>
      <c r="D54" s="89"/>
      <c r="E54" s="89"/>
      <c r="F54" s="89"/>
      <c r="G54" s="56"/>
      <c r="H54" s="56"/>
      <c r="I54" s="57"/>
      <c r="J54" s="110"/>
      <c r="K54" s="58"/>
    </row>
    <row r="55" spans="1:11" x14ac:dyDescent="0.3">
      <c r="A55" s="99" t="s">
        <v>126</v>
      </c>
      <c r="B55" s="99"/>
      <c r="C55" s="99"/>
      <c r="D55" s="99"/>
      <c r="E55" s="99"/>
      <c r="F55" s="99"/>
      <c r="G55" s="94">
        <f>K51</f>
        <v>0</v>
      </c>
      <c r="H55" s="94"/>
      <c r="I55" s="94"/>
      <c r="J55" s="94"/>
      <c r="K55" s="94"/>
    </row>
    <row r="56" spans="1:11" x14ac:dyDescent="0.3">
      <c r="A56" s="100"/>
      <c r="B56" s="100"/>
      <c r="C56" s="100"/>
      <c r="D56" s="100"/>
      <c r="E56" s="100"/>
      <c r="F56" s="100"/>
      <c r="G56" s="100"/>
      <c r="H56" s="100"/>
      <c r="I56" s="100"/>
      <c r="J56" s="100"/>
      <c r="K56" s="100"/>
    </row>
    <row r="57" spans="1:11" x14ac:dyDescent="0.3">
      <c r="A57" s="93" t="s">
        <v>127</v>
      </c>
      <c r="B57" s="93"/>
      <c r="C57" s="93"/>
      <c r="D57" s="93"/>
      <c r="E57" s="93"/>
      <c r="F57" s="93"/>
      <c r="G57" s="44"/>
      <c r="H57" s="44"/>
      <c r="I57" s="59"/>
      <c r="J57" s="111"/>
      <c r="K57" s="60"/>
    </row>
    <row r="58" spans="1:11" x14ac:dyDescent="0.3">
      <c r="A58" s="89" t="s">
        <v>128</v>
      </c>
      <c r="B58" s="89"/>
      <c r="C58" s="89"/>
      <c r="D58" s="89"/>
      <c r="E58" s="89"/>
      <c r="F58" s="89"/>
      <c r="G58" s="44">
        <v>400</v>
      </c>
      <c r="H58" s="47">
        <v>4</v>
      </c>
      <c r="I58" s="46"/>
      <c r="J58" s="107">
        <f t="shared" ref="J58:J59" si="13">TRUNC(I58,2)</f>
        <v>0</v>
      </c>
      <c r="K58" s="47">
        <f t="shared" ref="K58:K59" si="14">G58*I58</f>
        <v>0</v>
      </c>
    </row>
    <row r="59" spans="1:11" x14ac:dyDescent="0.3">
      <c r="A59" s="89" t="s">
        <v>129</v>
      </c>
      <c r="B59" s="89"/>
      <c r="C59" s="89"/>
      <c r="D59" s="89"/>
      <c r="E59" s="89"/>
      <c r="F59" s="89"/>
      <c r="G59" s="44">
        <v>600</v>
      </c>
      <c r="H59" s="47">
        <v>2</v>
      </c>
      <c r="I59" s="46"/>
      <c r="J59" s="107">
        <f t="shared" si="13"/>
        <v>0</v>
      </c>
      <c r="K59" s="47">
        <f t="shared" si="14"/>
        <v>0</v>
      </c>
    </row>
    <row r="60" spans="1:11" x14ac:dyDescent="0.3">
      <c r="A60" s="100"/>
      <c r="B60" s="100"/>
      <c r="C60" s="100"/>
      <c r="D60" s="100"/>
      <c r="E60" s="100"/>
      <c r="F60" s="100"/>
      <c r="G60" s="100"/>
      <c r="H60" s="100"/>
      <c r="I60" s="100"/>
      <c r="J60" s="100"/>
      <c r="K60" s="100"/>
    </row>
    <row r="61" spans="1:11" x14ac:dyDescent="0.3">
      <c r="A61" s="93" t="s">
        <v>130</v>
      </c>
      <c r="B61" s="93"/>
      <c r="C61" s="93"/>
      <c r="D61" s="93"/>
      <c r="E61" s="93"/>
      <c r="F61" s="93"/>
      <c r="G61" s="44">
        <v>3000</v>
      </c>
      <c r="H61" s="47">
        <v>2</v>
      </c>
      <c r="I61" s="46"/>
      <c r="J61" s="107">
        <f t="shared" ref="J61" si="15">TRUNC(I61,2)</f>
        <v>0</v>
      </c>
      <c r="K61" s="47">
        <f>G61*I61</f>
        <v>0</v>
      </c>
    </row>
    <row r="62" spans="1:11" x14ac:dyDescent="0.3">
      <c r="A62" s="89" t="s">
        <v>131</v>
      </c>
      <c r="B62" s="89"/>
      <c r="C62" s="89"/>
      <c r="D62" s="89"/>
      <c r="E62" s="89"/>
      <c r="F62" s="89"/>
      <c r="G62" s="56"/>
      <c r="H62" s="56"/>
      <c r="I62" s="57"/>
      <c r="J62" s="110"/>
      <c r="K62" s="58"/>
    </row>
    <row r="63" spans="1:11" x14ac:dyDescent="0.3">
      <c r="A63" s="100"/>
      <c r="B63" s="100"/>
      <c r="C63" s="100"/>
      <c r="D63" s="100"/>
      <c r="E63" s="100"/>
      <c r="F63" s="100"/>
      <c r="G63" s="100"/>
      <c r="H63" s="100"/>
      <c r="I63" s="100"/>
      <c r="J63" s="100"/>
      <c r="K63" s="100"/>
    </row>
    <row r="64" spans="1:11" x14ac:dyDescent="0.3">
      <c r="A64" s="93" t="s">
        <v>132</v>
      </c>
      <c r="B64" s="93"/>
      <c r="C64" s="93"/>
      <c r="D64" s="93"/>
      <c r="E64" s="93"/>
      <c r="F64" s="93"/>
      <c r="G64" s="44">
        <v>1500</v>
      </c>
      <c r="H64" s="47">
        <v>4</v>
      </c>
      <c r="I64" s="46"/>
      <c r="J64" s="107">
        <f t="shared" ref="J64" si="16">TRUNC(I64,2)</f>
        <v>0</v>
      </c>
      <c r="K64" s="47">
        <f>G64*I64</f>
        <v>0</v>
      </c>
    </row>
    <row r="65" spans="1:11" x14ac:dyDescent="0.3">
      <c r="A65" s="89" t="s">
        <v>133</v>
      </c>
      <c r="B65" s="89"/>
      <c r="C65" s="89"/>
      <c r="D65" s="89"/>
      <c r="E65" s="89"/>
      <c r="F65" s="89"/>
      <c r="G65" s="56"/>
      <c r="H65" s="56"/>
      <c r="I65" s="57"/>
      <c r="J65" s="110"/>
      <c r="K65" s="58"/>
    </row>
    <row r="66" spans="1:11" x14ac:dyDescent="0.3">
      <c r="A66" s="99" t="s">
        <v>134</v>
      </c>
      <c r="B66" s="99"/>
      <c r="C66" s="99"/>
      <c r="D66" s="99"/>
      <c r="E66" s="99"/>
      <c r="F66" s="99"/>
      <c r="G66" s="94">
        <f>K58+K59+K61+K64</f>
        <v>0</v>
      </c>
      <c r="H66" s="94"/>
      <c r="I66" s="94"/>
      <c r="J66" s="94"/>
      <c r="K66" s="94"/>
    </row>
    <row r="67" spans="1:11" x14ac:dyDescent="0.3">
      <c r="A67" s="100"/>
      <c r="B67" s="100"/>
      <c r="C67" s="100"/>
      <c r="D67" s="100"/>
      <c r="E67" s="100"/>
      <c r="F67" s="100"/>
      <c r="G67" s="100"/>
      <c r="H67" s="100"/>
      <c r="I67" s="100"/>
      <c r="J67" s="100"/>
      <c r="K67" s="100"/>
    </row>
    <row r="68" spans="1:11" x14ac:dyDescent="0.3">
      <c r="A68" s="93" t="s">
        <v>135</v>
      </c>
      <c r="B68" s="93"/>
      <c r="C68" s="93"/>
      <c r="D68" s="93"/>
      <c r="E68" s="93"/>
      <c r="F68" s="93"/>
      <c r="G68" s="44">
        <v>500</v>
      </c>
      <c r="H68" s="47">
        <v>3.5</v>
      </c>
      <c r="I68" s="46"/>
      <c r="J68" s="107">
        <f t="shared" ref="J68" si="17">TRUNC(I68,2)</f>
        <v>0</v>
      </c>
      <c r="K68" s="47">
        <f>G68*I68</f>
        <v>0</v>
      </c>
    </row>
    <row r="69" spans="1:11" x14ac:dyDescent="0.3">
      <c r="A69" s="89" t="s">
        <v>136</v>
      </c>
      <c r="B69" s="89"/>
      <c r="C69" s="89"/>
      <c r="D69" s="89"/>
      <c r="E69" s="89"/>
      <c r="F69" s="89"/>
      <c r="G69" s="56"/>
      <c r="H69" s="57"/>
      <c r="I69" s="57"/>
      <c r="J69" s="110"/>
      <c r="K69" s="58"/>
    </row>
    <row r="70" spans="1:11" x14ac:dyDescent="0.3">
      <c r="A70" s="89" t="s">
        <v>137</v>
      </c>
      <c r="B70" s="89"/>
      <c r="C70" s="89"/>
      <c r="D70" s="89"/>
      <c r="E70" s="89"/>
      <c r="F70" s="89"/>
      <c r="G70" s="44">
        <v>5</v>
      </c>
      <c r="H70" s="47">
        <v>80</v>
      </c>
      <c r="I70" s="46"/>
      <c r="J70" s="107">
        <f t="shared" ref="J70" si="18">TRUNC(I70,2)</f>
        <v>0</v>
      </c>
      <c r="K70" s="47">
        <f>G70*I70</f>
        <v>0</v>
      </c>
    </row>
    <row r="71" spans="1:11" x14ac:dyDescent="0.3">
      <c r="A71" s="99" t="s">
        <v>138</v>
      </c>
      <c r="B71" s="99"/>
      <c r="C71" s="99"/>
      <c r="D71" s="99"/>
      <c r="E71" s="99"/>
      <c r="F71" s="99"/>
      <c r="G71" s="101">
        <f>TRUNC(SUM(K68:K70),2)</f>
        <v>0</v>
      </c>
      <c r="H71" s="102"/>
      <c r="I71" s="102"/>
      <c r="J71" s="102"/>
      <c r="K71" s="103"/>
    </row>
    <row r="72" spans="1:11" x14ac:dyDescent="0.3">
      <c r="A72" s="84"/>
      <c r="B72" s="84"/>
      <c r="C72" s="84"/>
      <c r="D72" s="84"/>
      <c r="E72" s="84"/>
      <c r="F72" s="84"/>
      <c r="G72" s="84"/>
      <c r="H72" s="85"/>
      <c r="I72" s="61" t="s">
        <v>139</v>
      </c>
      <c r="J72" s="61" t="s">
        <v>139</v>
      </c>
      <c r="K72" s="62">
        <f>G66+G10+G55+G71+G49+G27+G16+G40</f>
        <v>0</v>
      </c>
    </row>
    <row r="73" spans="1:11" x14ac:dyDescent="0.3">
      <c r="A73" s="83"/>
      <c r="B73" s="83"/>
      <c r="C73" s="83"/>
      <c r="D73" s="83"/>
      <c r="E73" s="83"/>
      <c r="F73" s="83"/>
      <c r="G73" s="83"/>
      <c r="H73" s="83"/>
      <c r="I73" s="83"/>
      <c r="J73" s="83"/>
      <c r="K73" s="83"/>
    </row>
    <row r="74" spans="1:11" s="68" customFormat="1" ht="43.8" customHeight="1" x14ac:dyDescent="0.3">
      <c r="A74" s="88" t="s">
        <v>149</v>
      </c>
      <c r="B74" s="88"/>
      <c r="C74" s="88"/>
      <c r="D74" s="88"/>
      <c r="E74" s="88"/>
      <c r="F74" s="88"/>
      <c r="G74" s="88"/>
      <c r="H74" s="88"/>
      <c r="I74" s="88"/>
      <c r="J74" s="88"/>
      <c r="K74" s="88"/>
    </row>
    <row r="75" spans="1:11" s="68" customFormat="1" ht="30" customHeight="1" x14ac:dyDescent="0.3">
      <c r="A75" s="88" t="s">
        <v>150</v>
      </c>
      <c r="B75" s="88"/>
      <c r="C75" s="88"/>
      <c r="D75" s="88"/>
      <c r="E75" s="88"/>
      <c r="F75" s="88"/>
      <c r="G75" s="88"/>
      <c r="H75" s="88"/>
      <c r="I75" s="88"/>
      <c r="J75" s="88"/>
      <c r="K75" s="88"/>
    </row>
    <row r="76" spans="1:11" s="68" customFormat="1" ht="43.8" customHeight="1" x14ac:dyDescent="0.3">
      <c r="A76" s="88" t="s">
        <v>151</v>
      </c>
      <c r="B76" s="88"/>
      <c r="C76" s="88"/>
      <c r="D76" s="88"/>
      <c r="E76" s="88"/>
      <c r="F76" s="88"/>
      <c r="G76" s="88"/>
      <c r="H76" s="88"/>
      <c r="I76" s="88"/>
      <c r="J76" s="88"/>
      <c r="K76" s="88"/>
    </row>
    <row r="77" spans="1:11" s="68" customFormat="1" ht="31.8" customHeight="1" x14ac:dyDescent="0.3">
      <c r="A77" s="88" t="s">
        <v>152</v>
      </c>
      <c r="B77" s="88"/>
      <c r="C77" s="88"/>
      <c r="D77" s="88"/>
      <c r="E77" s="88"/>
      <c r="F77" s="88"/>
      <c r="G77" s="88"/>
      <c r="H77" s="88"/>
      <c r="I77" s="88"/>
      <c r="J77" s="88"/>
      <c r="K77" s="88"/>
    </row>
    <row r="78" spans="1:11" s="68" customFormat="1" ht="45" customHeight="1" x14ac:dyDescent="0.3">
      <c r="A78" s="87" t="s">
        <v>153</v>
      </c>
      <c r="B78" s="87"/>
      <c r="C78" s="87"/>
      <c r="D78" s="87"/>
      <c r="E78" s="87"/>
      <c r="F78" s="87"/>
      <c r="G78" s="87"/>
      <c r="H78" s="87"/>
      <c r="I78" s="87"/>
      <c r="J78" s="87"/>
      <c r="K78" s="87"/>
    </row>
    <row r="79" spans="1:11" s="69" customFormat="1" ht="46.8" customHeight="1" x14ac:dyDescent="0.3">
      <c r="A79" s="87" t="s">
        <v>154</v>
      </c>
      <c r="B79" s="87"/>
      <c r="C79" s="87"/>
      <c r="D79" s="87"/>
      <c r="E79" s="87"/>
      <c r="F79" s="87"/>
      <c r="G79" s="87"/>
      <c r="H79" s="87"/>
      <c r="I79" s="87"/>
      <c r="J79" s="87"/>
      <c r="K79" s="87"/>
    </row>
    <row r="80" spans="1:11" s="68" customFormat="1" ht="31.8" customHeight="1" x14ac:dyDescent="0.3">
      <c r="A80" s="88" t="s">
        <v>155</v>
      </c>
      <c r="B80" s="88"/>
      <c r="C80" s="88"/>
      <c r="D80" s="88"/>
      <c r="E80" s="88"/>
      <c r="F80" s="88"/>
      <c r="G80" s="88"/>
      <c r="H80" s="88"/>
      <c r="I80" s="88"/>
      <c r="J80" s="88"/>
      <c r="K80" s="88"/>
    </row>
    <row r="81" spans="1:11" s="68" customFormat="1" ht="56.4" customHeight="1" x14ac:dyDescent="0.3">
      <c r="A81" s="86"/>
      <c r="B81" s="86"/>
      <c r="C81" s="86"/>
      <c r="D81" s="86"/>
      <c r="E81" s="86"/>
      <c r="F81" s="86"/>
      <c r="G81" s="86"/>
      <c r="H81" s="86"/>
      <c r="I81" s="86"/>
      <c r="J81" s="86"/>
      <c r="K81" s="86"/>
    </row>
    <row r="82" spans="1:11" s="68" customFormat="1" ht="56.4" customHeight="1" x14ac:dyDescent="0.3">
      <c r="A82" s="86"/>
      <c r="B82" s="86"/>
      <c r="C82" s="86"/>
      <c r="D82" s="86"/>
      <c r="E82" s="86"/>
      <c r="F82" s="86"/>
      <c r="G82" s="86"/>
      <c r="H82" s="86"/>
      <c r="I82" s="86"/>
      <c r="J82" s="86"/>
      <c r="K82" s="86"/>
    </row>
    <row r="83" spans="1:11" s="68" customFormat="1" ht="56.4" customHeight="1" x14ac:dyDescent="0.3">
      <c r="A83" s="86"/>
      <c r="B83" s="86"/>
      <c r="C83" s="86"/>
      <c r="D83" s="86"/>
      <c r="E83" s="86"/>
      <c r="F83" s="86"/>
      <c r="G83" s="86"/>
      <c r="H83" s="86"/>
      <c r="I83" s="86"/>
      <c r="J83" s="86"/>
      <c r="K83" s="86"/>
    </row>
    <row r="84" spans="1:11" s="68" customFormat="1" ht="56.4" customHeight="1" x14ac:dyDescent="0.3">
      <c r="A84" s="86"/>
      <c r="B84" s="86"/>
      <c r="C84" s="86"/>
      <c r="D84" s="86"/>
      <c r="E84" s="86"/>
      <c r="F84" s="86"/>
      <c r="G84" s="86"/>
      <c r="H84" s="86"/>
      <c r="I84" s="86"/>
      <c r="J84" s="86"/>
      <c r="K84" s="86"/>
    </row>
    <row r="85" spans="1:11" s="68" customFormat="1" ht="56.4" customHeight="1" x14ac:dyDescent="0.3">
      <c r="A85" s="86"/>
      <c r="B85" s="86"/>
      <c r="C85" s="86"/>
      <c r="D85" s="86"/>
      <c r="E85" s="86"/>
      <c r="F85" s="86"/>
      <c r="G85" s="86"/>
      <c r="H85" s="86"/>
      <c r="I85" s="86"/>
      <c r="J85" s="86"/>
      <c r="K85" s="86"/>
    </row>
    <row r="86" spans="1:11" s="68" customFormat="1" ht="56.4" customHeight="1" x14ac:dyDescent="0.3">
      <c r="A86" s="86"/>
      <c r="B86" s="86"/>
      <c r="C86" s="86"/>
      <c r="D86" s="86"/>
      <c r="E86" s="86"/>
      <c r="F86" s="86"/>
      <c r="G86" s="86"/>
      <c r="H86" s="86"/>
      <c r="I86" s="86"/>
      <c r="J86" s="86"/>
      <c r="K86" s="86"/>
    </row>
    <row r="87" spans="1:11" s="68" customFormat="1" ht="56.4" customHeight="1" x14ac:dyDescent="0.3">
      <c r="A87" s="86"/>
      <c r="B87" s="86"/>
      <c r="C87" s="86"/>
      <c r="D87" s="86"/>
      <c r="E87" s="86"/>
      <c r="F87" s="86"/>
      <c r="G87" s="86"/>
      <c r="H87" s="86"/>
      <c r="I87" s="86"/>
      <c r="J87" s="86"/>
      <c r="K87" s="86"/>
    </row>
    <row r="88" spans="1:11" s="68" customFormat="1" ht="56.4" customHeight="1" x14ac:dyDescent="0.3">
      <c r="A88" s="86"/>
      <c r="B88" s="86"/>
      <c r="C88" s="86"/>
      <c r="D88" s="86"/>
      <c r="E88" s="86"/>
      <c r="F88" s="86"/>
      <c r="G88" s="86"/>
      <c r="H88" s="86"/>
      <c r="I88" s="86"/>
      <c r="J88" s="86"/>
      <c r="K88" s="86"/>
    </row>
    <row r="89" spans="1:11" s="68" customFormat="1" ht="56.4" customHeight="1" x14ac:dyDescent="0.3">
      <c r="A89" s="86"/>
      <c r="B89" s="86"/>
      <c r="C89" s="86"/>
      <c r="D89" s="86"/>
      <c r="E89" s="86"/>
      <c r="F89" s="86"/>
      <c r="G89" s="86"/>
      <c r="H89" s="86"/>
      <c r="I89" s="86"/>
      <c r="J89" s="86"/>
      <c r="K89" s="86"/>
    </row>
    <row r="90" spans="1:11" s="68" customFormat="1" ht="56.4" customHeight="1" x14ac:dyDescent="0.3">
      <c r="A90" s="86"/>
      <c r="B90" s="86"/>
      <c r="C90" s="86"/>
      <c r="D90" s="86"/>
      <c r="E90" s="86"/>
      <c r="F90" s="86"/>
      <c r="G90" s="86"/>
      <c r="H90" s="86"/>
      <c r="I90" s="86"/>
      <c r="J90" s="86"/>
      <c r="K90" s="86"/>
    </row>
    <row r="91" spans="1:11" s="68" customFormat="1" ht="56.4" customHeight="1" x14ac:dyDescent="0.3">
      <c r="A91" s="86"/>
      <c r="B91" s="86"/>
      <c r="C91" s="86"/>
      <c r="D91" s="86"/>
      <c r="E91" s="86"/>
      <c r="F91" s="86"/>
      <c r="G91" s="86"/>
      <c r="H91" s="86"/>
      <c r="I91" s="86"/>
      <c r="J91" s="86"/>
      <c r="K91" s="86"/>
    </row>
    <row r="92" spans="1:11" s="68" customFormat="1" ht="56.4" customHeight="1" x14ac:dyDescent="0.3">
      <c r="A92" s="86"/>
      <c r="B92" s="86"/>
      <c r="C92" s="86"/>
      <c r="D92" s="86"/>
      <c r="E92" s="86"/>
      <c r="F92" s="86"/>
      <c r="G92" s="86"/>
      <c r="H92" s="86"/>
      <c r="I92" s="86"/>
      <c r="J92" s="86"/>
      <c r="K92" s="86"/>
    </row>
    <row r="93" spans="1:11" s="68" customFormat="1" ht="56.4" customHeight="1" x14ac:dyDescent="0.3">
      <c r="A93" s="86"/>
      <c r="B93" s="86"/>
      <c r="C93" s="86"/>
      <c r="D93" s="86"/>
      <c r="E93" s="86"/>
      <c r="F93" s="86"/>
      <c r="G93" s="86"/>
      <c r="H93" s="86"/>
      <c r="I93" s="86"/>
      <c r="J93" s="86"/>
      <c r="K93" s="86"/>
    </row>
    <row r="94" spans="1:11" s="68" customFormat="1" ht="56.4" customHeight="1" x14ac:dyDescent="0.3">
      <c r="A94" s="86"/>
      <c r="B94" s="86"/>
      <c r="C94" s="86"/>
      <c r="D94" s="86"/>
      <c r="E94" s="86"/>
      <c r="F94" s="86"/>
      <c r="G94" s="86"/>
      <c r="H94" s="86"/>
      <c r="I94" s="86"/>
      <c r="J94" s="86"/>
      <c r="K94" s="86"/>
    </row>
    <row r="95" spans="1:11" s="68" customFormat="1" ht="56.4" customHeight="1" x14ac:dyDescent="0.3">
      <c r="A95" s="86"/>
      <c r="B95" s="86"/>
      <c r="C95" s="86"/>
      <c r="D95" s="86"/>
      <c r="E95" s="86"/>
      <c r="F95" s="86"/>
      <c r="G95" s="86"/>
      <c r="H95" s="86"/>
      <c r="I95" s="86"/>
      <c r="J95" s="86"/>
      <c r="K95" s="86"/>
    </row>
    <row r="96" spans="1:11" s="68" customFormat="1" ht="56.4" customHeight="1" x14ac:dyDescent="0.3">
      <c r="A96" s="86"/>
      <c r="B96" s="86"/>
      <c r="C96" s="86"/>
      <c r="D96" s="86"/>
      <c r="E96" s="86"/>
      <c r="F96" s="86"/>
      <c r="G96" s="86"/>
      <c r="H96" s="86"/>
      <c r="I96" s="86"/>
      <c r="J96" s="86"/>
      <c r="K96" s="86"/>
    </row>
    <row r="97" spans="1:11" x14ac:dyDescent="0.3">
      <c r="A97" s="83"/>
      <c r="B97" s="83"/>
      <c r="C97" s="83"/>
      <c r="D97" s="83"/>
      <c r="E97" s="83"/>
      <c r="F97" s="83"/>
      <c r="G97" s="83"/>
      <c r="H97" s="83"/>
      <c r="I97" s="83"/>
      <c r="J97" s="83"/>
      <c r="K97" s="83"/>
    </row>
    <row r="98" spans="1:11" x14ac:dyDescent="0.3">
      <c r="A98" s="83"/>
      <c r="B98" s="83"/>
      <c r="C98" s="83"/>
      <c r="D98" s="83"/>
      <c r="E98" s="83"/>
      <c r="F98" s="83"/>
      <c r="G98" s="83"/>
      <c r="H98" s="83"/>
      <c r="I98" s="83"/>
      <c r="J98" s="83"/>
      <c r="K98" s="83"/>
    </row>
    <row r="99" spans="1:11" x14ac:dyDescent="0.3">
      <c r="A99" s="83"/>
      <c r="B99" s="83"/>
      <c r="C99" s="83"/>
      <c r="D99" s="83"/>
      <c r="E99" s="83"/>
      <c r="F99" s="83"/>
      <c r="G99" s="83"/>
      <c r="H99" s="83"/>
      <c r="I99" s="83"/>
      <c r="J99" s="83"/>
      <c r="K99" s="83"/>
    </row>
    <row r="100" spans="1:11" x14ac:dyDescent="0.3">
      <c r="A100" s="83"/>
      <c r="B100" s="83"/>
      <c r="C100" s="83"/>
      <c r="D100" s="83"/>
      <c r="E100" s="83"/>
      <c r="F100" s="83"/>
      <c r="G100" s="83"/>
      <c r="H100" s="83"/>
      <c r="I100" s="83"/>
      <c r="J100" s="83"/>
      <c r="K100" s="83"/>
    </row>
    <row r="101" spans="1:11" x14ac:dyDescent="0.3">
      <c r="A101" s="83"/>
      <c r="B101" s="83"/>
      <c r="C101" s="83"/>
      <c r="D101" s="83"/>
      <c r="E101" s="83"/>
      <c r="F101" s="83"/>
      <c r="G101" s="83"/>
      <c r="H101" s="83"/>
      <c r="I101" s="83"/>
      <c r="J101" s="83"/>
      <c r="K101" s="83"/>
    </row>
    <row r="102" spans="1:11" x14ac:dyDescent="0.3">
      <c r="A102" s="83"/>
      <c r="B102" s="83"/>
      <c r="C102" s="83"/>
      <c r="D102" s="83"/>
      <c r="E102" s="83"/>
      <c r="F102" s="83"/>
      <c r="G102" s="83"/>
      <c r="H102" s="83"/>
      <c r="I102" s="83"/>
      <c r="J102" s="83"/>
      <c r="K102" s="83"/>
    </row>
    <row r="103" spans="1:11" x14ac:dyDescent="0.3">
      <c r="A103" s="83"/>
      <c r="B103" s="83"/>
      <c r="C103" s="83"/>
      <c r="D103" s="83"/>
      <c r="E103" s="83"/>
      <c r="F103" s="83"/>
      <c r="G103" s="83"/>
      <c r="H103" s="83"/>
      <c r="I103" s="83"/>
      <c r="J103" s="83"/>
      <c r="K103" s="83"/>
    </row>
    <row r="104" spans="1:11" x14ac:dyDescent="0.3">
      <c r="A104" s="83"/>
      <c r="B104" s="83"/>
      <c r="C104" s="83"/>
      <c r="D104" s="83"/>
      <c r="E104" s="83"/>
      <c r="F104" s="83"/>
      <c r="G104" s="83"/>
      <c r="H104" s="83"/>
      <c r="I104" s="83"/>
      <c r="J104" s="83"/>
      <c r="K104" s="83"/>
    </row>
    <row r="105" spans="1:11" x14ac:dyDescent="0.3">
      <c r="A105" s="83"/>
      <c r="B105" s="83"/>
      <c r="C105" s="83"/>
      <c r="D105" s="83"/>
      <c r="E105" s="83"/>
      <c r="F105" s="83"/>
      <c r="G105" s="83"/>
      <c r="H105" s="83"/>
      <c r="I105" s="83"/>
      <c r="J105" s="83"/>
      <c r="K105" s="83"/>
    </row>
    <row r="106" spans="1:11" x14ac:dyDescent="0.3">
      <c r="A106" s="83"/>
      <c r="B106" s="83"/>
      <c r="C106" s="83"/>
      <c r="D106" s="83"/>
      <c r="E106" s="83"/>
      <c r="F106" s="83"/>
      <c r="G106" s="83"/>
      <c r="H106" s="83"/>
      <c r="I106" s="83"/>
      <c r="J106" s="83"/>
      <c r="K106" s="83"/>
    </row>
    <row r="107" spans="1:11" x14ac:dyDescent="0.3">
      <c r="A107" s="83"/>
      <c r="B107" s="83"/>
      <c r="C107" s="83"/>
      <c r="D107" s="83"/>
      <c r="E107" s="83"/>
      <c r="F107" s="83"/>
      <c r="G107" s="83"/>
      <c r="H107" s="83"/>
      <c r="I107" s="83"/>
      <c r="J107" s="83"/>
      <c r="K107" s="83"/>
    </row>
    <row r="108" spans="1:11" x14ac:dyDescent="0.3">
      <c r="A108" s="83"/>
      <c r="B108" s="83"/>
      <c r="C108" s="83"/>
      <c r="D108" s="83"/>
      <c r="E108" s="83"/>
      <c r="F108" s="83"/>
      <c r="G108" s="83"/>
      <c r="H108" s="83"/>
      <c r="I108" s="83"/>
      <c r="J108" s="83"/>
      <c r="K108" s="83"/>
    </row>
    <row r="109" spans="1:11" x14ac:dyDescent="0.3">
      <c r="A109" s="83"/>
      <c r="B109" s="83"/>
      <c r="C109" s="83"/>
      <c r="D109" s="83"/>
      <c r="E109" s="83"/>
      <c r="F109" s="83"/>
      <c r="G109" s="83"/>
      <c r="H109" s="83"/>
      <c r="I109" s="83"/>
      <c r="J109" s="83"/>
      <c r="K109" s="83"/>
    </row>
    <row r="110" spans="1:11" x14ac:dyDescent="0.3">
      <c r="A110" s="83"/>
      <c r="B110" s="83"/>
      <c r="C110" s="83"/>
      <c r="D110" s="83"/>
      <c r="E110" s="83"/>
      <c r="F110" s="83"/>
      <c r="G110" s="83"/>
      <c r="H110" s="83"/>
      <c r="I110" s="83"/>
      <c r="J110" s="83"/>
      <c r="K110" s="83"/>
    </row>
    <row r="111" spans="1:11" x14ac:dyDescent="0.3">
      <c r="A111" s="83"/>
      <c r="B111" s="83"/>
      <c r="C111" s="83"/>
      <c r="D111" s="83"/>
      <c r="E111" s="83"/>
      <c r="F111" s="83"/>
      <c r="G111" s="83"/>
      <c r="H111" s="83"/>
      <c r="I111" s="83"/>
      <c r="J111" s="83"/>
      <c r="K111" s="83"/>
    </row>
    <row r="112" spans="1:11" x14ac:dyDescent="0.3">
      <c r="A112" s="83"/>
      <c r="B112" s="83"/>
      <c r="C112" s="83"/>
      <c r="D112" s="83"/>
      <c r="E112" s="83"/>
      <c r="F112" s="83"/>
      <c r="G112" s="83"/>
      <c r="H112" s="83"/>
      <c r="I112" s="83"/>
      <c r="J112" s="83"/>
      <c r="K112" s="83"/>
    </row>
    <row r="113" spans="1:11" x14ac:dyDescent="0.3">
      <c r="A113" s="83"/>
      <c r="B113" s="83"/>
      <c r="C113" s="83"/>
      <c r="D113" s="83"/>
      <c r="E113" s="83"/>
      <c r="F113" s="83"/>
      <c r="G113" s="83"/>
      <c r="H113" s="83"/>
      <c r="I113" s="83"/>
      <c r="J113" s="83"/>
      <c r="K113" s="83"/>
    </row>
    <row r="114" spans="1:11" x14ac:dyDescent="0.3">
      <c r="A114" s="83"/>
      <c r="B114" s="83"/>
      <c r="C114" s="83"/>
      <c r="D114" s="83"/>
      <c r="E114" s="83"/>
      <c r="F114" s="83"/>
      <c r="G114" s="83"/>
      <c r="H114" s="83"/>
      <c r="I114" s="83"/>
      <c r="J114" s="83"/>
      <c r="K114" s="83"/>
    </row>
    <row r="115" spans="1:11" x14ac:dyDescent="0.3">
      <c r="A115" s="83"/>
      <c r="B115" s="83"/>
      <c r="C115" s="83"/>
      <c r="D115" s="83"/>
      <c r="E115" s="83"/>
      <c r="F115" s="83"/>
      <c r="G115" s="83"/>
      <c r="H115" s="83"/>
      <c r="I115" s="83"/>
      <c r="J115" s="83"/>
      <c r="K115" s="83"/>
    </row>
    <row r="116" spans="1:11" x14ac:dyDescent="0.3">
      <c r="A116" s="83"/>
      <c r="B116" s="83"/>
      <c r="C116" s="83"/>
      <c r="D116" s="83"/>
      <c r="E116" s="83"/>
      <c r="F116" s="83"/>
      <c r="G116" s="83"/>
      <c r="H116" s="83"/>
      <c r="I116" s="83"/>
      <c r="J116" s="83"/>
      <c r="K116" s="83"/>
    </row>
    <row r="117" spans="1:11" x14ac:dyDescent="0.3">
      <c r="A117" s="83"/>
      <c r="B117" s="83"/>
      <c r="C117" s="83"/>
      <c r="D117" s="83"/>
      <c r="E117" s="83"/>
      <c r="F117" s="83"/>
      <c r="G117" s="83"/>
      <c r="H117" s="83"/>
      <c r="I117" s="83"/>
      <c r="J117" s="83"/>
      <c r="K117" s="83"/>
    </row>
    <row r="118" spans="1:11" x14ac:dyDescent="0.3">
      <c r="A118" s="83"/>
      <c r="B118" s="83"/>
      <c r="C118" s="83"/>
      <c r="D118" s="83"/>
      <c r="E118" s="83"/>
      <c r="F118" s="83"/>
      <c r="G118" s="83"/>
      <c r="H118" s="83"/>
      <c r="I118" s="83"/>
      <c r="J118" s="83"/>
      <c r="K118" s="83"/>
    </row>
    <row r="119" spans="1:11" x14ac:dyDescent="0.3">
      <c r="A119" s="83"/>
      <c r="B119" s="83"/>
      <c r="C119" s="83"/>
      <c r="D119" s="83"/>
      <c r="E119" s="83"/>
      <c r="F119" s="83"/>
      <c r="G119" s="83"/>
      <c r="H119" s="83"/>
      <c r="I119" s="83"/>
      <c r="J119" s="83"/>
      <c r="K119" s="83"/>
    </row>
    <row r="120" spans="1:11" x14ac:dyDescent="0.3">
      <c r="A120" s="83"/>
      <c r="B120" s="83"/>
      <c r="C120" s="83"/>
      <c r="D120" s="83"/>
      <c r="E120" s="83"/>
      <c r="F120" s="83"/>
      <c r="G120" s="83"/>
      <c r="H120" s="83"/>
      <c r="I120" s="83"/>
      <c r="J120" s="83"/>
      <c r="K120" s="83"/>
    </row>
    <row r="121" spans="1:11" x14ac:dyDescent="0.3">
      <c r="A121" s="83"/>
      <c r="B121" s="83"/>
      <c r="C121" s="83"/>
      <c r="D121" s="83"/>
      <c r="E121" s="83"/>
      <c r="F121" s="83"/>
      <c r="G121" s="83"/>
      <c r="H121" s="83"/>
      <c r="I121" s="83"/>
      <c r="J121" s="83"/>
      <c r="K121" s="83"/>
    </row>
    <row r="122" spans="1:11" x14ac:dyDescent="0.3">
      <c r="A122" s="83"/>
      <c r="B122" s="83"/>
      <c r="C122" s="83"/>
      <c r="D122" s="83"/>
      <c r="E122" s="83"/>
      <c r="F122" s="83"/>
      <c r="G122" s="83"/>
      <c r="H122" s="83"/>
      <c r="I122" s="83"/>
      <c r="J122" s="83"/>
      <c r="K122" s="83"/>
    </row>
    <row r="123" spans="1:11" x14ac:dyDescent="0.3">
      <c r="A123" s="83"/>
      <c r="B123" s="83"/>
      <c r="C123" s="83"/>
      <c r="D123" s="83"/>
      <c r="E123" s="83"/>
      <c r="F123" s="83"/>
      <c r="G123" s="83"/>
      <c r="H123" s="83"/>
      <c r="I123" s="83"/>
      <c r="J123" s="83"/>
      <c r="K123" s="83"/>
    </row>
    <row r="124" spans="1:11" x14ac:dyDescent="0.3">
      <c r="A124" s="83"/>
      <c r="B124" s="83"/>
      <c r="C124" s="83"/>
      <c r="D124" s="83"/>
      <c r="E124" s="83"/>
      <c r="F124" s="83"/>
      <c r="G124" s="83"/>
      <c r="H124" s="83"/>
      <c r="I124" s="83"/>
      <c r="J124" s="83"/>
      <c r="K124" s="83"/>
    </row>
    <row r="125" spans="1:11" x14ac:dyDescent="0.3">
      <c r="A125" s="83"/>
      <c r="B125" s="83"/>
      <c r="C125" s="83"/>
      <c r="D125" s="83"/>
      <c r="E125" s="83"/>
      <c r="F125" s="83"/>
      <c r="G125" s="83"/>
      <c r="H125" s="83"/>
      <c r="I125" s="83"/>
      <c r="J125" s="83"/>
      <c r="K125" s="83"/>
    </row>
    <row r="126" spans="1:11" x14ac:dyDescent="0.3">
      <c r="A126" s="83"/>
      <c r="B126" s="83"/>
      <c r="C126" s="83"/>
      <c r="D126" s="83"/>
      <c r="E126" s="83"/>
      <c r="F126" s="83"/>
      <c r="G126" s="83"/>
      <c r="H126" s="83"/>
      <c r="I126" s="83"/>
      <c r="J126" s="83"/>
      <c r="K126" s="83"/>
    </row>
    <row r="127" spans="1:11" x14ac:dyDescent="0.3">
      <c r="A127" s="83"/>
      <c r="B127" s="83"/>
      <c r="C127" s="83"/>
      <c r="D127" s="83"/>
      <c r="E127" s="83"/>
      <c r="F127" s="83"/>
      <c r="G127" s="83"/>
      <c r="H127" s="83"/>
      <c r="I127" s="83"/>
      <c r="J127" s="83"/>
      <c r="K127" s="83"/>
    </row>
    <row r="128" spans="1:11" x14ac:dyDescent="0.3">
      <c r="A128" s="83"/>
      <c r="B128" s="83"/>
      <c r="C128" s="83"/>
      <c r="D128" s="83"/>
      <c r="E128" s="83"/>
      <c r="F128" s="83"/>
      <c r="G128" s="83"/>
      <c r="H128" s="83"/>
      <c r="I128" s="83"/>
      <c r="J128" s="83"/>
      <c r="K128" s="83"/>
    </row>
    <row r="129" spans="1:11" x14ac:dyDescent="0.3">
      <c r="A129" s="83"/>
      <c r="B129" s="83"/>
      <c r="C129" s="83"/>
      <c r="D129" s="83"/>
      <c r="E129" s="83"/>
      <c r="F129" s="83"/>
      <c r="G129" s="83"/>
      <c r="H129" s="83"/>
      <c r="I129" s="83"/>
      <c r="J129" s="83"/>
      <c r="K129" s="83"/>
    </row>
    <row r="130" spans="1:11" x14ac:dyDescent="0.3">
      <c r="A130" s="83"/>
      <c r="B130" s="83"/>
      <c r="C130" s="83"/>
      <c r="D130" s="83"/>
      <c r="E130" s="83"/>
      <c r="F130" s="83"/>
      <c r="G130" s="83"/>
      <c r="H130" s="83"/>
      <c r="I130" s="83"/>
      <c r="J130" s="83"/>
      <c r="K130" s="83"/>
    </row>
    <row r="131" spans="1:11" x14ac:dyDescent="0.3">
      <c r="A131" s="83"/>
      <c r="B131" s="83"/>
      <c r="C131" s="83"/>
      <c r="D131" s="83"/>
      <c r="E131" s="83"/>
      <c r="F131" s="83"/>
      <c r="G131" s="83"/>
      <c r="H131" s="83"/>
      <c r="I131" s="83"/>
      <c r="J131" s="83"/>
      <c r="K131" s="83"/>
    </row>
    <row r="132" spans="1:11" x14ac:dyDescent="0.3">
      <c r="A132" s="83"/>
      <c r="B132" s="83"/>
      <c r="C132" s="83"/>
      <c r="D132" s="83"/>
      <c r="E132" s="83"/>
      <c r="F132" s="83"/>
      <c r="G132" s="83"/>
      <c r="H132" s="83"/>
      <c r="I132" s="83"/>
      <c r="J132" s="83"/>
      <c r="K132" s="83"/>
    </row>
    <row r="133" spans="1:11" x14ac:dyDescent="0.3">
      <c r="A133" s="83"/>
      <c r="B133" s="83"/>
      <c r="C133" s="83"/>
      <c r="D133" s="83"/>
      <c r="E133" s="83"/>
      <c r="F133" s="83"/>
      <c r="G133" s="83"/>
      <c r="H133" s="83"/>
      <c r="I133" s="83"/>
      <c r="J133" s="83"/>
      <c r="K133" s="83"/>
    </row>
    <row r="134" spans="1:11" x14ac:dyDescent="0.3">
      <c r="A134" s="83"/>
      <c r="B134" s="83"/>
      <c r="C134" s="83"/>
      <c r="D134" s="83"/>
      <c r="E134" s="83"/>
      <c r="F134" s="83"/>
      <c r="G134" s="83"/>
      <c r="H134" s="83"/>
      <c r="I134" s="83"/>
      <c r="J134" s="83"/>
      <c r="K134" s="83"/>
    </row>
    <row r="135" spans="1:11" x14ac:dyDescent="0.3">
      <c r="A135" s="83"/>
      <c r="B135" s="83"/>
      <c r="C135" s="83"/>
      <c r="D135" s="83"/>
      <c r="E135" s="83"/>
      <c r="F135" s="83"/>
      <c r="G135" s="83"/>
      <c r="H135" s="83"/>
      <c r="I135" s="83"/>
      <c r="J135" s="83"/>
      <c r="K135" s="83"/>
    </row>
    <row r="136" spans="1:11" x14ac:dyDescent="0.3">
      <c r="A136" s="83"/>
      <c r="B136" s="83"/>
      <c r="C136" s="83"/>
      <c r="D136" s="83"/>
      <c r="E136" s="83"/>
      <c r="F136" s="83"/>
      <c r="G136" s="83"/>
      <c r="H136" s="83"/>
      <c r="I136" s="83"/>
      <c r="J136" s="83"/>
      <c r="K136" s="83"/>
    </row>
    <row r="137" spans="1:11" x14ac:dyDescent="0.3">
      <c r="A137" s="83"/>
      <c r="B137" s="83"/>
      <c r="C137" s="83"/>
      <c r="D137" s="83"/>
      <c r="E137" s="83"/>
      <c r="F137" s="83"/>
      <c r="G137" s="83"/>
      <c r="H137" s="83"/>
      <c r="I137" s="83"/>
      <c r="J137" s="83"/>
      <c r="K137" s="83"/>
    </row>
    <row r="138" spans="1:11" x14ac:dyDescent="0.3">
      <c r="A138" s="83"/>
      <c r="B138" s="83"/>
      <c r="C138" s="83"/>
      <c r="D138" s="83"/>
      <c r="E138" s="83"/>
      <c r="F138" s="83"/>
      <c r="G138" s="83"/>
      <c r="H138" s="83"/>
      <c r="I138" s="83"/>
      <c r="J138" s="83"/>
      <c r="K138" s="83"/>
    </row>
    <row r="139" spans="1:11" x14ac:dyDescent="0.3">
      <c r="A139" s="83"/>
      <c r="B139" s="83"/>
      <c r="C139" s="83"/>
      <c r="D139" s="83"/>
      <c r="E139" s="83"/>
      <c r="F139" s="83"/>
      <c r="G139" s="83"/>
      <c r="H139" s="83"/>
      <c r="I139" s="83"/>
      <c r="J139" s="83"/>
      <c r="K139" s="83"/>
    </row>
    <row r="140" spans="1:11" x14ac:dyDescent="0.3">
      <c r="A140" s="83"/>
      <c r="B140" s="83"/>
      <c r="C140" s="83"/>
      <c r="D140" s="83"/>
      <c r="E140" s="83"/>
      <c r="F140" s="83"/>
      <c r="G140" s="83"/>
      <c r="H140" s="83"/>
      <c r="I140" s="83"/>
      <c r="J140" s="83"/>
      <c r="K140" s="83"/>
    </row>
    <row r="141" spans="1:11" x14ac:dyDescent="0.3">
      <c r="A141" s="83"/>
      <c r="B141" s="83"/>
      <c r="C141" s="83"/>
      <c r="D141" s="83"/>
      <c r="E141" s="83"/>
      <c r="F141" s="83"/>
      <c r="G141" s="83"/>
      <c r="H141" s="83"/>
      <c r="I141" s="83"/>
      <c r="J141" s="83"/>
      <c r="K141" s="83"/>
    </row>
    <row r="142" spans="1:11" x14ac:dyDescent="0.3">
      <c r="A142" s="83"/>
      <c r="B142" s="83"/>
      <c r="C142" s="83"/>
      <c r="D142" s="83"/>
      <c r="E142" s="83"/>
      <c r="F142" s="83"/>
      <c r="G142" s="83"/>
      <c r="H142" s="83"/>
      <c r="I142" s="83"/>
      <c r="J142" s="83"/>
      <c r="K142" s="83"/>
    </row>
    <row r="143" spans="1:11" x14ac:dyDescent="0.3">
      <c r="A143" s="83"/>
      <c r="B143" s="83"/>
      <c r="C143" s="83"/>
      <c r="D143" s="83"/>
      <c r="E143" s="83"/>
      <c r="F143" s="83"/>
      <c r="G143" s="83"/>
      <c r="H143" s="83"/>
      <c r="I143" s="83"/>
      <c r="J143" s="83"/>
      <c r="K143" s="83"/>
    </row>
    <row r="144" spans="1:11" x14ac:dyDescent="0.3">
      <c r="A144" s="83"/>
      <c r="B144" s="83"/>
      <c r="C144" s="83"/>
      <c r="D144" s="83"/>
      <c r="E144" s="83"/>
      <c r="F144" s="83"/>
      <c r="G144" s="83"/>
      <c r="H144" s="83"/>
      <c r="I144" s="83"/>
      <c r="J144" s="83"/>
      <c r="K144" s="83"/>
    </row>
    <row r="145" spans="1:11" x14ac:dyDescent="0.3">
      <c r="A145" s="83"/>
      <c r="B145" s="83"/>
      <c r="C145" s="83"/>
      <c r="D145" s="83"/>
      <c r="E145" s="83"/>
      <c r="F145" s="83"/>
      <c r="G145" s="83"/>
      <c r="H145" s="83"/>
      <c r="I145" s="83"/>
      <c r="J145" s="83"/>
      <c r="K145" s="83"/>
    </row>
    <row r="146" spans="1:11" x14ac:dyDescent="0.3">
      <c r="A146" s="83"/>
      <c r="B146" s="83"/>
      <c r="C146" s="83"/>
      <c r="D146" s="83"/>
      <c r="E146" s="83"/>
      <c r="F146" s="83"/>
      <c r="G146" s="83"/>
      <c r="H146" s="83"/>
      <c r="I146" s="83"/>
      <c r="J146" s="83"/>
      <c r="K146" s="83"/>
    </row>
    <row r="147" spans="1:11" x14ac:dyDescent="0.3">
      <c r="A147" s="83"/>
      <c r="B147" s="83"/>
      <c r="C147" s="83"/>
      <c r="D147" s="83"/>
      <c r="E147" s="83"/>
      <c r="F147" s="83"/>
      <c r="G147" s="83"/>
      <c r="H147" s="83"/>
      <c r="I147" s="83"/>
      <c r="J147" s="83"/>
      <c r="K147" s="83"/>
    </row>
    <row r="148" spans="1:11" x14ac:dyDescent="0.3">
      <c r="A148" s="83"/>
      <c r="B148" s="83"/>
      <c r="C148" s="83"/>
      <c r="D148" s="83"/>
      <c r="E148" s="83"/>
      <c r="F148" s="83"/>
      <c r="G148" s="83"/>
      <c r="H148" s="83"/>
      <c r="I148" s="83"/>
      <c r="J148" s="83"/>
      <c r="K148" s="83"/>
    </row>
    <row r="149" spans="1:11" x14ac:dyDescent="0.3">
      <c r="A149" s="83"/>
      <c r="B149" s="83"/>
      <c r="C149" s="83"/>
      <c r="D149" s="83"/>
      <c r="E149" s="83"/>
      <c r="F149" s="83"/>
      <c r="G149" s="83"/>
      <c r="H149" s="83"/>
      <c r="I149" s="83"/>
      <c r="J149" s="83"/>
      <c r="K149" s="83"/>
    </row>
    <row r="150" spans="1:11" x14ac:dyDescent="0.3">
      <c r="A150" s="83"/>
      <c r="B150" s="83"/>
      <c r="C150" s="83"/>
      <c r="D150" s="83"/>
      <c r="E150" s="83"/>
      <c r="F150" s="83"/>
      <c r="G150" s="83"/>
      <c r="H150" s="83"/>
      <c r="I150" s="83"/>
      <c r="J150" s="83"/>
      <c r="K150" s="83"/>
    </row>
    <row r="151" spans="1:11" x14ac:dyDescent="0.3">
      <c r="A151" s="83"/>
      <c r="B151" s="83"/>
      <c r="C151" s="83"/>
      <c r="D151" s="83"/>
      <c r="E151" s="83"/>
      <c r="F151" s="83"/>
      <c r="G151" s="83"/>
      <c r="H151" s="83"/>
      <c r="I151" s="83"/>
      <c r="J151" s="83"/>
      <c r="K151" s="83"/>
    </row>
    <row r="152" spans="1:11" x14ac:dyDescent="0.3">
      <c r="A152" s="83"/>
      <c r="B152" s="83"/>
      <c r="C152" s="83"/>
      <c r="D152" s="83"/>
      <c r="E152" s="83"/>
      <c r="F152" s="83"/>
      <c r="G152" s="83"/>
      <c r="H152" s="83"/>
      <c r="I152" s="83"/>
      <c r="J152" s="83"/>
      <c r="K152" s="83"/>
    </row>
    <row r="153" spans="1:11" x14ac:dyDescent="0.3">
      <c r="A153" s="83"/>
      <c r="B153" s="83"/>
      <c r="C153" s="83"/>
      <c r="D153" s="83"/>
      <c r="E153" s="83"/>
      <c r="F153" s="83"/>
      <c r="G153" s="83"/>
      <c r="H153" s="83"/>
      <c r="I153" s="83"/>
      <c r="J153" s="83"/>
      <c r="K153" s="83"/>
    </row>
    <row r="154" spans="1:11" x14ac:dyDescent="0.3">
      <c r="A154" s="83"/>
      <c r="B154" s="83"/>
      <c r="C154" s="83"/>
      <c r="D154" s="83"/>
      <c r="E154" s="83"/>
      <c r="F154" s="83"/>
      <c r="G154" s="83"/>
      <c r="H154" s="83"/>
      <c r="I154" s="83"/>
      <c r="J154" s="83"/>
      <c r="K154" s="83"/>
    </row>
    <row r="155" spans="1:11" x14ac:dyDescent="0.3">
      <c r="A155" s="83"/>
      <c r="B155" s="83"/>
      <c r="C155" s="83"/>
      <c r="D155" s="83"/>
      <c r="E155" s="83"/>
      <c r="F155" s="83"/>
      <c r="G155" s="83"/>
      <c r="H155" s="83"/>
      <c r="I155" s="83"/>
      <c r="J155" s="83"/>
      <c r="K155" s="83"/>
    </row>
    <row r="156" spans="1:11" x14ac:dyDescent="0.3">
      <c r="A156" s="83"/>
      <c r="B156" s="83"/>
      <c r="C156" s="83"/>
      <c r="D156" s="83"/>
      <c r="E156" s="83"/>
      <c r="F156" s="83"/>
      <c r="G156" s="83"/>
      <c r="H156" s="83"/>
      <c r="I156" s="83"/>
      <c r="J156" s="83"/>
      <c r="K156" s="83"/>
    </row>
  </sheetData>
  <sheetProtection algorithmName="SHA-512" hashValue="dmuRPP5MrElI4S13ORWpedaTciDHQaxkCJYtal0MuPDterq56vCkNgDPXlkezHshrvhiDLrNxiEwKzTheRG7pQ==" saltValue="bcdRmDFl77mUW6q3dgOSBQ==" spinCount="100000" sheet="1" objects="1" scenarios="1"/>
  <mergeCells count="164">
    <mergeCell ref="A70:F70"/>
    <mergeCell ref="A71:F71"/>
    <mergeCell ref="G71:K71"/>
    <mergeCell ref="A62:F62"/>
    <mergeCell ref="A63:K63"/>
    <mergeCell ref="A64:F64"/>
    <mergeCell ref="A65:F65"/>
    <mergeCell ref="A66:F66"/>
    <mergeCell ref="G66:K66"/>
    <mergeCell ref="A67:K67"/>
    <mergeCell ref="A68:F68"/>
    <mergeCell ref="A69:F69"/>
    <mergeCell ref="A61:F61"/>
    <mergeCell ref="A50:K50"/>
    <mergeCell ref="A51:F51"/>
    <mergeCell ref="A52:F52"/>
    <mergeCell ref="A53:F53"/>
    <mergeCell ref="A54:F54"/>
    <mergeCell ref="A55:F55"/>
    <mergeCell ref="G55:K55"/>
    <mergeCell ref="A56:K56"/>
    <mergeCell ref="A57:F57"/>
    <mergeCell ref="A58:F58"/>
    <mergeCell ref="A59:F59"/>
    <mergeCell ref="A60:K60"/>
    <mergeCell ref="G49:K49"/>
    <mergeCell ref="A40:F40"/>
    <mergeCell ref="G40:K40"/>
    <mergeCell ref="A41:K41"/>
    <mergeCell ref="A42:F42"/>
    <mergeCell ref="A43:F43"/>
    <mergeCell ref="A44:F44"/>
    <mergeCell ref="A45:F45"/>
    <mergeCell ref="A46:F46"/>
    <mergeCell ref="A47:F47"/>
    <mergeCell ref="A48:F48"/>
    <mergeCell ref="A49:F49"/>
    <mergeCell ref="A39:F39"/>
    <mergeCell ref="A28:K28"/>
    <mergeCell ref="A29:F29"/>
    <mergeCell ref="A30:F30"/>
    <mergeCell ref="A31:F31"/>
    <mergeCell ref="A32:F32"/>
    <mergeCell ref="A33:F33"/>
    <mergeCell ref="A34:F34"/>
    <mergeCell ref="A35:F35"/>
    <mergeCell ref="A36:F36"/>
    <mergeCell ref="A37:F37"/>
    <mergeCell ref="A38:F38"/>
    <mergeCell ref="G27:K27"/>
    <mergeCell ref="A17:K17"/>
    <mergeCell ref="A18:F18"/>
    <mergeCell ref="A19:F19"/>
    <mergeCell ref="A20:F20"/>
    <mergeCell ref="A21:F21"/>
    <mergeCell ref="A22:F22"/>
    <mergeCell ref="A23:F23"/>
    <mergeCell ref="A24:F24"/>
    <mergeCell ref="A25:F25"/>
    <mergeCell ref="A26:F26"/>
    <mergeCell ref="A27:F27"/>
    <mergeCell ref="A6:F6"/>
    <mergeCell ref="A1:K1"/>
    <mergeCell ref="A2:F2"/>
    <mergeCell ref="A3:F3"/>
    <mergeCell ref="A4:F4"/>
    <mergeCell ref="A5:F5"/>
    <mergeCell ref="G16:K16"/>
    <mergeCell ref="A7:F7"/>
    <mergeCell ref="A8:F8"/>
    <mergeCell ref="A9:F9"/>
    <mergeCell ref="A10:F10"/>
    <mergeCell ref="G10:K10"/>
    <mergeCell ref="A11:K11"/>
    <mergeCell ref="A12:F12"/>
    <mergeCell ref="A13:F13"/>
    <mergeCell ref="A14:F14"/>
    <mergeCell ref="A15:F15"/>
    <mergeCell ref="A16:F16"/>
    <mergeCell ref="A78:K78"/>
    <mergeCell ref="A79:K79"/>
    <mergeCell ref="A80:K80"/>
    <mergeCell ref="A81:K81"/>
    <mergeCell ref="A82:K82"/>
    <mergeCell ref="A73:K73"/>
    <mergeCell ref="A74:K74"/>
    <mergeCell ref="A75:K75"/>
    <mergeCell ref="A76:K76"/>
    <mergeCell ref="A77:K77"/>
    <mergeCell ref="A88:K88"/>
    <mergeCell ref="A89:K89"/>
    <mergeCell ref="A90:K90"/>
    <mergeCell ref="A91:K91"/>
    <mergeCell ref="A92:K92"/>
    <mergeCell ref="A83:K83"/>
    <mergeCell ref="A84:K84"/>
    <mergeCell ref="A85:K85"/>
    <mergeCell ref="A86:K86"/>
    <mergeCell ref="A87:K87"/>
    <mergeCell ref="A98:K98"/>
    <mergeCell ref="A99:K99"/>
    <mergeCell ref="A100:K100"/>
    <mergeCell ref="A101:K101"/>
    <mergeCell ref="A102:K102"/>
    <mergeCell ref="A93:K93"/>
    <mergeCell ref="A94:K94"/>
    <mergeCell ref="A95:K95"/>
    <mergeCell ref="A96:K96"/>
    <mergeCell ref="A97:K97"/>
    <mergeCell ref="A108:K108"/>
    <mergeCell ref="A109:K109"/>
    <mergeCell ref="A110:K110"/>
    <mergeCell ref="A111:K111"/>
    <mergeCell ref="A112:K112"/>
    <mergeCell ref="A103:K103"/>
    <mergeCell ref="A104:K104"/>
    <mergeCell ref="A105:K105"/>
    <mergeCell ref="A106:K106"/>
    <mergeCell ref="A107:K107"/>
    <mergeCell ref="A118:K118"/>
    <mergeCell ref="A119:K119"/>
    <mergeCell ref="A120:K120"/>
    <mergeCell ref="A121:K121"/>
    <mergeCell ref="A122:K122"/>
    <mergeCell ref="A113:K113"/>
    <mergeCell ref="A114:K114"/>
    <mergeCell ref="A115:K115"/>
    <mergeCell ref="A116:K116"/>
    <mergeCell ref="A117:K117"/>
    <mergeCell ref="A137:K137"/>
    <mergeCell ref="A128:K128"/>
    <mergeCell ref="A129:K129"/>
    <mergeCell ref="A130:K130"/>
    <mergeCell ref="A131:K131"/>
    <mergeCell ref="A132:K132"/>
    <mergeCell ref="A123:K123"/>
    <mergeCell ref="A124:K124"/>
    <mergeCell ref="A125:K125"/>
    <mergeCell ref="A126:K126"/>
    <mergeCell ref="A127:K127"/>
    <mergeCell ref="A153:K153"/>
    <mergeCell ref="A154:K154"/>
    <mergeCell ref="A155:K155"/>
    <mergeCell ref="A156:K156"/>
    <mergeCell ref="A72:H72"/>
    <mergeCell ref="A148:K148"/>
    <mergeCell ref="A149:K149"/>
    <mergeCell ref="A150:K150"/>
    <mergeCell ref="A151:K151"/>
    <mergeCell ref="A152:K152"/>
    <mergeCell ref="A143:K143"/>
    <mergeCell ref="A144:K144"/>
    <mergeCell ref="A145:K145"/>
    <mergeCell ref="A146:K146"/>
    <mergeCell ref="A147:K147"/>
    <mergeCell ref="A138:K138"/>
    <mergeCell ref="A139:K139"/>
    <mergeCell ref="A140:K140"/>
    <mergeCell ref="A141:K141"/>
    <mergeCell ref="A142:K142"/>
    <mergeCell ref="A133:K133"/>
    <mergeCell ref="A134:K134"/>
    <mergeCell ref="A135:K135"/>
    <mergeCell ref="A136:K136"/>
  </mergeCells>
  <pageMargins left="0.70866141732283472" right="0.70866141732283472" top="1.2204724409448819" bottom="0.74803149606299213" header="0.31496062992125984" footer="0.31496062992125984"/>
  <pageSetup paperSize="9" scale="58" orientation="landscape" r:id="rId1"/>
  <headerFooter>
    <oddHeader>&amp;L&amp;G</oddHeader>
  </headerFooter>
  <legacyDrawingHF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82761bbb-2ce0-4065-8d58-fbdb4390124f">
      <Terms xmlns="http://schemas.microsoft.com/office/infopath/2007/PartnerControls"/>
    </lcf76f155ced4ddcb4097134ff3c332f>
    <TaxCatchAll xmlns="81d46d24-c385-4bc7-89dc-024708494d0c"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9CFB87D209FB6D48AC1D149DCE96F4D5" ma:contentTypeVersion="25" ma:contentTypeDescription="Crear nuevo documento." ma:contentTypeScope="" ma:versionID="62bceb4cfe1dca9b429875cdcdfb3307">
  <xsd:schema xmlns:xsd="http://www.w3.org/2001/XMLSchema" xmlns:xs="http://www.w3.org/2001/XMLSchema" xmlns:p="http://schemas.microsoft.com/office/2006/metadata/properties" xmlns:ns2="81d46d24-c385-4bc7-89dc-024708494d0c" xmlns:ns3="82761bbb-2ce0-4065-8d58-fbdb4390124f" targetNamespace="http://schemas.microsoft.com/office/2006/metadata/properties" ma:root="true" ma:fieldsID="ea1e1b614552033be7b0692145f49ade" ns2:_="" ns3:_="">
    <xsd:import namespace="81d46d24-c385-4bc7-89dc-024708494d0c"/>
    <xsd:import namespace="82761bbb-2ce0-4065-8d58-fbdb4390124f"/>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Tags" minOccurs="0"/>
                <xsd:element ref="ns3:MediaServiceOCR" minOccurs="0"/>
                <xsd:element ref="ns3:MediaServiceDateTaken" minOccurs="0"/>
                <xsd:element ref="ns3:MediaServiceLocation" minOccurs="0"/>
                <xsd:element ref="ns3:MediaServiceGenerationTime" minOccurs="0"/>
                <xsd:element ref="ns3:MediaServiceEventHashCode" minOccurs="0"/>
                <xsd:element ref="ns3:MediaServiceAutoKeyPoints" minOccurs="0"/>
                <xsd:element ref="ns3:MediaServiceKeyPoints" minOccurs="0"/>
                <xsd:element ref="ns3:MediaLengthInSeconds" minOccurs="0"/>
                <xsd:element ref="ns2:TaxCatchAll" minOccurs="0"/>
                <xsd:element ref="ns3:lcf76f155ced4ddcb4097134ff3c332f"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1d46d24-c385-4bc7-89dc-024708494d0c" elementFormDefault="qualified">
    <xsd:import namespace="http://schemas.microsoft.com/office/2006/documentManagement/types"/>
    <xsd:import namespace="http://schemas.microsoft.com/office/infopath/2007/PartnerControls"/>
    <xsd:element name="SharedWithUsers" ma:index="8" nillable="true" ma:displayName="Compartido con"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talles de uso compartido" ma:description="" ma:internalName="SharedWithDetails" ma:readOnly="true">
      <xsd:simpleType>
        <xsd:restriction base="dms:Note">
          <xsd:maxLength value="255"/>
        </xsd:restriction>
      </xsd:simpleType>
    </xsd:element>
    <xsd:element name="TaxCatchAll" ma:index="21" nillable="true" ma:displayName="Taxonomy Catch All Column" ma:hidden="true" ma:list="{6418a8e2-302e-4083-95c8-dd5e58130f45}" ma:internalName="TaxCatchAll" ma:showField="CatchAllData" ma:web="81d46d24-c385-4bc7-89dc-024708494d0c">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82761bbb-2ce0-4065-8d58-fbdb4390124f" elementFormDefault="qualified">
    <xsd:import namespace="http://schemas.microsoft.com/office/2006/documentManagement/types"/>
    <xsd:import namespace="http://schemas.microsoft.com/office/infopath/2007/PartnerControls"/>
    <xsd:element name="MediaServiceMetadata" ma:index="10" nillable="true" ma:displayName="MediaServiceMetadata" ma:description="" ma:hidden="true" ma:internalName="MediaServiceMetadata" ma:readOnly="true">
      <xsd:simpleType>
        <xsd:restriction base="dms:Note"/>
      </xsd:simpleType>
    </xsd:element>
    <xsd:element name="MediaServiceFastMetadata" ma:index="11" nillable="true" ma:displayName="MediaServiceFastMetadata" ma:description="" ma:hidden="true" ma:internalName="MediaServiceFastMetadata" ma:readOnly="true">
      <xsd:simpleType>
        <xsd:restriction base="dms:Note"/>
      </xsd:simpleType>
    </xsd:element>
    <xsd:element name="MediaServiceAutoTags" ma:index="12" nillable="true" ma:displayName="MediaServiceAutoTags" ma:internalName="MediaServiceAutoTags" ma:readOnly="true">
      <xsd:simpleType>
        <xsd:restriction base="dms:Text"/>
      </xsd:simpleType>
    </xsd:element>
    <xsd:element name="MediaServiceOCR" ma:index="13" nillable="true" ma:displayName="MediaServiceOCR"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Etiquetas de imagen" ma:readOnly="false" ma:fieldId="{5cf76f15-5ced-4ddc-b409-7134ff3c332f}" ma:taxonomyMulti="true" ma:sspId="d36f6b0e-fb9a-4930-b86f-0005b6d8a5ee"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5A12154-96CF-48FF-B9F0-4D79A15EF732}">
  <ds:schemaRefs>
    <ds:schemaRef ds:uri="http://schemas.microsoft.com/office/2006/metadata/properties"/>
    <ds:schemaRef ds:uri="http://schemas.microsoft.com/office/infopath/2007/PartnerControls"/>
    <ds:schemaRef ds:uri="82761bbb-2ce0-4065-8d58-fbdb4390124f"/>
    <ds:schemaRef ds:uri="81d46d24-c385-4bc7-89dc-024708494d0c"/>
  </ds:schemaRefs>
</ds:datastoreItem>
</file>

<file path=customXml/itemProps2.xml><?xml version="1.0" encoding="utf-8"?>
<ds:datastoreItem xmlns:ds="http://schemas.openxmlformats.org/officeDocument/2006/customXml" ds:itemID="{B55FA4B4-9075-40A9-97EA-A52927480FD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1d46d24-c385-4bc7-89dc-024708494d0c"/>
    <ds:schemaRef ds:uri="82761bbb-2ce0-4065-8d58-fbdb4390124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B16CD58-E983-46C4-8AAA-2DB8E55CA63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Oferta económica cafeteria</vt:lpstr>
      <vt:lpstr>Oferta económica catering</vt:lpstr>
      <vt:lpstr>'Oferta económica cafeteria'!Área_de_impresión</vt:lpstr>
      <vt:lpstr>'Oferta económica catering'!Área_de_impresión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Curieses Noguera, Guillermo</dc:creator>
  <cp:lastModifiedBy>Guillermo Curieses Noguera</cp:lastModifiedBy>
  <dcterms:created xsi:type="dcterms:W3CDTF">2023-09-22T11:46:49Z</dcterms:created>
  <dcterms:modified xsi:type="dcterms:W3CDTF">2023-09-28T08:49:20Z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0x0101009CFB87D209FB6D48AC1D149DCE96F4D5</vt:lpwstr>
  </property>
</Properties>
</file>