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173600DF-6432-4578-BD01-FF5CB79A395B}" xr6:coauthVersionLast="47" xr6:coauthVersionMax="47" xr10:uidLastSave="{00000000-0000-0000-0000-000000000000}"/>
  <bookViews>
    <workbookView xWindow="-23148" yWindow="-108" windowWidth="23256" windowHeight="12576" xr2:uid="{23475DD6-0033-4777-A330-974DAF10A67C}"/>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40" i="1" l="1"/>
  <c r="E960" i="1" l="1"/>
  <c r="E1253" i="1"/>
  <c r="E1489" i="1"/>
  <c r="E1615" i="1"/>
  <c r="G1616" i="1"/>
  <c r="F1618" i="1" s="1"/>
  <c r="G1618" i="1" s="1"/>
  <c r="G1615" i="1" s="1"/>
  <c r="E1609" i="1"/>
  <c r="G1611" i="1"/>
  <c r="G1610" i="1"/>
  <c r="E1596" i="1"/>
  <c r="G1605" i="1"/>
  <c r="G1603" i="1"/>
  <c r="G1601" i="1"/>
  <c r="G1599" i="1"/>
  <c r="G1597" i="1"/>
  <c r="E1589" i="1"/>
  <c r="G1592" i="1"/>
  <c r="F1594" i="1" s="1"/>
  <c r="G1590" i="1"/>
  <c r="E1576" i="1"/>
  <c r="G1585" i="1"/>
  <c r="G1583" i="1"/>
  <c r="G1581" i="1"/>
  <c r="G1579" i="1"/>
  <c r="G1577" i="1"/>
  <c r="E1539" i="1"/>
  <c r="G1572" i="1"/>
  <c r="G1570" i="1"/>
  <c r="G1568" i="1"/>
  <c r="G1566" i="1"/>
  <c r="G1564" i="1"/>
  <c r="G1562" i="1"/>
  <c r="G1560" i="1"/>
  <c r="G1558" i="1"/>
  <c r="G1556" i="1"/>
  <c r="G1554" i="1"/>
  <c r="G1552" i="1"/>
  <c r="G1550" i="1"/>
  <c r="G1548" i="1"/>
  <c r="G1546" i="1"/>
  <c r="G1544" i="1"/>
  <c r="G1542" i="1"/>
  <c r="E1521" i="1"/>
  <c r="G1535" i="1"/>
  <c r="G1533" i="1"/>
  <c r="G1531" i="1"/>
  <c r="G1529" i="1"/>
  <c r="G1528" i="1"/>
  <c r="G1526" i="1"/>
  <c r="G1524" i="1"/>
  <c r="G1522" i="1"/>
  <c r="E1490" i="1"/>
  <c r="G1517" i="1"/>
  <c r="G1515" i="1"/>
  <c r="G1513" i="1"/>
  <c r="G1511" i="1"/>
  <c r="G1509" i="1"/>
  <c r="G1507" i="1"/>
  <c r="G1505" i="1"/>
  <c r="G1503" i="1"/>
  <c r="G1501" i="1"/>
  <c r="G1499" i="1"/>
  <c r="G1497" i="1"/>
  <c r="G1495" i="1"/>
  <c r="G1493" i="1"/>
  <c r="G1491" i="1"/>
  <c r="E1421" i="1"/>
  <c r="G1485" i="1"/>
  <c r="G1483" i="1"/>
  <c r="G1481" i="1"/>
  <c r="G1479" i="1"/>
  <c r="G1478" i="1"/>
  <c r="G1476" i="1"/>
  <c r="G1474" i="1"/>
  <c r="G1472" i="1"/>
  <c r="G1470" i="1"/>
  <c r="G1468" i="1"/>
  <c r="G1466" i="1"/>
  <c r="G1464" i="1"/>
  <c r="G1462" i="1"/>
  <c r="G1461" i="1"/>
  <c r="G1459" i="1"/>
  <c r="G1457" i="1"/>
  <c r="G1455" i="1"/>
  <c r="G1453" i="1"/>
  <c r="G1452" i="1"/>
  <c r="G1450" i="1"/>
  <c r="G1448" i="1"/>
  <c r="G1446" i="1"/>
  <c r="G1444" i="1"/>
  <c r="G1442" i="1"/>
  <c r="G1440" i="1"/>
  <c r="G1438" i="1"/>
  <c r="G1436" i="1"/>
  <c r="G1434" i="1"/>
  <c r="G1432" i="1"/>
  <c r="G1430" i="1"/>
  <c r="G1428" i="1"/>
  <c r="G1426" i="1"/>
  <c r="G1424" i="1"/>
  <c r="G1422" i="1"/>
  <c r="E1312" i="1"/>
  <c r="E1414" i="1"/>
  <c r="G1415" i="1"/>
  <c r="F1417" i="1" s="1"/>
  <c r="E1405" i="1"/>
  <c r="G1410" i="1"/>
  <c r="G1408" i="1"/>
  <c r="G1406" i="1"/>
  <c r="E1398" i="1"/>
  <c r="G1401" i="1"/>
  <c r="G1399" i="1"/>
  <c r="F1403" i="1" s="1"/>
  <c r="E1389" i="1"/>
  <c r="G1394" i="1"/>
  <c r="G1392" i="1"/>
  <c r="G1390" i="1"/>
  <c r="E1346" i="1"/>
  <c r="G1385" i="1"/>
  <c r="G1383" i="1"/>
  <c r="G1381" i="1"/>
  <c r="G1379" i="1"/>
  <c r="G1377" i="1"/>
  <c r="G1375" i="1"/>
  <c r="G1373" i="1"/>
  <c r="G1371" i="1"/>
  <c r="G1369" i="1"/>
  <c r="G1367" i="1"/>
  <c r="G1365" i="1"/>
  <c r="G1363" i="1"/>
  <c r="G1361" i="1"/>
  <c r="G1359" i="1"/>
  <c r="G1357" i="1"/>
  <c r="G1355" i="1"/>
  <c r="G1353" i="1"/>
  <c r="G1351" i="1"/>
  <c r="G1349" i="1"/>
  <c r="G1347" i="1"/>
  <c r="E1335" i="1"/>
  <c r="G1342" i="1"/>
  <c r="G1340" i="1"/>
  <c r="G1338" i="1"/>
  <c r="G1336" i="1"/>
  <c r="E1320" i="1"/>
  <c r="G1331" i="1"/>
  <c r="G1329" i="1"/>
  <c r="G1327" i="1"/>
  <c r="G1325" i="1"/>
  <c r="G1323" i="1"/>
  <c r="G1321" i="1"/>
  <c r="E1313" i="1"/>
  <c r="G1316" i="1"/>
  <c r="G1314" i="1"/>
  <c r="F1318" i="1" s="1"/>
  <c r="E1297" i="1"/>
  <c r="E1303" i="1"/>
  <c r="G1306" i="1"/>
  <c r="G1304" i="1"/>
  <c r="F1308" i="1" s="1"/>
  <c r="F1303" i="1" s="1"/>
  <c r="E1298" i="1"/>
  <c r="G1299" i="1"/>
  <c r="F1301" i="1" s="1"/>
  <c r="F1298" i="1" s="1"/>
  <c r="E1254" i="1"/>
  <c r="G1293" i="1"/>
  <c r="G1291" i="1"/>
  <c r="G1289" i="1"/>
  <c r="G1287" i="1"/>
  <c r="G1285" i="1"/>
  <c r="G1283" i="1"/>
  <c r="G1281" i="1"/>
  <c r="G1279" i="1"/>
  <c r="G1278" i="1"/>
  <c r="G1277" i="1"/>
  <c r="G1275" i="1"/>
  <c r="G1273" i="1"/>
  <c r="G1271" i="1"/>
  <c r="G1269" i="1"/>
  <c r="G1267" i="1"/>
  <c r="G1265" i="1"/>
  <c r="G1263" i="1"/>
  <c r="G1261" i="1"/>
  <c r="G1259" i="1"/>
  <c r="G1257" i="1"/>
  <c r="G1255" i="1"/>
  <c r="E961" i="1"/>
  <c r="E1140" i="1"/>
  <c r="E1236" i="1"/>
  <c r="G1245" i="1"/>
  <c r="G1243" i="1"/>
  <c r="G1241" i="1"/>
  <c r="G1239" i="1"/>
  <c r="G1237" i="1"/>
  <c r="E1227" i="1"/>
  <c r="G1232" i="1"/>
  <c r="G1230" i="1"/>
  <c r="G1228" i="1"/>
  <c r="E1213" i="1"/>
  <c r="G1223" i="1"/>
  <c r="G1221" i="1"/>
  <c r="G1220" i="1"/>
  <c r="G1218" i="1"/>
  <c r="G1216" i="1"/>
  <c r="G1214" i="1"/>
  <c r="E1190" i="1"/>
  <c r="G1209" i="1"/>
  <c r="G1207" i="1"/>
  <c r="G1205" i="1"/>
  <c r="G1203" i="1"/>
  <c r="G1201" i="1"/>
  <c r="G1199" i="1"/>
  <c r="G1197" i="1"/>
  <c r="G1195" i="1"/>
  <c r="G1193" i="1"/>
  <c r="G1191" i="1"/>
  <c r="F1211" i="1" s="1"/>
  <c r="E1141" i="1"/>
  <c r="G1186" i="1"/>
  <c r="G1184" i="1"/>
  <c r="G1182" i="1"/>
  <c r="G1180" i="1"/>
  <c r="G1178" i="1"/>
  <c r="G1176" i="1"/>
  <c r="G1174" i="1"/>
  <c r="G1172" i="1"/>
  <c r="G1170" i="1"/>
  <c r="G1168" i="1"/>
  <c r="G1166" i="1"/>
  <c r="G1164" i="1"/>
  <c r="G1162" i="1"/>
  <c r="G1160" i="1"/>
  <c r="G1158" i="1"/>
  <c r="G1156" i="1"/>
  <c r="G1154" i="1"/>
  <c r="G1152" i="1"/>
  <c r="G1150" i="1"/>
  <c r="G1148" i="1"/>
  <c r="G1146" i="1"/>
  <c r="G1144" i="1"/>
  <c r="G1142" i="1"/>
  <c r="E1093" i="1"/>
  <c r="G1137" i="1"/>
  <c r="G1135" i="1"/>
  <c r="G1133" i="1"/>
  <c r="G1132" i="1"/>
  <c r="G1130" i="1"/>
  <c r="G1128" i="1"/>
  <c r="G1126" i="1"/>
  <c r="G1124" i="1"/>
  <c r="G1122" i="1"/>
  <c r="G1120" i="1"/>
  <c r="G1118" i="1"/>
  <c r="G1117" i="1"/>
  <c r="G1115" i="1"/>
  <c r="G1113" i="1"/>
  <c r="G1111" i="1"/>
  <c r="G1109" i="1"/>
  <c r="G1107" i="1"/>
  <c r="G1105" i="1"/>
  <c r="G1103" i="1"/>
  <c r="G1101" i="1"/>
  <c r="G1099" i="1"/>
  <c r="G1097" i="1"/>
  <c r="G1096" i="1"/>
  <c r="G1094" i="1"/>
  <c r="E982" i="1"/>
  <c r="E1086" i="1"/>
  <c r="G1087" i="1"/>
  <c r="F1089" i="1" s="1"/>
  <c r="E1077" i="1"/>
  <c r="G1082" i="1"/>
  <c r="G1080" i="1"/>
  <c r="G1078" i="1"/>
  <c r="E1072" i="1"/>
  <c r="G1073" i="1"/>
  <c r="F1075" i="1" s="1"/>
  <c r="E1059" i="1"/>
  <c r="G1068" i="1"/>
  <c r="G1066" i="1"/>
  <c r="G1064" i="1"/>
  <c r="G1062" i="1"/>
  <c r="G1060" i="1"/>
  <c r="E1012" i="1"/>
  <c r="G1055" i="1"/>
  <c r="G1053" i="1"/>
  <c r="G1051" i="1"/>
  <c r="G1049" i="1"/>
  <c r="G1047" i="1"/>
  <c r="G1045" i="1"/>
  <c r="G1043" i="1"/>
  <c r="G1041" i="1"/>
  <c r="G1039" i="1"/>
  <c r="G1037" i="1"/>
  <c r="G1035" i="1"/>
  <c r="G1033" i="1"/>
  <c r="G1031" i="1"/>
  <c r="G1029" i="1"/>
  <c r="G1027" i="1"/>
  <c r="G1025" i="1"/>
  <c r="G1023" i="1"/>
  <c r="G1021" i="1"/>
  <c r="G1019" i="1"/>
  <c r="G1017" i="1"/>
  <c r="G1015" i="1"/>
  <c r="G1013" i="1"/>
  <c r="E1001" i="1"/>
  <c r="G1008" i="1"/>
  <c r="G1006" i="1"/>
  <c r="G1004" i="1"/>
  <c r="G1002" i="1"/>
  <c r="F1010" i="1" s="1"/>
  <c r="E990" i="1"/>
  <c r="G997" i="1"/>
  <c r="G995" i="1"/>
  <c r="G993" i="1"/>
  <c r="G991" i="1"/>
  <c r="E983" i="1"/>
  <c r="G986" i="1"/>
  <c r="G984" i="1"/>
  <c r="F988" i="1" s="1"/>
  <c r="G981" i="1"/>
  <c r="E962" i="1"/>
  <c r="G977" i="1"/>
  <c r="G975" i="1"/>
  <c r="G973" i="1"/>
  <c r="G971" i="1"/>
  <c r="G969" i="1"/>
  <c r="G967" i="1"/>
  <c r="G965" i="1"/>
  <c r="G963" i="1"/>
  <c r="E704" i="1"/>
  <c r="E705" i="1"/>
  <c r="E899" i="1"/>
  <c r="E943" i="1"/>
  <c r="G950" i="1"/>
  <c r="G948" i="1"/>
  <c r="G946" i="1"/>
  <c r="G944" i="1"/>
  <c r="E938" i="1"/>
  <c r="G939" i="1"/>
  <c r="F941" i="1" s="1"/>
  <c r="E929" i="1"/>
  <c r="G934" i="1"/>
  <c r="G932" i="1"/>
  <c r="G930" i="1"/>
  <c r="E920" i="1"/>
  <c r="G925" i="1"/>
  <c r="G923" i="1"/>
  <c r="G921" i="1"/>
  <c r="E913" i="1"/>
  <c r="G916" i="1"/>
  <c r="G914" i="1"/>
  <c r="E900" i="1"/>
  <c r="G909" i="1"/>
  <c r="G907" i="1"/>
  <c r="G905" i="1"/>
  <c r="G903" i="1"/>
  <c r="G901" i="1"/>
  <c r="E853" i="1"/>
  <c r="G895" i="1"/>
  <c r="G893" i="1"/>
  <c r="G891" i="1"/>
  <c r="G889" i="1"/>
  <c r="G887" i="1"/>
  <c r="G885" i="1"/>
  <c r="G883" i="1"/>
  <c r="G881" i="1"/>
  <c r="G879" i="1"/>
  <c r="G877" i="1"/>
  <c r="G875" i="1"/>
  <c r="G873" i="1"/>
  <c r="G871" i="1"/>
  <c r="G869" i="1"/>
  <c r="G867" i="1"/>
  <c r="G865" i="1"/>
  <c r="G863" i="1"/>
  <c r="G861" i="1"/>
  <c r="G859" i="1"/>
  <c r="G857" i="1"/>
  <c r="G856" i="1"/>
  <c r="G854" i="1"/>
  <c r="E754" i="1"/>
  <c r="E846" i="1"/>
  <c r="G847" i="1"/>
  <c r="F849" i="1" s="1"/>
  <c r="E835" i="1"/>
  <c r="G842" i="1"/>
  <c r="G840" i="1"/>
  <c r="G838" i="1"/>
  <c r="G836" i="1"/>
  <c r="E830" i="1"/>
  <c r="G831" i="1"/>
  <c r="F833" i="1" s="1"/>
  <c r="E817" i="1"/>
  <c r="G826" i="1"/>
  <c r="G824" i="1"/>
  <c r="G822" i="1"/>
  <c r="G820" i="1"/>
  <c r="G818" i="1"/>
  <c r="E790" i="1"/>
  <c r="G813" i="1"/>
  <c r="G811" i="1"/>
  <c r="G809" i="1"/>
  <c r="G807" i="1"/>
  <c r="G805" i="1"/>
  <c r="G803" i="1"/>
  <c r="G801" i="1"/>
  <c r="G799" i="1"/>
  <c r="G797" i="1"/>
  <c r="G795" i="1"/>
  <c r="G793" i="1"/>
  <c r="G791" i="1"/>
  <c r="E777" i="1"/>
  <c r="G786" i="1"/>
  <c r="G784" i="1"/>
  <c r="G782" i="1"/>
  <c r="G780" i="1"/>
  <c r="G778" i="1"/>
  <c r="E762" i="1"/>
  <c r="G773" i="1"/>
  <c r="G771" i="1"/>
  <c r="G769" i="1"/>
  <c r="G767" i="1"/>
  <c r="G765" i="1"/>
  <c r="G763" i="1"/>
  <c r="E755" i="1"/>
  <c r="G758" i="1"/>
  <c r="G756" i="1"/>
  <c r="E737" i="1"/>
  <c r="E743" i="1"/>
  <c r="G748" i="1"/>
  <c r="G746" i="1"/>
  <c r="G744" i="1"/>
  <c r="E738" i="1"/>
  <c r="G739" i="1"/>
  <c r="F741" i="1" s="1"/>
  <c r="E706" i="1"/>
  <c r="G733" i="1"/>
  <c r="G731" i="1"/>
  <c r="G729" i="1"/>
  <c r="G727" i="1"/>
  <c r="G725" i="1"/>
  <c r="G723" i="1"/>
  <c r="G721" i="1"/>
  <c r="G719" i="1"/>
  <c r="G717" i="1"/>
  <c r="G715" i="1"/>
  <c r="G713" i="1"/>
  <c r="G711" i="1"/>
  <c r="G709" i="1"/>
  <c r="G707" i="1"/>
  <c r="E463" i="1"/>
  <c r="E464" i="1"/>
  <c r="E667" i="1"/>
  <c r="E689" i="1"/>
  <c r="G694" i="1"/>
  <c r="G692" i="1"/>
  <c r="G690" i="1"/>
  <c r="E680" i="1"/>
  <c r="G685" i="1"/>
  <c r="G683" i="1"/>
  <c r="G681" i="1"/>
  <c r="F687" i="1" s="1"/>
  <c r="E676" i="1"/>
  <c r="G677" i="1"/>
  <c r="F678" i="1" s="1"/>
  <c r="E668" i="1"/>
  <c r="G672" i="1"/>
  <c r="G670" i="1"/>
  <c r="G669" i="1"/>
  <c r="E625" i="1"/>
  <c r="G664" i="1"/>
  <c r="G662" i="1"/>
  <c r="G660" i="1"/>
  <c r="G658" i="1"/>
  <c r="G656" i="1"/>
  <c r="G654" i="1"/>
  <c r="G652" i="1"/>
  <c r="G650" i="1"/>
  <c r="G648" i="1"/>
  <c r="G646" i="1"/>
  <c r="G644" i="1"/>
  <c r="G642" i="1"/>
  <c r="G640" i="1"/>
  <c r="G638" i="1"/>
  <c r="G636" i="1"/>
  <c r="G634" i="1"/>
  <c r="G632" i="1"/>
  <c r="G630" i="1"/>
  <c r="G628" i="1"/>
  <c r="G626" i="1"/>
  <c r="E528" i="1"/>
  <c r="E618" i="1"/>
  <c r="G619" i="1"/>
  <c r="F621" i="1" s="1"/>
  <c r="E607" i="1"/>
  <c r="G614" i="1"/>
  <c r="G612" i="1"/>
  <c r="G610" i="1"/>
  <c r="G608" i="1"/>
  <c r="E602" i="1"/>
  <c r="G603" i="1"/>
  <c r="F605" i="1" s="1"/>
  <c r="E587" i="1"/>
  <c r="G598" i="1"/>
  <c r="G596" i="1"/>
  <c r="G594" i="1"/>
  <c r="G592" i="1"/>
  <c r="G590" i="1"/>
  <c r="G588" i="1"/>
  <c r="E560" i="1"/>
  <c r="G583" i="1"/>
  <c r="G581" i="1"/>
  <c r="G579" i="1"/>
  <c r="G577" i="1"/>
  <c r="G575" i="1"/>
  <c r="G573" i="1"/>
  <c r="G571" i="1"/>
  <c r="G569" i="1"/>
  <c r="G567" i="1"/>
  <c r="G565" i="1"/>
  <c r="G563" i="1"/>
  <c r="G561" i="1"/>
  <c r="E549" i="1"/>
  <c r="G556" i="1"/>
  <c r="G554" i="1"/>
  <c r="G552" i="1"/>
  <c r="G550" i="1"/>
  <c r="E536" i="1"/>
  <c r="G545" i="1"/>
  <c r="G543" i="1"/>
  <c r="G541" i="1"/>
  <c r="G539" i="1"/>
  <c r="G537" i="1"/>
  <c r="E529" i="1"/>
  <c r="G532" i="1"/>
  <c r="G530" i="1"/>
  <c r="E486" i="1"/>
  <c r="E521" i="1"/>
  <c r="G522" i="1"/>
  <c r="F524" i="1" s="1"/>
  <c r="F521" i="1" s="1"/>
  <c r="E512" i="1"/>
  <c r="G517" i="1"/>
  <c r="G515" i="1"/>
  <c r="G513" i="1"/>
  <c r="F519" i="1" s="1"/>
  <c r="E503" i="1"/>
  <c r="G508" i="1"/>
  <c r="G506" i="1"/>
  <c r="G504" i="1"/>
  <c r="E498" i="1"/>
  <c r="G499" i="1"/>
  <c r="F501" i="1" s="1"/>
  <c r="E487" i="1"/>
  <c r="G494" i="1"/>
  <c r="G492" i="1"/>
  <c r="G490" i="1"/>
  <c r="G488" i="1"/>
  <c r="E465" i="1"/>
  <c r="G482" i="1"/>
  <c r="G480" i="1"/>
  <c r="G478" i="1"/>
  <c r="G476" i="1"/>
  <c r="G474" i="1"/>
  <c r="G472" i="1"/>
  <c r="G470" i="1"/>
  <c r="G468" i="1"/>
  <c r="G466" i="1"/>
  <c r="E4" i="1"/>
  <c r="E149" i="1"/>
  <c r="E366" i="1"/>
  <c r="E450" i="1"/>
  <c r="G453" i="1"/>
  <c r="G451" i="1"/>
  <c r="E435" i="1"/>
  <c r="G446" i="1"/>
  <c r="G444" i="1"/>
  <c r="G442" i="1"/>
  <c r="G440" i="1"/>
  <c r="G438" i="1"/>
  <c r="G436" i="1"/>
  <c r="E410" i="1"/>
  <c r="G431" i="1"/>
  <c r="G429" i="1"/>
  <c r="G427" i="1"/>
  <c r="G425" i="1"/>
  <c r="G423" i="1"/>
  <c r="G421" i="1"/>
  <c r="G419" i="1"/>
  <c r="G417" i="1"/>
  <c r="G415" i="1"/>
  <c r="G413" i="1"/>
  <c r="G411" i="1"/>
  <c r="E403" i="1"/>
  <c r="G406" i="1"/>
  <c r="G404" i="1"/>
  <c r="F408" i="1" s="1"/>
  <c r="F403" i="1" s="1"/>
  <c r="E388" i="1"/>
  <c r="G399" i="1"/>
  <c r="G397" i="1"/>
  <c r="G395" i="1"/>
  <c r="G393" i="1"/>
  <c r="G391" i="1"/>
  <c r="G389" i="1"/>
  <c r="E367" i="1"/>
  <c r="G384" i="1"/>
  <c r="G382" i="1"/>
  <c r="G380" i="1"/>
  <c r="G378" i="1"/>
  <c r="G376" i="1"/>
  <c r="G374" i="1"/>
  <c r="G372" i="1"/>
  <c r="G370" i="1"/>
  <c r="G368" i="1"/>
  <c r="E315" i="1"/>
  <c r="G363" i="1"/>
  <c r="G361" i="1"/>
  <c r="G359" i="1"/>
  <c r="G357" i="1"/>
  <c r="G355" i="1"/>
  <c r="G353" i="1"/>
  <c r="G351" i="1"/>
  <c r="G349" i="1"/>
  <c r="G347" i="1"/>
  <c r="G345" i="1"/>
  <c r="G343" i="1"/>
  <c r="G341" i="1"/>
  <c r="G340" i="1"/>
  <c r="G338" i="1"/>
  <c r="G336" i="1"/>
  <c r="G334" i="1"/>
  <c r="G332" i="1"/>
  <c r="G330" i="1"/>
  <c r="G328" i="1"/>
  <c r="G326" i="1"/>
  <c r="G324" i="1"/>
  <c r="G322" i="1"/>
  <c r="G320" i="1"/>
  <c r="G318" i="1"/>
  <c r="F364" i="1" s="1"/>
  <c r="G316" i="1"/>
  <c r="E208" i="1"/>
  <c r="E308" i="1"/>
  <c r="G309" i="1"/>
  <c r="F311" i="1" s="1"/>
  <c r="E287" i="1"/>
  <c r="G304" i="1"/>
  <c r="G302" i="1"/>
  <c r="G300" i="1"/>
  <c r="G298" i="1"/>
  <c r="G296" i="1"/>
  <c r="G294" i="1"/>
  <c r="G292" i="1"/>
  <c r="G290" i="1"/>
  <c r="G288" i="1"/>
  <c r="E278" i="1"/>
  <c r="G283" i="1"/>
  <c r="F285" i="1" s="1"/>
  <c r="G281" i="1"/>
  <c r="G279" i="1"/>
  <c r="E273" i="1"/>
  <c r="G274" i="1"/>
  <c r="F276" i="1" s="1"/>
  <c r="E264" i="1"/>
  <c r="G269" i="1"/>
  <c r="G267" i="1"/>
  <c r="G265" i="1"/>
  <c r="F271" i="1" s="1"/>
  <c r="E235" i="1"/>
  <c r="G260" i="1"/>
  <c r="G258" i="1"/>
  <c r="G256" i="1"/>
  <c r="G254" i="1"/>
  <c r="G252" i="1"/>
  <c r="G250" i="1"/>
  <c r="G248" i="1"/>
  <c r="G246" i="1"/>
  <c r="G244" i="1"/>
  <c r="G242" i="1"/>
  <c r="G240" i="1"/>
  <c r="G238" i="1"/>
  <c r="G236" i="1"/>
  <c r="E220" i="1"/>
  <c r="G231" i="1"/>
  <c r="G229" i="1"/>
  <c r="G227" i="1"/>
  <c r="G225" i="1"/>
  <c r="G223" i="1"/>
  <c r="G221" i="1"/>
  <c r="E209" i="1"/>
  <c r="G216" i="1"/>
  <c r="G214" i="1"/>
  <c r="G212" i="1"/>
  <c r="G210" i="1"/>
  <c r="E191" i="1"/>
  <c r="E197" i="1"/>
  <c r="G202" i="1"/>
  <c r="G200" i="1"/>
  <c r="G198" i="1"/>
  <c r="E192" i="1"/>
  <c r="G193" i="1"/>
  <c r="F195" i="1" s="1"/>
  <c r="G195" i="1" s="1"/>
  <c r="G192" i="1" s="1"/>
  <c r="E150" i="1"/>
  <c r="G187" i="1"/>
  <c r="G185" i="1"/>
  <c r="G183" i="1"/>
  <c r="G181" i="1"/>
  <c r="G179" i="1"/>
  <c r="G177" i="1"/>
  <c r="G175" i="1"/>
  <c r="G173" i="1"/>
  <c r="G171" i="1"/>
  <c r="G169" i="1"/>
  <c r="G167" i="1"/>
  <c r="G165" i="1"/>
  <c r="G163" i="1"/>
  <c r="G161" i="1"/>
  <c r="G159" i="1"/>
  <c r="G157" i="1"/>
  <c r="G155" i="1"/>
  <c r="G153" i="1"/>
  <c r="G151" i="1"/>
  <c r="E5" i="1"/>
  <c r="E114" i="1"/>
  <c r="E138" i="1"/>
  <c r="G141" i="1"/>
  <c r="G139" i="1"/>
  <c r="E127" i="1"/>
  <c r="G134" i="1"/>
  <c r="G132" i="1"/>
  <c r="G130" i="1"/>
  <c r="G128" i="1"/>
  <c r="E122" i="1"/>
  <c r="F125" i="1"/>
  <c r="F122" i="1" s="1"/>
  <c r="G123" i="1"/>
  <c r="E115" i="1"/>
  <c r="G118" i="1"/>
  <c r="G116" i="1"/>
  <c r="E72" i="1"/>
  <c r="G111" i="1"/>
  <c r="G109" i="1"/>
  <c r="G107" i="1"/>
  <c r="G105" i="1"/>
  <c r="G103" i="1"/>
  <c r="G101" i="1"/>
  <c r="G99" i="1"/>
  <c r="G97" i="1"/>
  <c r="G95" i="1"/>
  <c r="G93" i="1"/>
  <c r="G91" i="1"/>
  <c r="G89" i="1"/>
  <c r="G87" i="1"/>
  <c r="G85" i="1"/>
  <c r="G83" i="1"/>
  <c r="G81" i="1"/>
  <c r="G79" i="1"/>
  <c r="G77" i="1"/>
  <c r="G75" i="1"/>
  <c r="G73" i="1"/>
  <c r="E47" i="1"/>
  <c r="E65" i="1"/>
  <c r="G66" i="1"/>
  <c r="F68" i="1" s="1"/>
  <c r="E58" i="1"/>
  <c r="G61" i="1"/>
  <c r="G59" i="1"/>
  <c r="E53" i="1"/>
  <c r="G54" i="1"/>
  <c r="F56" i="1" s="1"/>
  <c r="F53" i="1" s="1"/>
  <c r="E48" i="1"/>
  <c r="G49" i="1"/>
  <c r="F51" i="1" s="1"/>
  <c r="E35" i="1"/>
  <c r="E36" i="1"/>
  <c r="G41" i="1"/>
  <c r="G39" i="1"/>
  <c r="G37" i="1"/>
  <c r="E6" i="1"/>
  <c r="G31" i="1"/>
  <c r="G29" i="1"/>
  <c r="G27" i="1"/>
  <c r="G25" i="1"/>
  <c r="G23" i="1"/>
  <c r="G21" i="1"/>
  <c r="G19" i="1"/>
  <c r="G17" i="1"/>
  <c r="G15" i="1"/>
  <c r="G13" i="1"/>
  <c r="G11" i="1"/>
  <c r="G9" i="1"/>
  <c r="G7" i="1"/>
  <c r="F120" i="1" l="1"/>
  <c r="F534" i="1"/>
  <c r="F1587" i="1"/>
  <c r="F1234" i="1"/>
  <c r="F1227" i="1" s="1"/>
  <c r="F1396" i="1"/>
  <c r="F1389" i="1" s="1"/>
  <c r="F233" i="1"/>
  <c r="F220" i="1" s="1"/>
  <c r="F143" i="1"/>
  <c r="F138" i="1" s="1"/>
  <c r="F547" i="1"/>
  <c r="F536" i="1" s="1"/>
  <c r="F1344" i="1"/>
  <c r="F979" i="1"/>
  <c r="F1412" i="1"/>
  <c r="F204" i="1"/>
  <c r="G204" i="1" s="1"/>
  <c r="G197" i="1" s="1"/>
  <c r="F455" i="1"/>
  <c r="F1607" i="1"/>
  <c r="G1607" i="1" s="1"/>
  <c r="G1596" i="1" s="1"/>
  <c r="F1613" i="1"/>
  <c r="F1574" i="1"/>
  <c r="F1539" i="1" s="1"/>
  <c r="F1537" i="1"/>
  <c r="F1519" i="1"/>
  <c r="G1519" i="1" s="1"/>
  <c r="G1490" i="1" s="1"/>
  <c r="F1487" i="1"/>
  <c r="F1398" i="1"/>
  <c r="G1403" i="1"/>
  <c r="G1398" i="1" s="1"/>
  <c r="F1387" i="1"/>
  <c r="F1346" i="1" s="1"/>
  <c r="F1333" i="1"/>
  <c r="F1313" i="1"/>
  <c r="G1318" i="1"/>
  <c r="G1313" i="1" s="1"/>
  <c r="G1308" i="1"/>
  <c r="G1303" i="1" s="1"/>
  <c r="F1295" i="1"/>
  <c r="F1247" i="1"/>
  <c r="F1225" i="1"/>
  <c r="F1213" i="1" s="1"/>
  <c r="F1188" i="1"/>
  <c r="F1141" i="1" s="1"/>
  <c r="F1138" i="1"/>
  <c r="F1084" i="1"/>
  <c r="G1084" i="1" s="1"/>
  <c r="G1077" i="1" s="1"/>
  <c r="F1070" i="1"/>
  <c r="F1059" i="1" s="1"/>
  <c r="F1057" i="1"/>
  <c r="F999" i="1"/>
  <c r="F952" i="1"/>
  <c r="F936" i="1"/>
  <c r="G936" i="1" s="1"/>
  <c r="G929" i="1" s="1"/>
  <c r="F927" i="1"/>
  <c r="F920" i="1" s="1"/>
  <c r="F918" i="1"/>
  <c r="F911" i="1"/>
  <c r="F900" i="1" s="1"/>
  <c r="F897" i="1"/>
  <c r="F853" i="1" s="1"/>
  <c r="F844" i="1"/>
  <c r="F828" i="1"/>
  <c r="F815" i="1"/>
  <c r="G815" i="1" s="1"/>
  <c r="G790" i="1" s="1"/>
  <c r="F788" i="1"/>
  <c r="F777" i="1" s="1"/>
  <c r="F775" i="1"/>
  <c r="G775" i="1" s="1"/>
  <c r="G762" i="1" s="1"/>
  <c r="F760" i="1"/>
  <c r="F750" i="1"/>
  <c r="G750" i="1" s="1"/>
  <c r="G743" i="1" s="1"/>
  <c r="F735" i="1"/>
  <c r="F706" i="1" s="1"/>
  <c r="F696" i="1"/>
  <c r="F689" i="1" s="1"/>
  <c r="F665" i="1"/>
  <c r="G665" i="1" s="1"/>
  <c r="G625" i="1" s="1"/>
  <c r="F674" i="1"/>
  <c r="G674" i="1" s="1"/>
  <c r="G668" i="1" s="1"/>
  <c r="F616" i="1"/>
  <c r="F607" i="1" s="1"/>
  <c r="F600" i="1"/>
  <c r="G600" i="1" s="1"/>
  <c r="G587" i="1" s="1"/>
  <c r="F585" i="1"/>
  <c r="F558" i="1"/>
  <c r="G558" i="1" s="1"/>
  <c r="G549" i="1" s="1"/>
  <c r="G524" i="1"/>
  <c r="G521" i="1" s="1"/>
  <c r="F510" i="1"/>
  <c r="G510" i="1" s="1"/>
  <c r="G503" i="1" s="1"/>
  <c r="F496" i="1"/>
  <c r="F484" i="1"/>
  <c r="F433" i="1"/>
  <c r="G433" i="1" s="1"/>
  <c r="G410" i="1" s="1"/>
  <c r="F448" i="1"/>
  <c r="G448" i="1" s="1"/>
  <c r="G435" i="1" s="1"/>
  <c r="G408" i="1"/>
  <c r="G403" i="1" s="1"/>
  <c r="F401" i="1"/>
  <c r="F388" i="1" s="1"/>
  <c r="F386" i="1"/>
  <c r="F367" i="1" s="1"/>
  <c r="F306" i="1"/>
  <c r="F262" i="1"/>
  <c r="G262" i="1" s="1"/>
  <c r="G235" i="1" s="1"/>
  <c r="F218" i="1"/>
  <c r="F206" i="1"/>
  <c r="F191" i="1" s="1"/>
  <c r="F189" i="1"/>
  <c r="F150" i="1" s="1"/>
  <c r="F136" i="1"/>
  <c r="F127" i="1" s="1"/>
  <c r="F112" i="1"/>
  <c r="G112" i="1" s="1"/>
  <c r="G72" i="1" s="1"/>
  <c r="F63" i="1"/>
  <c r="F33" i="1"/>
  <c r="G33" i="1" s="1"/>
  <c r="G6" i="1" s="1"/>
  <c r="F43" i="1"/>
  <c r="G43" i="1" s="1"/>
  <c r="G36" i="1" s="1"/>
  <c r="F45" i="1" s="1"/>
  <c r="G136" i="1"/>
  <c r="G127" i="1" s="1"/>
  <c r="F235" i="1"/>
  <c r="G496" i="1"/>
  <c r="G487" i="1" s="1"/>
  <c r="F487" i="1"/>
  <c r="F498" i="1"/>
  <c r="G501" i="1"/>
  <c r="G498" i="1" s="1"/>
  <c r="F48" i="1"/>
  <c r="G51" i="1"/>
  <c r="G48" i="1" s="1"/>
  <c r="F65" i="1"/>
  <c r="G68" i="1"/>
  <c r="G65" i="1" s="1"/>
  <c r="G120" i="1"/>
  <c r="G115" i="1" s="1"/>
  <c r="F115" i="1"/>
  <c r="G271" i="1"/>
  <c r="G264" i="1" s="1"/>
  <c r="F264" i="1"/>
  <c r="F273" i="1"/>
  <c r="G276" i="1"/>
  <c r="G273" i="1" s="1"/>
  <c r="F278" i="1"/>
  <c r="G285" i="1"/>
  <c r="G278" i="1" s="1"/>
  <c r="F308" i="1"/>
  <c r="G311" i="1"/>
  <c r="G308" i="1" s="1"/>
  <c r="G364" i="1"/>
  <c r="G315" i="1" s="1"/>
  <c r="F315" i="1"/>
  <c r="G401" i="1"/>
  <c r="G388" i="1" s="1"/>
  <c r="F209" i="1"/>
  <c r="G218" i="1"/>
  <c r="G209" i="1" s="1"/>
  <c r="F450" i="1"/>
  <c r="G455" i="1"/>
  <c r="G450" i="1" s="1"/>
  <c r="G306" i="1"/>
  <c r="G287" i="1" s="1"/>
  <c r="F287" i="1"/>
  <c r="G63" i="1"/>
  <c r="G58" i="1" s="1"/>
  <c r="F58" i="1"/>
  <c r="G189" i="1"/>
  <c r="G150" i="1" s="1"/>
  <c r="G386" i="1"/>
  <c r="G367" i="1" s="1"/>
  <c r="G484" i="1"/>
  <c r="G465" i="1" s="1"/>
  <c r="F465" i="1"/>
  <c r="F503" i="1"/>
  <c r="F512" i="1"/>
  <c r="G519" i="1"/>
  <c r="G512" i="1" s="1"/>
  <c r="G56" i="1"/>
  <c r="G53" i="1" s="1"/>
  <c r="G143" i="1"/>
  <c r="G138" i="1" s="1"/>
  <c r="G547" i="1"/>
  <c r="G536" i="1" s="1"/>
  <c r="F680" i="1"/>
  <c r="G687" i="1"/>
  <c r="G680" i="1" s="1"/>
  <c r="G833" i="1"/>
  <c r="G830" i="1" s="1"/>
  <c r="F830" i="1"/>
  <c r="F943" i="1"/>
  <c r="G952" i="1"/>
  <c r="G943" i="1" s="1"/>
  <c r="F962" i="1"/>
  <c r="G979" i="1"/>
  <c r="G962" i="1" s="1"/>
  <c r="G1075" i="1"/>
  <c r="G1072" i="1" s="1"/>
  <c r="F1072" i="1"/>
  <c r="G1344" i="1"/>
  <c r="G1335" i="1" s="1"/>
  <c r="F1335" i="1"/>
  <c r="G1412" i="1"/>
  <c r="G1405" i="1" s="1"/>
  <c r="F1405" i="1"/>
  <c r="F1414" i="1"/>
  <c r="G1417" i="1"/>
  <c r="G1414" i="1" s="1"/>
  <c r="F1576" i="1"/>
  <c r="G1587" i="1"/>
  <c r="G1576" i="1" s="1"/>
  <c r="G125" i="1"/>
  <c r="G122" i="1" s="1"/>
  <c r="F192" i="1"/>
  <c r="F197" i="1"/>
  <c r="F529" i="1"/>
  <c r="G534" i="1"/>
  <c r="G529" i="1" s="1"/>
  <c r="F755" i="1"/>
  <c r="G760" i="1"/>
  <c r="G755" i="1" s="1"/>
  <c r="F762" i="1"/>
  <c r="G999" i="1"/>
  <c r="G990" i="1" s="1"/>
  <c r="F990" i="1"/>
  <c r="G1138" i="1"/>
  <c r="G1093" i="1" s="1"/>
  <c r="F1093" i="1"/>
  <c r="G1247" i="1"/>
  <c r="G1236" i="1" s="1"/>
  <c r="F1236" i="1"/>
  <c r="G1295" i="1"/>
  <c r="G1254" i="1" s="1"/>
  <c r="F1254" i="1"/>
  <c r="G1333" i="1"/>
  <c r="G1320" i="1" s="1"/>
  <c r="F1320" i="1"/>
  <c r="F1521" i="1"/>
  <c r="G1537" i="1"/>
  <c r="G1521" i="1" s="1"/>
  <c r="F1596" i="1"/>
  <c r="F549" i="1"/>
  <c r="F618" i="1"/>
  <c r="G621" i="1"/>
  <c r="G618" i="1" s="1"/>
  <c r="F676" i="1"/>
  <c r="G678" i="1"/>
  <c r="G676" i="1" s="1"/>
  <c r="F738" i="1"/>
  <c r="G741" i="1"/>
  <c r="G738" i="1" s="1"/>
  <c r="F817" i="1"/>
  <c r="G828" i="1"/>
  <c r="G817" i="1" s="1"/>
  <c r="G844" i="1"/>
  <c r="G835" i="1" s="1"/>
  <c r="F835" i="1"/>
  <c r="G897" i="1"/>
  <c r="G853" i="1" s="1"/>
  <c r="G927" i="1"/>
  <c r="G920" i="1" s="1"/>
  <c r="F929" i="1"/>
  <c r="F938" i="1"/>
  <c r="G941" i="1"/>
  <c r="G938" i="1" s="1"/>
  <c r="F983" i="1"/>
  <c r="G988" i="1"/>
  <c r="G983" i="1" s="1"/>
  <c r="G1010" i="1"/>
  <c r="G1001" i="1" s="1"/>
  <c r="F1001" i="1"/>
  <c r="F1077" i="1"/>
  <c r="F1086" i="1"/>
  <c r="G1089" i="1"/>
  <c r="G1086" i="1" s="1"/>
  <c r="F1190" i="1"/>
  <c r="G1211" i="1"/>
  <c r="G1190" i="1" s="1"/>
  <c r="F560" i="1"/>
  <c r="G585" i="1"/>
  <c r="G560" i="1" s="1"/>
  <c r="F602" i="1"/>
  <c r="G605" i="1"/>
  <c r="G602" i="1" s="1"/>
  <c r="G735" i="1"/>
  <c r="G706" i="1" s="1"/>
  <c r="F846" i="1"/>
  <c r="G849" i="1"/>
  <c r="G846" i="1" s="1"/>
  <c r="G918" i="1"/>
  <c r="G913" i="1" s="1"/>
  <c r="F913" i="1"/>
  <c r="G1057" i="1"/>
  <c r="G1012" i="1" s="1"/>
  <c r="F1012" i="1"/>
  <c r="F1421" i="1"/>
  <c r="G1487" i="1"/>
  <c r="G1421" i="1" s="1"/>
  <c r="F1490" i="1"/>
  <c r="F1589" i="1"/>
  <c r="G1594" i="1"/>
  <c r="G1589" i="1" s="1"/>
  <c r="F1609" i="1"/>
  <c r="G1613" i="1"/>
  <c r="G1609" i="1" s="1"/>
  <c r="G1234" i="1"/>
  <c r="G1227" i="1" s="1"/>
  <c r="G1301" i="1"/>
  <c r="G1298" i="1" s="1"/>
  <c r="F1310" i="1" s="1"/>
  <c r="G1396" i="1"/>
  <c r="G1389" i="1" s="1"/>
  <c r="F1615" i="1"/>
  <c r="G1574" i="1" l="1"/>
  <c r="G1539" i="1" s="1"/>
  <c r="F1620" i="1" s="1"/>
  <c r="F752" i="1"/>
  <c r="F72" i="1"/>
  <c r="G1225" i="1"/>
  <c r="G1213" i="1" s="1"/>
  <c r="G788" i="1"/>
  <c r="G777" i="1" s="1"/>
  <c r="F743" i="1"/>
  <c r="G233" i="1"/>
  <c r="G220" i="1" s="1"/>
  <c r="F313" i="1" s="1"/>
  <c r="F208" i="1" s="1"/>
  <c r="G1188" i="1"/>
  <c r="G1141" i="1" s="1"/>
  <c r="F1249" i="1" s="1"/>
  <c r="F435" i="1"/>
  <c r="G1387" i="1"/>
  <c r="G1346" i="1" s="1"/>
  <c r="G206" i="1"/>
  <c r="G191" i="1" s="1"/>
  <c r="F410" i="1"/>
  <c r="G911" i="1"/>
  <c r="G900" i="1" s="1"/>
  <c r="F587" i="1"/>
  <c r="F1419" i="1"/>
  <c r="G1419" i="1" s="1"/>
  <c r="G1312" i="1" s="1"/>
  <c r="G1070" i="1"/>
  <c r="G1059" i="1" s="1"/>
  <c r="F1091" i="1" s="1"/>
  <c r="F790" i="1"/>
  <c r="G696" i="1"/>
  <c r="G689" i="1" s="1"/>
  <c r="F698" i="1" s="1"/>
  <c r="F667" i="1" s="1"/>
  <c r="F668" i="1"/>
  <c r="F625" i="1"/>
  <c r="G616" i="1"/>
  <c r="G607" i="1" s="1"/>
  <c r="F36" i="1"/>
  <c r="F6" i="1"/>
  <c r="G45" i="1"/>
  <c r="G35" i="1" s="1"/>
  <c r="F35" i="1"/>
  <c r="F457" i="1"/>
  <c r="F70" i="1"/>
  <c r="F623" i="1"/>
  <c r="F526" i="1"/>
  <c r="F1297" i="1"/>
  <c r="G1310" i="1"/>
  <c r="G1297" i="1" s="1"/>
  <c r="F737" i="1"/>
  <c r="G752" i="1"/>
  <c r="G737" i="1" s="1"/>
  <c r="F851" i="1"/>
  <c r="F145" i="1"/>
  <c r="F954" i="1"/>
  <c r="F1312" i="1" l="1"/>
  <c r="G698" i="1"/>
  <c r="G667" i="1" s="1"/>
  <c r="G313" i="1"/>
  <c r="G208" i="1" s="1"/>
  <c r="G145" i="1"/>
  <c r="G114" i="1" s="1"/>
  <c r="F114" i="1"/>
  <c r="F486" i="1"/>
  <c r="G526" i="1"/>
  <c r="G486" i="1" s="1"/>
  <c r="G851" i="1"/>
  <c r="G754" i="1" s="1"/>
  <c r="F754" i="1"/>
  <c r="G457" i="1"/>
  <c r="G366" i="1" s="1"/>
  <c r="F366" i="1"/>
  <c r="G1249" i="1"/>
  <c r="G1140" i="1" s="1"/>
  <c r="F1140" i="1"/>
  <c r="F982" i="1"/>
  <c r="G1091" i="1"/>
  <c r="G982" i="1" s="1"/>
  <c r="G70" i="1"/>
  <c r="G47" i="1" s="1"/>
  <c r="F147" i="1" s="1"/>
  <c r="F47" i="1"/>
  <c r="F1489" i="1"/>
  <c r="G1620" i="1"/>
  <c r="G1489" i="1" s="1"/>
  <c r="F1622" i="1" s="1"/>
  <c r="G954" i="1"/>
  <c r="G899" i="1" s="1"/>
  <c r="F899" i="1"/>
  <c r="F528" i="1"/>
  <c r="G623" i="1"/>
  <c r="G528" i="1" s="1"/>
  <c r="F956" i="1" l="1"/>
  <c r="F705" i="1" s="1"/>
  <c r="F459" i="1"/>
  <c r="F149" i="1" s="1"/>
  <c r="F1253" i="1"/>
  <c r="G1622" i="1"/>
  <c r="G1253" i="1" s="1"/>
  <c r="F1251" i="1"/>
  <c r="F700" i="1"/>
  <c r="G147" i="1"/>
  <c r="G5" i="1" s="1"/>
  <c r="F5" i="1"/>
  <c r="G956" i="1" l="1"/>
  <c r="G705" i="1" s="1"/>
  <c r="F958" i="1" s="1"/>
  <c r="F704" i="1" s="1"/>
  <c r="G459" i="1"/>
  <c r="G149" i="1" s="1"/>
  <c r="F461" i="1" s="1"/>
  <c r="F961" i="1"/>
  <c r="G1251" i="1"/>
  <c r="G961" i="1" s="1"/>
  <c r="F1624" i="1" s="1"/>
  <c r="G700" i="1"/>
  <c r="G464" i="1" s="1"/>
  <c r="F702" i="1" s="1"/>
  <c r="F464" i="1"/>
  <c r="G958" i="1" l="1"/>
  <c r="G704" i="1" s="1"/>
  <c r="G1624" i="1"/>
  <c r="G960" i="1" s="1"/>
  <c r="F960" i="1"/>
  <c r="G702" i="1"/>
  <c r="G463" i="1" s="1"/>
  <c r="F463" i="1"/>
  <c r="F4" i="1"/>
  <c r="G461" i="1"/>
  <c r="G4" i="1" s="1"/>
  <c r="F1626" i="1" l="1"/>
  <c r="G1626" i="1" s="1"/>
  <c r="G1630" i="1" l="1"/>
  <c r="G1631" i="1"/>
  <c r="G1632" i="1" s="1"/>
  <c r="G1633" i="1" l="1"/>
  <c r="G163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92CF0BA5-EBB1-4CC8-9922-906E9102B362}">
      <text>
        <r>
          <rPr>
            <b/>
            <sz val="9"/>
            <color indexed="81"/>
            <rFont val="Tahoma"/>
            <family val="2"/>
          </rPr>
          <t>Código del concepto. Ver colores en "Entorno de trabajo: Apariencia"</t>
        </r>
      </text>
    </comment>
    <comment ref="B3" authorId="0" shapeId="0" xr:uid="{9C7A1B9E-8142-4C81-A1A6-A82475106D3F}">
      <text>
        <r>
          <rPr>
            <b/>
            <sz val="9"/>
            <color indexed="81"/>
            <rFont val="Tahoma"/>
            <family val="2"/>
          </rPr>
          <t>Naturaleza o tipo de concepto, ver valores de cada naturaleza en la ayuda del menú contextual</t>
        </r>
      </text>
    </comment>
    <comment ref="C3" authorId="0" shapeId="0" xr:uid="{62007C3F-4E48-4942-A418-CE70AAE46F3C}">
      <text>
        <r>
          <rPr>
            <b/>
            <sz val="9"/>
            <color indexed="81"/>
            <rFont val="Tahoma"/>
            <family val="2"/>
          </rPr>
          <t>Unidad principal de medida del concepto</t>
        </r>
      </text>
    </comment>
    <comment ref="D3" authorId="0" shapeId="0" xr:uid="{250AAB9D-D16C-4258-9604-B29C5325D1C7}">
      <text>
        <r>
          <rPr>
            <b/>
            <sz val="9"/>
            <color indexed="81"/>
            <rFont val="Tahoma"/>
            <family val="2"/>
          </rPr>
          <t>Descripción corta</t>
        </r>
      </text>
    </comment>
    <comment ref="E3" authorId="0" shapeId="0" xr:uid="{DE7A506F-FC25-4E56-8FFC-D749DC8DFE7E}">
      <text>
        <r>
          <rPr>
            <b/>
            <sz val="9"/>
            <color indexed="81"/>
            <rFont val="Tahoma"/>
            <family val="2"/>
          </rPr>
          <t>Rendimiento o cantidad presupuestada</t>
        </r>
      </text>
    </comment>
    <comment ref="F3" authorId="0" shapeId="0" xr:uid="{BE64FFF4-C203-4CF5-A3A5-F2ABE93E31FE}">
      <text>
        <r>
          <rPr>
            <b/>
            <sz val="9"/>
            <color indexed="81"/>
            <rFont val="Tahoma"/>
            <family val="2"/>
          </rPr>
          <t>Precio unitario en el presupuesto</t>
        </r>
      </text>
    </comment>
    <comment ref="G3" authorId="0" shapeId="0" xr:uid="{BF660444-D443-4002-ABF0-06BB097D6720}">
      <text>
        <r>
          <rPr>
            <b/>
            <sz val="9"/>
            <color indexed="81"/>
            <rFont val="Tahoma"/>
            <family val="2"/>
          </rPr>
          <t>Importe del presupuesto</t>
        </r>
      </text>
    </comment>
  </commentList>
</comments>
</file>

<file path=xl/sharedStrings.xml><?xml version="1.0" encoding="utf-8"?>
<sst xmlns="http://schemas.openxmlformats.org/spreadsheetml/2006/main" count="3781" uniqueCount="1214">
  <si>
    <t>ADECUACION RTS</t>
  </si>
  <si>
    <t>Presupuesto</t>
  </si>
  <si>
    <t>Código</t>
  </si>
  <si>
    <t>Nat</t>
  </si>
  <si>
    <t>Ud</t>
  </si>
  <si>
    <t>Resumen</t>
  </si>
  <si>
    <t>CanPres</t>
  </si>
  <si>
    <t>Pres</t>
  </si>
  <si>
    <t>ImpPres</t>
  </si>
  <si>
    <t>COOR 1</t>
  </si>
  <si>
    <t>Capítulo</t>
  </si>
  <si>
    <t/>
  </si>
  <si>
    <t>Coordinación 1</t>
  </si>
  <si>
    <t>COL. JARDIN</t>
  </si>
  <si>
    <t>Colonia Jardín</t>
  </si>
  <si>
    <t>COM 11</t>
  </si>
  <si>
    <t>Comunicaciones y control</t>
  </si>
  <si>
    <t>DIKECX007</t>
  </si>
  <si>
    <t>Partida</t>
  </si>
  <si>
    <t>ud</t>
  </si>
  <si>
    <t>Material auxiliar para Control de accesos.</t>
  </si>
  <si>
    <t>Material auxiliar para instalación y conexiones de los componentes del Sistema, incluyendo:
- Sensores de Alarma, de tipo Volumétrico
- 1 Juego de Cables de conexión, pequeño material.
Totalmente instalados.</t>
  </si>
  <si>
    <t>DIKECX850</t>
  </si>
  <si>
    <t>Integración en Control_ID y TCE.</t>
  </si>
  <si>
    <t>Integración en plataforma de monitorización del Sistema de Control de Accesos (Control_ID) y ordenador de control de una estación/subestación.</t>
  </si>
  <si>
    <t>DIKECX002</t>
  </si>
  <si>
    <t>Control de accesos para cuartos técnicos.</t>
  </si>
  <si>
    <t>Suministro, instalación y montaje de Sistema de identificación por tarjeta de tecnología  "sin contacto" dotado de CPU de control, teclado antivandálico de 12 teclas como mínimo, lector de tecnología "sin contacto", altavoz y control de cerradura eléctrica, totalmente instalado en caja en chapa acero inoxidable, 2 mm. pulido con serigrafía de placa frontal, tornillos, etc. 
El lector leerá las Tarjetas de Identificación Corporativas (TIC) de proximidad RFID actualmente en uso, basadas en la tecnología ICODE 1 de Philips. 
Estarán preparados, sin ninguna modificación Hardware, para la lectura de tarjetas que cumplan con la norma ISO 14443A/B, en particular con su implementación con chips MIFARE Desfire.
Totalmente instalado.</t>
  </si>
  <si>
    <t>DIKECX005</t>
  </si>
  <si>
    <t>Cerradura eléctrica tipo maestrable.</t>
  </si>
  <si>
    <t>Suministro, instalación y montaje de cerradura eléctromecánica industrial con sensor de alineamiento y posición de bulon. Tipo COMETA, Modelo 404ZCQ11HBA2Q o similar aprobada, incluyendo pequeño material auxiliar de instalación y conexionado. Totalmente instalada.</t>
  </si>
  <si>
    <t>DIKECX009</t>
  </si>
  <si>
    <t>Conjunto accesorios sistema control de accesos.</t>
  </si>
  <si>
    <t>Suministro, instalación y montaje de conjunto de accesorios sistema control accesos, compuesto por:
- 1 Cilindro de alta seguridad de llave irreproducibles. Incluyendo el amaestramiento de grupos.
- 1 Cierra puertas aéreo.
- 1 Manilla interior de alumnio.
- 1 Tirador exterior de aluminio.
- 1 Conjunto de chapas embellecedoras de Acero Inox.
- 1 Instalación de cerradura electrónica y bombines con llaves amaestradas, (siguiendo plan de amaestramiento normalizado).
Totalmente instalados.</t>
  </si>
  <si>
    <t>DIKEVA001</t>
  </si>
  <si>
    <t>Instalación y cableado.</t>
  </si>
  <si>
    <t>Suministro, instalación y montaje de parte proporcional de cableado de alimentación y comunicaciones del Sistema de control de accesos y accesorios auxiliares, entre CPU y planta de energía (o toma de alimentación) y nodo de comunicaciones más cercano, incluyendo p.p. de canalización o tubo rígido.</t>
  </si>
  <si>
    <t>DIKECX900</t>
  </si>
  <si>
    <t>Pruebas y Programación.</t>
  </si>
  <si>
    <t>Ingeniería, programación y pruebas del sistema de control de accesos, incluyendo integración en el Sistema de Gestión de Rondas.</t>
  </si>
  <si>
    <t>DIKECX950</t>
  </si>
  <si>
    <t>Documentación técnica del Sistema.</t>
  </si>
  <si>
    <t>Elaboración de documentación técnica del Sistema, según especificaciones en Pliego de Condiciones.</t>
  </si>
  <si>
    <t>RCOM001</t>
  </si>
  <si>
    <t>CABLE FTP CAT6A</t>
  </si>
  <si>
    <t>Instalación de cable de datos FTP Cat.6a. Cable de tipo LSHF (Low Smoke Halogen Free) que no propaga la llama y es libre de halógenos. Incluye el correspondiente embridado del cableado y su etiquetado, el conexionado a cada toma de datos y conexionado al pacth panel del correspondiente armario. Totalmente instalado y conexionado.</t>
  </si>
  <si>
    <t>TELIPSIP</t>
  </si>
  <si>
    <t>Telefono Ip</t>
  </si>
  <si>
    <t>Suministro e instalación de terminal telefónico IP Marca Unify Modelo CP200, compatible con central Open Scape Voice (OSV) y telealimentador. Incluyendo licencias para realizar el registro en la central, configuración del terminal, y pequeño material. Totealmente instalado, configurado y funcionando.</t>
  </si>
  <si>
    <t>I04COM11</t>
  </si>
  <si>
    <t>Roseta doble 2 tomas RJ45.</t>
  </si>
  <si>
    <t>Suministro y montaje de roseta doble para dos tomas RJ-45, incluyendo conexión del cable de 4  pares a la roseta RJ-45.</t>
  </si>
  <si>
    <t>CANA40x20LA</t>
  </si>
  <si>
    <t>m</t>
  </si>
  <si>
    <t>Canaleta 40x20 libre de alógenos</t>
  </si>
  <si>
    <t>Suministro e instalación de canaleta para cable de 40x20 mm con elementos axiliares para garantizar sujección e instalación.</t>
  </si>
  <si>
    <t>I04COMXX</t>
  </si>
  <si>
    <t>Reisntalación de cableado y sistermas de comunicaciones</t>
  </si>
  <si>
    <t>Adecuación, en las nuevas canalizaciones y luminarias de los cableados de comunicaciones y control desmontados provisionalmente, incluyendo:
. Desmontaje y retirada de aquellos cables que NO se puedan adaptar a la nueva disposición de la canaleta y/o de las luminarias o que por cualquier otra circunstancia hayan quedado en desuso.
. Reinstalación en su ubicación definitiva de aquellos elementos de control que se hubieran desmontado (control de accesos, electrónica de red, patch panel, rack de comunicaciones, antenas Wifi, etc.) o instalados de forma provisional.
. Traslado del material sobrante a lugar designado por Metro.</t>
  </si>
  <si>
    <t>Total COM 11</t>
  </si>
  <si>
    <t>PCI 11</t>
  </si>
  <si>
    <t>Protección contra incendios</t>
  </si>
  <si>
    <t>señ11</t>
  </si>
  <si>
    <t>Señalizacion</t>
  </si>
  <si>
    <t>I05S120</t>
  </si>
  <si>
    <t>Cartel de señalización fotoluminiscente de 297 x 105 mm</t>
  </si>
  <si>
    <t>Suministro y montaje de cartel de señalización fotoluminiscente, formado por placa de alta luminiscencia de dimensiones 297x105 mm, pictograma "SALIDA" o "SIN SALIDA", y p.p. de colocación, medios auxiliares y pequeño material, según pliego de condiciones técnicas y planos, totalmente instalado.</t>
  </si>
  <si>
    <t>I05S155</t>
  </si>
  <si>
    <t>Cartel de señalización fotoluminiscente de 420 x 148 mm</t>
  </si>
  <si>
    <t>Suministro y montaje de cartel de señalización fotoluminiscente, formado por placa de alta luminiscencia de dimensiones 420 x148 mm, pictograma "SALIDA" o "SIN SALIDA", y p.p. de colocación, medios auxiliares y pequeño material, según pliego de condiciones técnicas y planos, totalmente instalado.</t>
  </si>
  <si>
    <t>I05S170</t>
  </si>
  <si>
    <t>Cartel de señalización fotoluminiscente de 594 x 210 mm</t>
  </si>
  <si>
    <t>Suministro y montaje de cartel de señalización fotoluminiscente, formado por placa de alta luminiscencia de dimensiones 594x210 mm, pictograma "salida" o "sin salida", y p.P. De colocación, medios auxiliares y pequeño material, según pliego de condiciones técnicas y planos, totalmente instalado.</t>
  </si>
  <si>
    <t>Total señ11</t>
  </si>
  <si>
    <t>Total PCI 11</t>
  </si>
  <si>
    <t>CLI 11</t>
  </si>
  <si>
    <t>Climatización y ventilación de confort</t>
  </si>
  <si>
    <t>CLI RTS01.04</t>
  </si>
  <si>
    <t>DISTRIBUCIÓN DE AIRE</t>
  </si>
  <si>
    <t>CLI.RTS.01.04.01</t>
  </si>
  <si>
    <t>PANEL DE REGISTRO PARA LIMPIEZA Y DESINFECCIÓN EN CONDUCTO</t>
  </si>
  <si>
    <t>Suministro e instalación de apertura de servicio o panel de registro para permitir las operaciones de mantenimiento, limpieza y desinfección en cualquier tipo de conducto existente de sección circular, ovalada o rectangular, fabricado en chapa, fibra de vidrio o cualquier otro material, así como en plenums de aire. Fabricado en el mismo material que el conducto existente donde se instala.
Se instalarán registros de limpieza cada 10 m de tramo de conducto recto y en los cambios de dirección y/o piezas especiales, provistos de cierre estanco fácilmente desmontable y accesible, de acuerdo con lo especificado en las normas UNE 100030 y UNE-EN 12097. Las medidas de los registros cumplirán con los apartados 4.2.3.2 y 4.2.3.4 de la norma UNE-EN 12097 y utilizaran sujeciones propias incluidas para evitar la reducción de estabilidad a los conductos existentes.
Totalmente instaladas, probadas y en funcionamiento, incluso p.p. de material auxiliar y piezas especiales para su correcta sujeción e instalación.</t>
  </si>
  <si>
    <t>Total CLI RTS01.04</t>
  </si>
  <si>
    <t>CLI RTS01.07</t>
  </si>
  <si>
    <t>OBRA CIVIL AUXILIAR</t>
  </si>
  <si>
    <t>CLI.RTS.CIVIL</t>
  </si>
  <si>
    <t>TRABAJOS OBRA CIVIL AUXILIAR</t>
  </si>
  <si>
    <t>Trabajos de Obra Civil auxiliar derivados de la instalación de climatización y ventilación de confort tales como: apertura de huecos en forjados y/o tabiquerías para colocación de rejillas y para facilitar el paso de líneas frigoríficas, conductos de aire, canalizaciones eléctricas de fuerza y de control, etc., formación de bancadas de suportación (en caso necesario) y/o estructuras metálicas auxiliares de suportación para equipos de Aire acondicionado con guías metálicas extraíbles o retráctiles fabricadas en chapa de acero galvanizado para fácil mantenimiento de las máquinas, falsas columnas o mochetas, montaje y desmontaje de andamios, demolición y reposición de tabiquerías, desmontaje, corte y posterior reposición de placas de falso techo, en caso necesario, realización de rozas en pared, registros, taladros, etc., incluyendo colocación de pasamuros de acero galvanizado, manguitos conformados de fibra de vidrio o porexpan, sellado de huecos, impermeabilización, enfoscados, alicatados, escayola, remates, pintura y acabados, según indicaciones de la Dirección Facultativa, así como ayudas de albañilería y medios auxiliares necesarios para la correcta ejecución de la unidad.
Incluso retirada y traslado de escombros y/o residuos generados durante la ejecución de los trabajos a punto limpio, asi como limpieza de la zona de trabajo una vez ejecutada la unidad.</t>
  </si>
  <si>
    <t>Total CLI RTS01.07</t>
  </si>
  <si>
    <t>CLI RTS01.05</t>
  </si>
  <si>
    <t>VARIOS</t>
  </si>
  <si>
    <t>IO1DFC020.14</t>
  </si>
  <si>
    <t>Dispositivo PCO de sanitización activa, específico para instalación en conductos, para un caudal máximo de 4000 m3/h</t>
  </si>
  <si>
    <t>Suministro y montaje de equipo de sanitización activa con tecnología de oxidación fotocatalitica (PCO) mas ionización (bipolar), preparado para un caudal máximo de 4000 m3/h, formado por estructura catalizadora de aleación metálica con matriz alveolar de 5 metales nobles (principalmente TiO2) y lámpara especial ultravioleta, de bajo consumo eléctrico, de reducida pérdida de carga, específico para montaje en conductos, generador de moléculas de peróxido de hidrógeno (H2O2) y radicales hidroxilos (OH-) oxidantes naturales capaces de atraer y destruir agentes contaminantes presentes en el ambiente y las superficies, eficaz contra bacterias, virus, mohos, alérgenos, olores, compuestos orgánicos y volátiles, etc., Con capacidad de reducción de microparticulas nocivas presentes en el aire, incluidas las ultrafinas, con interruptor plug&amp;play de seguridad para supervisar el correcto funcionamiento de la lámpara UV, de las siguientes caracteristicas tecnicas:
- Consumo eléctrico≤ 1,2 A.
- Tensión de alimentación eléctrica= 24V-50 hz
- Pérdida de carga≤ 2 Pa.
- Dimensiones (longitud x altura x profundidad)≤ 15 x 15,8 x 37cm.
- Profundidad del boquete en conducto≤ 30 cm
- Peso≤ 1,4 kg.
- Temperatura máxima de trabajo≥ 60 ºc.
Incluso realización de abertura(s) necesaria(s) en conducto(s) de aire existente(s) para colocación del dispositivo de higienización, incluyendo parte proporcional de soportación, de canalización y cableado eléctrico de alimentación, parte proporcional de conexionado, accesorios y pequeño material, etc., Así como medios auxiliares necesarios para su correcta instalación.
Se incluirá asimismo dentro de esta partida la instalación de presostatos necesarios, así como de contactor 2P NA, con bobina a 230V, a instalar en cuadro eléctrico existente de mando y protección, para el funcionamiento enclavado del dispositivo PCO con el equipo de aire acondicionado y/o ventilación del local, incluyendo parte proporcional de cableado eléctrico de control, parte proporcional de conexionado, parte proporcional de soportación, accesorios y pequeño material.
Totalmente instalado, probado y funcionando.
Referencia comercial: Marca dustfree de koolnova koolair mod. Airknight 14" (100-knight14) o equivalente aprobado por la Dirección Facultativa.
Nota: Esta partida solo se ejecutara bajo la aprobación expresa de la Dirección Facultativa en caso necesario.</t>
  </si>
  <si>
    <t>IO1W010</t>
  </si>
  <si>
    <t>Evaluación y validación de la eficacia del sistema PCO por laboratorio independiente acreditado</t>
  </si>
  <si>
    <t>Evaluación y validación de la eficacia del sistema de sanitización activa por fotocatálisis (PCO), a realizar por laboratorio externo acreditado independiente, especialista en control ambiental, con el siguiente alcance:
- Evaluación de la eficiencia de desinfección en microorganismos (ambientales y superficies).
- Evaluación de la eficiencia de desinfección en materia particulada (ambientales y superficies).
- Evaluación higiénica del sistema HVAC.
- Evaluación, en campo, de parámetros ambientales (Tª, HR, presión ambiental, compuestos volátiles, etc.), Químicos (CO, CO2, etc.), Microbianos (virus, bacterias, hongos, levaduras, etc.) Y específicos (gas radón ó Rn), en las condiciones reales de uso o explotación del local objeto de estudio, en las situaciones anterior y posterior a la instalación del sistema de desinfección en continuo, según lo especificado en pliego de condiciones.
- Evaluación residual de ozono (O3) y agua oxigenada (H2O2) en el ambiente interior del local.
Se incluirá dentro de esta partida la entrega de la siguiente documentación a la propiedad:
- Certificado de higienización ambiental HVAC según norma UNE 100012.
- Certificado de calidad ambiental HVAC según norma UNE 171330.
- Informe técnico de análisis de resultados.
Incluirá los equipos o instrumentales de medida necesarios (debidamente calibrados) para la realización de la toma de muestras en campo, material de laboratorio, EPIs, etc., Así como medios auxiliares necesarios para la correcta ejecución de la unidad.
Totalmente terminado.
Notas:
1) La toma de muestras en campo de los parámetros microbianos, ambientales, químicos y específicos detallados anteriormente, será realizada obligatoriamente por técnicos superiores en calidad ambiental, tanto en la situación anterior como posterior a la instalación del sistema de desinfección en continuo.
2) Para poder validar la eficacia del sistema de desinfección en continuo, deberán transcurrir 24 horas, como mínimo, a fin de poder realizar la toma de muestras en campo en la situación post-instalación a dicho sistema. En caso de que la Dirección Facultativa no indique lo contrario, el personal especializado de laboratorio realizará el muestreo de los parámetros indicados anteriormente en ese mínimo intervalo de tiempo, siguiendo el procedimiento estándar de recogida de muestras.
3) Esta partida solo se ejecutara bajo la aprobación expresa de la Dirección Facultativa en caso necesario.</t>
  </si>
  <si>
    <t>Total CLI RTS01.05</t>
  </si>
  <si>
    <t>CLI RTS08</t>
  </si>
  <si>
    <t>LEGALIZACIÓN</t>
  </si>
  <si>
    <t>IV_40111A01</t>
  </si>
  <si>
    <t>LEGALIZACIÓN DE INSTALACIÓN CLIMATIZACIÓN Y DFO</t>
  </si>
  <si>
    <t>Registro/Legalización de la instalación de climatización ante Organismo competente (Dirección General de Industria, Energía y Minas de la Comunidad de Madrid) conforme a lo establecido en RITE/RSIF, según corresponda, con certificación de Entidad de Inspección y Control Industrial (EICI), incluyendo el abono de las tasas oficiales y gravámenes, así como los correspondientes gastos de gestión y tramitación, incluyendo la siguiente documentación:
- Documentación relativa a las pruebas finales.
- Realización de los diferentes proyectos/memorias técnicas, según corresponda, para presentar a Industria de cara a legalizaciones y EICIs/OCAs pertinentes.
- Certificados de las Administraciones Públicas de legalización y autorización de puesta en marcha y funcionamiento de las diferentes instalaciones y obras construidas.
Incluso realización de pruebas finales y de la Documentación relativa asociada a dichas pruebas finales de las instalaciones de climatización y ventilación.
- Realización de pruebas de presión hidráulica en canalizaciones (tuberías y/o conductos) en todos los sistemas instalados.
- Medición de caudales de ventilación en todos los sistemas instalados.
- Medición de la resistencia y embarrados de los cuadros eléctricos.
Se incluirá asimismo dentro de esta partida la entrega de documentación final de obra (DFO) compuesta por:
- Planos As-Built
- Certificados CE de equipos y materiales de la instalación.
- Certificado de prueba de estanqueidad.
- Fichas técnicas debidamente cumplimentadas según la guía de puesta en marcha de instalaciones térmicas del IDAE.
- Manuales de uso y mantenimiento.
- Listado de equipos instalados.
- Etc.
Totalmente terminado.</t>
  </si>
  <si>
    <t>Total CLI RTS08</t>
  </si>
  <si>
    <t>Total CLI 11</t>
  </si>
  <si>
    <t>DIS 11</t>
  </si>
  <si>
    <t>Distribución eléctrica</t>
  </si>
  <si>
    <t>Desmontajes ECJ</t>
  </si>
  <si>
    <t>Desmontaje instalación electrica y de alumbrado</t>
  </si>
  <si>
    <t>Desmontaje de la instalación electrica en mal estado y no reutilizable, con traslado a vertedero.</t>
  </si>
  <si>
    <t>Saneamiento cuadro ECJ</t>
  </si>
  <si>
    <t>Saneamiento de cuadro ECJ - RTS</t>
  </si>
  <si>
    <t>Identificación de circuitos, saneamiento de cuadro, instalación de nueva protección para control de accesos</t>
  </si>
  <si>
    <t>I31HC124</t>
  </si>
  <si>
    <t>u</t>
  </si>
  <si>
    <t>Kit caja de suelo regulable para pavimento/suelo técnico, precableado con 4 TC + 2 conectores RJ44</t>
  </si>
  <si>
    <t>Suministro e instalación de kit caja de suelo regulable para pavimento o suelo técnico con capacidad para 6 elementos con 2 enchufes dobles y 2 placas para conectores RJ45.</t>
  </si>
  <si>
    <t>I31KD020</t>
  </si>
  <si>
    <t>Kit puesto de trabajo eléctrico PVC superficie/empotrar 4 TC + 1-4 conectores voz/datos</t>
  </si>
  <si>
    <t>Suministro y colocación de kit de puesto de trabajo eléctrico de superficie o para empotrar fabricado en PVC, compuesto por:
- Caja para 3 elementos dobles.
- 2 Base de enchufe schuko doble 2P+TT 16A.
- 2 Placas de voz y datos plana con elemento para 2 conectores RJ45 y ventana guardapolvo.
Con marcado CE, conforme normativa UNE-EN 60.670-1:2006 fabricado en material autoextinguible y libre de halógenos de color a elegir por la dirección facultativa.</t>
  </si>
  <si>
    <t>I31BIA002</t>
  </si>
  <si>
    <t>Interruptor unipolar c/marco y caja de empotrar</t>
  </si>
  <si>
    <t>Interruptor unipolar 10A., 250V, color a definir por la dirección de obra con marco y caja de empotrar, completamente instalado.</t>
  </si>
  <si>
    <t>I31BIA0020</t>
  </si>
  <si>
    <t>Regulador/conmutador de luz  c/marco y caja empotrar</t>
  </si>
  <si>
    <t>Regulador-conmutador de luz para regulación luminosidad LED de 40 a 500 W/WA, 220 V., con fusible de protección F 2,5A., color a definir por la dirección de obra, con marco y caja de empotrar, completamente instalado.</t>
  </si>
  <si>
    <t>I31NWP010</t>
  </si>
  <si>
    <t>Punto de luz sencillo instalación superficial</t>
  </si>
  <si>
    <t>Instalación superficial completa de punto de luz sencillo mediante interruptor superficial estanco, realizada con tubo rígido libre de halógenos de M 20/gp5 y conductores flexibes de cable unipolar de 1,5 mm2 H07Z1-K, 450/750 V, incluyendo caja de registro y accesorios. Totalmente instalado.</t>
  </si>
  <si>
    <t>I31NWS080</t>
  </si>
  <si>
    <t>Base de enchufe schuko instalación superificial</t>
  </si>
  <si>
    <t>Instalación superficial completa de base enchufe de superficie estanco con toma tierra lateral de 16A(II+T.T), realizada mediante tubo rígido libre de halógenos de M 25/gp5 y conductores flexibes de cable unipolar de 2,5 mm2 H07Z1-K, 450/750 V, incluyendo caja de registro y accesorios. Totalmente instalado.</t>
  </si>
  <si>
    <t>I31BIA0019</t>
  </si>
  <si>
    <t>Base de enchufe Schuko 2P+T.T. 16A, c/marco y caja empotrar</t>
  </si>
  <si>
    <t>Base de enchufe bipolar 10/16 A. 250V. con toma de tierra lateral Schuko, color a definir por la dirección de obra, con marco y caja de empotrar, completamente instalado.</t>
  </si>
  <si>
    <t>I31LDF380X3</t>
  </si>
  <si>
    <t>Luminaria LED 60x60 regulable empotrable a techo.</t>
  </si>
  <si>
    <t>Suministro e instalación de luminaria LED empotrable a techo de 60x60 cm con fuente de alimentación regulable incluida, 3500 lm o superior, eficacia luminica al menos 95 lm/W, grado IP20 mínimo, 4000K, UGR&lt;19, CRI&gt;80, vida útil L70&gt; 50000 horas con 5 años de garantía para driver y placa. Instalada, incluyendo replanteo, conexionado y sistema de regulación.</t>
  </si>
  <si>
    <t>I31EST041</t>
  </si>
  <si>
    <t>Luminaria estanca LED. 15-50W 4000K.</t>
  </si>
  <si>
    <t>Suministro e instalación de Luminaria estanca con tecnología LED, con las siguientes características:
-Potencia. 15-50 W .
- Medidas: 600-1500 ±100mm.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IP≥65.
- Protección IK. IK≥08.
- Eficiencia lumínica &gt;100 lm/W.
- Rendimiento del flujo luminoso. L80B10 ≥60000 horas, 24 horas de trabajo 365 días.
-  IRC&gt;80.
- Temperatura de color 4000K.
-Fuente de alimentación regulable incluida. En zona de taller reguladas por pulsador o similar para control luminosidad.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</si>
  <si>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131ILE006E</t>
  </si>
  <si>
    <t>Luminaria de emergencia LED 300 lm, 1h, NP, autotest</t>
  </si>
  <si>
    <t>Luminaria de emergencia con tecnología LED de 300 lm, autotest, autonomia de 1 hora, no permanente, grado IP42 o superior,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</si>
  <si>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I31ILU147</t>
  </si>
  <si>
    <t>Downlight LED empotrable o superficie diámetro 225 mm</t>
  </si>
  <si>
    <t>Suministro e instalación de downlight LED de superficie tipo plafon de diámetro 225mm, con las siguientes características:
- Flujo lumínico &gt; 2200 lúmenes
- Eficiencia lumínica &gt;90 lm/W.
- Índice de reproducción cromática &gt; 80
- Rendimiento del flujo luminoso. L80B20 ≥70000 horas.
- Fuente de alimentación incluida.
- Temperatura de color 3000K/4000K a elegir por la D.O.
- Protección IP. IP≥65.
- Flicker Rate &lt;5%
- Garantía ≥ 5 años
- Materiales no metálicos que sean: no propagador de la llama, 0% contenido en halógenos, baja emisión de humos, baja acidez de humos, características antiestáticas repelentes de polvo.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t>
  </si>
  <si>
    <t>I31CBA001</t>
  </si>
  <si>
    <t>Cable de Cu. de 1 x 1,5 mm². RZ1 (AS)- 0.6/1KV.</t>
  </si>
  <si>
    <t>Suministro e instalación de cable de cobre unipolar de 1x1,5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</si>
  <si>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I31CBB002</t>
  </si>
  <si>
    <t>Cable Cu. de 2 x 2,5 mm². RZ1-K (AS)-0.6/1 KV.</t>
  </si>
  <si>
    <t>Suministro e instalación de cable de cobre multipolar de 2x2,5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</si>
  <si>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DIDKTA004X0</t>
  </si>
  <si>
    <t>Tubo rígido M20 libre de halogenos</t>
  </si>
  <si>
    <t>Tubo rígido de material termoplástico libre de halógenos, 20 mm, GP 7, incluso p.p.de conexiones, curvas, fijaciones mediante brida y taco, etc. Totalmente instalado.</t>
  </si>
  <si>
    <t>I31BJC001</t>
  </si>
  <si>
    <t>Caja de derivación PVC estanca 80x80mm.</t>
  </si>
  <si>
    <t>Suministro e instalación de caja PVC estanca IP55, IK07, de 80x80x45, con bornas y parte proporcional de fijaciones.</t>
  </si>
  <si>
    <t>IFI310131</t>
  </si>
  <si>
    <t>Canal PVC 50x80 con tapa</t>
  </si>
  <si>
    <t>Canal PVC 50x80 con tapa, con posibilidad de adosar y encastrar en paredes y mobiliario, compartimentos divisibles con tabique separador, protección contra impactos IK10, grado de protección IP4X, materiales ignifugos, autoextinguibles y no propagadores de la llama, conforme con norma UNE-EN 50085-1, marcado CE. Incluyendo accesorios: ángulos, tapas finales, tabiques separadores, tornillos, cubrejuntas, derivaciones, adaptadores para mecanismos, etc. Color blanco con posibilidad de pintar de color a definir por la Dirección de Obra. Totalmente instalado.</t>
  </si>
  <si>
    <t>I31VM001</t>
  </si>
  <si>
    <t>Legalización y tramitación para puesta en servicio de las instalaciones eléctricas de Baja Tensión en forma de MTD</t>
  </si>
  <si>
    <t>Total DIS 11</t>
  </si>
  <si>
    <t>OC 11</t>
  </si>
  <si>
    <t>Obra civil</t>
  </si>
  <si>
    <t>D01</t>
  </si>
  <si>
    <t>DESMONTAJES Y DEMOLICIONES</t>
  </si>
  <si>
    <t>ED0370</t>
  </si>
  <si>
    <t>m2</t>
  </si>
  <si>
    <t>DESMONTAJE DE FALSO TECHO DE ESCAYOLA. (NOCTURNO)</t>
  </si>
  <si>
    <t>Desmontaje de falso techo de escayola, incluso retirada y transporte de escombros a vertedero, en horario nocturno.</t>
  </si>
  <si>
    <t>EL0320N</t>
  </si>
  <si>
    <t>DEMOLICION DE ESTRUCTURA AUXILIAR DE SUSTENTACION DE FALSO TECHO (NOCTURNO)</t>
  </si>
  <si>
    <t>Demolición de estructura auxiliar de sustentación del falso techo, compuesta por cuadrícula de 1,50x1,50 m de tubo hueco de 40x40 mm, incluso limpieza, carga y transporte de escombros al vertedero y con p.p. de medios auxiliares</t>
  </si>
  <si>
    <t>Total D01</t>
  </si>
  <si>
    <t>D02</t>
  </si>
  <si>
    <t>REVESTIMIENTOS Y FALSOS TECHOS</t>
  </si>
  <si>
    <t>EVW0020</t>
  </si>
  <si>
    <t>F.T. ESCAYOLA DESMONTABLE FISURADA 60X60 P.V. (NOCTURNO)</t>
  </si>
  <si>
    <t>Suministro y colocación de falso techo desmontable de placas de escayola aligeradas con panel fisurado de 60x60 cm. suspendido de perfilería vista lacada en blanco, comprendiendo perfiles primarios, secundarios y angulares de borde fijados al techo, i/p.p. de accesorios de fijación, montaje y desmontaje de andamios, medido deduciendo huecos.</t>
  </si>
  <si>
    <t>Total D02</t>
  </si>
  <si>
    <t>D03</t>
  </si>
  <si>
    <t>PINTURA</t>
  </si>
  <si>
    <t>EB0050</t>
  </si>
  <si>
    <t>LAVADO Y RASCADO PINTURAS VIEJAS</t>
  </si>
  <si>
    <t>Lavado y rascado de pinturas viejas sobre paramentos verticales y horizontales.</t>
  </si>
  <si>
    <t>EB0080</t>
  </si>
  <si>
    <t>PINTU.PLASTICA LISA BLANCA MATE</t>
  </si>
  <si>
    <t>Pintura plástica lisa mate en blanco, sobre paramentos horizontales y verticales, lavable dos manos, incluso mano de imprimación de fondo, plastecido y mano de acabado.</t>
  </si>
  <si>
    <t>EB0070</t>
  </si>
  <si>
    <t>PINTU.PLAST.LISA MATE COLOR</t>
  </si>
  <si>
    <t>Pintura plástica lisa mate en color, sobre paramentos horizontales y verticales, lavable dos manos, incluso mano de imprimación de fondo, plastecido y mano de acabado.</t>
  </si>
  <si>
    <t>EB0110</t>
  </si>
  <si>
    <t>PINTURA AL ESMALTE  CARPINTERIA METALICA S/MINIO</t>
  </si>
  <si>
    <t>Pintura al esmalte sintético sobre cerrajería o carpintería metálica</t>
  </si>
  <si>
    <t>Total D03</t>
  </si>
  <si>
    <t>D04</t>
  </si>
  <si>
    <t>E07WA020</t>
  </si>
  <si>
    <t>AYUDA ALBAÑILERÍA INSTALACIÓN ELECTRICIDAD</t>
  </si>
  <si>
    <t>Ayuda de albañilería a instalación de electricidad en adecuación de despacho, incluyendo mano de obra en carga y descarga, materiales, apertura y tapado de rozas, recibidos, remates y ayudas a puesta a tierra, caja general de protección, línea general de alimentación, derivaciones individuales y cuadros de mando y protección, i/p.p. material auxiliar, limpieza y medios auxiliares. Medido por actuación completa.</t>
  </si>
  <si>
    <t>E07WA140</t>
  </si>
  <si>
    <t>AYUDA ALBAÑILERÍA INSTALACIÓN CLIMATIZACIÓN</t>
  </si>
  <si>
    <t>Ayuda de albañilería a instalaciones de climatización de adeucación de despacho, incluyendo mano de obra en carga y descarga, materiales, apertura y tapado de rozas, recibidos, limpieza, remates y medios auxiliares. Medido por actuación completa.</t>
  </si>
  <si>
    <t>Total D04</t>
  </si>
  <si>
    <t>Total OC 11</t>
  </si>
  <si>
    <t>Total COL. JARDIN</t>
  </si>
  <si>
    <t>PTA. SUR</t>
  </si>
  <si>
    <t>Puerta del Sur</t>
  </si>
  <si>
    <t>COM 12</t>
  </si>
  <si>
    <t>WIFI001</t>
  </si>
  <si>
    <t>PUNTO DE ACCESO WI-FI</t>
  </si>
  <si>
    <t>Suministro, instalación, montaje y configuración de punto de acceso de red inalámbrica, incluyendo nodo de acceso, sistema radiante de antena discreta y magnetotérmico eléctrico. Radio dual de 2.4 GHz y 5 GHz hasta 80 MHz máximo ancho de banda. Incluyendo cableado para estación base de red inalámbrica y parte proporcional de conexión. Modelo Air-AP2802i-x-K9 de Cisco o similar</t>
  </si>
  <si>
    <t>WIFI002</t>
  </si>
  <si>
    <t>LICENCIA DE PUNTO DE ACCESO WI-FI</t>
  </si>
  <si>
    <t>Licencia de integración del punto de acceso en el controlador instalado en el CPD de Metro de Madrid.</t>
  </si>
  <si>
    <t>WIFI003</t>
  </si>
  <si>
    <t>INTEGRACIÓN, PRUEBAS Y PUESTA EN SERVICIO DE SIST. WI-FI</t>
  </si>
  <si>
    <t>Integración, pruebas y puesta en servicio de las nuevos puntos de acceso dentro del Sistema Wi-Fi de la Estación de Pinar de Chamartín y de la Red de Metro de Madrid.</t>
  </si>
  <si>
    <t>WIFI004</t>
  </si>
  <si>
    <t>DOCUMENTACIÓN DEL SISTEMA WI-FI</t>
  </si>
  <si>
    <t>Incluye la documentación as-built de la actuación en obra de la ampliación del Sistema Wi-Fi en la Estación y su integración dentro de la Red de Metro existente.</t>
  </si>
  <si>
    <t>CECOM001</t>
  </si>
  <si>
    <t>Latiguillo RJ45-RJ45 UTP C.6A 1,5 MTS</t>
  </si>
  <si>
    <t>Latiguillo LSZH RJ45-RJ45 Categoría 6A de 1,5 m. Completamente instalado y terminado según pliego de condiciones técnicas. 
Instalación, pruebas y documentación final.</t>
  </si>
  <si>
    <t>DIKWXX045</t>
  </si>
  <si>
    <t>Armario de 19" de 9u 600 (a) x 600 (f) x 480 (h)</t>
  </si>
  <si>
    <t>SUMINISTRO Y MONTAJE DE ARMARIO PIVOTANTE DE 9 UA DE DIMENSIONES APROX. 600 (A) X 600 (F) X 480 (H). CON ESTRUCTURA DE ACERO, PINTADO EN RAL 7032 TEXTURIZADO CON GRADO DE PROTECCIÓN IP-SST, PUERTA TRANSPARENTE CON PERFIL DE ALUMINIO Y CRISTAL ACRÍLICO EN LA PARTE FRONTAL, CAMBIO DE SENTIDO DE APERTURA DE PUERTA, ZÓCALO CON PIES DE NIVELACIÓN INTEGRADA, TECHO ATORNILLABLE EN CAJA, CIERRE CON TRES PUNTOS DE ANCLAJE, SISTEMA DE CIERRE DE ZINC FUNDIDO A PRESIÓN ERGOFORMS PINTADO EN RAL 7032, CON BOMBINES DE  CIERRE DE DOBLE PALETÓN DE 3 MM.,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PINTADA EN RAL 7032, GUÍA DE ENTRADA DE CABLES DE ACERO, CINCADO, CROMATADO, GUÍAS DE PUESTA A TIERRA, TAPAS DE CUBIERTAS LATERALES Y TAPAS CIEGAS DE ALUMINIO ANODIZADO NATURAL, INCLUYENDO TOMA DE CORRIENTE PARA USOS AUXILIARES DE 16 AMP. TIPO SHUKO CON TOMA DE TIERRA LATERAL. TOTALMENTE INSTALADO.
Para la zona del autostore.</t>
  </si>
  <si>
    <t>Total COM 12</t>
  </si>
  <si>
    <t>PCI 12</t>
  </si>
  <si>
    <t>ext12</t>
  </si>
  <si>
    <t>Extincion</t>
  </si>
  <si>
    <t>I05XE010</t>
  </si>
  <si>
    <t>Extintor polvo ABC 6 kg</t>
  </si>
  <si>
    <t>Extintor polvo ABC 6 kg., soporte, manómetro comprobable y boquilla manguera con difusor, cartel de señalización, según norma UNE, certificado por AENOR, incluso accesorios para su total instalación.</t>
  </si>
  <si>
    <t>Total ext12</t>
  </si>
  <si>
    <t>señ12</t>
  </si>
  <si>
    <t>Total señ12</t>
  </si>
  <si>
    <t>Total PCI 12</t>
  </si>
  <si>
    <t>CLI 12</t>
  </si>
  <si>
    <t>CLI RTS04.01</t>
  </si>
  <si>
    <t>DEMOLICIONES Y DESMONTAJES</t>
  </si>
  <si>
    <t>CLIDESM01</t>
  </si>
  <si>
    <t>DESMONTAJE Y TRASLADO EQUIPOS Y DEMÁS ELEMENTOS ASOCIADOS</t>
  </si>
  <si>
    <t>Desmontaje y traslado a punto limpio o centro almacén de metro madrid, según indicaciones de la D.O., de todos los equipos y elementos asociados a la instalación de climatización y ventilación de confort existente, definidos previamente al inicio de las obras con la Dirección Facultativa, en los locales de trabajo objeto del presente proyecto. Incluso todos los elementos accesorios, conductos, soportes, lineas frigorificas, canalizaciones y cableados eléctricos de fuerza y control, elementos terminales de difusión de aire, termostatos, sondas de temperatura, etc... y todo lo generado por esta obra.
Incluso certificado de gestión de residuos por gestor autorizado según R.D. 105/2008, con entrega de certificado a la propiedad, incluyendo certificado de destrucción de gases refrigerantes no ecológicos en planta autorizada, si procede, así como medios auxiliares necesarios de elevación y transporte, carga y descarga. Incluso limpieza y retirada de escombros de la zona de trabajo una vez ejecutada la unidad.
NOTA: El desmontaje de los equipos de climatización se realizará empleando herramientas adecuadas (cortatubos), evitandose su corte con radial.</t>
  </si>
  <si>
    <t>E01DTO040</t>
  </si>
  <si>
    <t>ENTREGA, ALQUILER, RECOGIDA Y CANON DE CONTENEDOR RCD 8 m3</t>
  </si>
  <si>
    <t>Alquiler y posterior retirada de contenedor de 8 m3 de capacidad para RCD, según real decreto 105/2008, de 1 de febrero por el que se regula la producción y gestión de los residuos de construcción y demolición, autorizado por la consejería de medio ambiente.
Sólo permitido éste tipo de residuo en el contenedor por el gestor de residuos no peligrosos.
Totalmente terminado.</t>
  </si>
  <si>
    <t>CLIDEM01</t>
  </si>
  <si>
    <t>m3</t>
  </si>
  <si>
    <t>APERTURA DE HUECO EN VALLA METÁLICA</t>
  </si>
  <si>
    <t>Apertura de hueco en valla metálica, Incluso retirada y traslado de escombros y/o residuos generados durante la ejecución de los trabajos a punto limpio, a pie de carga, sin transporte al vertedero y con parte proporcional de medios auxiliares, sin medidas de protección colectivas, asi como limpieza de la zona de trabajo una vez ejecutada la unidad. Medición de volumen realmente ejecutado.</t>
  </si>
  <si>
    <t>E15I060</t>
  </si>
  <si>
    <t>PUERTA DE REGISTRO CHAPA ACERO GALVANIZADO 90x50 cm</t>
  </si>
  <si>
    <t>Suministro y colocación de puerta rejilla para registro de canalizaciones, realizada en bastidor de tubo de acero y chapa de acero galvanizado de 1,5 mm de espesor, con cerradura, incluso herrajes de colgar y patillas para recibido a paramentos. Dimensiones 90x50 cm. Materiales con marcado CE y DdP (declaración de prestaciones) según reglamento (UE) 305/2011. Totalmente montada y en funcionamiento, incluso parte proporcional de material y maquinaria auxiliar para la correcta ejecución de la unidad.</t>
  </si>
  <si>
    <t>Total CLI RTS04.01</t>
  </si>
  <si>
    <t>CLI RTS04.02</t>
  </si>
  <si>
    <t>EQUIPOS</t>
  </si>
  <si>
    <t>E2309492.200</t>
  </si>
  <si>
    <t>RECUPERADOR DE CALOR AIRE-AIRE ENTALPICO 2.000 M3/H</t>
  </si>
  <si>
    <t>Suministro e instalación de recuperador de calor entálpico aire-aire, a contraflujo, con disposición horizontal, de caudal máximo 2.000 m3/h, para intercambio de calor sensible y latente, revestido con chapa de acero galvanizado y aislamiento térmico de espuma de uretano autoextinguible, con intercambiador de placas con núcleo de papel especial no porosas, de 25 micras de espesor, con filtros incorporados M6 y F8, con compuerta by-pass para free-cooling. Ventiladores centrífugos EC de velocidad variable, regulable mediante señal externa 0-10V. Clasificación resistencia mecánica D1 y estanqueidad L1(M). Incluso control remoto cableado con programador semanal. Totalmente instalado, probado y funcionando; incluso soporte, elementos antivibratorios, elementos de sujeción y parte proporcional de conexiones y pequeño material. Conforme a CTE DB HS-3. Con marcado CE, en cumplimiento con Directiva Europea ErP y Real Decreto 1027/2007. En cumplimiento con los requisitos VDI 6022.
Resumen de unidad:
Caudal máximo de aire: 2.000 m3/h
Rendimiento sensible máximo: 80%
Presión externa máxima: 175 Pa
Tensión: 1 Fase, 220-240V, 50/220, 60Hz
Intensidad máx. Absorbida: 5,40 A
Pot. Máx.: 1 kW
SFP: 2
Peso: 159 kg
Dimensiones (Alto x Ancho x Fondo): 500 x 1.500 x 1.980 mm
Referencia comercial: marca Mitsubishi-Electric modelo Lossnay LGH-200RVXT-E o equivalente aprobado por dirección facultativa.
Incluye: Replanteo. Colocación y fijación. Conexionado y comprobación de su correcto funcionamiento.
Criterio de medición de proyecto: Número de unidades previstas, según documentación gráfica de proyecto.
Criterio de medición de obra: Se medirá el número de unidades realmente ejecutadas según especificaciones de proyecto.</t>
  </si>
  <si>
    <t>E23VL010a1</t>
  </si>
  <si>
    <t>EXTRACTOR EN LÍNEA P/CONDUCTO D=146 mm</t>
  </si>
  <si>
    <t>Suministro e instalación de extractor helicocentrífugo en línea para conducto, con motor EC, de bajo nivel sonoro, con rodamientos a bolas de engrase permanente, regulable con señal externa 0-10V. Totalmente instalado, probado y funcionando; incluso antivibratorios, elementos de sujeción y parte proporcional de conexiones y pequeño material. Conforme a CTE DB HS-3. Con marcado CE, en cumplimiento con Directiva Europea ErP y Real Decreto 1027/2007.
Ventilador:
. Envolvente en material plástico autoextinguible V0.
. Caja de bornes externa con posición variable.
Motor:
. Protección IP44.
. Monofásico 220-240 V 50 Hz.
. Temperatura de trabajo: -10 ºC +60 ºC.
Punto de diseño:
Caudal (m3/h): 390
Presión estática (Pa): 60
Punto de servicio:
Caudal (m3/h): 390
Velocidad (rpm): 1960
Presión estática (Pa): 60
Presión total (Pa): 85.13
Velocidad salida aire (m/s): 6.47
Rendimiento estático del ventilador: 40,46%
Nivel de potencia sonora: 19 dBA
SFP: 1
Características técnicas del motor:
. Caudal máximo (m3/h): 478
. Velocidad (rpm): 1960
. Presión total máxima (Pa): 305.7
. Peso aprox. (Kg): 2.2
Dimensiones (alto x ancho x profundo): 265 x 214,5 x 294 mm
Datos del motor:
. Potencia eléctrica máxima (kW): 0.05
. Hz/fases: 50/1
. Motor (rpm máx): 2560
. Motor (rpm mín): 1340
. Corriente máx. (A) 230 V: 0.44
Referencia comercial: modelo Neolineo/EW-150 de Sodeca o equivalente aprobado por Dirección Facultativa.</t>
  </si>
  <si>
    <t>E23VL010a2</t>
  </si>
  <si>
    <t>EXTRACTOR EN LÍNEA P/CONDUCTO D=122 mm</t>
  </si>
  <si>
    <t>Suministro e instalación de extractor helicocentrífugo en línea para conducto, con motor EC, de bajo nivel sonoro, con rodamientos a bolas de engrase permanente, regulable con señal externa 0-10V. Totalmente instalado, probado y funcionando; incluso antivibratorios, elementos de sujeción y parte proporcional de conexiones y pequeño material. Conforme a CTE DB HS-3. Con marcado CE, en cumplimiento con Directiva Europea ErP y Real Decreto 1027/2007.
Ventilador:
. Envolvente en material plástico autoextinguible V0.
. Caja de bornes externa con posición variable.
Motor:
. Protección IP44.
. Monofásico 220-240 V 50 Hz.
. Temperatura de trabajo: -10 ºC +60 ºC.
Punto de diseño:
Caudal (m3/h): 220
Presión estática (Pa): 60
Punto de servicio:
Caudal (m3/h): 220
Presión estática (Pa): 60
Presión total (Pa): 76.4
Velocidad salida aire (m/s): 5.22
Rendimiento estático del ventilador: 40,3%
Nivel de potencia sonora: 28 dBA
SFP: 1
Características técnicas del ventilador:
. Caudal máximo (m3/h): 305
. Velocidad (rpm): 1889
. Presión total máxima (Pa): 208.1
. Peso aprox. (Kg): 1.8
Dimensiones (alto x ancho x profundo): 240 x 188,5 x 258 mm.
Datos del motor:
. Potencia eléctrica máxima (kW): 0.02
. Hz/fases: 50/1
. Motor (rpm máx): 2370
. Motor (rpm mín): 1285
. Corriente máx. (A) 230 V: 0.22
Referencia comercial: modelo Neolineo/EW-125 de Sodeca o equivalente aprobado por Dirección Facultativa.</t>
  </si>
  <si>
    <t>E23VL030a4</t>
  </si>
  <si>
    <t>CAJA DE VENTILACIÓN EN LÍNEA P/CONDUCTO</t>
  </si>
  <si>
    <t>Suministro e instalación de caja de ventilación en línea para conducto con filtros F6+F8, con ventilador centrífugo de rodetes de álabes hacia atrás, con motor EC, de bajo nivel sonoro, en cumplimiento con normativa ErP, regulable mediante señal externa 0-10V. Totalmente instalado, probado y funcionando; incluso antivibratorios, elementos de sujeción y parte proporcional de conexiones y pequeño material. Conforme a CTE DB HS-3. Con marcado CE, en cumplimiento con Directiva Europea ErP y Real Decreto 1027/2007.
Características:
. Envolvente acústica recubierta de material fonoabsorbente.
. Bridas normalizadas en aspiración e impulsión, para facilitar la instalación en conductos.
. Filtros F6+F8.
. Tapa de inspección y limpieza de fácil acceso.
Construcción:
. Envolvente en chapa de acero galvanizado.
. Turbina con álabes a reacción. Con 4 pies de soporte para su montaje.
. Puertas de acceso para facilitar el mantenimiento y la limpieza.
Motor:
. Motor de rotor exterior, con protector térmico incorporado, clase F, con rodamientos a bolas, protección IP54.
. Monofásico 230V 50/60 Hz regulables.
. Temperatura máxima del aire a transportar: +50 ºC.
Acabado:
. Anticorrosivo en resina de poliéster polimerizada a 190 ºC, previo desengrase con tratamiento nanotecnológico libre de fosfatos.
. Dimensiones (alto x ancho x profundo): 446 x 610 x 1030 mm
Punto de diseño:
Caudal (m3/h): 550
Presión estática (Pa): 60
Punto de servicio:
Caudal (m3/h): 949,6
Presión estática (Pa): 178,9
Presión total (Pa): 183
Velocidad salida aire (m/s): 2.63
Características técnicas:
Caudal máximo (m3/h): 1532
Velocidad (rpm): 1460
Presión total máxima (Pa): 495.4
Rendimiento estático: 25,42%
Nivel de potencia sonora: 58 dBA
Peso: 39 Kg.
Datos del motor:
Potencia mecánica nominal (kW): 0.19
Hz/fases: 50/1
Motor (rpm): 1460
Corriente máx. (A) 220-240 V: 1.45
Protección del motor: IP44
SFP: 1
Referencia comercial: modelo SV/FILTER/EC-350 F6+F8 marca Sodeca o equivalente aprobado por Dirección Facultativa.
En cumplimiento con las siguientes Directivas CE: 2006/42/CE; 2014/35/EU; 2014/30/EU; 2011/65/UE; 2009/125/CE; 1253/2014 EU y 327/2011 EU. De acuerdo con las siguientes normas: EN 60204-1:2018; EN ISO 12100:2010 y EN ISO 13857:2019.</t>
  </si>
  <si>
    <t>CLI.OTTIMO9</t>
  </si>
  <si>
    <t>EMISOR TERMICO ELÉCTRICO 1500W</t>
  </si>
  <si>
    <t>Suministro e instalación de emisor térmico eléctrico de 1500W, construido con un cuerpo de aluminio inyectado que incorpora en su interior una emulsión de polvo de mármol amalgamada con agua y adhesivos naturales que permite obtener una extraordinaria acumulación de energía obteniendo una distribución calorífica 100% uniforme sin perdidas de energía.
Totalmente montado, probado y en funcionamiento. Incluye parte proporcional de accesorios de soportación/fijación y material auxiliar necesario para la correcta ejecución de la unidad. Instalado en paramento s/planos.
Características:
• Formado en su interior por emulsión de polvo de mármol.
• Autoprogramable. 
• Itcs: Adelanta su puesta en marcha para un mejor confort.
• “Boost”: Máxima potencia durante 2 horas.
• Modos: Autoaprendizaje, sensor, programación y manual.
• Panel de control intuitivo con pantalla lcd.
• Programación hora a hora a través de app gratuita.
• Cronotermostato digital pid precisión +/- 0,2ºc.
• Plantilla de fijación y kit de instalación.
• Cable de alimentación con clavija incluida.
Referencia comercial: modelo ottimo-12 marca haverland o equivalente aprobado por dirección facultativa.</t>
  </si>
  <si>
    <t>CLI.OTTIMO12</t>
  </si>
  <si>
    <t>EMISOR TERMICO ELÉCTRICO 2000W</t>
  </si>
  <si>
    <t>Suministro e instalación de emisor térmico eléctrico de 2000W, construido con un cuerpo de aluminio inyectado que incorpora en su interior una emulsión de polvo de mármol amalgamada con agua y adhesivos naturales que permite obtener una extraordinaria acumulación de energía obteniendo una distribución calorífica 100% uniforme sin perdidas de energía.
Totalmente montado, probado y en funcionamiento. Incluye parte proporcional de accesorios de soportación/fijación y material auxiliar necesario para la correcta ejecución de la unidad. Instalado en paramento s/planos.
Características:
• Formado en su interior por emulsión de polvo de mármol.
• Autoprogramable. 
• Itcs: Adelanta su puesta en marcha para un mejor confort.
• “Boost”: Máxima potencia durante 2 horas.
• Modos: Autoaprendizaje, sensor, programación y manual.
• Panel de control intuitivo con pantalla lcd.
• Programación hora a hora a través de app gratuita.
• Cronotermostato digital pid precisión +/- 0,2ºc.
• Incluye plantilla de fijación y kit de instalación.
• Cable de alimentación con clavija incluida.
Referencia comercial: modelo ottimo-12 marca haverland o equivalente aprobado por dirección facultativa.</t>
  </si>
  <si>
    <t>Total CLI RTS04.02</t>
  </si>
  <si>
    <t>CLI RTS04.04</t>
  </si>
  <si>
    <t>E2309491a2</t>
  </si>
  <si>
    <t>REJILLA INTEMPERIE 600x330 mm</t>
  </si>
  <si>
    <t>Suministro y colocación de reja para instalación en intemperie de 600 x 330 mm, de aluminio, con malla anti-insectos, con marco. Totalmente montada, ajustada, equilibrada y en funcionamiento, incluso parte proporcional de material auxiliar.
Marco perimetral de espesor 1.75mm. Lamas de espesor 1.35mm. Dimensiones de la malla anti-insectos de acero galvanizado en la parte posterior de 1.25 x 1.25 x 0.4 mm.
Marco perimetral, travesaño de refuerzo y lamas de aluminio extruido, material EN AW-6060 T66.
Diferencia de presión–aire de extracción: 30Pa a 2.5m/s y 48 dB(A)
Pérdida de carga total–aire primario: 35Pa a 2.5m/s y 50 dB(A)
Caudal de aire a 2.5 m/s: 1332 m3/h 
Peso máximo: 4 kg
Serie WG de Trox o equivalente aprobado por Dirección Facultativa.</t>
  </si>
  <si>
    <t>E23DCG050</t>
  </si>
  <si>
    <t>TUBO HELIC. CHAPA ACERO GALVANIZADA D=200 mm</t>
  </si>
  <si>
    <t>Suministro y montaje de conducto formado por tubo helicoidal de chapa de acero galvanizada de 0,6 mm de espesor, de diámetro 200 mm, conforme a norma UNE-EN 1506:2007 y NTE-ICI; Fijado a paramento o forjado mediante medios mecánicos. Totalmente instalado; incluso parte proporcional de piezas de unión, piezas especiales, anclajes, fijaciones y medios auxiliares. Conforme a CTE DB HS-3. Medido en su longitud. Incluso pruebas de resistencia mecánica y estanqueidad según UNE-EN 12237.  Incluida instalación de conducto cumpliendo con todas las instrucciones técnicas del Real Decreto 1027/2007.</t>
  </si>
  <si>
    <t>E23DCG040</t>
  </si>
  <si>
    <t>TUBO HELIC. CHAPA ACERO GALVANIZADA D=150 mm</t>
  </si>
  <si>
    <t>Suministro y montaje de conducto formado por tubo helicoidal de chapa de acero galvanizada de 0,6 mm de espesor, de diámetro 150 mm, conforme a norma UNE-EN 1506:2007 y NTE-ICI; Fijado a paramento o forjado mediante medios mecánicos. Totalmente instalado; incluso parte proporcional de piezas de unión, piezas especiales, anclajes, fijaciones y medios auxiliares. Conforme a CTE DB HS-3. Medido en su longitud. Incluso pruebas de resistencia mecánica y estanqueidad según UNE-EN 12237. Incluida instalación de conducto cumpliendo con todas las instrucciones técnicas del Real Decreto 1027/2007.</t>
  </si>
  <si>
    <t>E23DCG030</t>
  </si>
  <si>
    <t>TUBO HELIC. CHAPA ACERO GALVANIZADA D=125 mm</t>
  </si>
  <si>
    <t>Suministro y montaje de conducto formado por tubo helicoidal de chapa de acero galvanizada de 0,6 mm de espesor, de diámetro 125 mm, conforme a norma UNE-EN 1506:2007 y NTE-ICI; Fijado a paramento o forjado mediante medios mecánicos. Totalmente instalado; incluso parte proporcional de piezas de unión, piezas especiales, anclajes, fijaciones y medios auxiliares. Conforme a CTE DB HS-3. Medido en su longitud. Incluso pruebas de resistencia mecánica y estanqueidad según UNE-EN 12237. Incluida instalación de conducto cumpliendo con todas las instrucciones técnicas del Real Decreto 1027/2007.</t>
  </si>
  <si>
    <t>E2309488</t>
  </si>
  <si>
    <t>REJILLA RETORNO 225x125 mm</t>
  </si>
  <si>
    <t>Suministro y colocación de rejilla de ventilación de aluminio con marco para manta filtrante, para instalación en pared, antepecho de ventana y conducto, de 225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0.013 m2.
Área efectiva para retorno de aire: 0.011 m2
Rango de caudal: 80 - 450 m3/h
Peso: 0.3 kg
Serie AT de Trox o equivalente aprobado por Dirección Facultativa.</t>
  </si>
  <si>
    <t>E2309488a1</t>
  </si>
  <si>
    <t>REJILLA RETORNO 325x125 mm</t>
  </si>
  <si>
    <t>Suministro y colocación de rejilla de ventilación de aluminio con marco para manta filtrante, para instalación en pared, antepecho de ventana y conducto, de 325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0.020 m2.
Área efectiva para retorno de aire: 0.016 m2
Rango de caudal: 125 - 700 m3/h
Peso: 0.4 kg
Serie AT de Trox o equivalente aprobado por Dirección Facultativa.</t>
  </si>
  <si>
    <t>E2309488a2</t>
  </si>
  <si>
    <t>REJILLA RETORNO 425x125 mm</t>
  </si>
  <si>
    <t>Suministro y colocación de rejilla de ventilación de aluminio con marco para manta filtrante, para instalación en pared, antepecho de ventana y conducto, de 425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0.027 m2.
Área efectiva para retorno de aire: 0.022 m2
Rango de caudal: 150 - 900 m3/h
Peso: 0.5 kg
Serie AT de Trox o equivalente aprobado por Dirección Facultativa.</t>
  </si>
  <si>
    <t>E2309486a2</t>
  </si>
  <si>
    <t>REJILLA IMPULSIÓN 225x125 mm</t>
  </si>
  <si>
    <t>Suministro y colocación de rejilla de ventilación de aluminio con marco para manta filtrante, para instalación en pared, antepecho de ventana y conducto, de 225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0.013 m2.
Área efectiva para impulsión de aire: 0.014 m2
Rango de caudal: 80 - 450 m3/h
Peso: 0.3 kg
Serie AT de Trox o equivalente aprobado por Dirección Facultativa.</t>
  </si>
  <si>
    <t>E2309486a1</t>
  </si>
  <si>
    <t>REJILLA IMPULSIÓN 325x125 mm</t>
  </si>
  <si>
    <t>Suministro y colocación de rejilla de ventilación de aluminio con marco para manta filtrante, para instalación en pared, antepecho de ventana y conducto, de 325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0.020 m2.
Área efectiva para impulsión de aire: 0.021 m2
Rango de caudal: 125 - 700 m3/h
Peso: 0.4 kg
Serie AT de Trox o equivalente aprobado por Dirección Facultativa.</t>
  </si>
  <si>
    <t>E2309486</t>
  </si>
  <si>
    <t>REJILLA IMPULSIÓN 425x125 mm</t>
  </si>
  <si>
    <t>Suministro y colocación de rejilla de ventilación de aluminio con marco para manta filtrante, para instalación en pared, antepecho de ventana y conducto, de 425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0.027 m2.
Área efectiva para impulsión de aire: 0.029 m2
Rango de caudal: 150 - 900 m3/h
Peso: 0.5 kg
Serie AT de Trox o equivalente aprobado por Dirección Facultativa.</t>
  </si>
  <si>
    <t>E23DCF010</t>
  </si>
  <si>
    <t>CONDUCTO DE PANEL LANA MINERAL 25MM</t>
  </si>
  <si>
    <t>Suministro y montaje de conducto autoportante rectangular para la distribución de aire climatizado, de 25mm de espesor, constituido por un panel de lana mineral hidrofugada, revestido por aluminio (aluminio visto + kraft + malla de refuerzo + velo de vidrio) por el exterior y con un tejido de vidrio negro neto de alta resistencia mecánica por el interior (tejido neto), cumpliendo la norma UNE-EN 14303 sobre productos aislantes térmicos para equipos en edificación e instalaciones industriales. Productos manufacturados de lana mineral (MW), con una conductividad térmica de 0,032 W / (m·k), clase de reacción al fuego B-s1-d0, valor de coeficiente de absorción acústica 0.85, Clase de estanqueidad D y con marcas guía MTR exteriormente, fijado a paramento o forjado mediante medios mecánicos. Totalmente instalado; incluso parte proporcional de piezas de unión (mediante cintas autoadhesivas de aluminio), piezas especiales, tapas de registro, anclajes, fijaciones, medios auxiliares, homologado e instalado, según normas UNE y NTE-ICI-23. Incluida instalación cumpliendo con todas las instrucciones técnicas del Real Decreto 1027/2007.
Climaver neto de isover 25 mm de espesor o equivalente aprobado por Dirección Facultativa.
NOTA: Se instalarán registros de limpieza cada 10 m de tramo de conducto recto y en los cambios de dirección, provistos de cierre estanco fácilmente desmontable y accesible, de acuerdo con lo especificado en las normas UNE 100030 y UNE-EN 12097. Las medidas de los registros cumplirán con los apartados 4.2.3.2 y 4.2.3.4 de la norma UNE-EN 12097 y utilizaran sujeciones propias incluidas para evitar la reducción de estabilidad a los conductos existentes.</t>
  </si>
  <si>
    <t>E23DG202a2x1</t>
  </si>
  <si>
    <t>COMPUERTA ANTIRRETORNO 315x300 mm</t>
  </si>
  <si>
    <t>Suministro y colocación de compuerta antirretorno rectangular para evitar el acceso de aire en dirección opuesta a la del flujo de aire para instalación en conducto, de 315 x 300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planos.
Caudal de aire máximo: 850 m3/h
Pérdida de carga total máxima: 23 Pa
Mínima distancia al lado de sobrepresión del ventilador: 0,60 m
Peso máximo: 3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</si>
  <si>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E23DG202a1x1</t>
  </si>
  <si>
    <t>COMPUERTA ANTIRRETORNO 215x300 mm</t>
  </si>
  <si>
    <t>Suministro y colocación de compuerta antirretorno rectangular para evitar el acceso de aire en dirección opuesta a la del flujo de aire para instalación en conducto, de 215 x 300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planos.
Caudal de aire máximo: 580 m3/h
Pérdida de carga total máxima: 23 Pa
Mínima distancia al lado de sobrepresión del ventilador: 0,50 m
Peso máximo: 2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</si>
  <si>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Total CLI RTS04.04</t>
  </si>
  <si>
    <t>CLI RTS04.06</t>
  </si>
  <si>
    <t>ELECTRICIDAD</t>
  </si>
  <si>
    <t>IO2EG001</t>
  </si>
  <si>
    <t>Cuadro eléctrico secundario de mando y protección para instalación de climatización y ventilación</t>
  </si>
  <si>
    <t>Suministro y montaje de cuadro eléctrico secundario de mando y protección, con envolvente metálica (protegida con pintura epoxi), con tapa transparente, o de material termoplástico (libre de halógenos) de alta resistencia para condiciones IP-55/IK-09, según REBT, incluyendo interruptores automáticos magnetotérmicos y diferenciales necesarios adecuados al consumo de los equipos de climatización, según esquema unifilar en planos, con p.p. de soportación, p.p. de conexionado, p.p. de puesta a tierra, accesorios (carriles DIN de montaje, juntas, prensaestopas, etc.) y pequeño material, así como medios auxiliares necesarios para la correcta ejecución de la unidad.
Incluso contactor para realizar la parada de equipos de climatización en caso de incendio, a instalar tras el automático general, de calibre igual o superior al de éste, con bobina a 230V, con p.p. de canalización y cableado eléctrico desde la central de detección de incendios hasta dicho contactor, p.p. de conexionado, p.p. de soportación, accesorios, etc.
Se incluirá asimismo dentro de esta partida la señalización de todos los elementos de la instalación de climatización según norma UNE 100100, con rotulado de las protecciones automáticas y dispositivos de control necesarios para el funcionamiento del sistema, mediante etiquetas de baquelita.
Totalmente instalado, rotulado, probado y funcionando.
NOTAS:
1.- Esta partida sólo se ejecutará en caso necesario, previa aprobación expresa de la D.O., en caso de no disponer protecciones de reserva en el cuadro electrico existente.
2.- Se dejará el 20% de las salidas del cuadro para reserva.
3.- La instalación del cableado eléctrico de control para habilitar la señal del sistema de detección de incendios deberá realizarse obligatoriamente por un instalador autorizado cualificado de PCI.</t>
  </si>
  <si>
    <t>CLI RTS04.06.02</t>
  </si>
  <si>
    <t>RZ1-K (AS) Cca-s1b,d1,a1 0,6/1 kV Cobre, Poliolefina termoplástica (Z1), 3G2.5. Multiconductor</t>
  </si>
  <si>
    <t>Suministro y montaje de cableado de circuito interior monofásico (fase + neutro + protección), formado por manguera con conductores unipolares de cobre aislados para una tensión nominal de 0,6/1kV de tipo RZ1-K (AS) Cca-s1a,d1,a1 de 3x2,5 mm2 de sección, instalado sobre canalización, bandeja (no incluidas) o sobre paramento. Totalmente realizado; Incluso parte proporcional de conexiones. Conforme a REBT: ITC-BT-19 e ITC-BT-20. Cableado conforme UNE-EN 50575:2014+A1:2016, UNE-EN 50525-2-31:2012, UNE-EN 50565-1:2015 y UNE-EN 50565-2:2015; con marcado CE y Declaración de Prestaciones (CPR) según Reglamento Europeo (UE) 305/2011.
Resistencia UV: ensayo climático según UNE 211605.
Color según UNE 21089 y HD 308 S2, UNE-EN 50334.
No propagador de la llama según UNE-EN60332-1-2, EN 60332-1-2 e IEC 60332-1-2.
No propagador del incendio según EN 50339.
Libre de halógenos según IEC 60754-1 y 60754-2.
Baja emisión de gases corrosivos según UNE-EN 50267, EN 50267 e IEC 60754-1 y 60754-2.
Baja emisión de humos opacos según UNE-EN 61034-2, EN 61034-2 e IEC 61034-2.</t>
  </si>
  <si>
    <t>CLI RTS04.06.03</t>
  </si>
  <si>
    <t>CANALIZ. TUBO RÍGIDO PVC BLIND. ENCHUF. LIBRE HALÓG. D=25 mm</t>
  </si>
  <si>
    <t>Suministro e instalación de canalización de tubo rígido de PVC blindado enchufable, no propagador de la llama, libre de halógenos, de diámetro 25 mm; fabricado conforme a UNE-EN 61386-22, con grado de protección 7 (según UNE-EN 60529:2018/A2:2018), resistencia a compresión de 1250N y resistencia al impacto 2 julios. Instalado en superficie sobre paramentos mediante soportes de tipo abrazadera separados cada 50 cm como máximo. Totalmente montado; incluso parte proporcional de piezas especiales, anclajes y accesorios (curvas, manguitos, tes, codos y curvas flexibles). Conforme a rebt: ITC-BT-21.</t>
  </si>
  <si>
    <t>Total CLI RTS04.06</t>
  </si>
  <si>
    <t>CLI RTS04.07</t>
  </si>
  <si>
    <t>Total CLI RTS04.07</t>
  </si>
  <si>
    <t>CLI RTS04.05</t>
  </si>
  <si>
    <t>CLI.TEJ.01</t>
  </si>
  <si>
    <t>Tejadillo de intemperie con vierteaguas</t>
  </si>
  <si>
    <t>Suministro y colocación de estructura metálica auxiliar para equipo de recuperación de calor instalado en intemperie para evitar la entrada de agua de lluvia, realizada en bastidor de tubo de acero y chapa de acero galvanizado de 1,5 mm de espesor, con formación de goterón, incluso patillas para recibido a paramentos. Dimensiones suficientes según dimensiones del equipo a proteger. Materiales con marcado CE y DdP (declaración de prestaciones) según reglamento (UE) 305/2011. Totalmente montada y en funcionamiento, incluso vierteaguas, p.p. de soportación a elementos estructurales de la estación, así como p.p. de material y maquinaria auxiliar para la correcta ejecución de la unidad.
Nota: Esta partida solo se ejecutará bajo la aprobación expresa de la Dirección Facultativa en caso necesario.</t>
  </si>
  <si>
    <t>IO1DFC020</t>
  </si>
  <si>
    <t>Dispositivo PCO de sanitización activa, específico para instalación en conductos, para un caudal máximo de 2500 m3/h</t>
  </si>
  <si>
    <t>Suministro y montaje de equipo de sanitización activa con tecnología de oxidacion fotocatalitica (PCO) mas ionización (bipolar), preparado para un caudal máximo de 2500 m3/h, formado por estructura catalizadora de aleación metálica con matriz alveolar de 5 metales nobles (principalmente TiO2) y lámpara especial ultravioleta, de bajo consumo eléctrico, de reducida pérdida de carga, específico para montaje en conductos, generador de moléculas de peróxido de hidrógeno (H2O2) y radicales hidroxilos (OH-) oxidantes naturales capaces de atraer y destruir agentes contaminantes presentes en el ambiente y las superficies, eficaz contra bacterias, virus, mohos, alérgenos, olores, compuestos orgánicos y volátiles, etc., Con capacidad de reducción de microparticulas nocivas presentes en el aire, incluidas las ultrafinas, con interruptor plug&amp;play de seguridad para supervisar el correcto funcionamiento de la lámpara UV, de las siguientes caracteristicas tecnicas:
- Consumo eléctrico≤ 0,8 A.
- Tensión de alimentación eléctrica= 24V-50 hz
- Pérdida de carga≤ 2 Pa.
- Dimensiones (longitud x altura x profundidad)≤ 15 x 15,8 x 25,2 cm.
- Profundidad del boquete en conducto≤ 17,5 cm
- Peso≤ 1,3 kg.
- Temperatura máxima de trabajo≥ 60 ºc.
Incluso realización de abertura(s) necesaria(s) en conducto(s) de aire existente(s) para colocación del dispositivo de higienización, incluyendo parte proporcional de soportación, de canalización y cableado eléctrico de alimentación, parte proporcional de conexionado, accesorios y pequeño material, etc., Así como medios auxiliares necesarios para su correcta instalación.
Se incluirá asimismo dentro de esta partida la instalación de un contactor 2P NA, con bobina a 230V, a instalar en cuadro eléctrico existente de mando y protección, para el funcionamiento enclavado del dispositivo PCO con el equipo de aire acondicionado del local, incluyendo parte proporcional de cableado eléctrico de control, parte proporcional de conexionado, parte proporcional de soportación, accesorios y pequeño material.
Totalmente instalado, probado y funcionando.
Referencia comercial: Marca dustfree de koolnova koolair mod. Airknight 7" (100-knight07) o equivalente aprobado por la Dirección Facultativa.
Nota: Esta partida solo se ejecutara bajo la aprobación expresa de la Dirección Facultativa en caso necesario.</t>
  </si>
  <si>
    <t>Total CLI RTS04.05</t>
  </si>
  <si>
    <t>CLI RTS04.09</t>
  </si>
  <si>
    <t>OTROS</t>
  </si>
  <si>
    <t>I02MPV010</t>
  </si>
  <si>
    <t>Desmontaje, traslado a nueva ubicación y posterior montaje de equipo A/A de confort existente</t>
  </si>
  <si>
    <t>Desmontaje, traslado a nueva ubicación, según indicaciones de la D.O., y posterior montaje de equipo autónomo partido 1x1 B/C de expansión directa existente, de 5,4 kW/5,8 kW de potencia frigorífica/calorífica nominal respectivamente, de la firma Daikin mod. TXM50N, incluyendo nuevas líneas frigoríficas (líquido-gas), canalizaciones y cableados eléctricos de fuerza y control, tuberías de desagüe de condensados, etc., según lo especificado en Pliego de Condiciones Técnicas, así como nueva estructura metálica auxiliar de soportación, con p.p. de fijación a elementos estructurales de la estación, amortiguadores (silent-blocks), accesorios y pequeño material.
Se incluirá dentro de esta partida el vaciado y recuperación del gas refrigerante ecológico puro R-32 para su posterior reutilización, así como la realización de pruebas y puesta en servicio por instalador habilitado, según RITE, incluyendo la prueba de estanqueidad con nitrógeno seco a 40 bar, durante 48h, con entrega de certificado a la Propiedad.
Incluso carga adicional de gas refrigerante ecológico R-32 en caso necesario, según las recomendaciones del fabricante.
Incluirá asimismo el desmontaje y retirada a punto limpio de canalizaciones existentes (tuberías frigoríficas líquido-gas, tuberías de desagüe de condensados, cableados eléctricos de fuerza y control, etc.), accesorios de soportación, coquillas de aislamiento térmico, etc., incluyendo transporte, medios de elevación, carga y descarga, así como medios auxiliares necesarios para la correcta ejecución de la unidad.
Totalmente instalado, probado y funcionando.
NOTAS:
1) Esta partida sólo se ejecutará en caso necesario, con la aprobación expresa de la D.O., en el hipotético escenario en que se acometan actuaciones de reforma en el interior del cuarto técnico en cuestión que requieran el desmontaje, traslado y posterior montaje del equipo de confort existente.
2) Los residuos no aprovechables serán trasladados a vertedero o punto limpio. La gestión de los mismos se realizará a través de un gestor autorizado, según RD 105/2008, con entrega de certificado de gestión de residuos a la Propiedad.
3) El mando de control remoto de temperatura ambiente existente se conservará (ya sea de tipo inalámbrico o cableado) para su utilización en la nueva ubicación del equipo de aire acondicionado, .</t>
  </si>
  <si>
    <t>I02MTF24</t>
  </si>
  <si>
    <t>Revisión y limpieza de filtros de aire</t>
  </si>
  <si>
    <t>Revisión y limpieza de filtro de partículas de aire de unidad interior (evaporadora) de equipo de aire acondicionado existente, de 5,4 kW/5,8 kW de potencia frigorífica/calorífica nominal respectivamente, siguiendo obligatoriamente las recomendaciones específicas del fabricante, incluyendo medios auxiliares necesarios para la correcta ejecución de la unidad.
Totalmente terminado.</t>
  </si>
  <si>
    <t>I02MTF25</t>
  </si>
  <si>
    <t>Revisión y limpieza de baterías de intercambio térmico</t>
  </si>
  <si>
    <t>Revisión y limpieza de las baterías de intercambio térmico (evaporadora y condensadora) del equipo de aire acondicionado existente, de 5,4 kW/5,8 kW de potencia frigorífica/calorífica nominal respectivamente, siguiendo obligatoriamente las recomendaciones específicas del fabricante, incluyendo medios auxiliares necesarios para la correcta ejecución de la unidad.
Incluirá la limpieza y puesta a punto de los ventiladores de ambas máquinas, así como de la envolvente o carcasa de las mismas.
Totalmente terminado.</t>
  </si>
  <si>
    <t>I02MPV014</t>
  </si>
  <si>
    <t>Desmontaje, traslado a nueva ubicación y posterior montaje de equipo de precisión existente</t>
  </si>
  <si>
    <t>Desmontaje, traslado a nueva ubicación, según indicaciones de la D.O., y posterior montaje de equipo de refrigeración de precisión existente, sólo frío, de expansión directa, de 10,0 kW de potencia frigorífica nominal, incluyendo nuevas líneas frigoríficas (líquido-gas), canalizaciones y cableados eléctricos de fuerza y control, tuberías de desagüe de condensados, etc., según lo especificado en Pliego de Condiciones Técnicas, así como nueva estructura metálica auxiliar de soportación con p.p. de fijación a elementos estructurales de la estación, amortiguadores (silent-blocks), accesorios y pequeño material.
Incluso desmontaje y retirada a punto limpio de canalizaciones existentes (tuberías frigoríficas líquido-gas, tuberías de desagüe de condensados, cableados eléctricos de fuerza y control, etc.), accesorios de soportación, coquillas de aislamiento térmico, etc., incluyendo transporte, medios de elevación, carga y descarga, así como medios auxiliares necesarios para la correcta ejecución de la unidad.
Se incluirá dentro de esta partida el vaciado y recuperación del gas refrigerante ecológico R-410A/R-407C para su posterior reutilización, así como la realización de pruebas y puesta en servicio por instalador habilitado, según RITE, incluyendo la prueba de estanqueidad con nitrógeno seco a 40 bar, durante 48h, con entrega de certificado a la Propiedad. Incluso carga adicional de gas refrigerante ecológico R-410A/R-407C en caso necesario, según las recomendaciones del fabricante.
Trabajos a realizar en horario nocturno restringido.
Totalmente instalado, probado y funcionando.
NOTAS:
1) Esta partida sólo se ejecutará en caso necesario, con la aprobación expresa de la D.O., en el hipotético escenario de que se acometan actuaciones de reforma en el interior del cuarto técnico en cuestión que requieran el desmontaje y posterior montaje del equipo de precisión existente (en el supuesto escenario de que éste se conserve para seguir atendiendo la demanda de refrigeración).
2) Los residuos no aprovechables serán trasladados a vertedero o punto limpio. La gestión de residuos se realizará a través de un gestor autorizado, conforme a lo establecido en el RD 105/2008, con posterior entrega de certificado a la Propiedad.</t>
  </si>
  <si>
    <t>I02MTF21</t>
  </si>
  <si>
    <t>Filtro de partículas de aire, de eficiencia mínima G4, de 235x595 mm. (Horario nocturno restringido)</t>
  </si>
  <si>
    <t>Suministro y montaje de filtro de partículas de aire de material autoextinguible, con eficiencia mínima G4, de 235x595 mm, con marco metálico de acero galvanizado con doble malla plegada de acero galvanizado con manta filtrante en su interior, para colocación en unidad interior (evaporadora) y en condensador remoto del equipo de refrigeración de precisión existente, siguiendo las recomendaciones específicas del fabricante, incluyendo medios auxiliares necesarios para la correcta ejecución de la unidad.
Se incluirá dentro de esta partida el desmontaje y retirada a punto limpio de filtros de aire existentes.
Trabajos a realizar en horario nocturno restringido.
Totalmente instalado.
NOTA: Esta partida sólo se ejecutará en caso necesario, bajo la aprobación expresa de la D.O., en el hipotético caso de que se conserve el equipo de acondicionamiento de aire existente.</t>
  </si>
  <si>
    <t>I02MTF22</t>
  </si>
  <si>
    <t>Revisión y limpieza de filtros de aire. (Horario nocturno restringido)</t>
  </si>
  <si>
    <t>Revisión y limpieza de filtro de partículas de aire de unidad interior (evaporadora) y condensador remoto del equipo de refrigeración de precisión existente, siguiendo obligatoriamente las recomendaciones específicas del fabricante, incluyendo medios auxiliares necesarios para la correcta ejecución de la unidad.
Incluirá informe técnico con reportaje fotográfico de los estados anterior y posterior a los trabajos de limpieza.
Trabajos a realizar en horario nocturno restringido.
Totalmente terminado.</t>
  </si>
  <si>
    <t>I02MTF23</t>
  </si>
  <si>
    <t>Revisión y limpieza de baterías de intercambio térmico. (Horario nocturno restringido)</t>
  </si>
  <si>
    <t>Revisión y limpieza de las baterías de intercambio térmico (evaporadora y condensadora) del equipo autónomo partido 1x1 de refrigeración de precisión existente, siguiendo obligatoriamente las recomendaciones específicas del fabricante, incluyendo medios auxiliares necesarios para la correcta ejecución de la unidad.
Incluirá la limpieza y puesta a punto de los ventiladores de ambas máquinas, así como de la envolvente de las mismas.
Incluso informe técnico con reportaje fotográfico de los estados anterior y posterior a los trabajos de limpieza.
Trabajos a realizar en horario nocturno restringido.
Totalmente terminado.</t>
  </si>
  <si>
    <t>I02MTF29</t>
  </si>
  <si>
    <t>Revisión y limpieza de ventilador de renovación de aire</t>
  </si>
  <si>
    <t>Revisión, limpieza y puesta a punto del extractor de renovación de aire existente, siguiendo las recomendaciones específicas del fabricante, incluyendo limpieza de conducto de aire acoplado al mismo y elementos terminales de difusión, así como medios auxiliares necesarios para la correcta ejecución de la unidad.
Totalmente terminado.
NOTA: Esta partida sólo se ejecutará en caso necesario, bajo la aprobación expresa de la D.O., en el hipotético caso de que exista dicho extractor de renovación de aire. En tal caso, el contratista adjudicatario entregará a la Propiedad un informe técnico con reportaje fotográfico en la situación anterior y posterior a la realización de los trabajos de limpieza.</t>
  </si>
  <si>
    <t>IO1W100</t>
  </si>
  <si>
    <t>Bastidor metálico a dos niveles para soportación de maquinas condensadoras</t>
  </si>
  <si>
    <t>Suministro y montaje de estructura para soporte de condensadoras de climatización, a dos niveles, fabricada en tubo de acero galvanizado de 1,5 mm de espesor mínimo, incluyendo p.p. de soportación, anclajes, accesorios, etc., así como medios auxiliares necesarios para la correcta ejecución de la unidad.
Totalmente instalado.
NOTA: Esta partida sólo se ejecutará en caso necesario, bajo la aprobación expresa de la D.O., en el hipotético caso de que se opte por instalar las condensadoras en altura.</t>
  </si>
  <si>
    <t>Total CLI RTS04.09</t>
  </si>
  <si>
    <t>Total CLI 12</t>
  </si>
  <si>
    <t>DIS 12</t>
  </si>
  <si>
    <t>Alimetación desde CGBT</t>
  </si>
  <si>
    <t>Linea de alimentación</t>
  </si>
  <si>
    <t>Suministro e instalación de nueva linea de alimentración e instalación de protecciones en CGBT</t>
  </si>
  <si>
    <t>Desmontajes</t>
  </si>
  <si>
    <t>Desmontaje instalación electrica y de alumbrado PSU</t>
  </si>
  <si>
    <t>Desmontaje de la instalación de fuerza y alumbrado en mal estado o que no pueda ser reaprovechada con traslado a vertedero.,</t>
  </si>
  <si>
    <t>Cuadro RTS Puerta del Su</t>
  </si>
  <si>
    <t>Cuadro secundario RTS</t>
  </si>
  <si>
    <t>Cuadro secundario general RTS, totalmente equipado e instalado,según esquema unifilar, conteniendo:
- 1 Cofre mini Pragma, de Schneider o similar, con puerta  trasparente, de 3x18 módulos y dimensiones aproximadas 500 x 398 y fondo de 76 mm. y conteniendo como minimo el equipamiento marcado en los esquemas unifilares adjuntos.
- Pequeño material: Conductores, aisladores,  bornas, etiquetado, T.T. etc.
Los interruptores automáticos serán de curva C.
Totalmente instalado, conexionado y funcionando. Aparamenta marca Schndeider o similar aprobado por la D.O.</t>
  </si>
  <si>
    <t>I31ILU148</t>
  </si>
  <si>
    <t>Downlight LED superficie diámetro 220 mm</t>
  </si>
  <si>
    <t>Suministro e instalación de downlight LED para de superficie de diámetro 220mm, con las siguientes características:
- Flujo lumínico &gt; 2000 lúmenes
- Eficiencia lumínica &gt;90 lm/W.
- Índice de reproducción cromática &gt; 80
- Rendimiento del flujo luminoso. L80B20 ≥70000 horas.
- Fuente de alimentación incluida.
- Temperatura de color 3000K/4000K a elegir por la D.O.
- Protección IP. IP≥44.
- Flicker Rate &lt;5%
- Garantía ≥ 5 años
- Materiales no metálicos que sean: no propagador de la llama, 0% contenido en halógenos, baja emisión de humos, baja acidez de humos, características antiestáticas repelentes de polvo.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t>
  </si>
  <si>
    <t>I31BJA025</t>
  </si>
  <si>
    <t>Interruptor / Conmutador estanco unipolar</t>
  </si>
  <si>
    <t>Interruptor/Conmutador superficial estanco, en color a definir por la dirección de Obra, IP-55, completamente instalado.</t>
  </si>
  <si>
    <t>I31BJA021X.1</t>
  </si>
  <si>
    <t>Base de enchufe industrial estanco 3P+N+T de 16 A (380-415V) tipo CETAC</t>
  </si>
  <si>
    <t>Suministro e instalación de base de enchufe más clavija 3P+N+T de 16 A (380-415V) tipo CETAC. con caja de protección, y parte proporcional de cableado, unidades de fijación etc.</t>
  </si>
  <si>
    <t>I31BJD0049</t>
  </si>
  <si>
    <t>Regleta eléctrica de 5 bases Schuko con cable e interruptor</t>
  </si>
  <si>
    <t>Regleta eléctrica con 5 tomas de corriente Schuko 2P+T (230V) tomas con interruptor ON/OFF con indicador luminoso, cable de alimentación de 1,5m de 3x1,5 mm2. Totalmente instalada y conexionada.</t>
  </si>
  <si>
    <t>I31BJD010X.1</t>
  </si>
  <si>
    <t>Caja con dos bases de enchufe industrial, 16A/230 V y 16A/400V</t>
  </si>
  <si>
    <t>I310768.1</t>
  </si>
  <si>
    <t>Tubo de acero enchufable M20</t>
  </si>
  <si>
    <t>Tubo de acero galvanizado enchufable M20,fabricado de acuerdo con normas UNE-EN 60423, incluso p.p. de manguitos, curvas y fijaciones.</t>
  </si>
  <si>
    <t>IFI310132</t>
  </si>
  <si>
    <t>Canal PVC 50x100 con tapa</t>
  </si>
  <si>
    <t>Canal PVC 50x100 con tapa, con posibilidad de adosar y encastrar en paredes y mobiliario, compartimentos divisibles con tabique separador, protección contra impactos IK10, grado de protección IP4X, materiales ignifugos, autoextinguibles y no propagadores de la llama, conforme con norma UNE-EN 50085-1, marcado CE. Incluyendo accesorios: ángulos, tapas finales, tabiques separadores, tornillos, cubrejuntas, derivaciones, adaptadores para mecanismos, etc. Color blanco con posibilidad de pintar de color a definir por la Dirección de Obra. Totalmente instalado.</t>
  </si>
  <si>
    <t>I310431</t>
  </si>
  <si>
    <t>Bandeja perforada aislante 100x60 mm con tapa y p.p. soportes</t>
  </si>
  <si>
    <t>Suministro e instalación de bandeja perforada de material aislante, no propagador de la llama, de 100x60 mm, con tapa y parte proporcional de soportes y accesorios necesarios. Conforme a normativa UNE-EN 61537:2007 y UNE-EN 50085-1:1997.</t>
  </si>
  <si>
    <t>04.02.01.13.1</t>
  </si>
  <si>
    <t>Cable Cu. de 5 G 6 mm². RZ1-K (AS)-0.6/1 KV.</t>
  </si>
  <si>
    <t>Suministro e instalación de cable de cobre unipolar de 4x6mm² + TT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</si>
  <si>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I31CBF002</t>
  </si>
  <si>
    <t>Cable Cu. de 5 G 2,5 mm². RZ1-K (AS)-0.6/1 KV.</t>
  </si>
  <si>
    <t>Suministro e instalación de cable de cobre multipolar de 5G2,5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</si>
  <si>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I31CBA002</t>
  </si>
  <si>
    <t>Cable de Cu. de 1 x 2,5 mm². RZ1 (AS)-0.6/1KV.</t>
  </si>
  <si>
    <t>Suministro e instalación de cable de cobre unipolar de 1x2,5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</si>
  <si>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I31CBG002</t>
  </si>
  <si>
    <t>Cable Cu. de 3 G 2,5 mm². RZ1-K (AS)-0.6/1 KV.</t>
  </si>
  <si>
    <t>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</si>
  <si>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Total DIS 12</t>
  </si>
  <si>
    <t>OC 12</t>
  </si>
  <si>
    <t>F01</t>
  </si>
  <si>
    <t>ED0430</t>
  </si>
  <si>
    <t>DESMONTAJE DE INODORO / URINARIO</t>
  </si>
  <si>
    <t>Desmontaje de inodoro y cisterna asociada o de urinario de pared, con todos los accesorios, por medios manuales, incluso limpieza y retirada de escombros a vertedero o planta de reciclaje y con p.p. de medios auxiliares.</t>
  </si>
  <si>
    <t>ED0440</t>
  </si>
  <si>
    <t>DESMONTAJE DE LAVABO</t>
  </si>
  <si>
    <t>Desmontaje de lavabo existente con todos los accesorios, por medios manuales, incluso limpieza y retirada de escombros a vertedero o planta de reciclaje y con p.p. de medios auxiliares.</t>
  </si>
  <si>
    <t>ED0790</t>
  </si>
  <si>
    <t>DESMONTAJE DE PLATO DUCHA</t>
  </si>
  <si>
    <t>Desmontaje de platos de ducha  y accesorios, por medios manuales, incluso limpieza y retirada de escombros a vertedero o planta de reciclaje , incluso p/p de medios auxiliares necesarios, costes indirectos, totalmente terminada la unidad .</t>
  </si>
  <si>
    <t>ED0850</t>
  </si>
  <si>
    <t>DESMONTAJE DE PUERTA METÁLICA</t>
  </si>
  <si>
    <t>Desmontaje de puerta metálica con cerco, incluso acopio en obra para su posterior reutilización, incluso p/p de medios auxiliares necesarios, costes indirectos, totalmente terminada la unidad .</t>
  </si>
  <si>
    <t>EL0190</t>
  </si>
  <si>
    <t>DEMOLICIÓN ALICATADOS A MANO</t>
  </si>
  <si>
    <t>Demolición de alicatados de plaquetas con material de agarre, por medios manuales, incluso carga y transporte a vertedero o planta de reciclaje y con p.p. de medios auxiliares.</t>
  </si>
  <si>
    <t>EL0440</t>
  </si>
  <si>
    <t>DEMOLICIÓN DE SOLADO DE TERRAZO O CERÁMICO</t>
  </si>
  <si>
    <t>Demolición de solado de terrazo y/o baldosa hidráulica incluso material de agarre, por medios mecánicos, incluso limpieza, carga y transporte de escombros al vertedero y con p.p. de medios auxiliares.</t>
  </si>
  <si>
    <t>EL0550</t>
  </si>
  <si>
    <t>DEMOLICIÓN FÁB.LADRILLO MACIZO 1 PIE C/MARTILLO ELÉCTRICO</t>
  </si>
  <si>
    <t>Demolición de muros de fábrica de ladrillo macizo de un pie de espesor, con martillo eléctrico, incluso limpieza, carga y transporte de escombros al vertedero y con p.p. de medios auxiliares.</t>
  </si>
  <si>
    <t>EL0880</t>
  </si>
  <si>
    <t>LEVANTADO CARPINTERÍA EN TABIQUES MANO</t>
  </si>
  <si>
    <t>Levantado de carpintería de cualquier tipo en tabiques, incluidos cercos, hojas y accesorios, por medios manuales, incluso limpieza y carga y transporte a vertedero o planta de reciclaje y con p.p. de medios auxiliares, sin medidas de protección colectivas.</t>
  </si>
  <si>
    <t>ED0380</t>
  </si>
  <si>
    <t>DESMONTAJE DE FALSO TECHO DE LAMAS METÁLICAS</t>
  </si>
  <si>
    <t>Desmontaje de falso techo de lamas metálicas, perfilería, elementos de cuelgue, luminaria, desconexión eléctrica y retirada a vertedero o almacén de metro,incluso p/p de medios auxiliares necesarios, costes indirectos, totalmente terminada la unidad.</t>
  </si>
  <si>
    <t>Total F01</t>
  </si>
  <si>
    <t>F02</t>
  </si>
  <si>
    <t>ALBAÑILERÍA</t>
  </si>
  <si>
    <t>EAT0080</t>
  </si>
  <si>
    <t>TABIQUE RASILLÓN 50X20X7CM INT.MORTERO M-7,5</t>
  </si>
  <si>
    <t>Suministro y ejecución de tabique de rasillón dimensiones 50x20x7 cm., recibido con mortero de cemento CEM II/B-P 32,5 N y arena de río, tipo M-7,5, preparado en central y suministrado a pie de obra, i/ replanteo, aplomado y recibido de cercos, roturas, humedecido de las piezas y limpieza. Parte proporcional de andamiajes y medios auxiliares. Medido a cinta corrida.</t>
  </si>
  <si>
    <t>EVA0010</t>
  </si>
  <si>
    <t>ALICATADO AZULEJO BLANCO 20x20 CM. RECIBIDO C/MORTERO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</si>
  <si>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</si>
  <si>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EAR0090</t>
  </si>
  <si>
    <t>UNIDAD RECIBIDO CERCO PUERTA MORTERO M-10</t>
  </si>
  <si>
    <t>Recibido de cerco de puertas de hasta 2 m2 de superficie, con mortero de cemento CEM II/B-P 32,5 N y arena de río tipo M-10, i/ apertura de huecos para garras y/o entregas, colocación, aplomado del marco, material auxiliar, limpieza y medios auxiliares. Medida la superficie realmente ejecutada.</t>
  </si>
  <si>
    <t>EVG0010</t>
  </si>
  <si>
    <t>BRUÑIDO CEMENTO VERTICALES</t>
  </si>
  <si>
    <t>Bruñido con pasta de cemento cem ii/b-p 32,5 n, dado a llana tapando poros e irregularidades hasta conseguir una superficie lisa, en paramentos verticales, medido deduciendo huecos.</t>
  </si>
  <si>
    <t>EP0260</t>
  </si>
  <si>
    <t>RODAPIÉ GRES PORCELÁNICO N/ESMALTADO 8X30CM</t>
  </si>
  <si>
    <t>Suministro y colocación de rodapié biselado de gres porcelánico no esmaltado (bib), de 8x30 cm. Color gris, recibido con mortero cola, i/rejuntado con mortero tapajuntas color y limpieza, medido en superficie realmente ejecutada.totalmente terminada la unidad .</t>
  </si>
  <si>
    <t>EP0350</t>
  </si>
  <si>
    <t>SOLADO DE GRES PORCELÁNICO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</si>
  <si>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obra.totalmente terminada la unidad .</t>
  </si>
  <si>
    <t>Total F02</t>
  </si>
  <si>
    <t>F04</t>
  </si>
  <si>
    <t>CARPINTERIA</t>
  </si>
  <si>
    <t>EHM0040</t>
  </si>
  <si>
    <t>PUERTA DE PASO LISA MELAMINA  725X2030.</t>
  </si>
  <si>
    <t>Suministro y montaje de puerta de paso ciega normalizada, lisa, de melamina, de dimensiones 725x2030 mm., Incluso precerco de pino de 70x30 mm., Galce o cerco visto de dm rechapado de melamina de 70x30 mm., Tapajuntas lisos de dm rechapado de melamina 70x10 mm. En ambas caras, y herrajes de colgar y de cierre latonados, montada, incluso p.P. De medios auxiliares.</t>
  </si>
  <si>
    <t>mE13CS030</t>
  </si>
  <si>
    <t>PRECERCO PINO 110x35 mm.P/1 HOJA</t>
  </si>
  <si>
    <t>Precerco de pino de 110x35 mm. de escuadrilla, para puertas normalizadas de una hoja, montado, incluso p.p. de medios auxiliares.</t>
  </si>
  <si>
    <t>Total F04</t>
  </si>
  <si>
    <t>F03</t>
  </si>
  <si>
    <t>FONTANERÍA Y SANEAMIENTO</t>
  </si>
  <si>
    <t>EJS0150</t>
  </si>
  <si>
    <t>LAVABO 52X41 C/PEDESTAL VICTORIA BLANCO O EQUIVALENTE</t>
  </si>
  <si>
    <t>Suministro e instalación de lavabo de porcelana vitrificada blanco de 52x41 cm., Mod. Victoria de roca, o equivalente, colocado con pedestal y con anclajes a la pared, con grifos monobloc, con rompechorros, incluso válvula de desagüe de 32 mm., Llaves de escuadra de 1/2" cromadas, y latiguillos flexibles de 20 cm. Y de 1/2", instalado y funcionando.</t>
  </si>
  <si>
    <t>EJS0110</t>
  </si>
  <si>
    <t>ESPEJO PLATEADO 5MM DE 0,50X1,00M</t>
  </si>
  <si>
    <t>Suministro y montaje de espejo plateado de 5 mm de espesor de 0,50x1,00 m, recibido con tornillos y metopas a pared.</t>
  </si>
  <si>
    <t>EJS0090</t>
  </si>
  <si>
    <t>DOSIFICADOR TOALLAS DE PAPEL</t>
  </si>
  <si>
    <t>Suministro y colocación de dosificador de toallas de papel en baño, colocado mediante anclajes de fijación a la pared, y instalado.</t>
  </si>
  <si>
    <t>EJS0200</t>
  </si>
  <si>
    <t>P.DUCHA PORCELÁNICO 90X90 BLANCO</t>
  </si>
  <si>
    <t>Suministro e instalación de plato de ducha de porcelana, de 90x90 cm., Blanco, con grifería mezcladora exterior monomando, con ducha teléfono, flexible de 150 cm. Y soporte articulado, incluso válvula de desagüe sifónica, con salida horizontal de 60 mm., Instalada y funcionando.</t>
  </si>
  <si>
    <t>ES0364</t>
  </si>
  <si>
    <t>SUMINISTRO Y COLOCACION DE APLIQUE DE DUCHA DE MANO INCLUSO MANGUERA FLEXIBLE METALICA</t>
  </si>
  <si>
    <t>Suministro y colocacion de aplique de ducha de mano color cromo funcion rain con manguera metalica acabado cromo de 150cm.,incluso p/p de medios auxiliares necesarios, costes indirectos, totalmente terminada la unidad.</t>
  </si>
  <si>
    <t>EJS0070</t>
  </si>
  <si>
    <t>DOSIFICADOR DE JABÓN LÍQUIDO</t>
  </si>
  <si>
    <t>Suministro y colocación de dosificador de jabón liquido en baño, colocado mediante anclajes de fijación a la pared, e instalado.</t>
  </si>
  <si>
    <t>EJS0140</t>
  </si>
  <si>
    <t>INODORO TANQUE BAJO VICTORIA BLANCO O EQUIVALENTE</t>
  </si>
  <si>
    <t>Suministro e instalación de inodoro de porcelana vitrificada blanco, de tanque bajo, mod. Victoria de roca, o equivalente, colocado mediante tacos y tornillos al solado, incluso sellado con silicona, y compuesto por: Taza, tanque bajo con tapa y mecanismos y asiento con tapa lacados, con bisagras de acero, instalado, incluso con llave de escuadra de 1/2" cromada y latiguillo flexible de 20 cm. Y de 1/2", funcionando.</t>
  </si>
  <si>
    <t>EJS0280</t>
  </si>
  <si>
    <t>URINARIO MURAL G.TEMPORIZADOR BLANCO</t>
  </si>
  <si>
    <t>Suministro e instalación de urinario mural de porcelana vitrificada blanco, colocado mediante anclajes de fijación a la pared, y dotado de tapón de limpieza y manguito, instalado con grifo temporizador para urinarios, incluso enlace de 1/2" y llave de escuadra de 1/2" cromada y sifón de desagüe,  funcionando. .</t>
  </si>
  <si>
    <t>EJI0010</t>
  </si>
  <si>
    <t>INST. AGUA F.C. ASEOS/VESTUARIOS</t>
  </si>
  <si>
    <t>Instalación de fontanería para los aseos y vestuarios, realizada con tuberías de cobre para las redes de agua fría y caliente, y con tuberías de pvc serie c, para la red de desagües, con los diámetros necesarios para cada punto de servicio, con bote sifónico de pvc, incluso con p.P. De bajante de pvc de 110 mm. Y manguetón para enlace al inodoro, totalmente terminada, y sin aparatos sanitarios.  Las tomas de agua y los desagües, se entregan con tapones.</t>
  </si>
  <si>
    <t>EJA0110</t>
  </si>
  <si>
    <t>TUBERÍA DE COBRE RÍGIDO D=20/22 MM</t>
  </si>
  <si>
    <t>Suministro y montaje de tubería de cobre rígido, de 20/22 mm de diámetro nominal, en instalaciones para agua fría y caliente, con p.P. De piezas especiales de cobre, instalada y funcionando, en ramales de longitud superior a 3 metros, incluso con protección de tubo corrugado de pvc.</t>
  </si>
  <si>
    <t>EJS0260</t>
  </si>
  <si>
    <t>TERMO ELÉCTRICO 80 L.</t>
  </si>
  <si>
    <t>Suministro e instalación de termo eléctrico de 80 l., I/lámpara de control, termómetro, termostato exterior regulable de 35º a 60º, válvula de seguridad instalado con llaves de corte y latiguillos, sin incluir conexión eléctrica.</t>
  </si>
  <si>
    <t>Total F03</t>
  </si>
  <si>
    <t>F05</t>
  </si>
  <si>
    <t>CERRAJERIA</t>
  </si>
  <si>
    <t>EW0110N</t>
  </si>
  <si>
    <t>FALSO TECHO CHAPA GALVANIZADA. (NOCTURNO)</t>
  </si>
  <si>
    <t>Suministro y colocación de falso techo de chapa plegada de acero galvanizado de 0,5 mm. de espesor, pintada con dos manos de esmalte en color previa imprimación del soporte, incluso p.p. de soportes por medio de varillas roscadas con taco metálico, incluso cortes necesarios, acoples y sellado con masilla de poliuretano sikaflex, i/p.p. de medios auxiliares y costes indirectos, totalmente terminada la unidad, en horario nocturno.</t>
  </si>
  <si>
    <t>EE0350</t>
  </si>
  <si>
    <t>kg</t>
  </si>
  <si>
    <t>ESTRUCTURA METALICA DE ACERO GALVANIZADO A BASE DE PERFILES IPE.</t>
  </si>
  <si>
    <t>Suministro y colocación de estructura metálica de acero galvanizado a base de perfiles IPE  de hasta 120 mm en horizontal ,anclados mediante placas de anclaje de 10x10  al muro de division de medio pie colocados cada 0.6. m, como estructura principal para sujeción de plataforma de tramex incluso soldaduras, repaso de las mismas, material auxiliar, , i/ medios auxiliares y tubos, totalmente terminada la unidad .</t>
  </si>
  <si>
    <t>mE08PR010</t>
  </si>
  <si>
    <t>REV.INT.PANEL RESINAS TERMOEND.A.VISTO</t>
  </si>
  <si>
    <t>Revestimiento de interior ventilado, mediante placas por sistema de paneles fenólicos compactos de resinas termoendurecibles calidad M1, mecanizadas y fijadas con sistema de perfilería vista, atornillada o remachada, para la conformacion de cabinas de ducha, dotadas de puerta del mismo material , incluida todo el material de fijacion y anclajes necesarios para su uso, completamente terminada la unidad.</t>
  </si>
  <si>
    <t>EE0340</t>
  </si>
  <si>
    <t>ESCALERA ESCAMOTEABLE DE ACERO GALVANIZADO 4M</t>
  </si>
  <si>
    <t>Escalera escamoteable de acero galvanizado para techo, desplegable con agarradero de llegada, pasamanos en ambos lados y panel de MDF para una altura máxima de 4,00 m. i/, anclada al paramento mediante taladros, .totalmente terminada la unidad .</t>
  </si>
  <si>
    <t>EHAD0010</t>
  </si>
  <si>
    <t>SUMINISTRO Y COLOCACIÓN QUITAMIEDOS METÁLICO</t>
  </si>
  <si>
    <t>Suministro y colocación de quitamiedos metálico de acero galvanizado en forma recta de hasta 1,10 m de altura formada por: bastidor compuesto de barandal superior tubo redondo de perfil hueco de diámetro 50 mm y 1,5 mm de espesor y montantes verticales de tubo redondo de perfil hueco de diámetro 30 mm y 1,5 mm de espesor con una separación de 120 cm entre ellos; dos barandales intermedios de tubo redondo de perfil hueco de diámetro 30 mm y 1,5 mm de espesor y rodapié metálico de 15 cms. de rodapié y 1,5 mm de espesor, soldado sobre placa de anclaje metálica de 100 x 100 x 25 mm fijada mecánicamente con tacos y tornillos de acero al hormigón de los estampidores. Elaboración en taller y ajuste final en obra.totalmente terminada la unidad .</t>
  </si>
  <si>
    <t>EHAD0100</t>
  </si>
  <si>
    <t>REJILLA GALVANIZADA PLETINA - PLETINA 66X66/30X2 Y 30X2 DE 2000 X 1000 (MM)</t>
  </si>
  <si>
    <t>Suministro y colocacion sobre estructura metalica conformado por perfiles IPE anclados mediante placa de anclaje  de rejilla metálica electrofundida galvanizada, pletina con pletina , colocadas paralelmente en posición vertical, separadas entre ellas a una distancia determinada y unidas entre sí por otra pletina de la misma medida, formando cuadrícula de 66x66 mm.totalmente terminada la unidad .</t>
  </si>
  <si>
    <t>Total F05</t>
  </si>
  <si>
    <t>F06</t>
  </si>
  <si>
    <t>EB0120</t>
  </si>
  <si>
    <t>PINTURA AL ESMALTE BARANDILLA METÁLICA</t>
  </si>
  <si>
    <t>Suministro y aplicación de pintura al esmalte sintético de color amarillo  sobre barandilla metálica, incluso preparación, minio electrolítico y dos manos de esmalte, i/p.p. de medios auxiliares y costes indirectos, totalmente terminada la unidad,</t>
  </si>
  <si>
    <t>Total F06</t>
  </si>
  <si>
    <t>Total OC 12</t>
  </si>
  <si>
    <t>Total PTA. SUR</t>
  </si>
  <si>
    <t>Total COOR 1</t>
  </si>
  <si>
    <t>COOR 2</t>
  </si>
  <si>
    <t>Coordinación 2</t>
  </si>
  <si>
    <t>COLOMB</t>
  </si>
  <si>
    <t>Colombia</t>
  </si>
  <si>
    <t>COM 21</t>
  </si>
  <si>
    <t>RCOM099</t>
  </si>
  <si>
    <t>SWITCH 24 PUERTOS 10/100/1000 aruba</t>
  </si>
  <si>
    <t>Suministro, instalación y montaje de conmutador de 24 puertos POE+ 10/100/1000 BaseT (2930M-24G o similar aprobado por metro) 
Aruba 2930M 24G PoE+ 1-slot Switch
Aruba X372 54VDC 680W Power Supply (x2)
Aruba 2930 2-port Stacking Module
Aruba 3810M/2930M 4SFP+ MACsec Module
Aruba 2920/2930M 1m Stacking Cable (x1)</t>
  </si>
  <si>
    <t>DIKWXX022</t>
  </si>
  <si>
    <t>Armario de 19" de 22u 800x800 mm</t>
  </si>
  <si>
    <t>Para la Caseta de mandos. Armario rack de 19". Ancho y fondo de 800mm y capacidad para 22 u.</t>
  </si>
  <si>
    <t>PATCHPA24</t>
  </si>
  <si>
    <t>Panel modular de 24 módulos.</t>
  </si>
  <si>
    <t>Panel modular de 19" constituido por 24 puertos dual para conectar latiguillos en los dos extremos</t>
  </si>
  <si>
    <t>Total COM 21</t>
  </si>
  <si>
    <t>PCI 21</t>
  </si>
  <si>
    <t>det21</t>
  </si>
  <si>
    <t>Deteccion</t>
  </si>
  <si>
    <t>I05DA030</t>
  </si>
  <si>
    <t>Bus-Lazo Detección Analógica (AS+) 2x1,5mm²</t>
  </si>
  <si>
    <t>Suministro e instalación de cableado de detección de incendios para conexionado de los elementos de lazo comprendidos entre la central de incendios y los equipos previstos, mediante manguera de cable trenzado de cobre (AS+) de 2x1,5mm², según normativa vigente, apantallado al conjunto y con cubierta 0,6-1kV de poliolefina resistente al fuego (90 min a 850ºC) con impactos (UNE 50200) o 180 min a 750ºC, no propagador de llama y no propagador de incendio, con baja emisión de humos y libre de halógenos. Incluyendo tubo corrugado.
Totalmente instalado.</t>
  </si>
  <si>
    <t>I05DA110</t>
  </si>
  <si>
    <t>Pulsador de Alarma Analógico con cartel de señalización</t>
  </si>
  <si>
    <t>Suministro y montaje de módulo electrónico de pulsador de alarma de incendios analógico-algorítmico serie ESSER IQ8 (o similar) con módulo aislador de línea para esserbus de inteligencia distribuida. Incorpora botón de accionamiento, 1 grupo de contactos y Led rojo indicador de alarma. Caja de montaje y cristal incluidos. Direccionamiento por software. Totalmente instalado y funcionando.</t>
  </si>
  <si>
    <t>I05DA160</t>
  </si>
  <si>
    <t>Detector multisensor óptico-térmico con Voz y Flash</t>
  </si>
  <si>
    <t>Suministro e instalación de detector multisensor óptico-térmico OT analógico-algorítmico con inteligencia distribuida, ESSER (o similar), fabricado según EN Parte 15.
Incorpora sensor óptico y sensor de temperatura con análisis de señal resultante de combinación de las obtenidas de ambos sensores en tiempo real; direccionamiento por software, funciones de autodiagnosis, compensación digital de las condiciones ambientales, piloto indicador mediante LED rojo. Incluye mensajes de voz y señal óptica Flash.
Dimensiones: Ø = 90mm y altura = 72mm, con índice de protección IP40. Homologación: Vds G293011, CE. 
Incluida base estándar para detectores y zócalo adaptador.
Totalmente instalado, configurado, probado y funcionando.</t>
  </si>
  <si>
    <t>I05DA240</t>
  </si>
  <si>
    <t>Programación de la Central de Detección de Incendios</t>
  </si>
  <si>
    <t>Programación de la Central de Detección de Incendios, incluyendo todos los elementos de campo del sistema analógico-algorítmico de detección de incendios y alarma. Pruebas y puesta en servicio de todo el sistema.
Incluyendo entrega de documentación de la programación a requerimiento de La Dirección Facultativa.
Totalmente terminado y funcionando.</t>
  </si>
  <si>
    <t>Total det21</t>
  </si>
  <si>
    <t>ext21</t>
  </si>
  <si>
    <t>Total ext21</t>
  </si>
  <si>
    <t>señ21</t>
  </si>
  <si>
    <t>Total señ21</t>
  </si>
  <si>
    <t>int21</t>
  </si>
  <si>
    <t>Integracion</t>
  </si>
  <si>
    <t>I05DS170</t>
  </si>
  <si>
    <t>Configuración e integración TCE - Puesto Central (iconos)</t>
  </si>
  <si>
    <t>Configuración e integración del sistema de detección en TCE - Puesto Central.
Generación de iconos de los nuevos elementos integrados en el sistema de detección de aspiración o analógica. Colocación en pantalla y configuración de equipos para su correcta transmisión y comunicación de señales del sistema en el concentrador, TCE y sitemas en TICS y Puesto de mando. Incluso alta en Base de datos y sistemas, asegurando la permanencia de los datos y registros configurados.</t>
  </si>
  <si>
    <t>I05INT_Sinopt</t>
  </si>
  <si>
    <t>Ampliación del Sinóptico de Estación</t>
  </si>
  <si>
    <t>Reconfiguración del plano sinóptico de una Estación, Subestación o Recinto Singular para el Sistema SCPCI, incluyendo la re‐ubicación de los iconos de los elementos pre‐existentes. Se incluye la actualización al nivel de Cuarto de PCI, Centros TICS y Puesto Central.</t>
  </si>
  <si>
    <t>I05INT_Det12elementos</t>
  </si>
  <si>
    <t>Configuración Integración Sistema de Detección Analógico</t>
  </si>
  <si>
    <t>Suministro y configuración de driver de Integración de la "Centralita de Deteccion de Incendios ESSER", en el Subsistema de Centralización de Detección de Incendios del SCPCI, mediante protocolo de comunicación Serie EDP. Se incluye la configuracion local al nivel de Cuarto de PCI, Centros TICS y Puesto Central.</t>
  </si>
  <si>
    <t>Total int21</t>
  </si>
  <si>
    <t>doc21</t>
  </si>
  <si>
    <t>Documentacion final</t>
  </si>
  <si>
    <t>DOCFINOBRA_2</t>
  </si>
  <si>
    <t>Documentación Final de Obra y Registro de las Instalaciones.</t>
  </si>
  <si>
    <t>Entrega de Documentación Final de Obra, que incluirá documentos según pliego de condiciones generales e instrucciones de La Dirección Facultativa, que como mínimo comprenderá:
- Proyecto de las Instalaciones de Protección Contra Incendios de la Estación.
- Memoria explicativa de lo realmente ejecutado – resumen ejecutivo
- Cálculos realizados de las instalaciones
- Mediciones de todos los elementos 
- Memorias, bases de cálculo y cálculos, especificaciones técnicas, estado de mediciones finales y presupuesto final actualizado a lo realmente ejecutado con aprobación de La Dirección Facultativa.
- Planos Final de Obra de todos los elementos (con detalle As Built) (en soporte informático *.pdf y *.dwg) según indicaciones de La Dirección Facultativa.
- Planos de Detalle y de Montaje en soporte informático (*.pdf y *.dwg) según indicaciones de La Dirección Facultativa.
- Esquemas de conexiones y descripciones del funcionamiento de los equipos, especificaciones técnicas de los componentes.
- Creación-elaboración de protocolos de pruebas y recepción de la instalación. Pruebas reglamentarias y cumplimentación de fichas justificativas así como demostraciones a realizar hasta la plena satisfacción de la D.F. y de La Propiedad.
- Resultados de pruebas y protocolos ejecutados. 
- Normas e Instrucciones de uso y mantenimiento.
- Certificados de Homologación de Equipos.
- Certificado final de obra firmado por Técnico titulado competente.
- Certificado firmado y sellado por Instalador Autorizado.
- Registro de las Instalaciones de Protección Contra Incendios incluyendo pago de tasas, Inspección y Certificado E.I.C.I. 
Totalmente terminado.</t>
  </si>
  <si>
    <t>Total doc21</t>
  </si>
  <si>
    <t>Total PCI 21</t>
  </si>
  <si>
    <t>CLI 21</t>
  </si>
  <si>
    <t>CLI RTS06.01</t>
  </si>
  <si>
    <t>Total CLI RTS06.01</t>
  </si>
  <si>
    <t>CLI RTS06.02</t>
  </si>
  <si>
    <t>E2309492.011FR</t>
  </si>
  <si>
    <t>RECUPERADOR DE CALOR AIRE-AIRE ENTALPICO ROTATIVO DE SORCIÓN</t>
  </si>
  <si>
    <t>Suministro e instalación de recuperador de calor entálpico aire-aire, rotativo de sorción, para intercambio de calor sensible y latente, revestido con paneles de doble capa de chapa de acero galvanizado de 1mm y aislamiento térmico de 56 mm de espesor de lana mineral, de caudal disponible 3.470 m3/h y presión estática disponible de 180 Pa, con filtros incorporados F7 y F8, compuerta by-pass para free-cooling. Ventiladores centrífugos de tipo plug-fan de transmisión directa, con motor EC de velocidad variable, regulable mediante señal externa 0-10V. Clasificación resistencia mecánica D1 y estanqueidad L1(M). Salidas y entradas por parte superior y mantenimiento por lateral. Incluso control remoto cableado con programador semanal (sistema de control integrado, admitiendo los principales estándares de comunicación, con temporizador marcha-paro, con definición de horarios de uso y calendario de festivos y vacaciones, con funciones principales de regulación del caudal de aire para funcionamiento en sobrepresión, límites máximo-mínimo de temperatura de impulsión, monitorización e histórico de alarmas, monitorización de filtros, etc., así como sensores de temperatura de aire exterior, aire de impulsión y aire de retorno, sensores de presión de estado de filtros, sensores de humedad en impulsión y retorno, sondas de medición de caudal en ventiladores, montados y conectados eléctricamente, incluyendo tarjeta de comunicación para sistemas de control mediante protocolo ModBus TCP/IP, con función de comunicación web integrada y terminal de alta resolución a color colocado en pared del cuarto técnico y debidamente cableado).
Totalmente instalado, probado y funcionando; incluso bancada de soporte, elementos antivibratorios (silent-blocks), elementos de sujeción y parte proporcional de conexiones y pequeño material. Conforme a CTE DB HS-3. Certificado por EUROVENT, con marcado CE, en cumplimiento con Directiva Europea ErP y Real Decreto 1027/2007. En cumplimiento con los requisitos VDI 6022.
Resumen de unidad:
Caudal de diseño: 3.470 m3/h
Rendimiento sensible máximo: 83%
Rendimiento latente máximo: 79%
Presión externa de diseño: 180 Pa
Tensión: Trifásico, 5 hilos, 400 V, 50 Hz
Intensidad máx. Absorbida: 10 A
SFP: 3
Peso 536 kg
Dimensiones (Alto x Ancho x Fondo): 1.471 x 1.199 x 2.219 mm
Referencia comercial: marca Swegon modelo GOLD 011 RX TOP o equivalente aprobado por dirección facultativa.
Incluye: Replanteo. Colocación y fijación. Conexionado y comprobación de su correcto funcionamiento.
Criterio de medición de proyecto: Número de unidades previstas, según documentación gráfica de proyecto.
Criterio de medición de obra: Se medirá el número de unidades realmente ejecutadas según especificaciones de proyecto.
NOTAS:
1.- El recuperador de calor se suministrará desde fábrica desmontado por módulos o secciones, de tal manera que la anchura de cada módulo sea inferior a la anchura libre de las puertas de simple hoja de la estación.
2.- El instalador habilitado realizará el posterior ensamblado y montaje in-situ del equipo en cuestión, siguiendo obligatoriamente las instrucciones del fabricante, para su ubicación en pozo de ventilación, según planos.
3.- El Sº.Tecnico oficial del fabricante supervisará, comprobará y verificará el correcto montaje y/o ensamblado del dispositivo de recuperación de calor, y posteriormente realizará las pruebas y puesta en servicio.</t>
  </si>
  <si>
    <t>ICN020.35</t>
  </si>
  <si>
    <t>Equipo de aire acondicionado con unidad interior de pared, sistema aire-aire split 1x1 B/C de 3,6 kW/4,1 kW</t>
  </si>
  <si>
    <t>Suministro y montaje de equipo de aire acondicionado, sistema aire-aire split 1x1, para gas R-32, bomba de calor, con tecnología power inverter, con las siguientes especificaciones técnicas:
Capacidad de frio nominal: 3,6 kW
Capacidad de calor nominal: 4,1 kW
Consumo nominal en frío: 0,85 kW
Consumo nominal en calor: 1,04 kW
Coeficiente energético EER: 4,20
Coeficiente energético COP: 3,94
Coeficiente energético SEER: 6,5
Coeficiente energético SCOP: 4
Etiquetado energético (frio/calor): A++/A+
Unidad interior (de pared):
Caudal de aire: 7,5 m3/min
Nivel sonoro (a 1m): 34 dB(A)
Potencia sonora (a 1m): 60 dB(A)
Dimensiones alto x ancho x fondo: 299 x 898 x 237 mm
Peso: 12,6 kg
Unidad exterior:
Caudal de aire: 45 m3/min
Nivel sonoro: 44 dB(A)
Potencia sonora: 65 dB(A)
Dimensiones alto x ancho x fondo: 630 x 809 x 300 mm
Peso: 46 kg
Refrigerante R-32: precarga de fábrica 2kg / PCA 675 / TCO2 Equivalente 1,35
Tensión/fases: 230 V / 1 F
Intensidad máxima: 13,4 A
Diámetro tuberías líquido/gas: 6,35 / 12,7
Longitud máxima tubería vertical/total: 30 / 50 m
Longitud máxima tubería por unidad interior: 25 m
Condiciones limete de trabajo en frío: -15 ºC hasta +46 ºC
Condiciones limete de trabajo en calor: -11 ºC hasta +21 ºC
Compresor rotativo de alta eficiencia, tecnología inverter DC, motor de corriente DC y función autodiagnóstico.
Incluso elementos antivibratorios y soportes de pared/techo para unidad exterior e interior, mando de control remoto de temperatura ambiente, cableado, con programador horario-semanal incorporado, con bomba de drenaje de condensados con posterior conexión a la red de saneamiento de la estación, así como carga adicional de gas R-32 en caso necesario.
Referencia comercial: modelo MPKZ-35VLAL marca MITSUBISHI ELECTRIC formado por una unidad interior de pared PKA-M35LAL y una unidad exterior PUZ-ZM35VKA o equivalente aprobado por Dirección Facultativa. Con marcado CE, en cumplimiento con Directiva Europea ErP y Real Decreto 1027/2007.
Incluye: Replanteo de las unidades. Colocación y fijación de la unidad interior. Colocación y fijación de la unidad exterior. Conexión a las líneas frigoríficas. Conexión a la red eléctrica. Conexión a la red de desagüe. Conexiones y cableado eléctrico de fuerza y control entre unidad interior y exterior. Tendido de cableado eléctrico de control entre unidad interior y mando de control de temperatura ambiente, incluyendo accesorios necesarios (según fabricante) para instalación de mando de control cableado. Prueba de estanqueidad con nitrógeno seco y posterior vaciado de la instalación previo al llenado con refrigerante definitivo y a la apertura de las llaves de servicio antes de la puesta en marcha. Puesta en marcha.
Criterio de medición de proyecto: Número de unidades previstas, según documentación gráfica de proyecto.
Criterio de medición de obra: Se medirá el número de unidades realmente ejecutadas según especificaciones de proyecto.</t>
  </si>
  <si>
    <t>E23VL010a0</t>
  </si>
  <si>
    <t>EXTRACTOR EN LÍNEA P/CONDUCTO D=196 mm</t>
  </si>
  <si>
    <t>Suministro e instalación de extractor helicocentrífugo en línea para conducto, con motor EC, de bajo nivel sonoro, con rodamientos a bolas de engrase permanente, regulable con señal externa 0-10V. Totalmente instalado, probado y funcionando; incluso antivibratorios, elementos de sujeción y parte proporcional de conexiones y pequeño material. Conforme a CTE DB HS-3. Con marcado CE, en cumplimiento con Directiva Europea ErP y Real Decreto 1027/2007.
Ventilador:
. Envolvente en material plástico autoextinguible V0.
. Caja de bornes externa con posición variable.
Motor:
. Protección IP44.
. Monofásico 220-240 V 50 Hz.
. Temperatura de trabajo: -10 ºC +60 ºC.
Punto de diseño:
Caudal (m3/h): 860
Presión estática (Pa): 60
Punto de servicio:
Caudal (m3/h): 860
Presión estática (Pa): 60
Presión total (Pa): 97.62
Velocidad salida aire (m/s): 7.91
Rendimiento estático del ventilador: 39,88%
SFP: 1
Nivel de potencia sonora: 27 dBA
Características técnicas del ventilador:
. Caudal máximo (m3/h): 1003
. Velocidad (rpm): 2897
. Presión total máxima (Pa): 310.6
. Peso aprox. (Kg): 2.5
Dimensiones (alto x ancho x profundo): 290 x 234,5 x 300 mm
Datos del motor:
. Potencia eléctrica máxima (kW): 0.07
. Hz/fases: 50/1
. Motor (rpm máx): 3120
. Motor (rpm mín): 1990
. Corriente máx. (A) 230 V: 0.63
Referencia comercial: modelo Neolineo/EW-200 de Sodeca o equivalente aprobado por Dirección Facultativa.</t>
  </si>
  <si>
    <t>Total CLI RTS06.02</t>
  </si>
  <si>
    <t>CLI RTS06.03</t>
  </si>
  <si>
    <t>TUBERÍAS</t>
  </si>
  <si>
    <t>E20WTV010</t>
  </si>
  <si>
    <t>TUBERÍA PVC SERIE B JUNTA PEGADA D=32 mm</t>
  </si>
  <si>
    <t>Suministro y montaje de tubería de pvc rígido, serie B, de 32 mm de diámetro, con unión pegada, conforme UNE-EN 1453-1:2017; Con una resistencia al fuego B-s1-d0, conforme UNE-EN 13501-1:2019; Colocada en instalaciones interiores de evacuación de aguas. Totalmente montada, incluso parte proporcional de piezas especiales (codos, manguitos, etc) y parte proporcional de medios auxiliares. Conforme a CTE DB-HS-5. Materiales con marcado CE y DdP (declaración de prestaciones) según reglamento (UE) 305/2011.
Se conectará con una pendiente descente del 2% a la red de saneamiento mas cercana previa consulta con la Dirección Facultativa.</t>
  </si>
  <si>
    <t>E17NV010</t>
  </si>
  <si>
    <t>CANALETA PVC BLANCO 40x100 mm</t>
  </si>
  <si>
    <t>Suministro y colocación de canaleta con tapa interior de PVC de color blanco con un separador, canal de dimensiones 40x100 mm y 3 m de longitud, con parte proporcional de accesorios y montada directamente sobre paramentos horizontales/verticales. Con protección contra penetración de cuerpos sólidos IP4X, de material aislante y de reacción al fuego M1. Según REBT, ITC-BT-21. Totalmente instalada.</t>
  </si>
  <si>
    <t>IV__40110C01</t>
  </si>
  <si>
    <t>TUBERÍA COBRE FRIGORÍFICO AISLADO D=1/4"</t>
  </si>
  <si>
    <t>Suministro e instalación de tubería de cobre frigorífico aislado en bobina, de diámetro 1/4", con pared de 0,80 mm de espesor, según UNE-EN 12735-1, con aislamiento en espuma elastomérica de célula cerrada en blanco de espesor según Real Decreto 1027/2007. Dispone de certificación AENOR, para tubería de circuitos de climatización/refrigeración. Totalmente montada; incluso parte proporcional de piezas especiales (codos, tes manguitos, etc) y piezas para suportación y sujeción a paramento vertical/horizontal. Instalada y montada según Real Decreto 1027/2007. Incluso prueba de estanqueidad con nitrógeno seco previo a la puesta en marcha.</t>
  </si>
  <si>
    <t>IV__40110C03</t>
  </si>
  <si>
    <t>TUBERÍA COBRE FRIGORÍFICO ROLLO AISLADO D=1/2"</t>
  </si>
  <si>
    <t>Suministro e instalación de tubería de cobre frigorífico aislado en bobina, de diámetro 1/2", con pared de 0,80 mm de espesor, según UNE-EN 12735-1, con aislamiento en espuma elastomérica de célula cerrada en blanco de espesor según Real Decreto 1027/2007. Dispone de certificación AENOR, para tubería de circuitos de climatización/refrigeración. Totalmente montada; incluso parte proporcional de piezas especiales (codos, tes manguitos, etc) y piezas para suportación y sujeción a paramento vertical/horizontal. Instalada y montada según Real Decreto 1027/2007. Incluso prueba de estanqueidad con nitrógeno seco previo a la puesta en marcha.</t>
  </si>
  <si>
    <t>Total CLI RTS06.03</t>
  </si>
  <si>
    <t>CLI RTS06.04</t>
  </si>
  <si>
    <t>E2309491a1</t>
  </si>
  <si>
    <t>REJILLA INTEMPERIE 600x495 mm</t>
  </si>
  <si>
    <t>Suministro y colocación de reja para instalación en intemperie de 600 x 495 mm, de aluminio, con malla anti-insectos, con marco. Totalmente montada, ajustada, equilibrada y en funcionamiento, incluso parte proporcional de material auxiliar.
Marco perimetral de espesor 1.75mm. Lamas de espesor 1.35mm. Dimensiones de la malla anti-insectos de acero galvanizado en la parte posterior de 1.25 x 1.25 x 0.4 mm.
Marco perimetral, travesaño de refuerzo y lamas de aluminio extruido, material EN AW-6060 T66.
Diferencia de presión–aire de extracción: 30Pa a 2.5m/s y 48 dB(A)
Pérdida de carga total–aire primario: 35Pa a 2.5m/s y 50 dB(A)
Caudal de aire a 2.5 m/s: 2214 m3/h 
Peso máximo: 5 kg
Serie WG de Trox o equivalente aprobado por Dirección Facultativa.</t>
  </si>
  <si>
    <t>E2309488a5</t>
  </si>
  <si>
    <t>REJILLA RETORNO 825x225 mm</t>
  </si>
  <si>
    <t>Suministro y colocación de rejilla de ventilación de aluminio con marco para manta filtrante, para instalación en pared, antepecho de ventana y conducto, de 825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0.109 m2.
Área efectiva para retorno de aire: 0.090 m2
Rango de caudal: 700 - 3500 m3/h
Peso: 1.4 kg
Serie AT de Trox o equivalente aprobado por Dirección Facultativa.</t>
  </si>
  <si>
    <t>E2309486a4</t>
  </si>
  <si>
    <t>REJILLA IMPULSIÓN 825x225 mm</t>
  </si>
  <si>
    <t>Suministro y colocación de rejilla de ventilación de aluminio con marco para manta filtrante, para instalación en pared, antepecho de ventana y conducto, de 825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0.109 m2.
Área efectiva para impulsión de aire: 0.114 m2
Rango de caudal: 700 - 3500 m3/h
Peso: 1.4 kg
Serie AT de Trox o equivalente aprobado por Dirección Facultativa.</t>
  </si>
  <si>
    <t>E23DCG060</t>
  </si>
  <si>
    <t>TUBO HELIC. CHAPA ACERO GALVANIZADA D=250 mm</t>
  </si>
  <si>
    <t>Suministro y montaje de conducto formado por tubo helicoidal de chapa de acero galvanizada de 0,6 mm de espesor, de diámetro 250 mm, conforme a norma UNE-EN 1506:2007 y NTE-ICI; Fijado a paramento o forjado mediante medios mecánicos. Totalmente instalado; incluso parte proporcional de piezas de unión, piezas especiales, anclajes, fijaciones y medios auxiliares. Conforme a CTE DB HS-3. Medido en su longitud. Incluso pruebas de resistencia mecánica y estanqueidad según UNE-EN 12237.  Incluida instalación de conducto cumpliendo con todas las instrucciones técnicas del Real Decreto 1027/2007.</t>
  </si>
  <si>
    <t>E23DG202a7x1</t>
  </si>
  <si>
    <t>COMPUERTA ANTIRRETORNO 815x300 mm</t>
  </si>
  <si>
    <t>Suministro y colocación de compuerta antirretorno rectangular para evitar el acceso de aire en dirección opuesta a la del flujo de aire para instalación en conducto, de 815 x 300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Dirección Facultativa.
Caudal de aire máximo: 2.200 m3/h
Pérdida de carga total máxima: 23 Pa
Mínima distancia al lado de sobrepresión del ventilador: 1,10 m
Peso máximo: 5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</si>
  <si>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Total CLI RTS06.04</t>
  </si>
  <si>
    <t>CLI RTS06.06</t>
  </si>
  <si>
    <t>CLI RTS06.06.02</t>
  </si>
  <si>
    <t>RZ1-K (AS) Cca-s1b,d1,a1 0,6/1 kV Cobre, Poliolefina termoplástica (Z1), 5G2.5. Multiconductor</t>
  </si>
  <si>
    <t>Suministro y montaje de cableado de circuito interior trifásico (3 fases + neutro + protección), formado por manguera con conductores unipolares de cobre aislados para una tensión nominal de 0,6/1kV de tipo RZ1-K (AS) Cca-s1a,d1,a1 de 5x2,5 mm2 de sección, instalado sobre canalización, bandeja (no incluidas) o sobre paramento. Totalmente realizado; Incluso parte proporcional de conexiones. Conforme a REBT: ITC-BT-19 e ITC-BT-20. Cableado conforme UNE-EN 50575:2014+A1:2016, UNE-EN 50525-2-31:2012, UNE-EN 50565-1:2015 y UNE-EN 50565-2:2015; con marcado CE y Declaración de Prestaciones (CPR) según Reglamento Europeo (UE) 305/2011.
Resistencia UV: ensayo climático según UNE 211605.
Color según UNE 21089 y HD 308 S2, UNE-EN 50334.
No propagador de la llama según UNE-EN60332-1-2, EN 60332-1-2 e IEC 60332-1-2.
No propagador del incendio según EN 50339.
Libre de halógenos según IEC 60754-1 y 60754-2.
Baja emisión de gases corrosivos según UNE-EN 50267, EN 50267 e IEC 60754-1 y 60754-2.
Baja emisión de humos opacos según UNE-EN 61034-2, EN 61034-2 e IEC 61034-2.</t>
  </si>
  <si>
    <t>CLI RTS06.06.03</t>
  </si>
  <si>
    <t>CLI RTS06.06.04</t>
  </si>
  <si>
    <t>RZ1-K (AS) Cca-s1b,d1,a1 0,6/1 kV Cobre, Poliolefina termoplástica (Z1), 3G4. Multiconductor</t>
  </si>
  <si>
    <t>Suministro y montaje de cableado de circuito interior monofásico (fase + neutro + protección), formado por manguera con conductores unipolares de cobre aislados para una tensión nominal de 0,6/1kV de tipo RZ1-K (AS) Cca-s1a,d1,a1 de 3x4 mm2 de sección, instalado sobre canalización, bandeja (no incluidas) o sobre paramento. Totalmente realizado; Incluso parte proporcional de conexiones. Conforme a REBT: ITC-BT-19 e ITC-BT-20. Cableado conforme UNE-EN 50575:2014+A1:2016, UNE-EN 50525-2-31:2012, UNE-EN 50565-1:2015 y UNE-EN 50565-2:2015; con marcado CE y Declaración de Prestaciones (CPR) según Reglamento Europeo (UE) 305/2011.
Resistencia UV: ensayo climático según UNE 211605.
Color según UNE 21089 y HD 308 S2, UNE-EN 50334.
No propagador de la llama según UNE-EN60332-1-2, EN 60332-1-2 e IEC 60332-1-2.
No propagador del incendio según EN 50339.
Libre de halógenos según IEC 60754-1 y 60754-2.
Baja emisión de gases corrosivos según UNE-EN 50267, EN 50267 e IEC 60754-1 y 60754-2.
Baja emisión de humos opacos según UNE-EN 61034-2, EN 61034-2 e IEC 61034-2.</t>
  </si>
  <si>
    <t>CLI RTS06.06.05</t>
  </si>
  <si>
    <t>CLI RTS06.06.06</t>
  </si>
  <si>
    <t>CANALIZ. TUBO RÍGIDO PVC BLIND. ENCHUF. LIBRE HALÓG. D=32 mm</t>
  </si>
  <si>
    <t>Suministro e instalación de canalización de tubo rígido de PVC blindado enchufable, no propagador de la llama, libre de halógenos, de diámetro 32 mm; fabricado conforme a UNE-EN 61386-22, con grado de protección 7 (según UNE-EN 60529:2018/A2:2018), resistencia a compresión de 1250N y resistencia al impacto 2 julios. Instalado en superficie sobre paramentos mediante soportes de tipo abrazadera separados cada 50 cm como máximo. Totalmente montado; incluso parte proporcional de piezas especiales, anclajes y accesorios (curvas, manguitos, tes, codos y curvas flexibles). Conforme a rebt: ITC-BT-21.</t>
  </si>
  <si>
    <t>Total CLI RTS06.06</t>
  </si>
  <si>
    <t>CLI RTS06.07</t>
  </si>
  <si>
    <t>Total CLI RTS06.07</t>
  </si>
  <si>
    <t>CLI RTS06.05</t>
  </si>
  <si>
    <t>IO2W050</t>
  </si>
  <si>
    <t>Desmontaje y posterior montaje de equipos de recuperación de calor</t>
  </si>
  <si>
    <t>Desmontaje por módulos o secciones y posterior ensamblado y montaje in-situ de equipos de recuperación de calor, siguiendo obligatoriamente las instrucciones del fabricante, para su ubicación en pozo de ventilación, según planos, incluyendo comprobación del montaje y/o ensamblado del equipo, así como pruebas y puesta en servicio por parte del Sº.Tecnico oficial del fabricante.
Totalmente instalado, probado y funcionando. 
Nota: Esta partida solo se ejecutará bajo la aprobación expresa de la Dirección Facultativa, en caso necesario.</t>
  </si>
  <si>
    <t>Total CLI RTS06.05</t>
  </si>
  <si>
    <t>Total CLI 21</t>
  </si>
  <si>
    <t>DIS 21</t>
  </si>
  <si>
    <t>Distribción eléctrica</t>
  </si>
  <si>
    <t>Desmontaje COL</t>
  </si>
  <si>
    <t>Desmontaje fuerza y alumbrado</t>
  </si>
  <si>
    <t>Desmontaje de la instalación electrica en mal estado no reutilizable, con traslado a vertedero.Reubicación de luminarias de acceso a una cota inferior.</t>
  </si>
  <si>
    <t>Alimentación Colombia</t>
  </si>
  <si>
    <t>Alimentación cuadro RTS colombia</t>
  </si>
  <si>
    <t>Cuadro clima</t>
  </si>
  <si>
    <t>Cuadro secundario general RTS para clima, totalmente equipado e instalado,según esquema unifilar, conteniendo:
- 1 Cofre mini Pragma, de Schneider o similar, con puerta  trasparente, de 3x18 módulos y dimensiones aproximadas 500 x 398 y fondo de 76 mm. y conteniendo como minimo el equipamiento marcado en los esquemas unifilares adjuntos.
- Pequeño material: Conductores, aisladores,  bornas, etiquetado, T.T. etc.
Los interruptores automáticos serán de curva C.
Totalmente instalado, conexionado y funcionando. Aparamenta marca Schndeider o similar aprobado por la D.O.</t>
  </si>
  <si>
    <t>131ILE006</t>
  </si>
  <si>
    <t>I31BIA0032</t>
  </si>
  <si>
    <t>Regulador/conmutador de luz giratorio c/marco y caja empotrar</t>
  </si>
  <si>
    <t>Regulador de luminosidad para luminarias LED en zona taller y en zona oficinas. Con p.p. de cableado, tubos y accesorios.</t>
  </si>
  <si>
    <t>Total DIS 21</t>
  </si>
  <si>
    <t>OC 21</t>
  </si>
  <si>
    <t>C01</t>
  </si>
  <si>
    <t>ED0new01</t>
  </si>
  <si>
    <t>DESMONTAJE DE MAMPARA DIVISORIA DE OFICINA</t>
  </si>
  <si>
    <t>EDnew02</t>
  </si>
  <si>
    <t>DESMONTAJE, CUSTODIA Y COLOCACIÓN DE MOBILIARIO</t>
  </si>
  <si>
    <t>Desmontaje de pequeño material y mobiliario, incluso acopio y custodia en obra para su posterior reutilización, manteniendo en servicio los elementos que el director de la obra determine
.</t>
  </si>
  <si>
    <t>EDnuevo07</t>
  </si>
  <si>
    <t>DESMONTAJE TAQUILLA EXENTA</t>
  </si>
  <si>
    <t>Desmontaje de taquilla exenta incluso mobiliario auxiliar, pupitre de mando, caja fuerte, máquina expendedora de billetes, teléfono, mando de portón, extractores, canaleta, mecanismos y cuadros eléctricos, desconexión general de todos los elementos (telefonía, megafonía, alarmas, sistemas eléctricos, etc.) transporte a almacén de metro o lugar de reutilización.</t>
  </si>
  <si>
    <t>Total C01</t>
  </si>
  <si>
    <t>C02</t>
  </si>
  <si>
    <t>CERRAJERÍA</t>
  </si>
  <si>
    <t>EHI0new02</t>
  </si>
  <si>
    <t>MAMPARA DIVISORIA DE OFICINA</t>
  </si>
  <si>
    <t>Total C02</t>
  </si>
  <si>
    <t>C03</t>
  </si>
  <si>
    <t>Total C03</t>
  </si>
  <si>
    <t>C04</t>
  </si>
  <si>
    <t>ECnuevo04</t>
  </si>
  <si>
    <t>PROTECCIÓN DE MOBILIARIO DE OFICINA</t>
  </si>
  <si>
    <t>Protección de todo tipo de mobiliario como armarios, mesas de trabajo, estanterias,etc..., incluido ordenadores y demás equipos informáticos, para posteriormente realizar los trabajos de pintura necesarios.</t>
  </si>
  <si>
    <t>Total C04</t>
  </si>
  <si>
    <t>Total OC 21</t>
  </si>
  <si>
    <t>Total COLOMB</t>
  </si>
  <si>
    <t>Total COOR 2</t>
  </si>
  <si>
    <t>COOR 3</t>
  </si>
  <si>
    <t>Coordinación 3</t>
  </si>
  <si>
    <t>ALMEND</t>
  </si>
  <si>
    <t>Almendrales</t>
  </si>
  <si>
    <t>COM 31</t>
  </si>
  <si>
    <t>Total COM 31</t>
  </si>
  <si>
    <t>PCI 31</t>
  </si>
  <si>
    <t>ext31</t>
  </si>
  <si>
    <t>Total ext31</t>
  </si>
  <si>
    <t>señ31</t>
  </si>
  <si>
    <t>I05S175</t>
  </si>
  <si>
    <t>Cartel de señalización fotoluminiscente de 594 x 297 mm</t>
  </si>
  <si>
    <t>Suministro y montaje de cartel de señalización fotoluminiscente, formado por placa de alta luminiscencia de dimensiones 594x297mm, pictograma "SALIDA DE EMERGENCIA", y p.p. de colocación, medios auxiliares y pequeño material, según pliego de condiciones técnicas y planos, totalmente instalado.</t>
  </si>
  <si>
    <t>Total señ31</t>
  </si>
  <si>
    <t>Total PCI 31</t>
  </si>
  <si>
    <t>CLI 31</t>
  </si>
  <si>
    <t>CLI RTS03.01</t>
  </si>
  <si>
    <t>Total CLI RTS03.01</t>
  </si>
  <si>
    <t>CLI RTS03.02</t>
  </si>
  <si>
    <t>ICN150.ZM125</t>
  </si>
  <si>
    <t>Unidad exterior de aire acondicionado, sistema aire-aire multi-split 2x1 B/C expansión directa</t>
  </si>
  <si>
    <t>Suministro y montaje de unidad exterior de aire acondicionado, sistema aire-aire multi-split, para gas R-32, bomba de calor, con tecnología power inverter DC, de las siguientes especificaciones técnicas:
Capacidad de frio nominal: 12,5 kW
Capacidad de calor nominal: 14,0 kW
Consumo nominal en frío: 3,33 kW
Consumo nominal en calor: 3,35 kW
Coeficiente energético EER: 3,75
Coeficiente energético COP: 4,18
Caudal de aire: 120 m3/min
Nivel sonoro (a 1m): 50 dB(A)
Potencia sonora (a 1m): 70 dB(A)
Dimensiones alto x ancho x fondo: 1338 x 1050 x 330
Peso: 116 kg
Refrigerante R-32: precarga de fábrica 4kg / PCA 675 / TCO2 Equivalente 2,7
Tensión/fases: 230 V / 1 F
Intensidad máxima: 29,3 A
Diámetro tuberías líquido/gas: 9,52 / 15,88
Longitud máxima tubería vertical/total: 30 / 75m
Longitud máxima tubería por unidad interior: 25 m
Condiciones limete de trabajo en frío: -10 ºC hasta +46 ºC
Condiciones limete de trabajo en calor: -20 ºC hasta +21 ºC
Incluso kit de distribución de 2 salidas, elementos antivibratorios, soportes de pared/techo, así como carga adicional de gas R-32 en caso necesario.
Referencia comercial: modelo PUZ-ZM125VKA de MITSUBISHI ELECTRIC o equivalente aprobado por Dirección Facultativa. Con marcado CE, en cumplimiento con Directiva Europea ErP y Real Decreto 1027/2007.
Incluye: Replanteo. Colocación y fijación. Conexión a las líneas frigoríficas. Conexión a la red eléctrica. Bomba de drenaje de condensados con posterior conexión a la red de saneamiento de la estación. Prueba de estanqueidad con nitrógeno seco y posterior vaciado de la instalación previo al llenado con refrigerante y a la apertura de las llaves de servicio antes de la puesta en marcha. Puesta en marcha.
Criterio de medición de proyecto: Número de unidades previstas, según documentación gráfica de proyecto.
Criterio de medición de obra: Se medirá el número de unidades realmente ejecutadas según especificaciones de proyecto.</t>
  </si>
  <si>
    <t>ICN115.PCAM60</t>
  </si>
  <si>
    <t>Unidad interior de aire acondicionado, de techo, con descarga directa.</t>
  </si>
  <si>
    <t>Suministro y montaje de unidad interior de aire acondicionado, de techo, con descarga directa, sistema aire-aire multi-split, para gas R-32, bomba de calor, con tecnología power inverter y las siguientes especificaciones técnicas:
Capacidad de frio nominal: 6,1 kW
Capacidad de calor nominal: 7 kW
Consumo nominal en frío: 1,521 kW
Consumo nominal en calor: 1,745 kW
Coeficiente energético SEER: 6,5
Coeficiente energético SCOP: 4,1
Etiquetado energetico (frio/calor): A++/A+
Caudal de aire: 15 m3/min
Nivel sonoro (a 1m): 33 dB(A)
Potencia sonora (a 1m): 60 dB(A)
Dimensiones alto x ancho x fondo: 230 x 1.280 x 680 mm
Peso: 32 kg
Diámetro tuberías líquido/gas: 6,35x6 / 12,7x1 + 9,52x5
Longitud máxima tubería vertical/total: 15 / 80m
Longitud máxima tubería por unidad interior: 25 m
Condiciones limete de trabajo en frío: -15 ºC hasta +46 ºC
Condiciones limete de trabajo en calor: -20 ºC hasta +21 ºC
Incluso elementos antivibratorios, soportes de pared/techo, mando de control remoto de temperatura ambiente con programador horario-semanal, cableado, bomba de drenaje de condensados con posterior conexión a la red de saneamiento de la estación, así como carga adicional de gas R-32 en caso necesario.
Referencia comercial: modelo PCA-M60KA de MITSUBISHI ELECTRIC o equivalente aprobado por Dirección Facultativa. Con marcado CE, en cumplimiento con Directiva Europea ErP y Real Decreto 1027/2007.
Incluye: Replanteo. Colocación y fijación. Conexión a las líneas frigoríficas. Conexión a la red eléctrica. Colocación y fijación del tubo entre la unidad interior y exterior y el control remoto por cable. Tendido de cables entre la unidad interior y el control remoto por cable. Conexionado y tendido de cables entre la unidad interior y el mando de control remoto por cable, incluyendo accesorios necesarios (según fabricante) para instalación de mando de control cableado. Conexión a la red de desagüe. Prueba de estanqueidad con nitrógeno seco y posterior vaciado de la instalación previo al llenado con refrigerante y a la apertura de las llaves de servicio antes de la puesta en marcha. Puesta en marcha.
Criterio de medición de proyecto: Número de unidades previstas, según documentación gráfica de proyecto.
Criterio de medición de obra: Se medirá el número de unidades realmente ejecutadas según especificaciones de proyecto.</t>
  </si>
  <si>
    <t>E23VL030a3</t>
  </si>
  <si>
    <t>EXTRACTOR DOMÉSTICO</t>
  </si>
  <si>
    <t>Suministro e instalación de extractor doméstico, preparado para montaje mural empotrado, según planos, equipado con rejilla de protección en cara frontallados aspiración y descarga. Totalmente instalado, probado y funcionando; Incluso parte propocional de conexiones y pequeño material. Conforme a CTE DB HS-3. Con marcado CE, en cumplimiento con Directiva Europea ErP y Real Decreto 1027/2007.
Características técnicas:
. Caudal máximo (m3/h): 167
. Velocidad (rpm): 2400
. Presión estática máxima (Pa): 50.15
. Presión total máxima (Pa): 50.15
. Dimensiones (alto x ancho x profundo): 177 x 177 x 135 mm.
Datos del motor:
• Motor de alta eficiencia.
• Motor equipado con protector térmico.
• Funciona con temporizador electrónico regulable.
. Potencia eléctrica máx. (kW): 0.02
• Monofásico 220-240 V 50/60 Hz
. Motor (rpm): 2400
. Corriente máx. (A) 220-240 V: 0.1
. Protección del motor: IP34
• Diseñado para un funcionamiento continuo y no requiere mantenimiento.
Construcción:
• Frontal acabado en aluminio mate.
• Construido en material plástico ABS de alta calidad.
• Protección IP34.
Extractor:
• Diseño elegante y aerodinámico.
• Integración arquitectónica con los elementos del baño.
• Ultra-silencioso.
• Alto rendimiento.
• Fácil y rápida instalación.
Referencia comercial: modelo EDD-125M-T de Sodeca o equivalente aprobado por Dirección Facultativa.</t>
  </si>
  <si>
    <t>Total CLI RTS03.02</t>
  </si>
  <si>
    <t>CLI RTS03.03</t>
  </si>
  <si>
    <t>IV__40110C02</t>
  </si>
  <si>
    <t>TUBERÍA COBRE FRIGORÍFICO AISLADO D=3/8"</t>
  </si>
  <si>
    <t>Suministro e instalación de tubería de cobre frigorífico aislado en bobina, de diámetro 3/8", con pared de 0,80 mm de espesor, según UNE-EN 12735-1, con aislamiento en espuma elastomérica de célula cerrada en blanco de espesor según Real Decreto 1027/2007. Dispone de certificación AENOR, para tubería de circuitos de climatización/refrigeración. Totalmente montada; incluso parte proporcional de piezas especiales (codos, tes manguitos, etc) y piezas para suportación y sujeción a paramento vertical/horizontal. Instalada y montada según Real Decreto 1027/2007. Incluso prueba de estanqueidad con nitrógeno seco previo a la puesta en marcha.</t>
  </si>
  <si>
    <t>IV__40110C04</t>
  </si>
  <si>
    <t>TUBERÍA COBRE FRIGORÍFICO ROLLO AISLADO D=5/8"</t>
  </si>
  <si>
    <t>Suministro e instalación de tubería de cobre frigorífico aislado en bobina, de diámetro 5/8", con pared de 1 mm de espesor, según UNE-EN 12735-1, con aislamiento en espuma elastomérica de célula cerrada en blanco de espesor según Real Decreto 1027/2007. Dispone de certificación AENOR, para tubería de circuitos de climatización/refrigeración. Totalmente montada; incluso parte proporcional de piezas especiales (codos, tes manguitos, etc) y piezas para suportación y sujeción a paramento vertical/horizontal. Instalada y montada según Real Decreto 1027/2007. Incluso prueba de estanqueidad con nitrógeno seco previo a la puesta en marcha.</t>
  </si>
  <si>
    <t>Total CLI RTS03.03</t>
  </si>
  <si>
    <t>CLI RTS03.04</t>
  </si>
  <si>
    <t>E2309488a4</t>
  </si>
  <si>
    <t>REJILLA RETORNO 625x125 mm</t>
  </si>
  <si>
    <t>Suministro y colocación de rejilla de ventilación de aluminio con marco para manta filtrante, para instalación en pared, antepecho de ventana y conducto, de 625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0.040 m2.
Área efectiva para retorno de aire: 0.033 m2
Rango de caudal: 250 - 1300 m3/h
Peso: 0.7 kg
Serie AT de Trox o equivalente aprobado por Dirección Facultativa.</t>
  </si>
  <si>
    <t>E2309489a3</t>
  </si>
  <si>
    <t>REJILLA RETORNO 525x225 mm</t>
  </si>
  <si>
    <t>Suministro y colocación de rejilla de ventilación de aluminio con marco para manta filtrante, para instalación en pared, antepecho de ventana y conducto, de 525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0.068 m2.
Área efectiva para retorno de aire: 0.055 m2
Rango de caudal: 350 -2200 m3/h
Peso: 0.9 kg
Serie AT de Trox o equivalente aprobado por Dirección Facultativa.</t>
  </si>
  <si>
    <t>E2309488a3</t>
  </si>
  <si>
    <t>REJILLA RETORNO 525x125 mm</t>
  </si>
  <si>
    <t>Suministro y colocación de rejilla de ventilación de aluminio con marco para manta filtrante, para instalación en pared, antepecho de ventana y conducto, de 525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0.033 m2.
Área efectiva para retorno de aire: 0.028 m2
Rango de caudal: 200 - 1100 m3/h
Peso: 0.6 kg
Serie AT de Trox o equivalente aprobado por Dirección Facultativa.</t>
  </si>
  <si>
    <t>E2309486a5</t>
  </si>
  <si>
    <t>REJILLA IMPULSIÓN 625x125 mm</t>
  </si>
  <si>
    <t>Suministro y colocación de rejilla de ventilación de aluminio con marco para manta filtrante, para instalación en pared, antepecho de ventana y conducto, de 625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0.040 m2.
Área efectiva para impulsión de aire: 0.043 m2
Rango de caudal: 250 - 1300 m3/h
Peso: 0.7 kg
Serie AT de Trox o equivalente aprobado por Dirección Facultativa.</t>
  </si>
  <si>
    <t>E2309486a6</t>
  </si>
  <si>
    <t>REJILLA IMPULSIÓN 525x125 mm</t>
  </si>
  <si>
    <t>Suministro y colocación de rejilla de ventilación de aluminio con marco para manta filtrante, para instalación en pared, antepecho de ventana y conducto, de 525 x 125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0.033 m2.
Área efectiva para impulsión de aire: 0.036 m2
Rango de caudal: 200 - 1100 m3/h
Peso: 0.6 kg
Serie AT de Trox o equivalente aprobado por Dirección Facultativa.</t>
  </si>
  <si>
    <t>E23DG202a3x1</t>
  </si>
  <si>
    <t>COMPUERTA ANTIRRETORNO 415x300 mm</t>
  </si>
  <si>
    <t>Suministro y colocación de compuerta antirretorno rectangular para evitar el paso de aire en dirección opuesta a la del flujo de aire, preparada para instalación en conducto, de 415 x 300 mm, incluyendo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planos.
Caudal de aire máximo: 1.120 m3/h
Pérdida de carga total máxima: 23 Pa
Mínima distancia al lado de sobrepresión del ventilador: 0,70 m
Peso máximo: 3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</si>
  <si>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Total CLI RTS03.04</t>
  </si>
  <si>
    <t>CLI RTS03.06</t>
  </si>
  <si>
    <t>CLI RTS03.06.02</t>
  </si>
  <si>
    <t>RZ1-K (AS) Cca-s1b,d1,a1 0,6/1 kV Cobre, Poliolefina termoplástica (Z1), 3G6. Multiconductor</t>
  </si>
  <si>
    <t>Suministro y montaje de cableado de circuito interior monofásico (fase + neutro + protección), formado por manguera con conductores unipolares de cobre aislados para una tensión nominal de 0,6/1kV de tipo RZ1-K (AS) Cca-s1a,d1,a1 de 3x6 mm2 de sección, instalado sobre canalización, bandeja (no incluidas) o sobre paramento. Totalmente realizado; Incluso parte proporcional de conexiones. Conforme a REBT: ITC-BT-19 e ITC-BT-20. Cableado conforme UNE-EN 50575:2014+A1:2016, UNE-EN 50525-2-31:2012, UNE-EN 50565-1:2015 y UNE-EN 50565-2:2015; con marcado CE y Declaración de Prestaciones (CPR) según Reglamento Europeo (UE) 305/2011.
Resistencia UV: ensayo climático según UNE 211605.
Color según UNE 21089 y HD 308 S2, UNE-EN 50334.
No propagador de la llama según UNE-EN60332-1-2, EN 60332-1-2 e IEC 60332-1-2.
No propagador del incendio según EN 50339.
Libre de halógenos según IEC 60754-1 y 60754-2.
Baja emisión de gases corrosivos según UNE-EN 50267, EN 50267 e IEC 60754-1 y 60754-2.
Baja emisión de humos opacos según UNE-EN 61034-2, EN 61034-2 e IEC 61034-2.</t>
  </si>
  <si>
    <t>CLI RTS03.06.03</t>
  </si>
  <si>
    <t>CLI RTS03.06.04</t>
  </si>
  <si>
    <t>CLI RTS03.06.05</t>
  </si>
  <si>
    <t>Total CLI RTS03.06</t>
  </si>
  <si>
    <t>CLI RTS03.07</t>
  </si>
  <si>
    <t>Total CLI RTS03.07</t>
  </si>
  <si>
    <t>CLI RTS03.05</t>
  </si>
  <si>
    <t>Total CLI RTS03.05</t>
  </si>
  <si>
    <t>Total CLI 31</t>
  </si>
  <si>
    <t>DIS 31</t>
  </si>
  <si>
    <t>Alimentacion RTS Alm.</t>
  </si>
  <si>
    <t>Alimentación Almendrales</t>
  </si>
  <si>
    <t>Desmontajes ALM</t>
  </si>
  <si>
    <t>Desmontaje y retirada a vertedero de la instalación electrico en mal estado o no reaprovechable.</t>
  </si>
  <si>
    <t>CUA.ALM.Of1.0</t>
  </si>
  <si>
    <t>Cuadro general secundario RTS Almendrales</t>
  </si>
  <si>
    <t>FI31BIA0020.1</t>
  </si>
  <si>
    <t>Regulador-conmutador de luz giratorio para control de luminosidad en zona oficinas y en zona taller, de 40 a 500 W/VA, 220 V., con fusible de protección F 2,5A., color a definir por la dirección de obra, con marco y caja de empotrar y parte proporcional de cableado y accesorios.</t>
  </si>
  <si>
    <t>FI31BIA002.1</t>
  </si>
  <si>
    <t>Interruptor unipolar 10A., 250V, color a definir por la dirección de obra con marco y caja de empotrar o superficie IP 44.</t>
  </si>
  <si>
    <t>03.01.01.05</t>
  </si>
  <si>
    <t>Canal PVC 50x130 con tapa</t>
  </si>
  <si>
    <t>Canal PVC 50x130 con tapa, con posibilidad de adosar y encastrar en paredes y mobiliario, compartimentos divisibles con tabique separador, apta para encastrar mecanismos de tomas de corriente y datos, protección contra impactos IK10, grado de protección IP4X, materiales ignifugos, autoextinguibles y no propagadores de la llama, conforme con norma UNE-EN 50085-1, marcado CE. Incluyendo accesorios: ángulos, tapas finales, tabiques separadores, tornillos, cubrejuntas, derivaciones, adaptadores para mecanismos, etc. Color blanco con posibilidad de pintar de color a definir por la Dirección de Obra.</t>
  </si>
  <si>
    <t>DIDKTA004X1</t>
  </si>
  <si>
    <t>Tubo rígido M25 libre de halogenos</t>
  </si>
  <si>
    <t>Tubo rígido de material termoplástico libre de halógenos, 25 mm, GP 7, incluso p.p.de conexiones, curvas, cajas de derivación, fijaciones mediante brida y taco, etc. Totalmente instalado.</t>
  </si>
  <si>
    <t>FI31HC010.1</t>
  </si>
  <si>
    <t>Base enchufe schuko doble 2P+TT</t>
  </si>
  <si>
    <t>Base de enchufe schuko doble 2P+TT 16A para superficie o empotrar en canal o pared, con obturador de seguridad, tapa y piloto luminoso, fabricada con materiales con aislamiento termoplástico autoextinguible y totalmente libre de halógenos.</t>
  </si>
  <si>
    <t>Total DIS 31</t>
  </si>
  <si>
    <t>OC 31</t>
  </si>
  <si>
    <t>A01</t>
  </si>
  <si>
    <t>EL0120</t>
  </si>
  <si>
    <t>CORTE DE PAVIMENTO DE TERRAZO O BALDOSA CON RADIAL</t>
  </si>
  <si>
    <t>Corte de pavimento de terrazo o baldosa hidráulica con radial de disco de diamante, delimitando zanjas a picar o cambio de solado,  incluso limpieza y p.p. de medios auxiliares.</t>
  </si>
  <si>
    <t>EL0230</t>
  </si>
  <si>
    <t>DEMOLICIÓN DE AZULEJO CON MATERIAL DE AGARRE (NOCTURNO)</t>
  </si>
  <si>
    <t>Demolición de revestimiento de azulejo con el correspondiente material de agarre en paramentos verticales, por medios manuales, incluso carga y transporte a vertedero o planta de reciclaje y con p.p. de medios auxiliares. En horario nocturno.</t>
  </si>
  <si>
    <t>EDnuevo01</t>
  </si>
  <si>
    <t>DESMONTAJE DE REJILLA DE VENTILACIÓN EN PARAMENTOS</t>
  </si>
  <si>
    <t>Desmontaje y montaje de rejilla de ventilación en paramentos incluso limpieza, acopio y custodia en obra para su posterior reutilización o transporte a almacén de metro, elementos de fijación, reposición de unidades dañadas.</t>
  </si>
  <si>
    <t>EDnuevo02</t>
  </si>
  <si>
    <t>DESMONTAJE DE MAMPARA DUCHA</t>
  </si>
  <si>
    <t>Desmontaje de mampara cortavientos, incluso retirada, carga y transporte al almacén de metro, vertedero o acopio en obra para su posterior reutilización.</t>
  </si>
  <si>
    <t>Total A01</t>
  </si>
  <si>
    <t>A02</t>
  </si>
  <si>
    <t>EAF0020</t>
  </si>
  <si>
    <t>FÁB.LADRILLO PERFORADO 7CM 1/2P.INTERIOR MORTERO M-5</t>
  </si>
  <si>
    <t>Suministro y ejecución de 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Medida deduciendo huecos superiores a 1 m2.</t>
  </si>
  <si>
    <t>Total A02</t>
  </si>
  <si>
    <t>A03</t>
  </si>
  <si>
    <t>EVG0070</t>
  </si>
  <si>
    <t>ENFOSCADO MAESTREADO-FRATASADO CSIV-W1 VERTICAL</t>
  </si>
  <si>
    <t>Enfoscado maestreado y fratasado con mortero CSIV-W1 de cemento CEM II/B-P 32,5 N y arena de río M-10, en paramentos verticales de 20 mm de espesor, i/regleado, sacado de aristas y rincones con maestras cada 3 m y andamiaje, medido deduciendo huecos.</t>
  </si>
  <si>
    <t>Total A03</t>
  </si>
  <si>
    <t>A04</t>
  </si>
  <si>
    <t>EB0010</t>
  </si>
  <si>
    <t>ESMALTE MATE S/MADERA</t>
  </si>
  <si>
    <t>Suministro y aplicación de pintura al esmalte mate sobre carpintería de madera, i/lijado, imprimación, plastecido, mano de fondo y acabado con una mano de esmalte.</t>
  </si>
  <si>
    <t>Total A04</t>
  </si>
  <si>
    <t>A05</t>
  </si>
  <si>
    <t>CARPINTERÍA</t>
  </si>
  <si>
    <t>Total A05</t>
  </si>
  <si>
    <t>A06</t>
  </si>
  <si>
    <t>EKnuevo01</t>
  </si>
  <si>
    <t>SUMINISTRO Y COLOCACIÓN DE MAMPARA DUCHA</t>
  </si>
  <si>
    <t>Suministro y colocación de mampara de ducha abatible plegable de apertura lateral, de dimensiones hasta 1,20 m. de ancho y 1,85 m. de altura, anclada a paramentos verticales, i/ tornillería adecuada. Totalmente instalada y funcionando.</t>
  </si>
  <si>
    <t>EI0140</t>
  </si>
  <si>
    <t>IMPERMEABILIZACION IN SITU CON EPOXI</t>
  </si>
  <si>
    <t>Suministro y montaje de impermeabilización sistema teimlam o equivalente oculta transitable durante la obra en zona bajo solado, firme de calle, en zona ajardinada y puntos singulares con preparación de superficies con medios mecánicos, capa epoxi de baja viscosidad con consolidación de la interfase y adherencia del sistema, capa de elastómero para relajación de tensiones de 1,5 mm., doble laminado composite epoxi-fv, micromortero epoxi-cuarzo de protección antipunzonamiento, incluso ejecución de junta de dilatación estructural transitable sistema teimlam o equivalente, y ejecución de medias cañas en encuentros, terminado y rematado.</t>
  </si>
  <si>
    <t>Total A06</t>
  </si>
  <si>
    <t>Total OC 31</t>
  </si>
  <si>
    <t>Total ALMEND</t>
  </si>
  <si>
    <t>Total COOR 3</t>
  </si>
  <si>
    <t>COOR 4</t>
  </si>
  <si>
    <t>Coordinación 4</t>
  </si>
  <si>
    <t>G. MARAÑ</t>
  </si>
  <si>
    <t>Gregorio Marañon</t>
  </si>
  <si>
    <t>COM 41</t>
  </si>
  <si>
    <t>WIFIDES1</t>
  </si>
  <si>
    <t>Desmontaje y posterior reinstalación de equipamiento WiFi .</t>
  </si>
  <si>
    <t>Desmontaje y reinstalación de equipamiento del Sistema WiFi. Incluye
- Desmontaje
- Reinstalación en ubicación final
- Pruebas y puesta en marcha.</t>
  </si>
  <si>
    <t>Total COM 41</t>
  </si>
  <si>
    <t>PCI 41</t>
  </si>
  <si>
    <t>CLI 41</t>
  </si>
  <si>
    <t>CLI RTS02.01</t>
  </si>
  <si>
    <t>Total CLI RTS02.01</t>
  </si>
  <si>
    <t>CLI RTS02.02</t>
  </si>
  <si>
    <t>E2309492.008FR</t>
  </si>
  <si>
    <t>Suministro e instalación de recuperador de calor entálpico aire-aire, rotativo de sorción, para intercambio de calor sensible y latente, revestido con paneles de doble capa de chapa de acero galvanizado de 1mm y aislamiento térmico de 56 mm de espesor de lana mineral, de caudal de diseño 2.647 m3/h y presión estática 160 Pa, con filtros incorporados F7 y F8, compuerta by-pass para free-cooling. Ventiladores centrífugos de tipo plug-fan de transmisión directa, con motor EC de velocidad variable, regulable mediante señal externa 0-10V. Clasificación resistencia mecánica D1 y estanqueidad L1(M). Salidas y entradas por parte superior y mantenimiento por lateral. Incluso control remoto cableado con programador semanal (sistema de control integrado, admitiendo los principales estándares de comunicación, con temporizador marcha-paro, con definición de horarios de uso y calendario de festivos y vacaciones, con funciones principales de regulación del caudal de aire para funcionamiento en sobrepresión, límites máximo-mínimo de temperatura de impulsión, monitorización e histórico de alarmas, monitorización de filtros, etc., así como sensores de temperatura de aire exterior, aire de impulsión y aire de retorno, sensores de presión de estado de filtros, sensores de humedad en impulsión y retorno, sondas de medición de caudal en ventiladores, montados y conectados eléctricamente, incluyendo tarjeta de comunicación para sistemas de control mediante protocolo ModBus TCP/IP, con función de comunicación web integrada y terminal de alta resolución a color colocado en pared del cuarto técnico y debidamente cableado).
Totalmente instalado, probado y funcionando; incluso bancada de soporte, elementos antivibratorios (silent-blocks), elementos de sujeción y parte proporcional de conexiones y pequeño material. Conforme a CTE DB HS-3. Certificado por EUROVENT, con marcado CE, en cumplimiento con Directiva Europea ErP y Real Decreto 1027/2007. En cumplimiento con los requisitos VDI 6022.
Resumen de unidad:
Caudal de diseño: 2.647 m3/h
Rendimiento sensible máximo: 82%
Rendimiento latente máximo: 78%
Presión externa de diseño: 160 Pa
Tensión: Trifásico, 5 hilos, 400 V, 50 Hz.
Intensidad máx. Absorbida: 10,0 A
SFP: 3
Peso 395 kg
Dimensiones (Alto x Ancho x Fondo): 1.472 x 995 x 1.720 mm.
Referencia comercial: marca Swegon modelo AIR HANDLER UNIT GOLD 008 RX TOP/SPLIT (según conveniencia de instalación en obra) o equivalente aprobado por dirección facultativa.
Incluye: Replanteo. Colocación y fijación. Conexionado y comprobación de su correcto funcionamiento.
Criterio de medición de proyecto: Número de unidades previstas, según documentación gráfica de proyecto.
Criterio de medición de obra: Se medirá el número de unidades realmente ejecutadas según especificaciones de proyecto.
NOTAS:
1.- El recuperador de calor se suministrará desde fábrica desmontado por módulos o secciones, de tal manera que la anchura de cada módulo sea inferior a la anchura libre de las puertas de simple hoja de la estación.
2.- El instalador habilitado realizará el posterior ensamblado y montaje in-situ del equipo en cuestión, siguiendo obligatoriamente las instrucciones del fabricante, para su ubicación en pozo de ventilación, según planos.
3.- El Sº.Tecnico oficial del fabricante supervisará, comprobará y verificará el correcto montaje y/o ensamblado del dispositivo de recuperación de calor, y posteriormente realizará las pruebas y puesta en servicio.</t>
  </si>
  <si>
    <t>E23VL030a2</t>
  </si>
  <si>
    <t>Suministro e instalación de caja de ventilación en línea para conducto, con ventilador centrífugo de rodetes de álabes hacia atrás, con motor EC, de bajo nivel sonoro, en cumplimiento con normativa ErP, regulable mediante señal externa 0-10V. Totalmente instalado, probado y funcionando; incluso antivibratorios (silent-blocks), elementos de sujeción y parte proporcional de conexiones y pequeño material. Conforme a CTE DB HS-3. Con marcado CE, en cumplimiento con Directiva Europea ErP y Real Decreto 1027/2007.
Ventilador:
. Envolvente acústica recubierta de material fonoabsorbente de 40 mm.
. Turbina a reacción
. Bridas normalizadas en aspiración e impulsión, para facilitar la instalación en conductos.
. Tapa de registro abatible.
. Con pies de soporte integrados en la caja para su montaje.
Motor:
. Motor de rotor exterior, EC, con protector térmico incorporado, clase F, con rodamientos a bolas, protección IP54.
. Monofásico 230V 50/60 Hz regulables.
. Temperatura máxima del aire a transportar: +50 ºC.
Acabado:
. Anticorrosivo en chapa de acero galvanizado.
. Dimensiones (alto x ancho x profundo): 390 x 540 x 680 mm
Punto de diseño:
Caudal (m3/h): 950
Presión estática (Pa): 60
Punto de servicio:
Caudal (m3/h): 950
Presión estática (Pa): 60
Presión total (Pa): 66.88
Velocidad salida aire (m/s): 3.38
Rendimiento estática (%): 37.88
SFP: 1
Potencia eléctrica (kW): 0.0466
Características técnicas del ventilador:
Caudal máximo (m3/h): 1203
Velocidad (rpm): 1021
Presión total máxima (Pa): 174.8
Nivel de potencia sonora (Lwa): 25 dBA
Datos del motor:
Potencia eléctrica máxima (kW): 0.15
Hz/fases: 50/1
Motor (rpm máx): 1525
Motor (rpm máx): 381
Corriente máx. (A) 220-240 V: 1.2
Grado de protección del motor: IP 54.
Referencia comercial: modelo SVE/PLUS/EW-315/H marca Sodeca o equivalente aprobado por Dirección Facultativa.
En cumplimiento con las siguientes Directivas CE: 2006/42/CE; 2014/35/EU; 2014/30/EU; 2011/65/UE; 2009/125/CE; 1253/2014 EU y 327/2011 EU.
De acuerdo con las siguientes normas: EN 60204-1:2018; EN ISO 12100:2010 y EN ISO 13857:2019.</t>
  </si>
  <si>
    <t>Total CLI RTS02.02</t>
  </si>
  <si>
    <t>CLI RTS02.03</t>
  </si>
  <si>
    <t>Total CLI RTS02.03</t>
  </si>
  <si>
    <t>CLI RTS02.04</t>
  </si>
  <si>
    <t>E2309491a3</t>
  </si>
  <si>
    <t>REJILLA INTEMPERIE 800x330 mm</t>
  </si>
  <si>
    <t>Suministro y colocación de reja para instalación en intemperie de 800 x 330 mm, de aluminio, con malla anti-insectos, con marco. Totalmente montada, ajustada, equilibrada y en funcionamiento, incluso parte proporcional de material auxiliar.
Marco perimetral de espesor 1.75mm. Lamas de espesor 1.35mm. Dimensiones de la malla anti-insectos de acero galvanizado en la parte posterior de 1.25 x 1.25 x 0.4 mm.
Marco perimetral, travesaño de refuerzo y lamas de aluminio extruido, material EN AW-6060 T66.
Diferencia de presión–aire de extracción: 30Pa a 2.5m/s y 48 dB(A)
Pérdida de carga total–aire primario: 35Pa a 2.5m/s y 50 dB(A)
Caudal de aire a 2.5 m/s: 1764 m3/h
Peso máximo: 5 kg
Serie WG de Trox o equivalente aprobado por Dirección Facultativa.</t>
  </si>
  <si>
    <t>E2309488a12</t>
  </si>
  <si>
    <t>REJILLA RETORNO 325x225 mm</t>
  </si>
  <si>
    <t>Suministro y colocación de rejilla de ventilación de aluminio con marco para manta filtrante, para instalación en pared, antepecho de ventana y conducto, de 325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0.041 m2.
Área efectiva para retorno de aire: 0.033 m2
Rango de caudal: 250 - 1300 m3/h
Peso: 0.6 kg
Serie AT de Trox o equivalente aprobado por Dirección Facultativa.</t>
  </si>
  <si>
    <t>E2309486a32</t>
  </si>
  <si>
    <t>REJILLA IMPULSIÓN 525x225 mm</t>
  </si>
  <si>
    <t>Suministro y colocación de rejilla de ventilación de aluminio con marco para manta filtrante, para instalación en pared, antepecho de ventana y conducto, de 525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0.068 m2.
Área efectiva para impulsión de aire: 0.072 m2
Rango de caudal: 350 -2200 m3/h
Peso: 0.9 kg
Serie AT de Trox o equivalente aprobado por Dirección Facultativa.</t>
  </si>
  <si>
    <t>E2309486a12</t>
  </si>
  <si>
    <t>REJILLA IMPULSIÓN 325x225 mm</t>
  </si>
  <si>
    <t>Suministro y colocación de rejilla de ventilación de aluminio con marco para manta filtrante, para instalación en pared, antepecho de ventana y conducto, de 325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0.041 m2.
Área efectiva para impulsión de aire: 0.043 m2
Rango de caudal: 250 - 1300 m3/h
Peso: 0.6 kg
Serie AT de Trox o equivalente aprobado por Dirección Facultativa.</t>
  </si>
  <si>
    <t>IV_40107G16</t>
  </si>
  <si>
    <t>CONDUCTO CHAPA RECTANGULAR e=0,6 mm</t>
  </si>
  <si>
    <t>Suministro y montaje de canalización de aire realizada en chapa de acero galvanizada de 0,6 mm de espesor, de sección rectangular s/planos, incluso embocaduras, derivaciones, elementos de fijación y piezas especiales, homologado, instalado, según normas UNE-EN 1506:2007 y NTE-ICI-23. 
Totalmente instalado; incluso parte proporcional de piezas de unión, piezas especiales (codos, tes, ampliaciones, reducciones, embocaduras, pantalones, tolvas de transformación, etc..) , tapas de registro, anclajes, fijaciones y medios auxiliares. Incluso pruebas de resistencia mecánica y estanqueidad según UNE-EN 12237. Incluida instalación de conducto cumpliendo con todas las instrucciones técnicas del Real Decreto 1027/2007.
NOTA: Se instalarán registros de limpieza cada 10 m de tramo de conducto recto y en los cambios de dirección, provistos de cierre estanco fácilmente desmontable y accesible, de acuerdo con lo especificado en las normas UNE 100030 y UNE-EN 12097. Las medidas de los registros cumplirán con los apartados 4.2.3.2 y 4.2.3.4 de la norma UNE-EN 12097 y utilizaran sujeciones propias incluidas para evitar la reducción de estabilidad a los conductos existentes.</t>
  </si>
  <si>
    <t>E23DG202a1x2</t>
  </si>
  <si>
    <t>COMPUERTA ANTIRRETORNO 215x400 mm</t>
  </si>
  <si>
    <t>Suministro y colocación de compuerta antirretorno rectangular para evitar el acceso de aire en dirección opuesta a la del flujo de aire para instalación en conducto, de 215 x 400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planos.
Caudal de aire máximo: 774 m3/h
Pérdida de carga total máxima: 23 Pa
Mínima distancia al lado de sobrepresión del ventilador: 0,60 m
Peso máximo: 3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</si>
  <si>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E23DG202a5x1</t>
  </si>
  <si>
    <t>COMPUERTA ANTIRRETORNO 615x300 mm</t>
  </si>
  <si>
    <t>Suministro y colocación de compuerta antirretorno rectangular para evitar el acceso de aire en dirección opuesta a la del flujo de aire para instalación en conducto, de 615 x 300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planos.
Caudal de aire máximo: 1.660 m3/h
Pérdida de carga total máxima: 23 Pa
Mínima distancia al lado de sobrepresión del ventilador: 0,90 m
Peso máximo: 4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</si>
  <si>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E23DG202a1x4</t>
  </si>
  <si>
    <t>COMPUERTA ANTIRRETORNO 215x600 mm</t>
  </si>
  <si>
    <t>Suministro y colocación de compuerta antirretorno rectangular para evitar el acceso de aire en dirección opuesta a la del flujo de aire para instalación en conducto, de 215 x 600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planos.
Caudal de aire máximo: 1.161 m3/h
Pérdida de carga total máxima: 23 Pa
Mínima distancia al lado de sobrepresión del ventilador: 0,80 m
Peso máximo: 34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</si>
  <si>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Total CLI RTS02.04</t>
  </si>
  <si>
    <t>CLI RTS02.06</t>
  </si>
  <si>
    <t>CLI RTS02.06.02</t>
  </si>
  <si>
    <t>CLI RTS02.06.03</t>
  </si>
  <si>
    <t>CLI RTS02.06.04</t>
  </si>
  <si>
    <t>CLI RTS02.06.05</t>
  </si>
  <si>
    <t>Total CLI RTS02.06</t>
  </si>
  <si>
    <t>CLI RTS02.07</t>
  </si>
  <si>
    <t>Total CLI RTS02.07</t>
  </si>
  <si>
    <t>CLI RTS02.05</t>
  </si>
  <si>
    <t>Total CLI RTS02.05</t>
  </si>
  <si>
    <t>Total CLI 41</t>
  </si>
  <si>
    <t>DIS 41</t>
  </si>
  <si>
    <t>Cuadro Clima G. Marañom</t>
  </si>
  <si>
    <t>Cuadro de clima</t>
  </si>
  <si>
    <t>Alimentación clima GM</t>
  </si>
  <si>
    <t>Alimentación cuadro clima Gregorio Marañon</t>
  </si>
  <si>
    <t>Saneamiento cuadro GM</t>
  </si>
  <si>
    <t>Trabajos Cuadro secundario GM</t>
  </si>
  <si>
    <t>Trabajos de saneamiento, identificación de circuitos e instalación de nueva protección.</t>
  </si>
  <si>
    <t>I31BK02E</t>
  </si>
  <si>
    <t>Cuadro Secundario provisional fuerza</t>
  </si>
  <si>
    <t>I31BJA021X</t>
  </si>
  <si>
    <t>PN2333ESPX</t>
  </si>
  <si>
    <t>Legalización instalación temporal de obra de B.T. de distribución de energía.</t>
  </si>
  <si>
    <t>Legalización  de las instalaciones temporal de obra  de B.T. comprendiendo:
-Memoria técnica de diseño.
-Inspección técnica realizada por empresa de control, homologada por el Ministerio de Industria (O.C.A./E.C.I.). Con medición de los parámetros eléctricos según R.E.B.T. . Incluyendo entrega de informe técnico y tramitación de expediente por Delegación de Industria.
-Tasas, impuestos y cualquier otro gasto necesario para la legalización de la instalación.
Inspección y medición de los parámetros eléctricos de la instalación de BAJA TENSIÓN, según R.C.E.,  y demás normativas de aplicación. Realizado por Empresa de Control Industrial (E.C.I.),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</si>
  <si>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Total DIS 41</t>
  </si>
  <si>
    <t>OC 41</t>
  </si>
  <si>
    <t>E01</t>
  </si>
  <si>
    <t>ED0920</t>
  </si>
  <si>
    <t>DESMONTAJE DE TERMO ELÉCTRICO EXISTENTE CON TODOS LOS ACCESORIOS</t>
  </si>
  <si>
    <t>Desmontaje de termo eléctrico existente con todos los accesorios, incluso acopio y custodia en obra para su posterior colocación.</t>
  </si>
  <si>
    <t>ED0960</t>
  </si>
  <si>
    <t>DESMONTAJE DE VERTEDERO</t>
  </si>
  <si>
    <t>Desmontaje de vertedero con todos los elementos existentes, por medios manuales, incluso limpieza y retirada de escombros a vertedero o planta de reciclaje y con p.p. de medios auxiliares.</t>
  </si>
  <si>
    <t>EDnuevo</t>
  </si>
  <si>
    <t>RETIRADA DE BANCO VESTUARIOS</t>
  </si>
  <si>
    <t>Retirada de módulo de banco de vastuario, incluso acopio y custodia en obra para su posterior colocación o transporte a almacén de metro.</t>
  </si>
  <si>
    <t>ELnuevo</t>
  </si>
  <si>
    <t>m²</t>
  </si>
  <si>
    <t>DEMOLICIÓN FÁB.LADRILLO MACIZO 1/2 PIE C/MARTILLO ELÉCTRICO (NOCTURNO)</t>
  </si>
  <si>
    <t>Demolición de muros de fábrica de ladrillo macizo de medio pie de espesor, con martillo eléctrico, incluso limpieza, carga y transporte de escombros al vertedero y con p.p. de medios auxiliares.</t>
  </si>
  <si>
    <t>EL0460</t>
  </si>
  <si>
    <t>DEMOLICIÓN DE SOLERA DE HORMIGÓN EN MASA DE HASTA 20 CM.</t>
  </si>
  <si>
    <t>Demolición de solera de hormigón en masa de hasta 20 cm. de espesor, con compresor, incluso limpieza, carga y transporte de escombros al vertedero y con p.p. de medios auxiliares.</t>
  </si>
  <si>
    <t>EL0170</t>
  </si>
  <si>
    <t>DEMOLIC. FORJADOS VIGUETAS METÁL./BOVEDILLAS C/COMPRESOR</t>
  </si>
  <si>
    <t>Demolición de forjados de viguetas metálicas ipn, bovedillas cerámicas o de hormigón, y capa de compresión de hormigón, con compresor, incluso limpieza, carga y transporte de escombros a vertedero o planta de reciclaje y con p.p. de medios auxiliares.</t>
  </si>
  <si>
    <t>EL1120</t>
  </si>
  <si>
    <t>ml</t>
  </si>
  <si>
    <t>CORTE DE DISCO DE SOLERA O MURO DE HORMIGÓN</t>
  </si>
  <si>
    <t>CORTE MECANIZADO DE HORMIGÓN ARMADO (SIN PERCUSIÓN NI VIBRACIÓN), MEDIANTE CORTE CON HILO DIAMANTADO REFRIGERADO POR AGUA Y SIN LÍMITE DE ESPESOR. EL HILO DE DIAMANTE CIRCULARÁ POR POLEAS QUE IRÁN ANCLADAS EN SUELO Y O MUROS SIRVIENDO DE GUÍA PARA UNA CORRECTA EJECUCIÓN DEL CORTE, IMPIDIENDO LA PROPIA DESVIACIÓN DEL HILO, QUE ESTARÁ FORMADO POR UN CABLE DE ACERO TRENZADO, SOBRE EL CUAL, SE MONTARÁN PERLINAS DE DIAMANTE DE DIFERENTES DIÁMETROS (8MM., 10 MM. Y 11 MM) Y COLOCADAS A DIFERENTES DISTANCIAS (33 PEL/ML, 40 PEL/ML), Y CON DIFERENTES FORMAS (CON MUELLE O PLÁSTICO), EN FUNCIÓN DEL USO. Y CARACTERÍSTICAS QUÍMICAS, FÍSICO-MECÁNICAS Y MINEROLÓGICAS DE LO QUE SE VA A CORTAR. INCLUSO LOS TALADROS NECESARIOS PARA EL PASO DE HILO.</t>
  </si>
  <si>
    <t>EL0100</t>
  </si>
  <si>
    <t>APERTURA ROZAS MURO HORMIGÓN C/MARTILLO</t>
  </si>
  <si>
    <t>Apertura de rozas en muros de hormigón o de mampostería, con martillo eléctrico, incluso limpieza, carga y transporte de escombros a vertedero y con p.p. de medios auxiliares.</t>
  </si>
  <si>
    <t>EL0580</t>
  </si>
  <si>
    <t>DEMOLICIÓN MURO H.ARMADO CON COMPRESOR</t>
  </si>
  <si>
    <t>Demolición de muros de hormigón armado de espesor variable, con compresor, incluso limpieza, carga y transporte de escombros al vertedero y con p.p. de medios auxiliares.</t>
  </si>
  <si>
    <t>EDnuevo 03</t>
  </si>
  <si>
    <t>DESMONTAJE MATERIAL Y MOBILIARIO DE CUARTOS</t>
  </si>
  <si>
    <t>Desmontaje de pequeño material y mobiliario de cuartos, incluso acopio y custodia en obra para su posterior reutilización, manteniendo en servicio los elementos que el director de la obra determine.</t>
  </si>
  <si>
    <t>EDnuevo04</t>
  </si>
  <si>
    <t>DESMONTAJE DE ESTANTERIAS Y TRASLADO</t>
  </si>
  <si>
    <t>Desmontaje de estanterías con pequeño material, incluso acopio y custodia en obra para su posterior reutilización, manteniendo en servicio los elementos que el director de la obra determine.</t>
  </si>
  <si>
    <t>EDnuevo05</t>
  </si>
  <si>
    <t>DESMONTAJE DE FUENTE Y ACOPIO</t>
  </si>
  <si>
    <t>Desmontaje de fuente de agua, incluso acopio y custodia en obra para su posterior reutilización, manteniendo en servicio los elementos que el director de la obra determine.</t>
  </si>
  <si>
    <t>EL0940</t>
  </si>
  <si>
    <t>RASCADO DE PINTURA Y REGULARIZACIÓN DE SUPERFICIES</t>
  </si>
  <si>
    <t>Raspado de pintura y regularización de superficies con mortero de cemento para revestimiento posterior,  incluso limpieza, carga y transporte de escombros a vertedero o planta de reciclaje y con p.p. de medios auxiliares.</t>
  </si>
  <si>
    <t>EL0080</t>
  </si>
  <si>
    <t>APERTURA HUECOS &gt;1M2 TABIQUERÍA A MANO</t>
  </si>
  <si>
    <t>Apertura de huecos mayores de 1 m2, en tabiquerías de ladrillo hueco sencillo o doble, por medios manuales, incluso limpieza, carga y transporte de escombros al vertedero y con p.p. de medios auxiliares.</t>
  </si>
  <si>
    <t>EDnuevo06</t>
  </si>
  <si>
    <t>DESMONTAJE DE TABIQUERIA DE AGLOMERADO</t>
  </si>
  <si>
    <t>Desmontaje de tabique divisor de estancias, formado por estructura metálica y panel de aglomerado, incluso p.p. de perfilería y elementos de fijación, retirada, carga y transporte de sobrantes a vertedero.</t>
  </si>
  <si>
    <t>Total E01</t>
  </si>
  <si>
    <t>E02</t>
  </si>
  <si>
    <t>ALBAÑILERÍA Y ESTRUCTURA</t>
  </si>
  <si>
    <t>EARnuevo</t>
  </si>
  <si>
    <t>SOLERA VENTILADA DE HA 25+4 CM</t>
  </si>
  <si>
    <t>Solera ventilada de hormigón armado de 25+4 cm de canto, sobre encofrado perdido de módulos de polipropileno reciclado, realizada con hormigón HA-25/B/12/IIa fabricado en central, y vertido con cubilote, y malla electrosoldada ME 15x15 Ø 5-5 B 500 T 6x2,20 UNE-EN 10080 como armadura de reparto, colocada sobre separadores homologados en capa de compresión de 4 cm de espesor; con juntas de retracción de 5 mm de espesor, mediante corte con disco de diamante; apoyado todo ello sobre base de hormigón de limpieza. Incluso panel de poliestireno expandido de 3 cm de espesor, para la ejecución de juntas de dilatación. Partida totalmente terminada.</t>
  </si>
  <si>
    <t>EAR0040</t>
  </si>
  <si>
    <t>FORMACIÓN PELDAÑO PERFORADO 7CM MORTERO</t>
  </si>
  <si>
    <t>Formación de peldañeado de escalera con ladrillo cerámico hueco con ladrillo perforado tosco de 24x11,5x7 cm., recibido con mortero de cemento CEM II/B-P 32,5 N y arena de río tipo M-5, i/replanteo y limpieza, medido en su longitud.</t>
  </si>
  <si>
    <t>EEA0080</t>
  </si>
  <si>
    <t>ACERO S275 JR EN ESTRUCTURA SOLDADA</t>
  </si>
  <si>
    <t>Suministro y montaje de acero laminado S275JR, en perfiles laminados en caliente para vigas, pilares, zunchos y correas, mediante uniones soldadas; i/p.p. de soldaduras, cortes, piezas especiales, despuntes y dos manos de imprimación con pintura de minio de plomo y dos manos de pintura al esmalte, montado y colocado.</t>
  </si>
  <si>
    <t>EAR0070</t>
  </si>
  <si>
    <t>RECIBIDO CARPINTERIA METÁLICA.</t>
  </si>
  <si>
    <t>RECIBIDO DE CARPINTERÍA METÁLICA, CON MORTERO DE CEMENTO Y ARENA DE RÍO (M-40) DOSIFICACIÓN 1/6, INCLUSO APERTURA DE HUECOS PARA GARRAS. TOTALMENTE TERMINADO.</t>
  </si>
  <si>
    <t>Total E02</t>
  </si>
  <si>
    <t>E03</t>
  </si>
  <si>
    <t>REVESTIMIENTOS</t>
  </si>
  <si>
    <t>EP0360</t>
  </si>
  <si>
    <t>SOLADO DE TERRAZO U/INTENSO MICROGRANO 40X40</t>
  </si>
  <si>
    <t>Suministro y colocación de solado de terrazo interior micrograno, uso intensivo, de alta resistencia, s/norma une 127020,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i/limpieza, medido en superficie realmente ejecutada.</t>
  </si>
  <si>
    <t>EVP0110</t>
  </si>
  <si>
    <t>PELDAÑO TERRAZO MICROGRANO</t>
  </si>
  <si>
    <t>Peldaño de terrazo micrograno, con huella de 3 cm. y 2 cm. de tabica,  pulido en fabrica, recibido con mortero de cemento y arena de miga 1/6, i/cama de arena de 2 cm. de espesor, rejuntado con lechada de cemento blanco BL-V 22,5 y limpieza, s/normativa vigente, medido en superficie realmente ejecutada.</t>
  </si>
  <si>
    <t>EP0215</t>
  </si>
  <si>
    <t>RODAPIÉ DE TERRAZO DE 30X7,5</t>
  </si>
  <si>
    <t>EVG0030</t>
  </si>
  <si>
    <t>ENFOSCADO FRATASADO CSIV-W1 VERTICAL</t>
  </si>
  <si>
    <t>Enfoscado fratasado sin maestrear con mortero de cemento CSIV-W2, en paramentos verticales de 20 mm de espesor, i/regleado, sacado de rincones, aristas y andamiaje, medido deduciendo huecos.</t>
  </si>
  <si>
    <t>EVP0140</t>
  </si>
  <si>
    <t>PULIDO Y ABRILLANTADO TERRAZO</t>
  </si>
  <si>
    <t>Pulido y abrillantado de terrazo in situ, sin eliminación de bases topográficas, incluso retirada de lodos y limpieza.</t>
  </si>
  <si>
    <t>Total E03</t>
  </si>
  <si>
    <t>E04</t>
  </si>
  <si>
    <t>EVB0075</t>
  </si>
  <si>
    <t>PANEL FENÓLICO PARA CABINAS DE ASEO/DUCHA</t>
  </si>
  <si>
    <t>Suministro e instalación de cabina para ducha o inodoro, fabricada con laminado fenólico antihumedad de 12mm (color a elegir) y perfilería de aluminio anodizado, de altura 2,10m, con 2 cm de regulación de altura en cada pie:
-Montantes de sección circular continua de suelo a techo, con burlete de neopreno en el batiente de la hoja.
-Camisa de sección reclargular de 40x60mm, para el arriostramiento de montantes en dos puntos. 
-Pernios en acero inoxidable autocierre de gran resistencia fijados a los montantes mediante remache oculto. 
-Puertas a juego con la mampara, dimensiones de la hoja 1800 x 700 mm (estándar) 
-Cerradura res, con condena e indicador de libre/ocupado y 
-Percha interior para ropa. 
Totalmente terminada e instalada.</t>
  </si>
  <si>
    <t>EHAP0070</t>
  </si>
  <si>
    <t>PUERTA CIEGA  CHAPA DE ACERO LISA.LACADA</t>
  </si>
  <si>
    <t>SUMINISTRO Y COLOCACIÓN DE PUERTA DE PASO MOD. ALFATECO O EQUIVALENTE, CONSTRUIDA EN CHAPA LISA A DOS CARAS DE UNA O DOS HOJAS, EN  HOJAS DE IGUALES CARACTERÍSTICAS ESTÉTICAS QUE LAS CORTAFUEGOS PINTURA RAL STANDARD A ELEGIR POR PLANOS DE ARQUITECTURA, DESENGRASADA, LACADA AL HORNO EN PINTURA POLVO Y SECADA A 200º C, CON PRUEBAS DE SALINIDAD, CON LO QUE NOS DE UNA GARANTÍA TOTAL DE POR VIDA CONTRA EL OXIDO. SUMINISTRO DE CERRADURA POR CANTO CON POSIBILIDAD DE INCORPORAR BOMBILLO SUMINISTRO DE JUEGO DE MANILLAS ACERO INOX. CON BOCALLAVE MSMF 872IS O SIMILAR, BOMBILLO NIQUELADO DE 50+35. TOTALMENTE COLOCADA, I/CERCO, RECIBIDO Y REJILLAS DE VENTILACIÓN SUPERIOR E INFERIOR.</t>
  </si>
  <si>
    <t>Total E04</t>
  </si>
  <si>
    <t>E05</t>
  </si>
  <si>
    <t>Total E05</t>
  </si>
  <si>
    <t>Total OC 41</t>
  </si>
  <si>
    <t>Total G. MARAÑ</t>
  </si>
  <si>
    <t>ALUCH</t>
  </si>
  <si>
    <t>Aluche</t>
  </si>
  <si>
    <t>COM 42</t>
  </si>
  <si>
    <t>I04COM0248</t>
  </si>
  <si>
    <t>C-9200-24P-4G</t>
  </si>
  <si>
    <t>DIKOBA011</t>
  </si>
  <si>
    <t>transmisor-receptor óptico GLC-GE-1000FX</t>
  </si>
  <si>
    <t>DIKOBA011E</t>
  </si>
  <si>
    <t>Cable de 8 F.O. multimodo antirroedores.</t>
  </si>
  <si>
    <t>Suministro y montaje de cable de 8 fibras ópticas multimodo con protección antirroedores no metálica.</t>
  </si>
  <si>
    <t>DIKOBC010</t>
  </si>
  <si>
    <t>Adaptador para conector ST.</t>
  </si>
  <si>
    <t>Suministro y montaje de adaptador para conector ST para fibra multimodo.</t>
  </si>
  <si>
    <t>DIKOBC020</t>
  </si>
  <si>
    <t>Pigtail de 2,5 m con conector ST</t>
  </si>
  <si>
    <t>Suministro y montaje de pigtail de 2,5 m. de  longitud con un conector ST en un extremo.</t>
  </si>
  <si>
    <t>DIKOBC030</t>
  </si>
  <si>
    <t>Jumper de 1,5 m. de longitud.</t>
  </si>
  <si>
    <t>Suministro y montaje de jumper, compuesto por cordón monofibra multimodo y conector ST en ambos extremos de 1,5 m de longitud.</t>
  </si>
  <si>
    <t>DIKODA050</t>
  </si>
  <si>
    <t>Bandeja organizadora de empalmes y/o terminación de F.O.</t>
  </si>
  <si>
    <t>Suminisro, instalación y montaje de bandeja organizadora de empalmes y/o terminación de F.O. con capacidad para terminar en conectores hasta 8 fibras (bandeja de conectorización) o capacidad para empalmar de paso hasta 16 fibras.</t>
  </si>
  <si>
    <t>DIKOBW900</t>
  </si>
  <si>
    <t>Pruebas y medidas finales hasta 8 F.O. multimodo.</t>
  </si>
  <si>
    <t>Pruebas y medidas finales de cable de hasta 8 F.O. multimodo terminadas en repartidor.</t>
  </si>
  <si>
    <t>DIKEA0005</t>
  </si>
  <si>
    <t>Documentación del Sistema.</t>
  </si>
  <si>
    <t>Documentación técnica del Sistema, incluyendo:
. Esquema lógico de funcionamiento. 
. Plano esquemático de la instalación.
 . Manuales técnicos de instalación y mantenimiento.</t>
  </si>
  <si>
    <t>Total COM 42</t>
  </si>
  <si>
    <t>PCI 42</t>
  </si>
  <si>
    <t>ext42</t>
  </si>
  <si>
    <t>Total ext42</t>
  </si>
  <si>
    <t>señ42</t>
  </si>
  <si>
    <t>Total señ42</t>
  </si>
  <si>
    <t>Total PCI 42</t>
  </si>
  <si>
    <t>CLI 42</t>
  </si>
  <si>
    <t>Climatización y ventilacion de confort</t>
  </si>
  <si>
    <t>CLI RTS05.01</t>
  </si>
  <si>
    <t>Total CLI RTS05.01</t>
  </si>
  <si>
    <t>CLI RTS05.02</t>
  </si>
  <si>
    <t>E23VL030a1</t>
  </si>
  <si>
    <t>Suministro e instalación de caja de ventilación en línea para conducto con filtros F6+F8, con ventilador centrífugo de rodetes de álabes hacia atrás, con motor EC, de bajo nivel sonoro, en cumplimiento con normativa ErP, regulable mediante señal externa 0-10V. Totalmente instalado, probado y funcionando; incluso antivibratorios, elementos de sujeción y parte proporcional de conexiones y pequeño material. Conforme a CTE DB HS-3. Con marcado CE, en cumplimiento con Directiva Europea ErP y Real Decreto 1027/2007.
Características:
. Envolvente acústica recubierta de material fonoabsorbente.
. Bridas normalizadas en aspiración e impulsión, para facilitar la instalación en conductos.
. Filtros F6 + F8.
. Tapa de inspección y limpieza de fácil acceso.
Construcción:
. Envolvente en chapa de acero galvanizado.
. Turbina de acción. Con 4 pies de soporte para su montaje.
. Puertas de acceso para facilitar el mantenimiento y la limpieza.
Motor:
. Motor de rotor exterior, con protector térmico incorporado, clase F, con rodamientos a bolas, protección IP54.
. Monofásico 230V 50/60 Hz regulables.
. Temperatura máxima del aire a transportar: +50 ºc.
Acabado:
. Anticorrosivo en resina de poliéster polimerizada a 190 ºC, previo desengrase con tratamiento nanotecnológico libre de fosfatos.
. Dimensiones (alto x ancho x profundo): 262,5 x 340 x 750 mm.
Punto de diseño:
Caudal (m3/h): 214
Presión estática (Pa): 60
Punto de servicio:
Caudal (m3/h): 424,8
Velocidad (rpm): 3540
Presión estática (Pa): 236.50
Presión total (Pa): 257.40
Velocidad salida aire (m/s): 5.90
Características técnicas del ventilador:
Caudal máximo (m3/h): 553
Velocidad (rpm): 3540
Eficiencia estática del ventilador (según EU 327/2011): 51,6%
Nivel de potencia sonora (Lwa): 38 dBA
SFP: 1
Datos del motor:
Potencia mecánica nominal (kW): 0.12
Hz/fases: 50/1
Corriente máx. (A) 220-240 V: 0.97
Protección del motor: IP54
Referencia comercial: modelo SV/FILTER/EC-150 F6+F8 marca Sodeca o equivalente aprobado por Dirección Facultativa.
En cumplimiento con las siguientes Directivas CE: 2006/42/CE; 2014/35/EU; 2014/30/EU; 2011/65/UE; 2009/125/CE; 1253/2014 EU y 327/2011 EU. De acuerdo con las siguientes normas: EN 60204-1:2018; EN ISO 12100:2010 y EN ISO 13857:2019.</t>
  </si>
  <si>
    <t>E23VL010a3</t>
  </si>
  <si>
    <t>Suministro e instalación de extractor helicocentrífugo en línea para conducto, con motor EC, de bajo nivel sonoro, con rodamientos a bolas de engrase permanente, regulable con señal externa 0-10V. Totalmente instalado, probado y funcionando; incluso antivibratorios, elementos de sujeción y parte proporcional de conexiones y pequeño material. Conforme a CTE DB HS-3. Con marcado CE, en cumplimiento con Directiva Europea ErP y Real Decreto 1027/2007.
Ventilador:
. Envolvente en material plástico autoextinguible V0.
. Caja de bornes externa con posición variable.
Motor:
. Protección IP44.
. Monofásico 220-240 V 50 Hz.
. Temperatura de trabajo: -10 ºC +60 ºC.
Punto de diseño:
Caudal (m3/h): 120
Presión estática (Pa): 60
Punto de servicio:
Caudal (m3/h): 120
Presión estática (Pa): 60
Presión total (Pa): 64.88
Velocidad salida aire (m/s): 2.85
Rendimiento estático del ventilador: 39,03%
Nivel de potencia sonora: 23 dBA
SFP: 1
Características técnicas del motor:
. Caudal máximo (m3/h): 245
. Velocidad (rpm): 1503
. Presión total máxima (Pa): 131.7
. Peso aprox. (Kg): 1.8
Dimensiones (alto x ancho x profundo): 240 x 188,5 x 258 mm.
Datos del motor:
. Potencia eléctrica máxima (kW): 0.02
. Hz/fases: 50/1
. Motor (rpm máx): 2370
. Motor (rpm mín): 1285
. Corriente máx. (A) 230 V: 0.22
Referencia comercial: modelo Neolineo/EW-125 de Sodeca o equivalente aprobado por Dirección Facultativa.</t>
  </si>
  <si>
    <t>Total CLI RTS05.02</t>
  </si>
  <si>
    <t>CLI RTS05.03</t>
  </si>
  <si>
    <t>Total CLI RTS05.03</t>
  </si>
  <si>
    <t>CLI RTS05.04</t>
  </si>
  <si>
    <t>E23DCG048</t>
  </si>
  <si>
    <t>TUBO HELIC. CHAPA ACERO GALVANIZADA D=175 mm</t>
  </si>
  <si>
    <t>Suministro y montaje de conducto formado por tubo helicoidal de chapa de acero galvanizada de 0,6 mm de espesor, de diámetro 175 mm, conforme a norma UNE-EN 1506:2007 y NTE-ICI; Fijado a paramento o forjado mediante medios mecánicos. Totalmente instalado; incluso parte proporcional de piezas de unión, piezas especiales, anclajes, fijaciones y medios auxiliares. Conforme a CTE DB HS-3. Medido en su longitud. Incluso pruebas de resistencia mecánica y estanqueidad según UNE-EN 12237. Incluida instalación de conducto cumpliendo con todas las instrucciones técnicas del Real Decreto 1027/2007.</t>
  </si>
  <si>
    <t>E23DCG068</t>
  </si>
  <si>
    <t>TUBO HELIC. CHAPA ACERO GALVANIZADA D=280 mm</t>
  </si>
  <si>
    <t>Suministro y montaje de conducto formado por tubo helicoidal de chapa de acero galvanizada de 0,6 mm de espesor, de diámetro 280 mm, conforme a norma UNE-EN 1506:2007 y NTE-ICI; Fijado a paramento o forjado mediante medios mecánicos. Totalmente instalado; incluso parte proporcional de piezas de unión, piezas especiales, anclajes, fijaciones y medios auxiliares. Conforme a CTE DB HS-3. Medido en su longitud. Incluso pruebas de resistencia mecánica y estanqueidad según UNE-EN 12237.  Incluida instalación de conducto cumpliendo con todas las instrucciones técnicas del Real Decreto 1027/2007.</t>
  </si>
  <si>
    <t>E2309489a1</t>
  </si>
  <si>
    <t>REJILLA RETORNO 425x225 mm</t>
  </si>
  <si>
    <t>Suministro y colocación de rejilla de ventilación de aluminio con marco para manta filtrante, para instalación en pared, antepecho de ventana y conducto, de 425 x 225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0.055 m2.
Área efectiva para retorno de aire: 0.044 m2
Rango de caudal: 350 - 1800 m3/h
Peso: 0.8 kg
Serie AT de Trox o equivalente aprobado por Dirección Facultativa.</t>
  </si>
  <si>
    <t>E2309489a2</t>
  </si>
  <si>
    <t>REJILLA RETORNO 525x325 mm</t>
  </si>
  <si>
    <t>Suministro y colocación de rejilla de ventilación de aluminio con marco para manta filtrante, para instalación en pared, antepecho de ventana y conducto, de 525 x 325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0.120 m2.
Área efectiva para retorno de aire: 0.083 m2
Rango de caudal: 600 - 3200 m3/h
Peso: 1.2 kg
Serie AT de Trox o equivalente aprobado por Dirección Facultativa.</t>
  </si>
  <si>
    <t>E2309486a3</t>
  </si>
  <si>
    <t>REJILLA IMPULSIÓN 425x325 mm</t>
  </si>
  <si>
    <t>Suministro y colocación de rejilla de ventilación de aluminio con marco para manta filtrante, para instalación en pared, antepecho de ventana y conducto, de 425 x 325 mm, con lamas horizontales regulables de manera individual, compuerta de regulación de lamas opuestas, marco frontal 27mm, fijación oculta con tornillos, acabado color natural, anodizado E6-C-0. Incluso accesorio para regulación de caudal y control de la dirección de salida del aire. Totalmente montada, ajustada, equilibrada y en funcionamiento, incluso parte proporcional de material auxiliar.
Área geométrica libre: 0.091 m2.
Área efectiva para impulsión de aire: 0.086 m2
Rango de caudal: 500 - 2800 m3/h
Peso: 1.0 kg
Serie AT de Trox o equivalente aprobado por Dirección Facultativa.</t>
  </si>
  <si>
    <t>E2309491</t>
  </si>
  <si>
    <t>REJILLA INTEMPERIE 400x330 mm</t>
  </si>
  <si>
    <t>Suministro y colocación de reja para instalación en intemperie de 400 x 330 mm, de aluminio, con malla anti-insectos, con marco. Totalmente montada, ajustada, equilibrada y en funcionamiento, incluso parte proporcional de material auxiliar.
Marco perimetral de espesor 1.75mm. Lamas de espesor 1.35mm. Dimensiones de la malla anti-insectos de acero galvanizado en la parte posterior de 1.25 x 1.25 x 0.4 mm.
Marco perimetral, travesaño de refuerzo y lamas de aluminio extruido, material EN AW-6060 T66.
Diferencia de presión–aire de extracción: 30Pa a 2.5m/s y 48 dB(A)
Pérdida de carga total–aire primario: 35Pa a 2.5m/s y 50 dB(A)
Caudal de aire a 2.5 m/s: 882 m3/h 
Peso máximo: 3 kg
Serie WG de Trox o equivalente aprobado por Dirección Facultativa.</t>
  </si>
  <si>
    <t>E23DG202a4x1</t>
  </si>
  <si>
    <t>COMPUERTA ANTIRRETORNO 515x300 mm</t>
  </si>
  <si>
    <t>Suministro y colocación de compuerta antirretorno rectangular para evitar el acceso de aire en dirección opuesta a la del flujo de aire para instalación en conducto, de 515 x 300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Dirección Facultativa.
Caudal de aire máximo: 1.390 m3/h
Pérdida de carga total máxima: 23 Pa
Mínima distancia al lado de sobrepresión del ventilador: 0,80 m
Peso máximo: 4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</si>
  <si>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E23DG202a5x2</t>
  </si>
  <si>
    <t>COMPUERTA ANTIRRETORNO 615x400 mm</t>
  </si>
  <si>
    <t>Suministro y colocación de compuerta antirretorno rectangular para evitar el acceso de aire en dirección opuesta a la del flujo de aire para instalación en conducto, de 615 x 400 mm, conexión a conducto sin taladros, sin marco, sin pintar. Totalmente montada, ajustada, equilibrada y en funcionamiento respetando la estanqueidad de la red de conductos, incluso parte proporcional de material auxiliar.
En cumplimiento con la norma UNE-EN 12237. Montada en conducto de impulsión o retorno según Dirección Facultativa.
Caudal de aire máximo: 2.214 m3/h
Pérdida de carga total máxima: 23 Pa
Mínima distancia al lado de sobrepresión del ventilador: 1,00 m
Peso máximo: 5 kg
Carcasa (espesor 1.25mm), perfil de refuerzo y tope (tramo en esquina) de chapa de acero galvanizado. 
Lamas aerodinámicas de aluminio con casquillos de baja fricción (espesor 1mm).
Ejes de lama de latón.
Refuerzo lateral de plástico.
Juntas longitudinales de lama de espuma de poliéster.
Serie UL o KUL de TROX o equivalente aprobado por dirección facultativa.</t>
  </si>
  <si>
    <t>Total CLI RTS05.04</t>
  </si>
  <si>
    <t>CLI RTS05.06</t>
  </si>
  <si>
    <t>CLI RTS05.06.03</t>
  </si>
  <si>
    <t>CLI RTS05.06.05</t>
  </si>
  <si>
    <t>Total CLI RTS05.06</t>
  </si>
  <si>
    <t>CLI RTS 05.07</t>
  </si>
  <si>
    <t>E07T010</t>
  </si>
  <si>
    <t>TRASDOSADO MW50+YL15 (TR1)</t>
  </si>
  <si>
    <t>Ejecución de trasdosado autoportante formado por aislamiento térmico constituido por un panel semirrígido de lana de roca de 50 mm de espesor, tabique sencillo autoportante formado por montantes de 70 mm separados 400 mm y canales de perfiles de chapa de acero galvanizado de 73 mm, atornillando por la cara interior una placa de yeso laminado de 15 mm de espesor, totalmente terminado y listo para imprimar y pintar. Medido deduciendo huecos superiores a 2 m2. Incluso parte proporcional de colocación en obra, piezas especiales. Totalmente montados, según CTE DB-SE-F, CTE DB-HE, NTE-FFL. Compatible con trasdosado Tr1 según catálogo de elementos constructivos del CTE. Ra=5 dB(A). Materiales con marcado CE y DdP (declaración de prestaciones) según reglamento (UE) 305/2011.</t>
  </si>
  <si>
    <t>Total CLI RTS 05.07</t>
  </si>
  <si>
    <t>CLI RTS05.05</t>
  </si>
  <si>
    <t>Total CLI RTS05.05</t>
  </si>
  <si>
    <t>Total CLI 42</t>
  </si>
  <si>
    <t>DIS 42</t>
  </si>
  <si>
    <t>03.01.12</t>
  </si>
  <si>
    <t>Canalización bajo acera 2 conductos diámetro 110 con demolición y posterior reposición de pavimento</t>
  </si>
  <si>
    <t>Canalización subterránea para red eléctrica en zanja bajo acera, de 0,40x0,60 m.para 2 conductos de PE de 110 mm. de diámetro, incluso excavación de tierras a máquina en terrenos flojos, tubo, cuerda guía para cables y relleno de la capa superior con tierras procedentes de la excavación. Incluye la demolición y levantado de aceras de hormigón fratasado, de loseta hidráulica o adoquín, incluso carga y transporte de material resultante a vertedero y la reposición completa del nuevo pavimento, enlechado y limpieza.</t>
  </si>
  <si>
    <t>I31EZ102</t>
  </si>
  <si>
    <t>Arqueta 60x60x80 cm.</t>
  </si>
  <si>
    <t>Arqueta 60x60x80 cm. libres, para cruce de calzada, i/excavación, solera de 10 cm. de hormigón H-20, alzados de fábrica de ladrillo macizo 1/2 pie, enfoscada interiormente con mortero de cemento CEM II/B-P 32,5 N y arena de río 1/6, con cerco y tapa cuadrada 60x60 cm. en fundición, excavación y retirada de tierras sobrantes a vertedero, totalmente terminada.</t>
  </si>
  <si>
    <t>Desmontajes Aluche</t>
  </si>
  <si>
    <t>Desmontaje Instalación electrica</t>
  </si>
  <si>
    <t>Desmontaje y retirada a vertedero de la instalación existente que no pueda ser reaprovechada.</t>
  </si>
  <si>
    <t>Cuadro RTS</t>
  </si>
  <si>
    <t>Cuadro general Edificio RTS</t>
  </si>
  <si>
    <t>Cuadro secundario general RTS, totalmente equipado e instalado,según esquema unifilar, conteniendo:
- 1 Cofre mini Pragma, de Schneider o similar, con puerta  trasparente, de 3x18 módulos y dimensiones aproximadas 500 x 398 y fondo de 76 mm. y conteniendo los siguientes materiales:
-Protecciones según esquemas unifilares, contactores y reloj programable.
- Pequeño material: Conductores, aisladores,  bornas, etiquetado, T.T. etc.
Los interruptores automáticos serán de curva C.
Totalmente instalado, conexionado y funcionando. Aparamenta marca Schndeider o similar aprobado por la D.O.</t>
  </si>
  <si>
    <t>Cuadro Planta 1</t>
  </si>
  <si>
    <t>Cuadro secundario planta 1 RTS Aluche, totalmente equipado e instalado,según esquema unifilar, conteniendo:
- 1 Cofre mini Pragma, de Schneider o similar, con puerta  trasparente, de 2x18 módulos y dimensiones aproximadas 500 x 398 y fondo de 76 mm.. Según esquemas unifilares adjuntos.
- Pequeño material: Conductores, aisladores,  bornas, etiquetado, T.T. etc.
Los interruptores automáticos serán de curva C.
Totalmente instalado, conexionado y funcionando. Aparamenta marca Schndeider o similar aprobado por la D.O.</t>
  </si>
  <si>
    <t>Cuadro Vestuarios PB</t>
  </si>
  <si>
    <t>Cuadro Vestuarios Planta Baja</t>
  </si>
  <si>
    <t>Cuadro secundario vestuarios RTS, totalmente equipado e instalado,según esquema unifilar, conteniendo:
- 1 Cofre mini Pragma, de Schneider o similar, con puerta  trasparente, de 2x18 módulos y dimensiones aproximadas 500 x 398 y fondo de 76 mm. y conteniendo como minimo el equipamiento marcado en los esquemas unifilares adjuntos.
- Pequeño material: Conductores, aisladores,  bornas, etiquetado, T.T. etc.
Los interruptores automáticos serán de curva C.
Totalmente instalado, conexionado y funcionando. Aparamenta marca Schndeider o similar aprobado por la D.O.</t>
  </si>
  <si>
    <t>I31BDA008X.1</t>
  </si>
  <si>
    <t>Cuadro secundario CLIMA</t>
  </si>
  <si>
    <t>Cuadro secundario Clima, totalmente equipado e instalado,según esquema unifilar, conteniendo:
- 1 Cofre mini Pragma, de Schneider o similar, con puerta  trasparente, de 2x18 módulos y dimensiones aproximadas 500 x 398 y fondo de 76 mm. y conteniendo los siguientes materiales:
- 1 Interruptor automático de 4x32 A. C60N.
- 5 Interruptor automático de 2x16 A. C60N
- 2 Interruptor automático de 2x20 A. C60N
- 1 Interruptor automático de 4x16 A. C60N
- 1 Interruptor Diferencial 4x40 A 300 mA clase A.
- 7 Interruptor Diferencial 2x25 A 30 mA clase AC.
- 1 Interruptor Diferencial 4x25 A 30 mA clase A SI.
- 2 contactores NO/NC para extractores y paro de A/A
-Reloj astronomico Orbis
- Pequeño material: Conductores, aisladores,  bornas, etiquetado, T.T. etc.
Los interruptores automáticos serán de curva C.
Totalmente instalado, conexionado y funcionando. Aparamenta marca Schndeider o similar aprobado por la D.O.</t>
  </si>
  <si>
    <t>I31CBA001E.1</t>
  </si>
  <si>
    <t>Cable de Cu. de 2 x 1,5 mm² + T RZ1 (AS)- 0.6/1KV.</t>
  </si>
  <si>
    <t>Cable de Cu. de 1 x 1,5 mm². RZ1 (AS)- 0.6/1 KV., de características indicadas en P. de C. Totalmente instalado. Horario nocturno en estación.</t>
  </si>
  <si>
    <t>I31CBG003</t>
  </si>
  <si>
    <t>Cable Cu. de 3 G 4 mm². RZ1-K (AS)-0.6/1 KV.</t>
  </si>
  <si>
    <t>Suministro e instalación de cable de cobre multipolar de 3G4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</si>
  <si>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I31CBG002E.1</t>
  </si>
  <si>
    <t>Cable de Cu. de 2 x 2,5 mm². + T de 0.6/1 KV. .</t>
  </si>
  <si>
    <t>Cable de Cu. de 2 x 2,5 mm2. + T de 0.6/1 KV., de características indicadas en P. de C. Totalmente instalado. Horario nocturno en estación.</t>
  </si>
  <si>
    <t>FI31CBE010.1</t>
  </si>
  <si>
    <t>Cable Cu. de 4 x 70 mm². RZ1-K (AS)-0.6/1 KV.</t>
  </si>
  <si>
    <t>Cable de cobre multipolar de 4x70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t>
  </si>
  <si>
    <t>04.02.01.10</t>
  </si>
  <si>
    <t>Instalación de protecciones en CGBT</t>
  </si>
  <si>
    <t>FI310131.1</t>
  </si>
  <si>
    <t>Canal PVC 50x80 con tapa, con posibilidad de adosar y encastrar en paredes y mobiliario, compartimentos divisibles con tabique separador, protección contra impactos IK10, grado de protección IP4X, materiales ignifugos, autoextinguibles y no propagadores de la llama, conforme con norma UNE-EN 50085-1, marcado CE. Incluyendo accesorios: ángulos, tapas finales, tabiques separadores, tornillos, cubrejuntas, derivaciones, adaptadores para mecanismos, etc. Color blanco con posibilidad de pintar de color a definir por la Dirección de Obra.</t>
  </si>
  <si>
    <t>FI31BJC001.1</t>
  </si>
  <si>
    <t>Caja PVC estanca IP55, IK07, de 80x80x45, con bornas y parte proporcional de fijaciones.</t>
  </si>
  <si>
    <t>FI31ZKA002.1</t>
  </si>
  <si>
    <t>Bandeja perforada aislante libre de halógenos 200x60 mm con tapa y p.p. soportes</t>
  </si>
  <si>
    <t>Bandeja perforada de material aislante libre de halógenos, no propagador de la llama, de 200x60 mm, con tapa y parte proporcional de soportes y accesorios necesarios. Conforme a normativa UNE-EN 61537:2007 y UNE-EN 50085-1:1997.</t>
  </si>
  <si>
    <t>FI31ILU136.1</t>
  </si>
  <si>
    <t>Panel LED 120x30 &gt;3700 lúmenes</t>
  </si>
  <si>
    <t>I31NWS070</t>
  </si>
  <si>
    <t>PUNTO LUZ SUPERFICIE</t>
  </si>
  <si>
    <t>Unidad de punto de luz superficial  de 10A  realizado en tubo PVC rígido M 20/gp5 y conductor de cobre unipolar rígido de 1,5 mm2, así como interruptor superficie, caja de registro "plexo" D=70 y regletas de conexión, totalmente montado e instalado.</t>
  </si>
  <si>
    <t>FI31BJA021X.1</t>
  </si>
  <si>
    <t>Base de enchufe más clavija 3P+N+T de 16 A (380-415V) tipo CETAC. con caja de protección, y parte proporcional de cableado, unidades de fijación etc.</t>
  </si>
  <si>
    <t>I31BAT001EX</t>
  </si>
  <si>
    <t>Revisión de toma de tierra.</t>
  </si>
  <si>
    <t>Revisión de la toma de tierra completa, incluyendo medida de la resistencia de puesta a tierra según REBT.</t>
  </si>
  <si>
    <t>I31VMX004X</t>
  </si>
  <si>
    <t>Legalización de la totalidad de las instalaciones de B.T.</t>
  </si>
  <si>
    <t>Legalización de la totalidad de las instalaciones de  B.T. de distribución de energía incluida en el presente proyecto, comprendiendo:
-Proyectos constructivos y dirección técnica realizado por técnico competente con Declaración Responsable (RD 1000/2010) ó visado voluntario.
-Inspección técnica realizada por empresa de control, homologada por el Ministerio de Industria (O.C.A./E.C.I.). Con medición de los parámetros eléctricos según R.E.B.T. Incluyendo entrega de informe técnico y tramitación de expediente por Delegación de Industria.
-Tasas de registros en Organismos de control y modelo 030 de la CAM, impuestos y cualquier otro gasto necesario para la legalización de la instalación.
Inspección y medición de los parámetros eléctricos de la instalación de BAJA TENSIÓN, según Real Decreto 842/2002, de 2 de agosto y demás normativas de aplicación. Realizado por Empresa de Control Industrial (E.C.I.),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</si>
  <si>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Total DIS 42</t>
  </si>
  <si>
    <t>OC 42</t>
  </si>
  <si>
    <t>B01</t>
  </si>
  <si>
    <t>EL0930</t>
  </si>
  <si>
    <t>PICADO ENFOSCADOS CEMENTO V/H C/MARTILLO</t>
  </si>
  <si>
    <t>Picado de enfoscados de cemento en paramentos verticales y horizontales, con martillo eléctrico, eliminándolos en su totalidad y dejando la fábrica soporte al descubierto, para su posterior revestimiento, incluso carga y transporte al vertedero y con p.p. de medios auxiliares, sin medidas de protección colectivas.</t>
  </si>
  <si>
    <t>Total B01</t>
  </si>
  <si>
    <t>B02</t>
  </si>
  <si>
    <t>Total B02</t>
  </si>
  <si>
    <t>B03</t>
  </si>
  <si>
    <t>EJE0010</t>
  </si>
  <si>
    <t>ARQUETA SIFONICA REGISTRABLE DE 38X38X80 CM. DE MEDIDAS INTERIOR</t>
  </si>
  <si>
    <t>Arqueta sifónica registrable de 38x38x80 cm. De medidas interiores, construida con fábrica de ladrillo macizo tosco de 1/2 pie de espesor, recibido con mortero de cemento, colocado sobre solera de hormigón HM-20, enfoscado y bruñido en su interior.</t>
  </si>
  <si>
    <t>EJE0030</t>
  </si>
  <si>
    <t>BAJANTE DE PVC, SERIE C D=110 MM.</t>
  </si>
  <si>
    <t>Suministro e instalación de bajante de pvc serie C, de 110 mm. de diámetro, con sistema de unión por enchufe encolado o junta labiada, colocada con abrazaderas metálicas, totalmente instalada, incluso con p.p. de piezas especiales de pvc, funcionando.</t>
  </si>
  <si>
    <t>EJE0040</t>
  </si>
  <si>
    <t>BOTE SIFÓNICO PVC D=110 EMPOT.</t>
  </si>
  <si>
    <t>Suministro e instalación de bote sifónico de pvc, de 110 mm de diámetro, colocado en el grueso del forjado, con cuatro entradas de 40 mm, y una salida de 50 mm, y con tapa de pvc, con sistema de cierre por lengüeta de caucho a presión, instalado, incluso con conexionado de las canalizaciones que acometen y colocación del ramal de salida hasta el manguetón del inodoro, con tubería de pvc de 50 mm de diámetro, funcionando.</t>
  </si>
  <si>
    <t>EJS0310</t>
  </si>
  <si>
    <t>VERTEDERO PORCÉLANICO 50X42 G.PARED</t>
  </si>
  <si>
    <t>Suministro e instalación de vertedero de porcelana vitrificada, blanco, de 50x42 cm., dotado de rejilla de desagüe y enchufe de unión, colocado mediante tacos y tornillos al solado, incluso sellado con silicona, e instalado con grifería mezcladora de pared convencional, incluso válvula de desagüe de 40 mm., funcionando.  (El sifón está incluido e las instalaciones de desagüe).</t>
  </si>
  <si>
    <t>EJE0150</t>
  </si>
  <si>
    <t>TUBERÍA PVC SANITARIA TIPO C 110 MM.</t>
  </si>
  <si>
    <t>Suministro e instalación de tubería sanitaria de pvc, clase C de 3,2 mm. de espesor y diámetro 110 mm., marca terrain o equivalente, incluso p.p. de piezas especiales y accesorios, soportes, etc., totalmente instalada.</t>
  </si>
  <si>
    <t>EJE0130</t>
  </si>
  <si>
    <t>TUBERÍA PVC SANITARIA TIPO C 50 MM.</t>
  </si>
  <si>
    <t>Suministro e instalación de tubería sanitaria de pvc clase C, de 3,2 mm de espesor y diámetro 50 mm. Marca terrain o equivalente, incluso p.p. de piezas especiales y accesorios, soportes, etc., totalmente instalada.</t>
  </si>
  <si>
    <t>Total B03</t>
  </si>
  <si>
    <t>B04</t>
  </si>
  <si>
    <t>EHP0001</t>
  </si>
  <si>
    <t>VENTANA DE PVC DE 1150x1300</t>
  </si>
  <si>
    <t>Ventana de PVC, dos hojas correderas, dimensiones 1150x1300 mm, compuesta de marco, hoja y junquillos, acabado estándar en las dos caras, color blanco, perfiles de 80 mm de anchura, soldados a inglete, que incorporan tres cámaras interiores, tanto en la sección de la hoja como en la del marco, para mejora del aislamiento térmico; galce con pendiente del 5% para facilitar el desagüe; con refuerzos interiores, juntas de estanqueidad de EPDM, manilla y herrajes; transmitancia térmica del marco: Uh,m = 2,3 W/(m²K); espesor máximo del acristalamiento: 28 mm; compuesta por marco, hojas, herrajes de colgar y apertura, elementos de estanqueidad y accesorios homologados, con clasificación a la permeabilidad al aire clase 3, según UNE-EN 12207, clasificación a la estanqueidad al agua clase 9A, según UNE-EN 12208, y clasificación a la resistencia a la carga del viento clase C5, según UNE-EN 12210, cajón de persiana básico incorporado (monoblock), persiana enrollable de lamas de PVC, con accionamiento manual con cinta y recogedor. Incluso patillas de anclaje para la fijación de la carpintería, silicona para sellado perimetral de la junta entre la carpintería exterior y el paramento. Incluye el recibido en obra de la carpintería.</t>
  </si>
  <si>
    <t>EHP0002</t>
  </si>
  <si>
    <t>VENTANA DE PVC DE 1200x1300</t>
  </si>
  <si>
    <t>Ventana de PVC, dos hojas correderas, dimensiones 1200x1300 mm, compuesta de marco, hoja y junquillos, acabado estándar en las dos caras, color blanco, perfiles de 80 mm de anchura, soldados a inglete, que incorporan tres cámaras interiores, tanto en la sección de la hoja como en la del marco, para mejora del aislamiento térmico; galce con pendiente del 5% para facilitar el desagüe; con refuerzos interiores, juntas de estanqueidad de EPDM, manilla y herrajes; transmitancia térmica del marco: Uh,m = 2,3 W/(m²K); espesor máximo del acristalamiento: 28 mm; compuesta por marco, hojas, herrajes de colgar y apertura, elementos de estanqueidad y accesorios homologados, con clasificación a la permeabilidad al aire clase 3, según UNE-EN 12207, clasificación a la estanqueidad al agua clase 9A, según UNE-EN 12208, y clasificación a la resistencia a la carga del viento clase C5, según UNE-EN 12210, cajón de persiana básico incorporado (monoblock), persiana enrollable de lamas de PVC, con accionamiento manual con cinta y recogedor. Incluso patillas de anclaje para la fijación de la carpintería, silicona para sellado perimetral de la junta entre la carpintería exterior y el paramento. Incluye el recibido en obra de la carpintería.</t>
  </si>
  <si>
    <t>EHP0new03</t>
  </si>
  <si>
    <t>MONTAJE DE PUERTA METÁLICA</t>
  </si>
  <si>
    <t>Montaje de cualquier tipo de puerta con cerco, tras su acopio en obra, incluso p/p de medios auxiliares necesarios, costes indirectos, totalmente terminada la unidad.</t>
  </si>
  <si>
    <t>EHMnew05</t>
  </si>
  <si>
    <t>PUERTA DE PVC PRCTICABLE Y FIJO 1200x2100</t>
  </si>
  <si>
    <t>Puerta de PVC, una hoja practicable con apertura hacia el interior y fijo lateral, dimensiones 1200x2100 mm, anchura del fijo 400 mm, compuesta de marco, hoja y junquillos, acabado estándar en las dos caras, color blanco, perfiles de 70 mm de anchura, soldados a inglete, que incorporan cinco cámaras interiores, tanto en la sección de la hoja como en la del marco, para mejora del aislamiento térmico; galce con pendiente del 5% para facilitar el desagüe; con refuerzos interiores, juntas de estanqueidad de EPDM manilla y herrajes, con posibilidad de retiral la manilla para dejar fija la hoja practicable; transmitancia térmica del marco: Uh,m = 1,3 W/(m²K); espesor máximo del acristalamiento: 40 mm; compuesta por marco, hojas, herrajes de colgar y apertura, elementos de estanqueidad y accesorios homologados, con clasificación a la permeabilidad al aire clase 4, según UNE-EN 12207, clasificación a la estanqueidad al agua clase 9A, según UNE-EN 12208, y clasificación a la resistencia a la carga del viento clase C2, según UNE-EN 12210, sin premarco cajón de persiana básico incorporado (monoblock), persiana enrollable de lamas de PVC, con accionamiento manual con cinta y recogedor. Incluso patillas de anclaje para la fijación de la carpintería, silicona para sellado perimetral de la junta entre la carpintería exterior y el paramento. El precio no incluye el recibido en obra de la carpintería.</t>
  </si>
  <si>
    <t>Total B04</t>
  </si>
  <si>
    <t>B05</t>
  </si>
  <si>
    <t>Total B05</t>
  </si>
  <si>
    <t>B06</t>
  </si>
  <si>
    <t>Total B06</t>
  </si>
  <si>
    <t>B07</t>
  </si>
  <si>
    <t>EVW0050</t>
  </si>
  <si>
    <t>FALSO TECHO DE PLACAS DE FIBRA MINERAL</t>
  </si>
  <si>
    <t>Total B07</t>
  </si>
  <si>
    <t>B08</t>
  </si>
  <si>
    <t>VIDRIERIA</t>
  </si>
  <si>
    <t>EHV0010</t>
  </si>
  <si>
    <t>CLIMALIT 4/ 10,12,16/ 4 MM.</t>
  </si>
  <si>
    <t>Suministro y montaje de doble acristalamiento Climalit, formado por dos vidrios float Planilux incoloros de 4 mm y cámara de aire deshidratado de 10, 12 ó 16 mm con perfil separador de aluminio y doble sellado perimetral, fijado sobre carpintería con acuñado mediante calzos de apoyo perimetrales y laterales y sellado en frío con silicona neutra, incluso cortes de vidrio y colocación de junquillos.</t>
  </si>
  <si>
    <t>Total B08</t>
  </si>
  <si>
    <t>Total OC 42</t>
  </si>
  <si>
    <t>Total ALUCH</t>
  </si>
  <si>
    <t>Total COOR 4</t>
  </si>
  <si>
    <t>Total IO_22-024V</t>
  </si>
  <si>
    <t>% Beneficio industrial</t>
  </si>
  <si>
    <t>21% IVA</t>
  </si>
  <si>
    <t>TOTAL OFERTA SIN IVA</t>
  </si>
  <si>
    <t>TOTAL OFERTA IVA INCLUIDO</t>
  </si>
  <si>
    <t>Porcentaje</t>
  </si>
  <si>
    <t>% Gastos Generales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</si>
</sst>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3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4" fontId="6" fillId="4" borderId="0" xfId="0" applyNumberFormat="1" applyFont="1" applyFill="1" applyAlignment="1">
      <alignment vertical="top"/>
    </xf>
    <xf numFmtId="49" fontId="7" fillId="5"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4" fontId="6" fillId="0" borderId="0" xfId="0" applyNumberFormat="1" applyFont="1" applyAlignment="1">
      <alignment vertical="top"/>
    </xf>
    <xf numFmtId="0" fontId="7" fillId="6" borderId="0" xfId="0" applyFont="1" applyFill="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3" fontId="7" fillId="0" borderId="0" xfId="0" applyNumberFormat="1" applyFont="1" applyAlignment="1">
      <alignment vertical="top"/>
    </xf>
    <xf numFmtId="4" fontId="5" fillId="4"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7" fillId="6" borderId="0" xfId="0" applyFont="1" applyFill="1" applyAlignment="1">
      <alignment vertical="top" wrapText="1"/>
    </xf>
    <xf numFmtId="49" fontId="5" fillId="7" borderId="0" xfId="0" applyNumberFormat="1" applyFont="1" applyFill="1" applyAlignment="1">
      <alignment vertical="top" wrapText="1"/>
    </xf>
    <xf numFmtId="4" fontId="7" fillId="0" borderId="0" xfId="0" applyNumberFormat="1" applyFont="1" applyAlignment="1" applyProtection="1">
      <alignment vertical="top"/>
      <protection locked="0"/>
    </xf>
    <xf numFmtId="0" fontId="0" fillId="0" borderId="0" xfId="0" applyProtection="1"/>
    <xf numFmtId="0" fontId="0" fillId="0" borderId="0" xfId="0"/>
    <xf numFmtId="0" fontId="0" fillId="8" borderId="0" xfId="0" applyFill="1"/>
    <xf numFmtId="0" fontId="0" fillId="0" borderId="0" xfId="0" applyProtection="1">
      <protection locked="0"/>
    </xf>
    <xf numFmtId="2" fontId="0" fillId="0" borderId="0" xfId="0" applyNumberFormat="1" applyProtection="1"/>
    <xf numFmtId="4" fontId="0" fillId="0" borderId="0" xfId="0" applyNumberForma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75977-EB32-4D3A-8797-63D2287FBCB0}">
  <dimension ref="A1:H1634"/>
  <sheetViews>
    <sheetView tabSelected="1" zoomScale="79" zoomScaleNormal="79" workbookViewId="0">
      <pane xSplit="4" ySplit="3" topLeftCell="E1609" activePane="bottomRight" state="frozen"/>
      <selection pane="topRight" activeCell="E1" sqref="E1"/>
      <selection pane="bottomLeft" activeCell="A4" sqref="A4"/>
      <selection pane="bottomRight" activeCell="G1616" sqref="G1616"/>
    </sheetView>
  </sheetViews>
  <sheetFormatPr baseColWidth="10" defaultRowHeight="14.4" x14ac:dyDescent="0.3"/>
  <cols>
    <col min="1" max="1" width="17.109375" bestFit="1" customWidth="1"/>
    <col min="2" max="2" width="5.77734375" bestFit="1" customWidth="1"/>
    <col min="3" max="3" width="3.88671875" bestFit="1" customWidth="1"/>
    <col min="4" max="4" width="33.109375" customWidth="1"/>
    <col min="5" max="5" width="11.21875" customWidth="1"/>
    <col min="6" max="6" width="13.88671875" customWidth="1"/>
    <col min="7" max="7" width="16.21875" customWidth="1"/>
  </cols>
  <sheetData>
    <row r="1" spans="1:7" x14ac:dyDescent="0.3">
      <c r="A1" s="1" t="s">
        <v>0</v>
      </c>
      <c r="B1" s="2"/>
      <c r="C1" s="2"/>
      <c r="D1" s="2"/>
      <c r="E1" s="2"/>
      <c r="F1" s="2"/>
      <c r="G1" s="2"/>
    </row>
    <row r="2" spans="1:7" ht="18" x14ac:dyDescent="0.3">
      <c r="A2" s="3" t="s">
        <v>1</v>
      </c>
      <c r="B2" s="2"/>
      <c r="C2" s="2"/>
      <c r="D2" s="2"/>
      <c r="E2" s="2"/>
      <c r="F2" s="2"/>
      <c r="G2" s="2"/>
    </row>
    <row r="3" spans="1:7" x14ac:dyDescent="0.3">
      <c r="A3" s="4" t="s">
        <v>2</v>
      </c>
      <c r="B3" s="4" t="s">
        <v>3</v>
      </c>
      <c r="C3" s="4" t="s">
        <v>4</v>
      </c>
      <c r="D3" s="24" t="s">
        <v>5</v>
      </c>
      <c r="E3" s="4" t="s">
        <v>6</v>
      </c>
      <c r="F3" s="4" t="s">
        <v>7</v>
      </c>
      <c r="G3" s="4" t="s">
        <v>8</v>
      </c>
    </row>
    <row r="4" spans="1:7" x14ac:dyDescent="0.3">
      <c r="A4" s="5" t="s">
        <v>9</v>
      </c>
      <c r="B4" s="5" t="s">
        <v>10</v>
      </c>
      <c r="C4" s="5" t="s">
        <v>11</v>
      </c>
      <c r="D4" s="25" t="s">
        <v>12</v>
      </c>
      <c r="E4" s="6">
        <f>E461</f>
        <v>1</v>
      </c>
      <c r="F4" s="7">
        <f>F461</f>
        <v>0</v>
      </c>
      <c r="G4" s="7">
        <f>G461</f>
        <v>0</v>
      </c>
    </row>
    <row r="5" spans="1:7" x14ac:dyDescent="0.3">
      <c r="A5" s="8" t="s">
        <v>13</v>
      </c>
      <c r="B5" s="8" t="s">
        <v>10</v>
      </c>
      <c r="C5" s="8" t="s">
        <v>11</v>
      </c>
      <c r="D5" s="26" t="s">
        <v>14</v>
      </c>
      <c r="E5" s="9">
        <f>E147</f>
        <v>1</v>
      </c>
      <c r="F5" s="9">
        <f>F147</f>
        <v>0</v>
      </c>
      <c r="G5" s="9">
        <f>G147</f>
        <v>0</v>
      </c>
    </row>
    <row r="6" spans="1:7" x14ac:dyDescent="0.3">
      <c r="A6" s="10" t="s">
        <v>15</v>
      </c>
      <c r="B6" s="10" t="s">
        <v>10</v>
      </c>
      <c r="C6" s="10" t="s">
        <v>11</v>
      </c>
      <c r="D6" s="27" t="s">
        <v>16</v>
      </c>
      <c r="E6" s="11">
        <f>E33</f>
        <v>1</v>
      </c>
      <c r="F6" s="11">
        <f>F33</f>
        <v>0</v>
      </c>
      <c r="G6" s="11">
        <f>G33</f>
        <v>0</v>
      </c>
    </row>
    <row r="7" spans="1:7" x14ac:dyDescent="0.3">
      <c r="A7" s="12" t="s">
        <v>17</v>
      </c>
      <c r="B7" s="13" t="s">
        <v>18</v>
      </c>
      <c r="C7" s="13" t="s">
        <v>19</v>
      </c>
      <c r="D7" s="17" t="s">
        <v>20</v>
      </c>
      <c r="E7" s="14">
        <v>1</v>
      </c>
      <c r="F7" s="31"/>
      <c r="G7" s="15">
        <f>ROUND(E7*F7,2)</f>
        <v>0</v>
      </c>
    </row>
    <row r="8" spans="1:7" ht="51" x14ac:dyDescent="0.3">
      <c r="A8" s="16"/>
      <c r="B8" s="16"/>
      <c r="C8" s="16"/>
      <c r="D8" s="17" t="s">
        <v>21</v>
      </c>
      <c r="E8" s="16"/>
      <c r="F8" s="16"/>
      <c r="G8" s="16"/>
    </row>
    <row r="9" spans="1:7" x14ac:dyDescent="0.3">
      <c r="A9" s="12" t="s">
        <v>22</v>
      </c>
      <c r="B9" s="13" t="s">
        <v>18</v>
      </c>
      <c r="C9" s="13" t="s">
        <v>19</v>
      </c>
      <c r="D9" s="17" t="s">
        <v>23</v>
      </c>
      <c r="E9" s="14">
        <v>1</v>
      </c>
      <c r="F9" s="31"/>
      <c r="G9" s="15">
        <f>ROUND(E9*F9,2)</f>
        <v>0</v>
      </c>
    </row>
    <row r="10" spans="1:7" ht="30.6" x14ac:dyDescent="0.3">
      <c r="A10" s="16"/>
      <c r="B10" s="16"/>
      <c r="C10" s="16"/>
      <c r="D10" s="17" t="s">
        <v>24</v>
      </c>
      <c r="E10" s="16"/>
      <c r="F10" s="16"/>
      <c r="G10" s="16"/>
    </row>
    <row r="11" spans="1:7" x14ac:dyDescent="0.3">
      <c r="A11" s="12" t="s">
        <v>25</v>
      </c>
      <c r="B11" s="13" t="s">
        <v>18</v>
      </c>
      <c r="C11" s="13" t="s">
        <v>19</v>
      </c>
      <c r="D11" s="17" t="s">
        <v>26</v>
      </c>
      <c r="E11" s="14">
        <v>1</v>
      </c>
      <c r="F11" s="31"/>
      <c r="G11" s="15">
        <f>ROUND(E11*F11,2)</f>
        <v>0</v>
      </c>
    </row>
    <row r="12" spans="1:7" ht="163.19999999999999" x14ac:dyDescent="0.3">
      <c r="A12" s="16"/>
      <c r="B12" s="16"/>
      <c r="C12" s="16"/>
      <c r="D12" s="17" t="s">
        <v>27</v>
      </c>
      <c r="E12" s="16"/>
      <c r="F12" s="16"/>
      <c r="G12" s="16"/>
    </row>
    <row r="13" spans="1:7" x14ac:dyDescent="0.3">
      <c r="A13" s="12" t="s">
        <v>28</v>
      </c>
      <c r="B13" s="13" t="s">
        <v>18</v>
      </c>
      <c r="C13" s="13" t="s">
        <v>19</v>
      </c>
      <c r="D13" s="17" t="s">
        <v>29</v>
      </c>
      <c r="E13" s="14">
        <v>1</v>
      </c>
      <c r="F13" s="31"/>
      <c r="G13" s="15">
        <f>ROUND(E13*F13,2)</f>
        <v>0</v>
      </c>
    </row>
    <row r="14" spans="1:7" ht="61.2" x14ac:dyDescent="0.3">
      <c r="A14" s="16"/>
      <c r="B14" s="16"/>
      <c r="C14" s="16"/>
      <c r="D14" s="17" t="s">
        <v>30</v>
      </c>
      <c r="E14" s="16"/>
      <c r="F14" s="16"/>
      <c r="G14" s="16"/>
    </row>
    <row r="15" spans="1:7" x14ac:dyDescent="0.3">
      <c r="A15" s="12" t="s">
        <v>31</v>
      </c>
      <c r="B15" s="13" t="s">
        <v>18</v>
      </c>
      <c r="C15" s="13" t="s">
        <v>19</v>
      </c>
      <c r="D15" s="17" t="s">
        <v>32</v>
      </c>
      <c r="E15" s="14">
        <v>1</v>
      </c>
      <c r="F15" s="31"/>
      <c r="G15" s="15">
        <f>ROUND(E15*F15,2)</f>
        <v>0</v>
      </c>
    </row>
    <row r="16" spans="1:7" ht="142.80000000000001" x14ac:dyDescent="0.3">
      <c r="A16" s="16"/>
      <c r="B16" s="16"/>
      <c r="C16" s="16"/>
      <c r="D16" s="17" t="s">
        <v>33</v>
      </c>
      <c r="E16" s="16"/>
      <c r="F16" s="16"/>
      <c r="G16" s="16"/>
    </row>
    <row r="17" spans="1:7" x14ac:dyDescent="0.3">
      <c r="A17" s="12" t="s">
        <v>34</v>
      </c>
      <c r="B17" s="13" t="s">
        <v>18</v>
      </c>
      <c r="C17" s="13" t="s">
        <v>19</v>
      </c>
      <c r="D17" s="17" t="s">
        <v>35</v>
      </c>
      <c r="E17" s="14">
        <v>1</v>
      </c>
      <c r="F17" s="31"/>
      <c r="G17" s="15">
        <f>ROUND(E17*F17,2)</f>
        <v>0</v>
      </c>
    </row>
    <row r="18" spans="1:7" ht="71.400000000000006" x14ac:dyDescent="0.3">
      <c r="A18" s="16"/>
      <c r="B18" s="16"/>
      <c r="C18" s="16"/>
      <c r="D18" s="17" t="s">
        <v>36</v>
      </c>
      <c r="E18" s="16"/>
      <c r="F18" s="16"/>
      <c r="G18" s="16"/>
    </row>
    <row r="19" spans="1:7" x14ac:dyDescent="0.3">
      <c r="A19" s="12" t="s">
        <v>37</v>
      </c>
      <c r="B19" s="13" t="s">
        <v>18</v>
      </c>
      <c r="C19" s="13" t="s">
        <v>19</v>
      </c>
      <c r="D19" s="17" t="s">
        <v>38</v>
      </c>
      <c r="E19" s="14">
        <v>1</v>
      </c>
      <c r="F19" s="31"/>
      <c r="G19" s="15">
        <f>ROUND(E19*F19,2)</f>
        <v>0</v>
      </c>
    </row>
    <row r="20" spans="1:7" ht="30.6" x14ac:dyDescent="0.3">
      <c r="A20" s="16"/>
      <c r="B20" s="16"/>
      <c r="C20" s="16"/>
      <c r="D20" s="17" t="s">
        <v>39</v>
      </c>
      <c r="E20" s="16"/>
      <c r="F20" s="16"/>
      <c r="G20" s="16"/>
    </row>
    <row r="21" spans="1:7" x14ac:dyDescent="0.3">
      <c r="A21" s="12" t="s">
        <v>40</v>
      </c>
      <c r="B21" s="13" t="s">
        <v>18</v>
      </c>
      <c r="C21" s="13" t="s">
        <v>19</v>
      </c>
      <c r="D21" s="17" t="s">
        <v>41</v>
      </c>
      <c r="E21" s="14">
        <v>1</v>
      </c>
      <c r="F21" s="31"/>
      <c r="G21" s="15">
        <f>ROUND(E21*F21,2)</f>
        <v>0</v>
      </c>
    </row>
    <row r="22" spans="1:7" ht="20.399999999999999" x14ac:dyDescent="0.3">
      <c r="A22" s="16"/>
      <c r="B22" s="16"/>
      <c r="C22" s="16"/>
      <c r="D22" s="17" t="s">
        <v>42</v>
      </c>
      <c r="E22" s="16"/>
      <c r="F22" s="16"/>
      <c r="G22" s="16"/>
    </row>
    <row r="23" spans="1:7" x14ac:dyDescent="0.3">
      <c r="A23" s="12" t="s">
        <v>43</v>
      </c>
      <c r="B23" s="13" t="s">
        <v>18</v>
      </c>
      <c r="C23" s="13" t="s">
        <v>19</v>
      </c>
      <c r="D23" s="17" t="s">
        <v>44</v>
      </c>
      <c r="E23" s="14">
        <v>300</v>
      </c>
      <c r="F23" s="31"/>
      <c r="G23" s="15">
        <f>ROUND(E23*F23,2)</f>
        <v>0</v>
      </c>
    </row>
    <row r="24" spans="1:7" ht="71.400000000000006" x14ac:dyDescent="0.3">
      <c r="A24" s="16"/>
      <c r="B24" s="16"/>
      <c r="C24" s="16"/>
      <c r="D24" s="17" t="s">
        <v>45</v>
      </c>
      <c r="E24" s="16"/>
      <c r="F24" s="16"/>
      <c r="G24" s="16"/>
    </row>
    <row r="25" spans="1:7" x14ac:dyDescent="0.3">
      <c r="A25" s="12" t="s">
        <v>46</v>
      </c>
      <c r="B25" s="13" t="s">
        <v>18</v>
      </c>
      <c r="C25" s="13" t="s">
        <v>19</v>
      </c>
      <c r="D25" s="17" t="s">
        <v>47</v>
      </c>
      <c r="E25" s="14">
        <v>6</v>
      </c>
      <c r="F25" s="31"/>
      <c r="G25" s="15">
        <f>ROUND(E25*F25,2)</f>
        <v>0</v>
      </c>
    </row>
    <row r="26" spans="1:7" ht="71.400000000000006" x14ac:dyDescent="0.3">
      <c r="A26" s="16"/>
      <c r="B26" s="16"/>
      <c r="C26" s="16"/>
      <c r="D26" s="17" t="s">
        <v>48</v>
      </c>
      <c r="E26" s="16"/>
      <c r="F26" s="16"/>
      <c r="G26" s="16"/>
    </row>
    <row r="27" spans="1:7" x14ac:dyDescent="0.3">
      <c r="A27" s="12" t="s">
        <v>49</v>
      </c>
      <c r="B27" s="13" t="s">
        <v>18</v>
      </c>
      <c r="C27" s="13" t="s">
        <v>19</v>
      </c>
      <c r="D27" s="17" t="s">
        <v>50</v>
      </c>
      <c r="E27" s="14">
        <v>12</v>
      </c>
      <c r="F27" s="31"/>
      <c r="G27" s="15">
        <f>ROUND(E27*F27,2)</f>
        <v>0</v>
      </c>
    </row>
    <row r="28" spans="1:7" ht="30.6" x14ac:dyDescent="0.3">
      <c r="A28" s="16"/>
      <c r="B28" s="16"/>
      <c r="C28" s="16"/>
      <c r="D28" s="17" t="s">
        <v>51</v>
      </c>
      <c r="E28" s="16"/>
      <c r="F28" s="16"/>
      <c r="G28" s="16"/>
    </row>
    <row r="29" spans="1:7" x14ac:dyDescent="0.3">
      <c r="A29" s="12" t="s">
        <v>52</v>
      </c>
      <c r="B29" s="13" t="s">
        <v>18</v>
      </c>
      <c r="C29" s="13" t="s">
        <v>53</v>
      </c>
      <c r="D29" s="17" t="s">
        <v>54</v>
      </c>
      <c r="E29" s="14">
        <v>100</v>
      </c>
      <c r="F29" s="31"/>
      <c r="G29" s="15">
        <f>ROUND(E29*F29,2)</f>
        <v>0</v>
      </c>
    </row>
    <row r="30" spans="1:7" ht="30.6" x14ac:dyDescent="0.3">
      <c r="A30" s="16"/>
      <c r="B30" s="16"/>
      <c r="C30" s="16"/>
      <c r="D30" s="17" t="s">
        <v>55</v>
      </c>
      <c r="E30" s="16"/>
      <c r="F30" s="16"/>
      <c r="G30" s="16"/>
    </row>
    <row r="31" spans="1:7" ht="20.399999999999999" x14ac:dyDescent="0.3">
      <c r="A31" s="12" t="s">
        <v>56</v>
      </c>
      <c r="B31" s="13" t="s">
        <v>18</v>
      </c>
      <c r="C31" s="13" t="s">
        <v>19</v>
      </c>
      <c r="D31" s="17" t="s">
        <v>57</v>
      </c>
      <c r="E31" s="14">
        <v>1</v>
      </c>
      <c r="F31" s="31"/>
      <c r="G31" s="15">
        <f>ROUND(E31*F31,2)</f>
        <v>0</v>
      </c>
    </row>
    <row r="32" spans="1:7" ht="142.80000000000001" x14ac:dyDescent="0.3">
      <c r="A32" s="16"/>
      <c r="B32" s="16"/>
      <c r="C32" s="16"/>
      <c r="D32" s="17" t="s">
        <v>58</v>
      </c>
      <c r="E32" s="16"/>
      <c r="F32" s="16"/>
      <c r="G32" s="16"/>
    </row>
    <row r="33" spans="1:7" x14ac:dyDescent="0.3">
      <c r="A33" s="16"/>
      <c r="B33" s="16"/>
      <c r="C33" s="16"/>
      <c r="D33" s="28" t="s">
        <v>59</v>
      </c>
      <c r="E33" s="14">
        <v>1</v>
      </c>
      <c r="F33" s="18">
        <f>G7+G9+G11+G13+G15+G17+G19+G21+G23+G25+G27+G29+G31</f>
        <v>0</v>
      </c>
      <c r="G33" s="18">
        <f>ROUND(E33*F33,2)</f>
        <v>0</v>
      </c>
    </row>
    <row r="34" spans="1:7" ht="1.05" customHeight="1" x14ac:dyDescent="0.3">
      <c r="A34" s="19"/>
      <c r="B34" s="19"/>
      <c r="C34" s="19"/>
      <c r="D34" s="29"/>
      <c r="E34" s="19"/>
      <c r="F34" s="19"/>
      <c r="G34" s="19"/>
    </row>
    <row r="35" spans="1:7" x14ac:dyDescent="0.3">
      <c r="A35" s="10" t="s">
        <v>60</v>
      </c>
      <c r="B35" s="10" t="s">
        <v>10</v>
      </c>
      <c r="C35" s="10" t="s">
        <v>11</v>
      </c>
      <c r="D35" s="27" t="s">
        <v>61</v>
      </c>
      <c r="E35" s="11">
        <f>E45</f>
        <v>1</v>
      </c>
      <c r="F35" s="11">
        <f>F45</f>
        <v>0</v>
      </c>
      <c r="G35" s="11">
        <f>G45</f>
        <v>0</v>
      </c>
    </row>
    <row r="36" spans="1:7" x14ac:dyDescent="0.3">
      <c r="A36" s="20" t="s">
        <v>62</v>
      </c>
      <c r="B36" s="20" t="s">
        <v>10</v>
      </c>
      <c r="C36" s="20" t="s">
        <v>11</v>
      </c>
      <c r="D36" s="30" t="s">
        <v>63</v>
      </c>
      <c r="E36" s="21">
        <f>E43</f>
        <v>1</v>
      </c>
      <c r="F36" s="21">
        <f>F43</f>
        <v>0</v>
      </c>
      <c r="G36" s="21">
        <f>G43</f>
        <v>0</v>
      </c>
    </row>
    <row r="37" spans="1:7" ht="20.399999999999999" x14ac:dyDescent="0.3">
      <c r="A37" s="12" t="s">
        <v>64</v>
      </c>
      <c r="B37" s="13" t="s">
        <v>18</v>
      </c>
      <c r="C37" s="13" t="s">
        <v>19</v>
      </c>
      <c r="D37" s="17" t="s">
        <v>65</v>
      </c>
      <c r="E37" s="14">
        <v>4</v>
      </c>
      <c r="F37" s="31"/>
      <c r="G37" s="15">
        <f>ROUND(E37*F37,2)</f>
        <v>0</v>
      </c>
    </row>
    <row r="38" spans="1:7" ht="71.400000000000006" x14ac:dyDescent="0.3">
      <c r="A38" s="16"/>
      <c r="B38" s="16"/>
      <c r="C38" s="16"/>
      <c r="D38" s="17" t="s">
        <v>66</v>
      </c>
      <c r="E38" s="16"/>
      <c r="F38" s="16"/>
      <c r="G38" s="16"/>
    </row>
    <row r="39" spans="1:7" ht="20.399999999999999" x14ac:dyDescent="0.3">
      <c r="A39" s="12" t="s">
        <v>67</v>
      </c>
      <c r="B39" s="13" t="s">
        <v>18</v>
      </c>
      <c r="C39" s="13" t="s">
        <v>19</v>
      </c>
      <c r="D39" s="17" t="s">
        <v>68</v>
      </c>
      <c r="E39" s="14">
        <v>5</v>
      </c>
      <c r="F39" s="31"/>
      <c r="G39" s="15">
        <f>ROUND(E39*F39,2)</f>
        <v>0</v>
      </c>
    </row>
    <row r="40" spans="1:7" ht="71.400000000000006" x14ac:dyDescent="0.3">
      <c r="A40" s="16"/>
      <c r="B40" s="16"/>
      <c r="C40" s="16"/>
      <c r="D40" s="17" t="s">
        <v>69</v>
      </c>
      <c r="E40" s="16"/>
      <c r="F40" s="16"/>
      <c r="G40" s="16"/>
    </row>
    <row r="41" spans="1:7" ht="20.399999999999999" x14ac:dyDescent="0.3">
      <c r="A41" s="12" t="s">
        <v>70</v>
      </c>
      <c r="B41" s="13" t="s">
        <v>18</v>
      </c>
      <c r="C41" s="13" t="s">
        <v>19</v>
      </c>
      <c r="D41" s="17" t="s">
        <v>71</v>
      </c>
      <c r="E41" s="14">
        <v>4</v>
      </c>
      <c r="F41" s="31"/>
      <c r="G41" s="15">
        <f>ROUND(E41*F41,2)</f>
        <v>0</v>
      </c>
    </row>
    <row r="42" spans="1:7" ht="71.400000000000006" x14ac:dyDescent="0.3">
      <c r="A42" s="16"/>
      <c r="B42" s="16"/>
      <c r="C42" s="16"/>
      <c r="D42" s="17" t="s">
        <v>72</v>
      </c>
      <c r="E42" s="16"/>
      <c r="F42" s="16"/>
      <c r="G42" s="16"/>
    </row>
    <row r="43" spans="1:7" x14ac:dyDescent="0.3">
      <c r="A43" s="16"/>
      <c r="B43" s="16"/>
      <c r="C43" s="16"/>
      <c r="D43" s="28" t="s">
        <v>73</v>
      </c>
      <c r="E43" s="14">
        <v>1</v>
      </c>
      <c r="F43" s="18">
        <f>G37+G39+G41</f>
        <v>0</v>
      </c>
      <c r="G43" s="18">
        <f>ROUND(E43*F43,2)</f>
        <v>0</v>
      </c>
    </row>
    <row r="44" spans="1:7" ht="1.05" customHeight="1" x14ac:dyDescent="0.3">
      <c r="A44" s="19"/>
      <c r="B44" s="19"/>
      <c r="C44" s="19"/>
      <c r="D44" s="29"/>
      <c r="E44" s="19"/>
      <c r="F44" s="19"/>
      <c r="G44" s="19"/>
    </row>
    <row r="45" spans="1:7" x14ac:dyDescent="0.3">
      <c r="A45" s="16"/>
      <c r="B45" s="16"/>
      <c r="C45" s="16"/>
      <c r="D45" s="28" t="s">
        <v>74</v>
      </c>
      <c r="E45" s="14">
        <v>1</v>
      </c>
      <c r="F45" s="18">
        <f>G36</f>
        <v>0</v>
      </c>
      <c r="G45" s="18">
        <f>ROUND(E45*F45,2)</f>
        <v>0</v>
      </c>
    </row>
    <row r="46" spans="1:7" ht="1.05" customHeight="1" x14ac:dyDescent="0.3">
      <c r="A46" s="19"/>
      <c r="B46" s="19"/>
      <c r="C46" s="19"/>
      <c r="D46" s="29"/>
      <c r="E46" s="19"/>
      <c r="F46" s="19"/>
      <c r="G46" s="19"/>
    </row>
    <row r="47" spans="1:7" x14ac:dyDescent="0.3">
      <c r="A47" s="10" t="s">
        <v>75</v>
      </c>
      <c r="B47" s="10" t="s">
        <v>10</v>
      </c>
      <c r="C47" s="10" t="s">
        <v>11</v>
      </c>
      <c r="D47" s="27" t="s">
        <v>76</v>
      </c>
      <c r="E47" s="11">
        <f>E70</f>
        <v>1</v>
      </c>
      <c r="F47" s="11">
        <f>F70</f>
        <v>0</v>
      </c>
      <c r="G47" s="11">
        <f>G70</f>
        <v>0</v>
      </c>
    </row>
    <row r="48" spans="1:7" x14ac:dyDescent="0.3">
      <c r="A48" s="20" t="s">
        <v>77</v>
      </c>
      <c r="B48" s="20" t="s">
        <v>10</v>
      </c>
      <c r="C48" s="20" t="s">
        <v>11</v>
      </c>
      <c r="D48" s="30" t="s">
        <v>78</v>
      </c>
      <c r="E48" s="21">
        <f>E51</f>
        <v>1</v>
      </c>
      <c r="F48" s="21">
        <f>F51</f>
        <v>0</v>
      </c>
      <c r="G48" s="21">
        <f>G51</f>
        <v>0</v>
      </c>
    </row>
    <row r="49" spans="1:7" ht="20.399999999999999" x14ac:dyDescent="0.3">
      <c r="A49" s="12" t="s">
        <v>79</v>
      </c>
      <c r="B49" s="13" t="s">
        <v>18</v>
      </c>
      <c r="C49" s="13" t="s">
        <v>19</v>
      </c>
      <c r="D49" s="17" t="s">
        <v>80</v>
      </c>
      <c r="E49" s="14">
        <v>14</v>
      </c>
      <c r="F49" s="31"/>
      <c r="G49" s="15">
        <f>ROUND(E49*F49,2)</f>
        <v>0</v>
      </c>
    </row>
    <row r="50" spans="1:7" ht="234.6" x14ac:dyDescent="0.3">
      <c r="A50" s="16"/>
      <c r="B50" s="16"/>
      <c r="C50" s="16"/>
      <c r="D50" s="17" t="s">
        <v>81</v>
      </c>
      <c r="E50" s="16"/>
      <c r="F50" s="16"/>
      <c r="G50" s="16"/>
    </row>
    <row r="51" spans="1:7" x14ac:dyDescent="0.3">
      <c r="A51" s="16"/>
      <c r="B51" s="16"/>
      <c r="C51" s="16"/>
      <c r="D51" s="28" t="s">
        <v>82</v>
      </c>
      <c r="E51" s="14">
        <v>1</v>
      </c>
      <c r="F51" s="18">
        <f>G49</f>
        <v>0</v>
      </c>
      <c r="G51" s="18">
        <f>ROUND(E51*F51,2)</f>
        <v>0</v>
      </c>
    </row>
    <row r="52" spans="1:7" ht="1.05" customHeight="1" x14ac:dyDescent="0.3">
      <c r="A52" s="19"/>
      <c r="B52" s="19"/>
      <c r="C52" s="19"/>
      <c r="D52" s="29"/>
      <c r="E52" s="19"/>
      <c r="F52" s="19"/>
      <c r="G52" s="19"/>
    </row>
    <row r="53" spans="1:7" x14ac:dyDescent="0.3">
      <c r="A53" s="20" t="s">
        <v>83</v>
      </c>
      <c r="B53" s="20" t="s">
        <v>10</v>
      </c>
      <c r="C53" s="20" t="s">
        <v>11</v>
      </c>
      <c r="D53" s="30" t="s">
        <v>84</v>
      </c>
      <c r="E53" s="21">
        <f>E56</f>
        <v>1</v>
      </c>
      <c r="F53" s="21">
        <f>F56</f>
        <v>0</v>
      </c>
      <c r="G53" s="21">
        <f>G56</f>
        <v>0</v>
      </c>
    </row>
    <row r="54" spans="1:7" x14ac:dyDescent="0.3">
      <c r="A54" s="12" t="s">
        <v>85</v>
      </c>
      <c r="B54" s="13" t="s">
        <v>18</v>
      </c>
      <c r="C54" s="13" t="s">
        <v>19</v>
      </c>
      <c r="D54" s="17" t="s">
        <v>86</v>
      </c>
      <c r="E54" s="14">
        <v>1</v>
      </c>
      <c r="F54" s="31"/>
      <c r="G54" s="15">
        <f>ROUND(E54*F54,2)</f>
        <v>0</v>
      </c>
    </row>
    <row r="55" spans="1:7" ht="306" x14ac:dyDescent="0.3">
      <c r="A55" s="16"/>
      <c r="B55" s="16"/>
      <c r="C55" s="16"/>
      <c r="D55" s="17" t="s">
        <v>87</v>
      </c>
      <c r="E55" s="16"/>
      <c r="F55" s="16"/>
      <c r="G55" s="16"/>
    </row>
    <row r="56" spans="1:7" x14ac:dyDescent="0.3">
      <c r="A56" s="16"/>
      <c r="B56" s="16"/>
      <c r="C56" s="16"/>
      <c r="D56" s="28" t="s">
        <v>88</v>
      </c>
      <c r="E56" s="14">
        <v>1</v>
      </c>
      <c r="F56" s="18">
        <f>G54</f>
        <v>0</v>
      </c>
      <c r="G56" s="18">
        <f>ROUND(E56*F56,2)</f>
        <v>0</v>
      </c>
    </row>
    <row r="57" spans="1:7" ht="1.05" customHeight="1" x14ac:dyDescent="0.3">
      <c r="A57" s="19"/>
      <c r="B57" s="19"/>
      <c r="C57" s="19"/>
      <c r="D57" s="29"/>
      <c r="E57" s="19"/>
      <c r="F57" s="19"/>
      <c r="G57" s="19"/>
    </row>
    <row r="58" spans="1:7" x14ac:dyDescent="0.3">
      <c r="A58" s="20" t="s">
        <v>89</v>
      </c>
      <c r="B58" s="20" t="s">
        <v>10</v>
      </c>
      <c r="C58" s="20" t="s">
        <v>11</v>
      </c>
      <c r="D58" s="30" t="s">
        <v>90</v>
      </c>
      <c r="E58" s="21">
        <f>E63</f>
        <v>1</v>
      </c>
      <c r="F58" s="21">
        <f>F63</f>
        <v>0</v>
      </c>
      <c r="G58" s="21">
        <f>G63</f>
        <v>0</v>
      </c>
    </row>
    <row r="59" spans="1:7" ht="30.6" x14ac:dyDescent="0.3">
      <c r="A59" s="12" t="s">
        <v>91</v>
      </c>
      <c r="B59" s="13" t="s">
        <v>18</v>
      </c>
      <c r="C59" s="13" t="s">
        <v>19</v>
      </c>
      <c r="D59" s="17" t="s">
        <v>92</v>
      </c>
      <c r="E59" s="14">
        <v>1</v>
      </c>
      <c r="F59" s="31"/>
      <c r="G59" s="15">
        <f>ROUND(E59*F59,2)</f>
        <v>0</v>
      </c>
    </row>
    <row r="60" spans="1:7" ht="409.6" x14ac:dyDescent="0.3">
      <c r="A60" s="16"/>
      <c r="B60" s="16"/>
      <c r="C60" s="16"/>
      <c r="D60" s="17" t="s">
        <v>93</v>
      </c>
      <c r="E60" s="16"/>
      <c r="F60" s="16"/>
      <c r="G60" s="16"/>
    </row>
    <row r="61" spans="1:7" ht="20.399999999999999" x14ac:dyDescent="0.3">
      <c r="A61" s="12" t="s">
        <v>94</v>
      </c>
      <c r="B61" s="13" t="s">
        <v>18</v>
      </c>
      <c r="C61" s="13" t="s">
        <v>19</v>
      </c>
      <c r="D61" s="17" t="s">
        <v>95</v>
      </c>
      <c r="E61" s="14">
        <v>1</v>
      </c>
      <c r="F61" s="31"/>
      <c r="G61" s="15">
        <f>ROUND(E61*F61,2)</f>
        <v>0</v>
      </c>
    </row>
    <row r="62" spans="1:7" ht="409.6" x14ac:dyDescent="0.3">
      <c r="A62" s="16"/>
      <c r="B62" s="16"/>
      <c r="C62" s="16"/>
      <c r="D62" s="17" t="s">
        <v>96</v>
      </c>
      <c r="E62" s="16"/>
      <c r="F62" s="16"/>
      <c r="G62" s="16"/>
    </row>
    <row r="63" spans="1:7" x14ac:dyDescent="0.3">
      <c r="A63" s="16"/>
      <c r="B63" s="16"/>
      <c r="C63" s="16"/>
      <c r="D63" s="28" t="s">
        <v>97</v>
      </c>
      <c r="E63" s="14">
        <v>1</v>
      </c>
      <c r="F63" s="18">
        <f>G59+G61</f>
        <v>0</v>
      </c>
      <c r="G63" s="18">
        <f>ROUND(E63*F63,2)</f>
        <v>0</v>
      </c>
    </row>
    <row r="64" spans="1:7" ht="1.05" customHeight="1" x14ac:dyDescent="0.3">
      <c r="A64" s="19"/>
      <c r="B64" s="19"/>
      <c r="C64" s="19"/>
      <c r="D64" s="29"/>
      <c r="E64" s="19"/>
      <c r="F64" s="19"/>
      <c r="G64" s="19"/>
    </row>
    <row r="65" spans="1:7" x14ac:dyDescent="0.3">
      <c r="A65" s="20" t="s">
        <v>98</v>
      </c>
      <c r="B65" s="20" t="s">
        <v>10</v>
      </c>
      <c r="C65" s="20" t="s">
        <v>11</v>
      </c>
      <c r="D65" s="30" t="s">
        <v>99</v>
      </c>
      <c r="E65" s="21">
        <f>E68</f>
        <v>1</v>
      </c>
      <c r="F65" s="21">
        <f>F68</f>
        <v>0</v>
      </c>
      <c r="G65" s="21">
        <f>G68</f>
        <v>0</v>
      </c>
    </row>
    <row r="66" spans="1:7" ht="20.399999999999999" x14ac:dyDescent="0.3">
      <c r="A66" s="12" t="s">
        <v>100</v>
      </c>
      <c r="B66" s="13" t="s">
        <v>18</v>
      </c>
      <c r="C66" s="13" t="s">
        <v>19</v>
      </c>
      <c r="D66" s="17" t="s">
        <v>101</v>
      </c>
      <c r="E66" s="14">
        <v>1</v>
      </c>
      <c r="F66" s="31"/>
      <c r="G66" s="15">
        <f>ROUND(E66*F66,2)</f>
        <v>0</v>
      </c>
    </row>
    <row r="67" spans="1:7" ht="409.6" x14ac:dyDescent="0.3">
      <c r="A67" s="16"/>
      <c r="B67" s="16"/>
      <c r="C67" s="16"/>
      <c r="D67" s="17" t="s">
        <v>102</v>
      </c>
      <c r="E67" s="16"/>
      <c r="F67" s="16"/>
      <c r="G67" s="16"/>
    </row>
    <row r="68" spans="1:7" x14ac:dyDescent="0.3">
      <c r="A68" s="16"/>
      <c r="B68" s="16"/>
      <c r="C68" s="16"/>
      <c r="D68" s="28" t="s">
        <v>103</v>
      </c>
      <c r="E68" s="14">
        <v>1</v>
      </c>
      <c r="F68" s="18">
        <f>G66</f>
        <v>0</v>
      </c>
      <c r="G68" s="18">
        <f>ROUND(E68*F68,2)</f>
        <v>0</v>
      </c>
    </row>
    <row r="69" spans="1:7" ht="1.05" customHeight="1" x14ac:dyDescent="0.3">
      <c r="A69" s="19"/>
      <c r="B69" s="19"/>
      <c r="C69" s="19"/>
      <c r="D69" s="29"/>
      <c r="E69" s="19"/>
      <c r="F69" s="19"/>
      <c r="G69" s="19"/>
    </row>
    <row r="70" spans="1:7" x14ac:dyDescent="0.3">
      <c r="A70" s="16"/>
      <c r="B70" s="16"/>
      <c r="C70" s="16"/>
      <c r="D70" s="28" t="s">
        <v>104</v>
      </c>
      <c r="E70" s="14">
        <v>1</v>
      </c>
      <c r="F70" s="18">
        <f>G48+G53+G58+G65</f>
        <v>0</v>
      </c>
      <c r="G70" s="18">
        <f>ROUND(E70*F70,2)</f>
        <v>0</v>
      </c>
    </row>
    <row r="71" spans="1:7" ht="1.05" customHeight="1" x14ac:dyDescent="0.3">
      <c r="A71" s="19"/>
      <c r="B71" s="19"/>
      <c r="C71" s="19"/>
      <c r="D71" s="29"/>
      <c r="E71" s="19"/>
      <c r="F71" s="19"/>
      <c r="G71" s="19"/>
    </row>
    <row r="72" spans="1:7" x14ac:dyDescent="0.3">
      <c r="A72" s="10" t="s">
        <v>105</v>
      </c>
      <c r="B72" s="10" t="s">
        <v>10</v>
      </c>
      <c r="C72" s="10" t="s">
        <v>11</v>
      </c>
      <c r="D72" s="27" t="s">
        <v>106</v>
      </c>
      <c r="E72" s="11">
        <f>E112</f>
        <v>1</v>
      </c>
      <c r="F72" s="11">
        <f>F112</f>
        <v>0</v>
      </c>
      <c r="G72" s="11">
        <f>G112</f>
        <v>0</v>
      </c>
    </row>
    <row r="73" spans="1:7" x14ac:dyDescent="0.3">
      <c r="A73" s="12" t="s">
        <v>107</v>
      </c>
      <c r="B73" s="13" t="s">
        <v>18</v>
      </c>
      <c r="C73" s="13" t="s">
        <v>11</v>
      </c>
      <c r="D73" s="17" t="s">
        <v>108</v>
      </c>
      <c r="E73" s="14">
        <v>1</v>
      </c>
      <c r="F73" s="31"/>
      <c r="G73" s="15">
        <f>ROUND(E73*F73,2)</f>
        <v>0</v>
      </c>
    </row>
    <row r="74" spans="1:7" ht="20.399999999999999" x14ac:dyDescent="0.3">
      <c r="A74" s="16"/>
      <c r="B74" s="16"/>
      <c r="C74" s="16"/>
      <c r="D74" s="17" t="s">
        <v>109</v>
      </c>
      <c r="E74" s="16"/>
      <c r="F74" s="16"/>
      <c r="G74" s="16"/>
    </row>
    <row r="75" spans="1:7" x14ac:dyDescent="0.3">
      <c r="A75" s="12" t="s">
        <v>40</v>
      </c>
      <c r="B75" s="13" t="s">
        <v>18</v>
      </c>
      <c r="C75" s="13" t="s">
        <v>19</v>
      </c>
      <c r="D75" s="17" t="s">
        <v>41</v>
      </c>
      <c r="E75" s="14">
        <v>1</v>
      </c>
      <c r="F75" s="31"/>
      <c r="G75" s="15">
        <f>ROUND(E75*F75,2)</f>
        <v>0</v>
      </c>
    </row>
    <row r="76" spans="1:7" ht="20.399999999999999" x14ac:dyDescent="0.3">
      <c r="A76" s="16"/>
      <c r="B76" s="16"/>
      <c r="C76" s="16"/>
      <c r="D76" s="17" t="s">
        <v>42</v>
      </c>
      <c r="E76" s="16"/>
      <c r="F76" s="16"/>
      <c r="G76" s="16"/>
    </row>
    <row r="77" spans="1:7" x14ac:dyDescent="0.3">
      <c r="A77" s="12" t="s">
        <v>110</v>
      </c>
      <c r="B77" s="13" t="s">
        <v>18</v>
      </c>
      <c r="C77" s="13" t="s">
        <v>11</v>
      </c>
      <c r="D77" s="17" t="s">
        <v>111</v>
      </c>
      <c r="E77" s="14">
        <v>1</v>
      </c>
      <c r="F77" s="31"/>
      <c r="G77" s="15">
        <f>ROUND(E77*F77,2)</f>
        <v>0</v>
      </c>
    </row>
    <row r="78" spans="1:7" ht="30.6" x14ac:dyDescent="0.3">
      <c r="A78" s="16"/>
      <c r="B78" s="16"/>
      <c r="C78" s="16"/>
      <c r="D78" s="17" t="s">
        <v>112</v>
      </c>
      <c r="E78" s="16"/>
      <c r="F78" s="16"/>
      <c r="G78" s="16"/>
    </row>
    <row r="79" spans="1:7" ht="20.399999999999999" x14ac:dyDescent="0.3">
      <c r="A79" s="12" t="s">
        <v>113</v>
      </c>
      <c r="B79" s="13" t="s">
        <v>18</v>
      </c>
      <c r="C79" s="13" t="s">
        <v>114</v>
      </c>
      <c r="D79" s="17" t="s">
        <v>115</v>
      </c>
      <c r="E79" s="14">
        <v>4</v>
      </c>
      <c r="F79" s="31"/>
      <c r="G79" s="15">
        <f>ROUND(E79*F79,2)</f>
        <v>0</v>
      </c>
    </row>
    <row r="80" spans="1:7" ht="40.799999999999997" x14ac:dyDescent="0.3">
      <c r="A80" s="16"/>
      <c r="B80" s="16"/>
      <c r="C80" s="16"/>
      <c r="D80" s="17" t="s">
        <v>116</v>
      </c>
      <c r="E80" s="16"/>
      <c r="F80" s="16"/>
      <c r="G80" s="16"/>
    </row>
    <row r="81" spans="1:7" ht="20.399999999999999" x14ac:dyDescent="0.3">
      <c r="A81" s="12" t="s">
        <v>117</v>
      </c>
      <c r="B81" s="13" t="s">
        <v>18</v>
      </c>
      <c r="C81" s="13" t="s">
        <v>19</v>
      </c>
      <c r="D81" s="17" t="s">
        <v>118</v>
      </c>
      <c r="E81" s="14">
        <v>4</v>
      </c>
      <c r="F81" s="31"/>
      <c r="G81" s="15">
        <f>ROUND(E81*F81,2)</f>
        <v>0</v>
      </c>
    </row>
    <row r="82" spans="1:7" ht="122.4" x14ac:dyDescent="0.3">
      <c r="A82" s="16"/>
      <c r="B82" s="16"/>
      <c r="C82" s="16"/>
      <c r="D82" s="17" t="s">
        <v>119</v>
      </c>
      <c r="E82" s="16"/>
      <c r="F82" s="16"/>
      <c r="G82" s="16"/>
    </row>
    <row r="83" spans="1:7" x14ac:dyDescent="0.3">
      <c r="A83" s="12" t="s">
        <v>120</v>
      </c>
      <c r="B83" s="13" t="s">
        <v>18</v>
      </c>
      <c r="C83" s="13" t="s">
        <v>114</v>
      </c>
      <c r="D83" s="17" t="s">
        <v>121</v>
      </c>
      <c r="E83" s="14">
        <v>4</v>
      </c>
      <c r="F83" s="31"/>
      <c r="G83" s="15">
        <f>ROUND(E83*F83,2)</f>
        <v>0</v>
      </c>
    </row>
    <row r="84" spans="1:7" ht="30.6" x14ac:dyDescent="0.3">
      <c r="A84" s="16"/>
      <c r="B84" s="16"/>
      <c r="C84" s="16"/>
      <c r="D84" s="17" t="s">
        <v>122</v>
      </c>
      <c r="E84" s="16"/>
      <c r="F84" s="16"/>
      <c r="G84" s="16"/>
    </row>
    <row r="85" spans="1:7" ht="20.399999999999999" x14ac:dyDescent="0.3">
      <c r="A85" s="12" t="s">
        <v>123</v>
      </c>
      <c r="B85" s="13" t="s">
        <v>18</v>
      </c>
      <c r="C85" s="13" t="s">
        <v>114</v>
      </c>
      <c r="D85" s="17" t="s">
        <v>124</v>
      </c>
      <c r="E85" s="14">
        <v>2</v>
      </c>
      <c r="F85" s="31"/>
      <c r="G85" s="15">
        <f>ROUND(E85*F85,2)</f>
        <v>0</v>
      </c>
    </row>
    <row r="86" spans="1:7" ht="51" x14ac:dyDescent="0.3">
      <c r="A86" s="16"/>
      <c r="B86" s="16"/>
      <c r="C86" s="16"/>
      <c r="D86" s="17" t="s">
        <v>125</v>
      </c>
      <c r="E86" s="16"/>
      <c r="F86" s="16"/>
      <c r="G86" s="16"/>
    </row>
    <row r="87" spans="1:7" x14ac:dyDescent="0.3">
      <c r="A87" s="12" t="s">
        <v>126</v>
      </c>
      <c r="B87" s="13" t="s">
        <v>18</v>
      </c>
      <c r="C87" s="13" t="s">
        <v>19</v>
      </c>
      <c r="D87" s="17" t="s">
        <v>127</v>
      </c>
      <c r="E87" s="14">
        <v>5</v>
      </c>
      <c r="F87" s="31"/>
      <c r="G87" s="15">
        <f>ROUND(E87*F87,2)</f>
        <v>0</v>
      </c>
    </row>
    <row r="88" spans="1:7" ht="61.2" x14ac:dyDescent="0.3">
      <c r="A88" s="16"/>
      <c r="B88" s="16"/>
      <c r="C88" s="16"/>
      <c r="D88" s="17" t="s">
        <v>128</v>
      </c>
      <c r="E88" s="16"/>
      <c r="F88" s="16"/>
      <c r="G88" s="16"/>
    </row>
    <row r="89" spans="1:7" x14ac:dyDescent="0.3">
      <c r="A89" s="12" t="s">
        <v>129</v>
      </c>
      <c r="B89" s="13" t="s">
        <v>18</v>
      </c>
      <c r="C89" s="13" t="s">
        <v>19</v>
      </c>
      <c r="D89" s="17" t="s">
        <v>130</v>
      </c>
      <c r="E89" s="14">
        <v>12</v>
      </c>
      <c r="F89" s="31"/>
      <c r="G89" s="15">
        <f>ROUND(E89*F89,2)</f>
        <v>0</v>
      </c>
    </row>
    <row r="90" spans="1:7" ht="71.400000000000006" x14ac:dyDescent="0.3">
      <c r="A90" s="16"/>
      <c r="B90" s="16"/>
      <c r="C90" s="16"/>
      <c r="D90" s="17" t="s">
        <v>131</v>
      </c>
      <c r="E90" s="16"/>
      <c r="F90" s="16"/>
      <c r="G90" s="16"/>
    </row>
    <row r="91" spans="1:7" ht="20.399999999999999" x14ac:dyDescent="0.3">
      <c r="A91" s="12" t="s">
        <v>132</v>
      </c>
      <c r="B91" s="13" t="s">
        <v>18</v>
      </c>
      <c r="C91" s="13" t="s">
        <v>114</v>
      </c>
      <c r="D91" s="17" t="s">
        <v>133</v>
      </c>
      <c r="E91" s="14">
        <v>3</v>
      </c>
      <c r="F91" s="31"/>
      <c r="G91" s="15">
        <f>ROUND(E91*F91,2)</f>
        <v>0</v>
      </c>
    </row>
    <row r="92" spans="1:7" ht="40.799999999999997" x14ac:dyDescent="0.3">
      <c r="A92" s="16"/>
      <c r="B92" s="16"/>
      <c r="C92" s="16"/>
      <c r="D92" s="17" t="s">
        <v>134</v>
      </c>
      <c r="E92" s="16"/>
      <c r="F92" s="16"/>
      <c r="G92" s="16"/>
    </row>
    <row r="93" spans="1:7" x14ac:dyDescent="0.3">
      <c r="A93" s="12" t="s">
        <v>135</v>
      </c>
      <c r="B93" s="13" t="s">
        <v>18</v>
      </c>
      <c r="C93" s="13" t="s">
        <v>114</v>
      </c>
      <c r="D93" s="17" t="s">
        <v>136</v>
      </c>
      <c r="E93" s="14">
        <v>20</v>
      </c>
      <c r="F93" s="31"/>
      <c r="G93" s="15">
        <f>ROUND(E93*F93,2)</f>
        <v>0</v>
      </c>
    </row>
    <row r="94" spans="1:7" ht="81.599999999999994" x14ac:dyDescent="0.3">
      <c r="A94" s="16"/>
      <c r="B94" s="16"/>
      <c r="C94" s="16"/>
      <c r="D94" s="17" t="s">
        <v>137</v>
      </c>
      <c r="E94" s="16"/>
      <c r="F94" s="16"/>
      <c r="G94" s="16"/>
    </row>
    <row r="95" spans="1:7" x14ac:dyDescent="0.3">
      <c r="A95" s="12" t="s">
        <v>138</v>
      </c>
      <c r="B95" s="13" t="s">
        <v>18</v>
      </c>
      <c r="C95" s="13" t="s">
        <v>114</v>
      </c>
      <c r="D95" s="17" t="s">
        <v>139</v>
      </c>
      <c r="E95" s="14">
        <v>36</v>
      </c>
      <c r="F95" s="31"/>
      <c r="G95" s="15">
        <f>ROUND(E95*F95,2)</f>
        <v>0</v>
      </c>
    </row>
    <row r="96" spans="1:7" ht="316.2" x14ac:dyDescent="0.3">
      <c r="A96" s="16"/>
      <c r="B96" s="16"/>
      <c r="C96" s="16"/>
      <c r="D96" s="17" t="s">
        <v>140</v>
      </c>
      <c r="E96" s="16"/>
      <c r="F96" s="16"/>
      <c r="G96" s="16"/>
    </row>
    <row r="97" spans="1:7" ht="20.399999999999999" x14ac:dyDescent="0.3">
      <c r="A97" s="12" t="s">
        <v>141</v>
      </c>
      <c r="B97" s="13" t="s">
        <v>18</v>
      </c>
      <c r="C97" s="13" t="s">
        <v>114</v>
      </c>
      <c r="D97" s="17" t="s">
        <v>142</v>
      </c>
      <c r="E97" s="14">
        <v>5</v>
      </c>
      <c r="F97" s="31"/>
      <c r="G97" s="15">
        <f>ROUND(E97*F97,2)</f>
        <v>0</v>
      </c>
    </row>
    <row r="98" spans="1:7" ht="91.8" x14ac:dyDescent="0.3">
      <c r="A98" s="16"/>
      <c r="B98" s="16"/>
      <c r="C98" s="16"/>
      <c r="D98" s="17" t="s">
        <v>143</v>
      </c>
      <c r="E98" s="16"/>
      <c r="F98" s="16"/>
      <c r="G98" s="16"/>
    </row>
    <row r="99" spans="1:7" ht="20.399999999999999" x14ac:dyDescent="0.3">
      <c r="A99" s="12" t="s">
        <v>144</v>
      </c>
      <c r="B99" s="13" t="s">
        <v>18</v>
      </c>
      <c r="C99" s="13" t="s">
        <v>114</v>
      </c>
      <c r="D99" s="17" t="s">
        <v>145</v>
      </c>
      <c r="E99" s="14">
        <v>11</v>
      </c>
      <c r="F99" s="31"/>
      <c r="G99" s="15">
        <f>ROUND(E99*F99,2)</f>
        <v>0</v>
      </c>
    </row>
    <row r="100" spans="1:7" ht="275.39999999999998" x14ac:dyDescent="0.3">
      <c r="A100" s="16"/>
      <c r="B100" s="16"/>
      <c r="C100" s="16"/>
      <c r="D100" s="17" t="s">
        <v>146</v>
      </c>
      <c r="E100" s="16"/>
      <c r="F100" s="16"/>
      <c r="G100" s="16"/>
    </row>
    <row r="101" spans="1:7" x14ac:dyDescent="0.3">
      <c r="A101" s="12" t="s">
        <v>147</v>
      </c>
      <c r="B101" s="13" t="s">
        <v>18</v>
      </c>
      <c r="C101" s="13" t="s">
        <v>53</v>
      </c>
      <c r="D101" s="17" t="s">
        <v>148</v>
      </c>
      <c r="E101" s="14">
        <v>280</v>
      </c>
      <c r="F101" s="31"/>
      <c r="G101" s="15">
        <f>ROUND(E101*F101,2)</f>
        <v>0</v>
      </c>
    </row>
    <row r="102" spans="1:7" ht="91.8" x14ac:dyDescent="0.3">
      <c r="A102" s="16"/>
      <c r="B102" s="16"/>
      <c r="C102" s="16"/>
      <c r="D102" s="17" t="s">
        <v>149</v>
      </c>
      <c r="E102" s="16"/>
      <c r="F102" s="16"/>
      <c r="G102" s="16"/>
    </row>
    <row r="103" spans="1:7" x14ac:dyDescent="0.3">
      <c r="A103" s="12" t="s">
        <v>150</v>
      </c>
      <c r="B103" s="13" t="s">
        <v>18</v>
      </c>
      <c r="C103" s="13" t="s">
        <v>53</v>
      </c>
      <c r="D103" s="17" t="s">
        <v>151</v>
      </c>
      <c r="E103" s="14">
        <v>280</v>
      </c>
      <c r="F103" s="31"/>
      <c r="G103" s="15">
        <f>ROUND(E103*F103,2)</f>
        <v>0</v>
      </c>
    </row>
    <row r="104" spans="1:7" ht="91.8" x14ac:dyDescent="0.3">
      <c r="A104" s="16"/>
      <c r="B104" s="16"/>
      <c r="C104" s="16"/>
      <c r="D104" s="17" t="s">
        <v>152</v>
      </c>
      <c r="E104" s="16"/>
      <c r="F104" s="16"/>
      <c r="G104" s="16"/>
    </row>
    <row r="105" spans="1:7" x14ac:dyDescent="0.3">
      <c r="A105" s="12" t="s">
        <v>153</v>
      </c>
      <c r="B105" s="13" t="s">
        <v>18</v>
      </c>
      <c r="C105" s="13" t="s">
        <v>53</v>
      </c>
      <c r="D105" s="17" t="s">
        <v>154</v>
      </c>
      <c r="E105" s="14">
        <v>80</v>
      </c>
      <c r="F105" s="31"/>
      <c r="G105" s="15">
        <f>ROUND(E105*F105,2)</f>
        <v>0</v>
      </c>
    </row>
    <row r="106" spans="1:7" ht="40.799999999999997" x14ac:dyDescent="0.3">
      <c r="A106" s="16"/>
      <c r="B106" s="16"/>
      <c r="C106" s="16"/>
      <c r="D106" s="17" t="s">
        <v>155</v>
      </c>
      <c r="E106" s="16"/>
      <c r="F106" s="16"/>
      <c r="G106" s="16"/>
    </row>
    <row r="107" spans="1:7" x14ac:dyDescent="0.3">
      <c r="A107" s="12" t="s">
        <v>156</v>
      </c>
      <c r="B107" s="13" t="s">
        <v>18</v>
      </c>
      <c r="C107" s="13" t="s">
        <v>114</v>
      </c>
      <c r="D107" s="17" t="s">
        <v>157</v>
      </c>
      <c r="E107" s="14">
        <v>14</v>
      </c>
      <c r="F107" s="31"/>
      <c r="G107" s="15">
        <f>ROUND(E107*F107,2)</f>
        <v>0</v>
      </c>
    </row>
    <row r="108" spans="1:7" ht="30.6" x14ac:dyDescent="0.3">
      <c r="A108" s="16"/>
      <c r="B108" s="16"/>
      <c r="C108" s="16"/>
      <c r="D108" s="17" t="s">
        <v>158</v>
      </c>
      <c r="E108" s="16"/>
      <c r="F108" s="16"/>
      <c r="G108" s="16"/>
    </row>
    <row r="109" spans="1:7" x14ac:dyDescent="0.3">
      <c r="A109" s="12" t="s">
        <v>159</v>
      </c>
      <c r="B109" s="13" t="s">
        <v>18</v>
      </c>
      <c r="C109" s="13" t="s">
        <v>53</v>
      </c>
      <c r="D109" s="17" t="s">
        <v>160</v>
      </c>
      <c r="E109" s="14">
        <v>20</v>
      </c>
      <c r="F109" s="31"/>
      <c r="G109" s="15">
        <f>ROUND(E109*F109,2)</f>
        <v>0</v>
      </c>
    </row>
    <row r="110" spans="1:7" ht="132.6" x14ac:dyDescent="0.3">
      <c r="A110" s="16"/>
      <c r="B110" s="16"/>
      <c r="C110" s="16"/>
      <c r="D110" s="17" t="s">
        <v>161</v>
      </c>
      <c r="E110" s="16"/>
      <c r="F110" s="16"/>
      <c r="G110" s="16"/>
    </row>
    <row r="111" spans="1:7" ht="30.6" x14ac:dyDescent="0.3">
      <c r="A111" s="12" t="s">
        <v>162</v>
      </c>
      <c r="B111" s="13" t="s">
        <v>18</v>
      </c>
      <c r="C111" s="13" t="s">
        <v>114</v>
      </c>
      <c r="D111" s="17" t="s">
        <v>163</v>
      </c>
      <c r="E111" s="14">
        <v>1</v>
      </c>
      <c r="F111" s="31"/>
      <c r="G111" s="15">
        <f>ROUND(E111*F111,2)</f>
        <v>0</v>
      </c>
    </row>
    <row r="112" spans="1:7" x14ac:dyDescent="0.3">
      <c r="A112" s="16"/>
      <c r="B112" s="16"/>
      <c r="C112" s="16"/>
      <c r="D112" s="28" t="s">
        <v>164</v>
      </c>
      <c r="E112" s="14">
        <v>1</v>
      </c>
      <c r="F112" s="18">
        <f>G73+G75+G77+G79+G81+G83+G85+G87+G89+G91+G93+G95+G97+G99+G101+G103+G105+G107+G109+G111</f>
        <v>0</v>
      </c>
      <c r="G112" s="18">
        <f>ROUND(E112*F112,2)</f>
        <v>0</v>
      </c>
    </row>
    <row r="113" spans="1:7" ht="1.05" customHeight="1" x14ac:dyDescent="0.3">
      <c r="A113" s="19"/>
      <c r="B113" s="19"/>
      <c r="C113" s="19"/>
      <c r="D113" s="29"/>
      <c r="E113" s="19"/>
      <c r="F113" s="19"/>
      <c r="G113" s="19"/>
    </row>
    <row r="114" spans="1:7" x14ac:dyDescent="0.3">
      <c r="A114" s="10" t="s">
        <v>165</v>
      </c>
      <c r="B114" s="10" t="s">
        <v>10</v>
      </c>
      <c r="C114" s="10" t="s">
        <v>11</v>
      </c>
      <c r="D114" s="27" t="s">
        <v>166</v>
      </c>
      <c r="E114" s="11">
        <f>E145</f>
        <v>1</v>
      </c>
      <c r="F114" s="11">
        <f>F145</f>
        <v>0</v>
      </c>
      <c r="G114" s="11">
        <f>G145</f>
        <v>0</v>
      </c>
    </row>
    <row r="115" spans="1:7" x14ac:dyDescent="0.3">
      <c r="A115" s="20" t="s">
        <v>167</v>
      </c>
      <c r="B115" s="20" t="s">
        <v>10</v>
      </c>
      <c r="C115" s="20" t="s">
        <v>11</v>
      </c>
      <c r="D115" s="30" t="s">
        <v>168</v>
      </c>
      <c r="E115" s="21">
        <f>E120</f>
        <v>1</v>
      </c>
      <c r="F115" s="21">
        <f>F120</f>
        <v>0</v>
      </c>
      <c r="G115" s="21">
        <f>G120</f>
        <v>0</v>
      </c>
    </row>
    <row r="116" spans="1:7" ht="20.399999999999999" x14ac:dyDescent="0.3">
      <c r="A116" s="12" t="s">
        <v>169</v>
      </c>
      <c r="B116" s="13" t="s">
        <v>18</v>
      </c>
      <c r="C116" s="13" t="s">
        <v>170</v>
      </c>
      <c r="D116" s="17" t="s">
        <v>171</v>
      </c>
      <c r="E116" s="14">
        <v>73.05</v>
      </c>
      <c r="F116" s="31"/>
      <c r="G116" s="15">
        <f>ROUND(E116*F116,2)</f>
        <v>0</v>
      </c>
    </row>
    <row r="117" spans="1:7" ht="30.6" x14ac:dyDescent="0.3">
      <c r="A117" s="16"/>
      <c r="B117" s="16"/>
      <c r="C117" s="16"/>
      <c r="D117" s="17" t="s">
        <v>172</v>
      </c>
      <c r="E117" s="16"/>
      <c r="F117" s="16"/>
      <c r="G117" s="16"/>
    </row>
    <row r="118" spans="1:7" ht="20.399999999999999" x14ac:dyDescent="0.3">
      <c r="A118" s="12" t="s">
        <v>173</v>
      </c>
      <c r="B118" s="13" t="s">
        <v>18</v>
      </c>
      <c r="C118" s="13" t="s">
        <v>170</v>
      </c>
      <c r="D118" s="17" t="s">
        <v>174</v>
      </c>
      <c r="E118" s="14">
        <v>30.55</v>
      </c>
      <c r="F118" s="31"/>
      <c r="G118" s="15">
        <f>ROUND(E118*F118,2)</f>
        <v>0</v>
      </c>
    </row>
    <row r="119" spans="1:7" ht="51" x14ac:dyDescent="0.3">
      <c r="A119" s="16"/>
      <c r="B119" s="16"/>
      <c r="C119" s="16"/>
      <c r="D119" s="17" t="s">
        <v>175</v>
      </c>
      <c r="E119" s="16"/>
      <c r="F119" s="16"/>
      <c r="G119" s="16"/>
    </row>
    <row r="120" spans="1:7" x14ac:dyDescent="0.3">
      <c r="A120" s="16"/>
      <c r="B120" s="16"/>
      <c r="C120" s="16"/>
      <c r="D120" s="28" t="s">
        <v>176</v>
      </c>
      <c r="E120" s="14">
        <v>1</v>
      </c>
      <c r="F120" s="18">
        <f>G116+G118</f>
        <v>0</v>
      </c>
      <c r="G120" s="18">
        <f>ROUND(E120*F120,2)</f>
        <v>0</v>
      </c>
    </row>
    <row r="121" spans="1:7" ht="1.05" customHeight="1" x14ac:dyDescent="0.3">
      <c r="A121" s="19"/>
      <c r="B121" s="19"/>
      <c r="C121" s="19"/>
      <c r="D121" s="29"/>
      <c r="E121" s="19"/>
      <c r="F121" s="19"/>
      <c r="G121" s="19"/>
    </row>
    <row r="122" spans="1:7" x14ac:dyDescent="0.3">
      <c r="A122" s="20" t="s">
        <v>177</v>
      </c>
      <c r="B122" s="20" t="s">
        <v>10</v>
      </c>
      <c r="C122" s="20" t="s">
        <v>11</v>
      </c>
      <c r="D122" s="30" t="s">
        <v>178</v>
      </c>
      <c r="E122" s="21">
        <f>E125</f>
        <v>1</v>
      </c>
      <c r="F122" s="21">
        <f>F125</f>
        <v>0</v>
      </c>
      <c r="G122" s="21">
        <f>G125</f>
        <v>0</v>
      </c>
    </row>
    <row r="123" spans="1:7" ht="20.399999999999999" x14ac:dyDescent="0.3">
      <c r="A123" s="12" t="s">
        <v>179</v>
      </c>
      <c r="B123" s="13" t="s">
        <v>18</v>
      </c>
      <c r="C123" s="13" t="s">
        <v>170</v>
      </c>
      <c r="D123" s="17" t="s">
        <v>180</v>
      </c>
      <c r="E123" s="14">
        <v>73.05</v>
      </c>
      <c r="F123" s="31"/>
      <c r="G123" s="15">
        <f>ROUND(E123*F123,2)</f>
        <v>0</v>
      </c>
    </row>
    <row r="124" spans="1:7" ht="81.599999999999994" x14ac:dyDescent="0.3">
      <c r="A124" s="16"/>
      <c r="B124" s="16"/>
      <c r="C124" s="16"/>
      <c r="D124" s="17" t="s">
        <v>181</v>
      </c>
      <c r="E124" s="16"/>
      <c r="F124" s="16"/>
      <c r="G124" s="16"/>
    </row>
    <row r="125" spans="1:7" x14ac:dyDescent="0.3">
      <c r="A125" s="16"/>
      <c r="B125" s="16"/>
      <c r="C125" s="16"/>
      <c r="D125" s="28" t="s">
        <v>182</v>
      </c>
      <c r="E125" s="14">
        <v>1</v>
      </c>
      <c r="F125" s="18">
        <f>G123</f>
        <v>0</v>
      </c>
      <c r="G125" s="18">
        <f>ROUND(E125*F125,2)</f>
        <v>0</v>
      </c>
    </row>
    <row r="126" spans="1:7" ht="1.05" customHeight="1" x14ac:dyDescent="0.3">
      <c r="A126" s="19"/>
      <c r="B126" s="19"/>
      <c r="C126" s="19"/>
      <c r="D126" s="29"/>
      <c r="E126" s="19"/>
      <c r="F126" s="19"/>
      <c r="G126" s="19"/>
    </row>
    <row r="127" spans="1:7" x14ac:dyDescent="0.3">
      <c r="A127" s="20" t="s">
        <v>183</v>
      </c>
      <c r="B127" s="20" t="s">
        <v>10</v>
      </c>
      <c r="C127" s="20" t="s">
        <v>11</v>
      </c>
      <c r="D127" s="30" t="s">
        <v>184</v>
      </c>
      <c r="E127" s="21">
        <f>E136</f>
        <v>1</v>
      </c>
      <c r="F127" s="21">
        <f>F136</f>
        <v>0</v>
      </c>
      <c r="G127" s="21">
        <f>G136</f>
        <v>0</v>
      </c>
    </row>
    <row r="128" spans="1:7" x14ac:dyDescent="0.3">
      <c r="A128" s="12" t="s">
        <v>185</v>
      </c>
      <c r="B128" s="13" t="s">
        <v>18</v>
      </c>
      <c r="C128" s="13" t="s">
        <v>170</v>
      </c>
      <c r="D128" s="17" t="s">
        <v>186</v>
      </c>
      <c r="E128" s="14">
        <v>47</v>
      </c>
      <c r="F128" s="31"/>
      <c r="G128" s="15">
        <f>ROUND(E128*F128,2)</f>
        <v>0</v>
      </c>
    </row>
    <row r="129" spans="1:7" ht="20.399999999999999" x14ac:dyDescent="0.3">
      <c r="A129" s="16"/>
      <c r="B129" s="16"/>
      <c r="C129" s="16"/>
      <c r="D129" s="17" t="s">
        <v>187</v>
      </c>
      <c r="E129" s="16"/>
      <c r="F129" s="16"/>
      <c r="G129" s="16"/>
    </row>
    <row r="130" spans="1:7" x14ac:dyDescent="0.3">
      <c r="A130" s="12" t="s">
        <v>188</v>
      </c>
      <c r="B130" s="13" t="s">
        <v>18</v>
      </c>
      <c r="C130" s="13" t="s">
        <v>170</v>
      </c>
      <c r="D130" s="17" t="s">
        <v>189</v>
      </c>
      <c r="E130" s="14">
        <v>539.1</v>
      </c>
      <c r="F130" s="31"/>
      <c r="G130" s="15">
        <f>ROUND(E130*F130,2)</f>
        <v>0</v>
      </c>
    </row>
    <row r="131" spans="1:7" ht="40.799999999999997" x14ac:dyDescent="0.3">
      <c r="A131" s="16"/>
      <c r="B131" s="16"/>
      <c r="C131" s="16"/>
      <c r="D131" s="17" t="s">
        <v>190</v>
      </c>
      <c r="E131" s="16"/>
      <c r="F131" s="16"/>
      <c r="G131" s="16"/>
    </row>
    <row r="132" spans="1:7" x14ac:dyDescent="0.3">
      <c r="A132" s="12" t="s">
        <v>191</v>
      </c>
      <c r="B132" s="13" t="s">
        <v>18</v>
      </c>
      <c r="C132" s="13" t="s">
        <v>170</v>
      </c>
      <c r="D132" s="17" t="s">
        <v>192</v>
      </c>
      <c r="E132" s="14">
        <v>63.75</v>
      </c>
      <c r="F132" s="31"/>
      <c r="G132" s="15">
        <f>ROUND(E132*F132,2)</f>
        <v>0</v>
      </c>
    </row>
    <row r="133" spans="1:7" ht="40.799999999999997" x14ac:dyDescent="0.3">
      <c r="A133" s="16"/>
      <c r="B133" s="16"/>
      <c r="C133" s="16"/>
      <c r="D133" s="17" t="s">
        <v>193</v>
      </c>
      <c r="E133" s="16"/>
      <c r="F133" s="16"/>
      <c r="G133" s="16"/>
    </row>
    <row r="134" spans="1:7" ht="20.399999999999999" x14ac:dyDescent="0.3">
      <c r="A134" s="12" t="s">
        <v>194</v>
      </c>
      <c r="B134" s="13" t="s">
        <v>18</v>
      </c>
      <c r="C134" s="13" t="s">
        <v>170</v>
      </c>
      <c r="D134" s="17" t="s">
        <v>195</v>
      </c>
      <c r="E134" s="14">
        <v>26.4</v>
      </c>
      <c r="F134" s="31"/>
      <c r="G134" s="15">
        <f>ROUND(E134*F134,2)</f>
        <v>0</v>
      </c>
    </row>
    <row r="135" spans="1:7" ht="20.399999999999999" x14ac:dyDescent="0.3">
      <c r="A135" s="16"/>
      <c r="B135" s="16"/>
      <c r="C135" s="16"/>
      <c r="D135" s="17" t="s">
        <v>196</v>
      </c>
      <c r="E135" s="16"/>
      <c r="F135" s="16"/>
      <c r="G135" s="16"/>
    </row>
    <row r="136" spans="1:7" x14ac:dyDescent="0.3">
      <c r="A136" s="16"/>
      <c r="B136" s="16"/>
      <c r="C136" s="16"/>
      <c r="D136" s="28" t="s">
        <v>197</v>
      </c>
      <c r="E136" s="14">
        <v>1</v>
      </c>
      <c r="F136" s="18">
        <f>G128+G130+G132+G134</f>
        <v>0</v>
      </c>
      <c r="G136" s="18">
        <f>ROUND(E136*F136,2)</f>
        <v>0</v>
      </c>
    </row>
    <row r="137" spans="1:7" ht="1.05" customHeight="1" x14ac:dyDescent="0.3">
      <c r="A137" s="19"/>
      <c r="B137" s="19"/>
      <c r="C137" s="19"/>
      <c r="D137" s="29"/>
      <c r="E137" s="19"/>
      <c r="F137" s="19"/>
      <c r="G137" s="19"/>
    </row>
    <row r="138" spans="1:7" x14ac:dyDescent="0.3">
      <c r="A138" s="20" t="s">
        <v>198</v>
      </c>
      <c r="B138" s="20" t="s">
        <v>10</v>
      </c>
      <c r="C138" s="20" t="s">
        <v>11</v>
      </c>
      <c r="D138" s="30" t="s">
        <v>90</v>
      </c>
      <c r="E138" s="21">
        <f>E143</f>
        <v>1</v>
      </c>
      <c r="F138" s="21">
        <f>F143</f>
        <v>0</v>
      </c>
      <c r="G138" s="21">
        <f>G143</f>
        <v>0</v>
      </c>
    </row>
    <row r="139" spans="1:7" x14ac:dyDescent="0.3">
      <c r="A139" s="12" t="s">
        <v>199</v>
      </c>
      <c r="B139" s="13" t="s">
        <v>18</v>
      </c>
      <c r="C139" s="13" t="s">
        <v>114</v>
      </c>
      <c r="D139" s="17" t="s">
        <v>200</v>
      </c>
      <c r="E139" s="14">
        <v>1</v>
      </c>
      <c r="F139" s="31"/>
      <c r="G139" s="15">
        <f>ROUND(E139*F139,2)</f>
        <v>0</v>
      </c>
    </row>
    <row r="140" spans="1:7" ht="91.8" x14ac:dyDescent="0.3">
      <c r="A140" s="16"/>
      <c r="B140" s="16"/>
      <c r="C140" s="16"/>
      <c r="D140" s="17" t="s">
        <v>201</v>
      </c>
      <c r="E140" s="16"/>
      <c r="F140" s="16"/>
      <c r="G140" s="16"/>
    </row>
    <row r="141" spans="1:7" x14ac:dyDescent="0.3">
      <c r="A141" s="12" t="s">
        <v>202</v>
      </c>
      <c r="B141" s="13" t="s">
        <v>18</v>
      </c>
      <c r="C141" s="13" t="s">
        <v>114</v>
      </c>
      <c r="D141" s="17" t="s">
        <v>203</v>
      </c>
      <c r="E141" s="14">
        <v>1</v>
      </c>
      <c r="F141" s="31"/>
      <c r="G141" s="15">
        <f>ROUND(E141*F141,2)</f>
        <v>0</v>
      </c>
    </row>
    <row r="142" spans="1:7" ht="61.2" x14ac:dyDescent="0.3">
      <c r="A142" s="16"/>
      <c r="B142" s="16"/>
      <c r="C142" s="16"/>
      <c r="D142" s="17" t="s">
        <v>204</v>
      </c>
      <c r="E142" s="16"/>
      <c r="F142" s="16"/>
      <c r="G142" s="16"/>
    </row>
    <row r="143" spans="1:7" x14ac:dyDescent="0.3">
      <c r="A143" s="16"/>
      <c r="B143" s="16"/>
      <c r="C143" s="16"/>
      <c r="D143" s="28" t="s">
        <v>205</v>
      </c>
      <c r="E143" s="14">
        <v>1</v>
      </c>
      <c r="F143" s="18">
        <f>G139+G141</f>
        <v>0</v>
      </c>
      <c r="G143" s="18">
        <f>ROUND(E143*F143,2)</f>
        <v>0</v>
      </c>
    </row>
    <row r="144" spans="1:7" ht="1.05" customHeight="1" x14ac:dyDescent="0.3">
      <c r="A144" s="19"/>
      <c r="B144" s="19"/>
      <c r="C144" s="19"/>
      <c r="D144" s="29"/>
      <c r="E144" s="19"/>
      <c r="F144" s="19"/>
      <c r="G144" s="19"/>
    </row>
    <row r="145" spans="1:7" x14ac:dyDescent="0.3">
      <c r="A145" s="16"/>
      <c r="B145" s="16"/>
      <c r="C145" s="16"/>
      <c r="D145" s="28" t="s">
        <v>206</v>
      </c>
      <c r="E145" s="14">
        <v>1</v>
      </c>
      <c r="F145" s="18">
        <f>G115+G122+G127+G138</f>
        <v>0</v>
      </c>
      <c r="G145" s="18">
        <f>ROUND(E145*F145,2)</f>
        <v>0</v>
      </c>
    </row>
    <row r="146" spans="1:7" ht="1.05" customHeight="1" x14ac:dyDescent="0.3">
      <c r="A146" s="19"/>
      <c r="B146" s="19"/>
      <c r="C146" s="19"/>
      <c r="D146" s="29"/>
      <c r="E146" s="19"/>
      <c r="F146" s="19"/>
      <c r="G146" s="19"/>
    </row>
    <row r="147" spans="1:7" x14ac:dyDescent="0.3">
      <c r="A147" s="16"/>
      <c r="B147" s="16"/>
      <c r="C147" s="16"/>
      <c r="D147" s="28" t="s">
        <v>207</v>
      </c>
      <c r="E147" s="14">
        <v>1</v>
      </c>
      <c r="F147" s="18">
        <f>G6+G35+G47+G72+G114</f>
        <v>0</v>
      </c>
      <c r="G147" s="18">
        <f>ROUND(E147*F147,2)</f>
        <v>0</v>
      </c>
    </row>
    <row r="148" spans="1:7" ht="1.05" customHeight="1" x14ac:dyDescent="0.3">
      <c r="A148" s="19"/>
      <c r="B148" s="19"/>
      <c r="C148" s="19"/>
      <c r="D148" s="29"/>
      <c r="E148" s="19"/>
      <c r="F148" s="19"/>
      <c r="G148" s="19"/>
    </row>
    <row r="149" spans="1:7" x14ac:dyDescent="0.3">
      <c r="A149" s="8" t="s">
        <v>208</v>
      </c>
      <c r="B149" s="8" t="s">
        <v>10</v>
      </c>
      <c r="C149" s="8" t="s">
        <v>11</v>
      </c>
      <c r="D149" s="26" t="s">
        <v>209</v>
      </c>
      <c r="E149" s="9">
        <f>E459</f>
        <v>1</v>
      </c>
      <c r="F149" s="9">
        <f>F459</f>
        <v>0</v>
      </c>
      <c r="G149" s="9">
        <f>G459</f>
        <v>0</v>
      </c>
    </row>
    <row r="150" spans="1:7" x14ac:dyDescent="0.3">
      <c r="A150" s="10" t="s">
        <v>210</v>
      </c>
      <c r="B150" s="10" t="s">
        <v>10</v>
      </c>
      <c r="C150" s="10" t="s">
        <v>11</v>
      </c>
      <c r="D150" s="27" t="s">
        <v>16</v>
      </c>
      <c r="E150" s="11">
        <f>E189</f>
        <v>1</v>
      </c>
      <c r="F150" s="11">
        <f>F189</f>
        <v>0</v>
      </c>
      <c r="G150" s="11">
        <f>G189</f>
        <v>0</v>
      </c>
    </row>
    <row r="151" spans="1:7" x14ac:dyDescent="0.3">
      <c r="A151" s="12" t="s">
        <v>17</v>
      </c>
      <c r="B151" s="13" t="s">
        <v>18</v>
      </c>
      <c r="C151" s="13" t="s">
        <v>19</v>
      </c>
      <c r="D151" s="17" t="s">
        <v>20</v>
      </c>
      <c r="E151" s="14">
        <v>1</v>
      </c>
      <c r="F151" s="31"/>
      <c r="G151" s="15">
        <f>ROUND(E151*F151,2)</f>
        <v>0</v>
      </c>
    </row>
    <row r="152" spans="1:7" ht="51" x14ac:dyDescent="0.3">
      <c r="A152" s="16"/>
      <c r="B152" s="16"/>
      <c r="C152" s="16"/>
      <c r="D152" s="17" t="s">
        <v>21</v>
      </c>
      <c r="E152" s="16"/>
      <c r="F152" s="16"/>
      <c r="G152" s="16"/>
    </row>
    <row r="153" spans="1:7" x14ac:dyDescent="0.3">
      <c r="A153" s="12" t="s">
        <v>22</v>
      </c>
      <c r="B153" s="13" t="s">
        <v>18</v>
      </c>
      <c r="C153" s="13" t="s">
        <v>19</v>
      </c>
      <c r="D153" s="17" t="s">
        <v>23</v>
      </c>
      <c r="E153" s="14">
        <v>1</v>
      </c>
      <c r="F153" s="31"/>
      <c r="G153" s="15">
        <f>ROUND(E153*F153,2)</f>
        <v>0</v>
      </c>
    </row>
    <row r="154" spans="1:7" ht="30.6" x14ac:dyDescent="0.3">
      <c r="A154" s="16"/>
      <c r="B154" s="16"/>
      <c r="C154" s="16"/>
      <c r="D154" s="17" t="s">
        <v>24</v>
      </c>
      <c r="E154" s="16"/>
      <c r="F154" s="16"/>
      <c r="G154" s="16"/>
    </row>
    <row r="155" spans="1:7" x14ac:dyDescent="0.3">
      <c r="A155" s="12" t="s">
        <v>25</v>
      </c>
      <c r="B155" s="13" t="s">
        <v>18</v>
      </c>
      <c r="C155" s="13" t="s">
        <v>19</v>
      </c>
      <c r="D155" s="17" t="s">
        <v>26</v>
      </c>
      <c r="E155" s="14">
        <v>1</v>
      </c>
      <c r="F155" s="31"/>
      <c r="G155" s="15">
        <f>ROUND(E155*F155,2)</f>
        <v>0</v>
      </c>
    </row>
    <row r="156" spans="1:7" ht="163.19999999999999" x14ac:dyDescent="0.3">
      <c r="A156" s="16"/>
      <c r="B156" s="16"/>
      <c r="C156" s="16"/>
      <c r="D156" s="17" t="s">
        <v>27</v>
      </c>
      <c r="E156" s="16"/>
      <c r="F156" s="16"/>
      <c r="G156" s="16"/>
    </row>
    <row r="157" spans="1:7" x14ac:dyDescent="0.3">
      <c r="A157" s="12" t="s">
        <v>28</v>
      </c>
      <c r="B157" s="13" t="s">
        <v>18</v>
      </c>
      <c r="C157" s="13" t="s">
        <v>19</v>
      </c>
      <c r="D157" s="17" t="s">
        <v>29</v>
      </c>
      <c r="E157" s="14">
        <v>1</v>
      </c>
      <c r="F157" s="31"/>
      <c r="G157" s="15">
        <f>ROUND(E157*F157,2)</f>
        <v>0</v>
      </c>
    </row>
    <row r="158" spans="1:7" ht="61.2" x14ac:dyDescent="0.3">
      <c r="A158" s="16"/>
      <c r="B158" s="16"/>
      <c r="C158" s="16"/>
      <c r="D158" s="17" t="s">
        <v>30</v>
      </c>
      <c r="E158" s="16"/>
      <c r="F158" s="16"/>
      <c r="G158" s="16"/>
    </row>
    <row r="159" spans="1:7" x14ac:dyDescent="0.3">
      <c r="A159" s="12" t="s">
        <v>31</v>
      </c>
      <c r="B159" s="13" t="s">
        <v>18</v>
      </c>
      <c r="C159" s="13" t="s">
        <v>19</v>
      </c>
      <c r="D159" s="17" t="s">
        <v>32</v>
      </c>
      <c r="E159" s="14">
        <v>1</v>
      </c>
      <c r="F159" s="31"/>
      <c r="G159" s="15">
        <f>ROUND(E159*F159,2)</f>
        <v>0</v>
      </c>
    </row>
    <row r="160" spans="1:7" ht="142.80000000000001" x14ac:dyDescent="0.3">
      <c r="A160" s="16"/>
      <c r="B160" s="16"/>
      <c r="C160" s="16"/>
      <c r="D160" s="17" t="s">
        <v>33</v>
      </c>
      <c r="E160" s="16"/>
      <c r="F160" s="16"/>
      <c r="G160" s="16"/>
    </row>
    <row r="161" spans="1:7" x14ac:dyDescent="0.3">
      <c r="A161" s="12" t="s">
        <v>34</v>
      </c>
      <c r="B161" s="13" t="s">
        <v>18</v>
      </c>
      <c r="C161" s="13" t="s">
        <v>19</v>
      </c>
      <c r="D161" s="17" t="s">
        <v>35</v>
      </c>
      <c r="E161" s="14">
        <v>1</v>
      </c>
      <c r="F161" s="31"/>
      <c r="G161" s="15">
        <f>ROUND(E161*F161,2)</f>
        <v>0</v>
      </c>
    </row>
    <row r="162" spans="1:7" ht="71.400000000000006" x14ac:dyDescent="0.3">
      <c r="A162" s="16"/>
      <c r="B162" s="16"/>
      <c r="C162" s="16"/>
      <c r="D162" s="17" t="s">
        <v>36</v>
      </c>
      <c r="E162" s="16"/>
      <c r="F162" s="16"/>
      <c r="G162" s="16"/>
    </row>
    <row r="163" spans="1:7" x14ac:dyDescent="0.3">
      <c r="A163" s="12" t="s">
        <v>37</v>
      </c>
      <c r="B163" s="13" t="s">
        <v>18</v>
      </c>
      <c r="C163" s="13" t="s">
        <v>19</v>
      </c>
      <c r="D163" s="17" t="s">
        <v>38</v>
      </c>
      <c r="E163" s="14">
        <v>1</v>
      </c>
      <c r="F163" s="31"/>
      <c r="G163" s="15">
        <f>ROUND(E163*F163,2)</f>
        <v>0</v>
      </c>
    </row>
    <row r="164" spans="1:7" ht="30.6" x14ac:dyDescent="0.3">
      <c r="A164" s="16"/>
      <c r="B164" s="16"/>
      <c r="C164" s="16"/>
      <c r="D164" s="17" t="s">
        <v>39</v>
      </c>
      <c r="E164" s="16"/>
      <c r="F164" s="16"/>
      <c r="G164" s="16"/>
    </row>
    <row r="165" spans="1:7" x14ac:dyDescent="0.3">
      <c r="A165" s="12" t="s">
        <v>40</v>
      </c>
      <c r="B165" s="13" t="s">
        <v>18</v>
      </c>
      <c r="C165" s="13" t="s">
        <v>19</v>
      </c>
      <c r="D165" s="17" t="s">
        <v>41</v>
      </c>
      <c r="E165" s="14">
        <v>1</v>
      </c>
      <c r="F165" s="31"/>
      <c r="G165" s="15">
        <f>ROUND(E165*F165,2)</f>
        <v>0</v>
      </c>
    </row>
    <row r="166" spans="1:7" ht="20.399999999999999" x14ac:dyDescent="0.3">
      <c r="A166" s="16"/>
      <c r="B166" s="16"/>
      <c r="C166" s="16"/>
      <c r="D166" s="17" t="s">
        <v>42</v>
      </c>
      <c r="E166" s="16"/>
      <c r="F166" s="16"/>
      <c r="G166" s="16"/>
    </row>
    <row r="167" spans="1:7" x14ac:dyDescent="0.3">
      <c r="A167" s="12" t="s">
        <v>52</v>
      </c>
      <c r="B167" s="13" t="s">
        <v>18</v>
      </c>
      <c r="C167" s="13" t="s">
        <v>53</v>
      </c>
      <c r="D167" s="17" t="s">
        <v>54</v>
      </c>
      <c r="E167" s="14">
        <v>200</v>
      </c>
      <c r="F167" s="31"/>
      <c r="G167" s="15">
        <f>ROUND(E167*F167,2)</f>
        <v>0</v>
      </c>
    </row>
    <row r="168" spans="1:7" ht="30.6" x14ac:dyDescent="0.3">
      <c r="A168" s="16"/>
      <c r="B168" s="16"/>
      <c r="C168" s="16"/>
      <c r="D168" s="17" t="s">
        <v>55</v>
      </c>
      <c r="E168" s="16"/>
      <c r="F168" s="16"/>
      <c r="G168" s="16"/>
    </row>
    <row r="169" spans="1:7" x14ac:dyDescent="0.3">
      <c r="A169" s="12" t="s">
        <v>211</v>
      </c>
      <c r="B169" s="13" t="s">
        <v>18</v>
      </c>
      <c r="C169" s="13" t="s">
        <v>19</v>
      </c>
      <c r="D169" s="17" t="s">
        <v>212</v>
      </c>
      <c r="E169" s="14">
        <v>1</v>
      </c>
      <c r="F169" s="31"/>
      <c r="G169" s="15">
        <f>ROUND(E169*F169,2)</f>
        <v>0</v>
      </c>
    </row>
    <row r="170" spans="1:7" ht="81.599999999999994" x14ac:dyDescent="0.3">
      <c r="A170" s="16"/>
      <c r="B170" s="16"/>
      <c r="C170" s="16"/>
      <c r="D170" s="17" t="s">
        <v>213</v>
      </c>
      <c r="E170" s="16"/>
      <c r="F170" s="16"/>
      <c r="G170" s="16"/>
    </row>
    <row r="171" spans="1:7" ht="20.399999999999999" x14ac:dyDescent="0.3">
      <c r="A171" s="12" t="s">
        <v>56</v>
      </c>
      <c r="B171" s="13" t="s">
        <v>18</v>
      </c>
      <c r="C171" s="13" t="s">
        <v>19</v>
      </c>
      <c r="D171" s="17" t="s">
        <v>57</v>
      </c>
      <c r="E171" s="14">
        <v>1</v>
      </c>
      <c r="F171" s="31"/>
      <c r="G171" s="15">
        <f>ROUND(E171*F171,2)</f>
        <v>0</v>
      </c>
    </row>
    <row r="172" spans="1:7" ht="142.80000000000001" x14ac:dyDescent="0.3">
      <c r="A172" s="16"/>
      <c r="B172" s="16"/>
      <c r="C172" s="16"/>
      <c r="D172" s="17" t="s">
        <v>58</v>
      </c>
      <c r="E172" s="16"/>
      <c r="F172" s="16"/>
      <c r="G172" s="16"/>
    </row>
    <row r="173" spans="1:7" x14ac:dyDescent="0.3">
      <c r="A173" s="12" t="s">
        <v>214</v>
      </c>
      <c r="B173" s="13" t="s">
        <v>18</v>
      </c>
      <c r="C173" s="13" t="s">
        <v>19</v>
      </c>
      <c r="D173" s="17" t="s">
        <v>215</v>
      </c>
      <c r="E173" s="14">
        <v>1</v>
      </c>
      <c r="F173" s="31"/>
      <c r="G173" s="15">
        <f>ROUND(E173*F173,2)</f>
        <v>0</v>
      </c>
    </row>
    <row r="174" spans="1:7" ht="30.6" x14ac:dyDescent="0.3">
      <c r="A174" s="16"/>
      <c r="B174" s="16"/>
      <c r="C174" s="16"/>
      <c r="D174" s="17" t="s">
        <v>216</v>
      </c>
      <c r="E174" s="16"/>
      <c r="F174" s="16"/>
      <c r="G174" s="16"/>
    </row>
    <row r="175" spans="1:7" ht="20.399999999999999" x14ac:dyDescent="0.3">
      <c r="A175" s="12" t="s">
        <v>217</v>
      </c>
      <c r="B175" s="13" t="s">
        <v>18</v>
      </c>
      <c r="C175" s="13" t="s">
        <v>19</v>
      </c>
      <c r="D175" s="17" t="s">
        <v>218</v>
      </c>
      <c r="E175" s="14">
        <v>1</v>
      </c>
      <c r="F175" s="31"/>
      <c r="G175" s="15">
        <f>ROUND(E175*F175,2)</f>
        <v>0</v>
      </c>
    </row>
    <row r="176" spans="1:7" ht="40.799999999999997" x14ac:dyDescent="0.3">
      <c r="A176" s="16"/>
      <c r="B176" s="16"/>
      <c r="C176" s="16"/>
      <c r="D176" s="17" t="s">
        <v>219</v>
      </c>
      <c r="E176" s="16"/>
      <c r="F176" s="16"/>
      <c r="G176" s="16"/>
    </row>
    <row r="177" spans="1:7" x14ac:dyDescent="0.3">
      <c r="A177" s="12" t="s">
        <v>220</v>
      </c>
      <c r="B177" s="13" t="s">
        <v>18</v>
      </c>
      <c r="C177" s="13" t="s">
        <v>19</v>
      </c>
      <c r="D177" s="17" t="s">
        <v>221</v>
      </c>
      <c r="E177" s="14">
        <v>1</v>
      </c>
      <c r="F177" s="31"/>
      <c r="G177" s="15">
        <f>ROUND(E177*F177,2)</f>
        <v>0</v>
      </c>
    </row>
    <row r="178" spans="1:7" ht="40.799999999999997" x14ac:dyDescent="0.3">
      <c r="A178" s="16"/>
      <c r="B178" s="16"/>
      <c r="C178" s="16"/>
      <c r="D178" s="17" t="s">
        <v>222</v>
      </c>
      <c r="E178" s="16"/>
      <c r="F178" s="16"/>
      <c r="G178" s="16"/>
    </row>
    <row r="179" spans="1:7" x14ac:dyDescent="0.3">
      <c r="A179" s="12" t="s">
        <v>49</v>
      </c>
      <c r="B179" s="13" t="s">
        <v>18</v>
      </c>
      <c r="C179" s="13" t="s">
        <v>19</v>
      </c>
      <c r="D179" s="17" t="s">
        <v>50</v>
      </c>
      <c r="E179" s="14">
        <v>8</v>
      </c>
      <c r="F179" s="31"/>
      <c r="G179" s="15">
        <f>ROUND(E179*F179,2)</f>
        <v>0</v>
      </c>
    </row>
    <row r="180" spans="1:7" ht="30.6" x14ac:dyDescent="0.3">
      <c r="A180" s="16"/>
      <c r="B180" s="16"/>
      <c r="C180" s="16"/>
      <c r="D180" s="17" t="s">
        <v>51</v>
      </c>
      <c r="E180" s="16"/>
      <c r="F180" s="16"/>
      <c r="G180" s="16"/>
    </row>
    <row r="181" spans="1:7" x14ac:dyDescent="0.3">
      <c r="A181" s="12" t="s">
        <v>43</v>
      </c>
      <c r="B181" s="13" t="s">
        <v>18</v>
      </c>
      <c r="C181" s="13" t="s">
        <v>19</v>
      </c>
      <c r="D181" s="17" t="s">
        <v>44</v>
      </c>
      <c r="E181" s="14">
        <v>400</v>
      </c>
      <c r="F181" s="31"/>
      <c r="G181" s="15">
        <f>ROUND(E181*F181,2)</f>
        <v>0</v>
      </c>
    </row>
    <row r="182" spans="1:7" ht="71.400000000000006" x14ac:dyDescent="0.3">
      <c r="A182" s="16"/>
      <c r="B182" s="16"/>
      <c r="C182" s="16"/>
      <c r="D182" s="17" t="s">
        <v>45</v>
      </c>
      <c r="E182" s="16"/>
      <c r="F182" s="16"/>
      <c r="G182" s="16"/>
    </row>
    <row r="183" spans="1:7" x14ac:dyDescent="0.3">
      <c r="A183" s="12" t="s">
        <v>223</v>
      </c>
      <c r="B183" s="13" t="s">
        <v>18</v>
      </c>
      <c r="C183" s="13" t="s">
        <v>114</v>
      </c>
      <c r="D183" s="17" t="s">
        <v>224</v>
      </c>
      <c r="E183" s="14">
        <v>12</v>
      </c>
      <c r="F183" s="31"/>
      <c r="G183" s="15">
        <f>ROUND(E183*F183,2)</f>
        <v>0</v>
      </c>
    </row>
    <row r="184" spans="1:7" ht="40.799999999999997" x14ac:dyDescent="0.3">
      <c r="A184" s="16"/>
      <c r="B184" s="16"/>
      <c r="C184" s="16"/>
      <c r="D184" s="17" t="s">
        <v>225</v>
      </c>
      <c r="E184" s="16"/>
      <c r="F184" s="16"/>
      <c r="G184" s="16"/>
    </row>
    <row r="185" spans="1:7" x14ac:dyDescent="0.3">
      <c r="A185" s="12" t="s">
        <v>46</v>
      </c>
      <c r="B185" s="13" t="s">
        <v>18</v>
      </c>
      <c r="C185" s="13" t="s">
        <v>19</v>
      </c>
      <c r="D185" s="17" t="s">
        <v>47</v>
      </c>
      <c r="E185" s="14">
        <v>4</v>
      </c>
      <c r="F185" s="31"/>
      <c r="G185" s="15">
        <f>ROUND(E185*F185,2)</f>
        <v>0</v>
      </c>
    </row>
    <row r="186" spans="1:7" ht="71.400000000000006" x14ac:dyDescent="0.3">
      <c r="A186" s="16"/>
      <c r="B186" s="16"/>
      <c r="C186" s="16"/>
      <c r="D186" s="17" t="s">
        <v>48</v>
      </c>
      <c r="E186" s="16"/>
      <c r="F186" s="16"/>
      <c r="G186" s="16"/>
    </row>
    <row r="187" spans="1:7" x14ac:dyDescent="0.3">
      <c r="A187" s="12" t="s">
        <v>226</v>
      </c>
      <c r="B187" s="13" t="s">
        <v>18</v>
      </c>
      <c r="C187" s="13" t="s">
        <v>19</v>
      </c>
      <c r="D187" s="17" t="s">
        <v>227</v>
      </c>
      <c r="E187" s="14">
        <v>1</v>
      </c>
      <c r="F187" s="31"/>
      <c r="G187" s="15">
        <f>ROUND(E187*F187,2)</f>
        <v>0</v>
      </c>
    </row>
    <row r="188" spans="1:7" ht="285.60000000000002" x14ac:dyDescent="0.3">
      <c r="A188" s="16"/>
      <c r="B188" s="16"/>
      <c r="C188" s="16"/>
      <c r="D188" s="17" t="s">
        <v>228</v>
      </c>
      <c r="E188" s="16"/>
      <c r="F188" s="16"/>
      <c r="G188" s="16"/>
    </row>
    <row r="189" spans="1:7" x14ac:dyDescent="0.3">
      <c r="A189" s="16"/>
      <c r="B189" s="16"/>
      <c r="C189" s="16"/>
      <c r="D189" s="28" t="s">
        <v>229</v>
      </c>
      <c r="E189" s="14">
        <v>1</v>
      </c>
      <c r="F189" s="18">
        <f>G151+G153+G155+G157+G159+G161+G163+G165+G167+G169+G171+G173+G175+G177+G179+G181+G183+G185+G187</f>
        <v>0</v>
      </c>
      <c r="G189" s="18">
        <f>ROUND(E189*F189,2)</f>
        <v>0</v>
      </c>
    </row>
    <row r="190" spans="1:7" ht="1.05" customHeight="1" x14ac:dyDescent="0.3">
      <c r="A190" s="19"/>
      <c r="B190" s="19"/>
      <c r="C190" s="19"/>
      <c r="D190" s="29"/>
      <c r="E190" s="19"/>
      <c r="F190" s="19"/>
      <c r="G190" s="19"/>
    </row>
    <row r="191" spans="1:7" x14ac:dyDescent="0.3">
      <c r="A191" s="10" t="s">
        <v>230</v>
      </c>
      <c r="B191" s="10" t="s">
        <v>10</v>
      </c>
      <c r="C191" s="10" t="s">
        <v>11</v>
      </c>
      <c r="D191" s="27" t="s">
        <v>61</v>
      </c>
      <c r="E191" s="11">
        <f>E206</f>
        <v>1</v>
      </c>
      <c r="F191" s="11">
        <f>F206</f>
        <v>0</v>
      </c>
      <c r="G191" s="11">
        <f>G206</f>
        <v>0</v>
      </c>
    </row>
    <row r="192" spans="1:7" x14ac:dyDescent="0.3">
      <c r="A192" s="20" t="s">
        <v>231</v>
      </c>
      <c r="B192" s="20" t="s">
        <v>10</v>
      </c>
      <c r="C192" s="20" t="s">
        <v>11</v>
      </c>
      <c r="D192" s="30" t="s">
        <v>232</v>
      </c>
      <c r="E192" s="21">
        <f>E195</f>
        <v>1</v>
      </c>
      <c r="F192" s="21">
        <f>F195</f>
        <v>0</v>
      </c>
      <c r="G192" s="21">
        <f>G195</f>
        <v>0</v>
      </c>
    </row>
    <row r="193" spans="1:7" x14ac:dyDescent="0.3">
      <c r="A193" s="12" t="s">
        <v>233</v>
      </c>
      <c r="B193" s="13" t="s">
        <v>18</v>
      </c>
      <c r="C193" s="13" t="s">
        <v>19</v>
      </c>
      <c r="D193" s="17" t="s">
        <v>234</v>
      </c>
      <c r="E193" s="14">
        <v>3</v>
      </c>
      <c r="F193" s="31"/>
      <c r="G193" s="15">
        <f>ROUND(E193*F193,2)</f>
        <v>0</v>
      </c>
    </row>
    <row r="194" spans="1:7" ht="51" x14ac:dyDescent="0.3">
      <c r="A194" s="16"/>
      <c r="B194" s="16"/>
      <c r="C194" s="16"/>
      <c r="D194" s="17" t="s">
        <v>235</v>
      </c>
      <c r="E194" s="16"/>
      <c r="F194" s="16"/>
      <c r="G194" s="16"/>
    </row>
    <row r="195" spans="1:7" x14ac:dyDescent="0.3">
      <c r="A195" s="16"/>
      <c r="B195" s="16"/>
      <c r="C195" s="16"/>
      <c r="D195" s="28" t="s">
        <v>236</v>
      </c>
      <c r="E195" s="14">
        <v>1</v>
      </c>
      <c r="F195" s="18">
        <f>G193</f>
        <v>0</v>
      </c>
      <c r="G195" s="18">
        <f>ROUND(E195*F195,2)</f>
        <v>0</v>
      </c>
    </row>
    <row r="196" spans="1:7" ht="1.05" customHeight="1" x14ac:dyDescent="0.3">
      <c r="A196" s="19"/>
      <c r="B196" s="19"/>
      <c r="C196" s="19"/>
      <c r="D196" s="29"/>
      <c r="E196" s="19"/>
      <c r="F196" s="19"/>
      <c r="G196" s="19"/>
    </row>
    <row r="197" spans="1:7" x14ac:dyDescent="0.3">
      <c r="A197" s="20" t="s">
        <v>237</v>
      </c>
      <c r="B197" s="20" t="s">
        <v>10</v>
      </c>
      <c r="C197" s="20" t="s">
        <v>11</v>
      </c>
      <c r="D197" s="30" t="s">
        <v>63</v>
      </c>
      <c r="E197" s="21">
        <f>E204</f>
        <v>1</v>
      </c>
      <c r="F197" s="21">
        <f>F204</f>
        <v>0</v>
      </c>
      <c r="G197" s="21">
        <f>G204</f>
        <v>0</v>
      </c>
    </row>
    <row r="198" spans="1:7" ht="20.399999999999999" x14ac:dyDescent="0.3">
      <c r="A198" s="12" t="s">
        <v>64</v>
      </c>
      <c r="B198" s="13" t="s">
        <v>18</v>
      </c>
      <c r="C198" s="13" t="s">
        <v>19</v>
      </c>
      <c r="D198" s="17" t="s">
        <v>65</v>
      </c>
      <c r="E198" s="14">
        <v>7</v>
      </c>
      <c r="F198" s="31"/>
      <c r="G198" s="15">
        <f>ROUND(E198*F198,2)</f>
        <v>0</v>
      </c>
    </row>
    <row r="199" spans="1:7" ht="71.400000000000006" x14ac:dyDescent="0.3">
      <c r="A199" s="16"/>
      <c r="B199" s="16"/>
      <c r="C199" s="16"/>
      <c r="D199" s="17" t="s">
        <v>66</v>
      </c>
      <c r="E199" s="16"/>
      <c r="F199" s="16"/>
      <c r="G199" s="16"/>
    </row>
    <row r="200" spans="1:7" ht="20.399999999999999" x14ac:dyDescent="0.3">
      <c r="A200" s="12" t="s">
        <v>67</v>
      </c>
      <c r="B200" s="13" t="s">
        <v>18</v>
      </c>
      <c r="C200" s="13" t="s">
        <v>19</v>
      </c>
      <c r="D200" s="17" t="s">
        <v>68</v>
      </c>
      <c r="E200" s="14">
        <v>11</v>
      </c>
      <c r="F200" s="31"/>
      <c r="G200" s="15">
        <f>ROUND(E200*F200,2)</f>
        <v>0</v>
      </c>
    </row>
    <row r="201" spans="1:7" ht="71.400000000000006" x14ac:dyDescent="0.3">
      <c r="A201" s="16"/>
      <c r="B201" s="16"/>
      <c r="C201" s="16"/>
      <c r="D201" s="17" t="s">
        <v>69</v>
      </c>
      <c r="E201" s="16"/>
      <c r="F201" s="16"/>
      <c r="G201" s="16"/>
    </row>
    <row r="202" spans="1:7" ht="20.399999999999999" x14ac:dyDescent="0.3">
      <c r="A202" s="12" t="s">
        <v>70</v>
      </c>
      <c r="B202" s="13" t="s">
        <v>18</v>
      </c>
      <c r="C202" s="13" t="s">
        <v>19</v>
      </c>
      <c r="D202" s="17" t="s">
        <v>71</v>
      </c>
      <c r="E202" s="14">
        <v>3</v>
      </c>
      <c r="F202" s="31"/>
      <c r="G202" s="15">
        <f>ROUND(E202*F202,2)</f>
        <v>0</v>
      </c>
    </row>
    <row r="203" spans="1:7" ht="71.400000000000006" x14ac:dyDescent="0.3">
      <c r="A203" s="16"/>
      <c r="B203" s="16"/>
      <c r="C203" s="16"/>
      <c r="D203" s="17" t="s">
        <v>72</v>
      </c>
      <c r="E203" s="16"/>
      <c r="F203" s="16"/>
      <c r="G203" s="16"/>
    </row>
    <row r="204" spans="1:7" x14ac:dyDescent="0.3">
      <c r="A204" s="16"/>
      <c r="B204" s="16"/>
      <c r="C204" s="16"/>
      <c r="D204" s="28" t="s">
        <v>238</v>
      </c>
      <c r="E204" s="14">
        <v>1</v>
      </c>
      <c r="F204" s="18">
        <f>G198+G200+G202</f>
        <v>0</v>
      </c>
      <c r="G204" s="18">
        <f>ROUND(E204*F204,2)</f>
        <v>0</v>
      </c>
    </row>
    <row r="205" spans="1:7" ht="1.05" customHeight="1" x14ac:dyDescent="0.3">
      <c r="A205" s="19"/>
      <c r="B205" s="19"/>
      <c r="C205" s="19"/>
      <c r="D205" s="29"/>
      <c r="E205" s="19"/>
      <c r="F205" s="19"/>
      <c r="G205" s="19"/>
    </row>
    <row r="206" spans="1:7" x14ac:dyDescent="0.3">
      <c r="A206" s="16"/>
      <c r="B206" s="16"/>
      <c r="C206" s="16"/>
      <c r="D206" s="28" t="s">
        <v>239</v>
      </c>
      <c r="E206" s="14">
        <v>1</v>
      </c>
      <c r="F206" s="18">
        <f>G192+G197</f>
        <v>0</v>
      </c>
      <c r="G206" s="18">
        <f>ROUND(E206*F206,2)</f>
        <v>0</v>
      </c>
    </row>
    <row r="207" spans="1:7" ht="1.05" customHeight="1" x14ac:dyDescent="0.3">
      <c r="A207" s="19"/>
      <c r="B207" s="19"/>
      <c r="C207" s="19"/>
      <c r="D207" s="29"/>
      <c r="E207" s="19"/>
      <c r="F207" s="19"/>
      <c r="G207" s="19"/>
    </row>
    <row r="208" spans="1:7" x14ac:dyDescent="0.3">
      <c r="A208" s="10" t="s">
        <v>240</v>
      </c>
      <c r="B208" s="10" t="s">
        <v>10</v>
      </c>
      <c r="C208" s="10" t="s">
        <v>11</v>
      </c>
      <c r="D208" s="27" t="s">
        <v>76</v>
      </c>
      <c r="E208" s="11">
        <f>E313</f>
        <v>1</v>
      </c>
      <c r="F208" s="11">
        <f>F313</f>
        <v>0</v>
      </c>
      <c r="G208" s="11">
        <f>G313</f>
        <v>0</v>
      </c>
    </row>
    <row r="209" spans="1:7" x14ac:dyDescent="0.3">
      <c r="A209" s="20" t="s">
        <v>241</v>
      </c>
      <c r="B209" s="20" t="s">
        <v>10</v>
      </c>
      <c r="C209" s="20" t="s">
        <v>11</v>
      </c>
      <c r="D209" s="30" t="s">
        <v>242</v>
      </c>
      <c r="E209" s="21">
        <f>E218</f>
        <v>1</v>
      </c>
      <c r="F209" s="21">
        <f>F218</f>
        <v>0</v>
      </c>
      <c r="G209" s="21">
        <f>G218</f>
        <v>0</v>
      </c>
    </row>
    <row r="210" spans="1:7" ht="20.399999999999999" x14ac:dyDescent="0.3">
      <c r="A210" s="12" t="s">
        <v>243</v>
      </c>
      <c r="B210" s="13" t="s">
        <v>18</v>
      </c>
      <c r="C210" s="13" t="s">
        <v>19</v>
      </c>
      <c r="D210" s="17" t="s">
        <v>244</v>
      </c>
      <c r="E210" s="14">
        <v>1</v>
      </c>
      <c r="F210" s="31"/>
      <c r="G210" s="15">
        <f>ROUND(E210*F210,2)</f>
        <v>0</v>
      </c>
    </row>
    <row r="211" spans="1:7" ht="265.2" x14ac:dyDescent="0.3">
      <c r="A211" s="16"/>
      <c r="B211" s="16"/>
      <c r="C211" s="16"/>
      <c r="D211" s="17" t="s">
        <v>245</v>
      </c>
      <c r="E211" s="16"/>
      <c r="F211" s="16"/>
      <c r="G211" s="16"/>
    </row>
    <row r="212" spans="1:7" ht="20.399999999999999" x14ac:dyDescent="0.3">
      <c r="A212" s="12" t="s">
        <v>246</v>
      </c>
      <c r="B212" s="13" t="s">
        <v>18</v>
      </c>
      <c r="C212" s="13" t="s">
        <v>19</v>
      </c>
      <c r="D212" s="17" t="s">
        <v>247</v>
      </c>
      <c r="E212" s="14">
        <v>1</v>
      </c>
      <c r="F212" s="31"/>
      <c r="G212" s="15">
        <f>ROUND(E212*F212,2)</f>
        <v>0</v>
      </c>
    </row>
    <row r="213" spans="1:7" ht="91.8" x14ac:dyDescent="0.3">
      <c r="A213" s="16"/>
      <c r="B213" s="16"/>
      <c r="C213" s="16"/>
      <c r="D213" s="17" t="s">
        <v>248</v>
      </c>
      <c r="E213" s="16"/>
      <c r="F213" s="16"/>
      <c r="G213" s="16"/>
    </row>
    <row r="214" spans="1:7" x14ac:dyDescent="0.3">
      <c r="A214" s="12" t="s">
        <v>249</v>
      </c>
      <c r="B214" s="13" t="s">
        <v>18</v>
      </c>
      <c r="C214" s="13" t="s">
        <v>250</v>
      </c>
      <c r="D214" s="17" t="s">
        <v>251</v>
      </c>
      <c r="E214" s="14">
        <v>1.2</v>
      </c>
      <c r="F214" s="31"/>
      <c r="G214" s="15">
        <f>ROUND(E214*F214,2)</f>
        <v>0</v>
      </c>
    </row>
    <row r="215" spans="1:7" ht="91.8" x14ac:dyDescent="0.3">
      <c r="A215" s="16"/>
      <c r="B215" s="16"/>
      <c r="C215" s="16"/>
      <c r="D215" s="17" t="s">
        <v>252</v>
      </c>
      <c r="E215" s="16"/>
      <c r="F215" s="16"/>
      <c r="G215" s="16"/>
    </row>
    <row r="216" spans="1:7" ht="20.399999999999999" x14ac:dyDescent="0.3">
      <c r="A216" s="12" t="s">
        <v>253</v>
      </c>
      <c r="B216" s="13" t="s">
        <v>18</v>
      </c>
      <c r="C216" s="13" t="s">
        <v>19</v>
      </c>
      <c r="D216" s="17" t="s">
        <v>254</v>
      </c>
      <c r="E216" s="14">
        <v>2</v>
      </c>
      <c r="F216" s="31"/>
      <c r="G216" s="15">
        <f>ROUND(E216*F216,2)</f>
        <v>0</v>
      </c>
    </row>
    <row r="217" spans="1:7" ht="112.2" x14ac:dyDescent="0.3">
      <c r="A217" s="16"/>
      <c r="B217" s="16"/>
      <c r="C217" s="16"/>
      <c r="D217" s="17" t="s">
        <v>255</v>
      </c>
      <c r="E217" s="16"/>
      <c r="F217" s="16"/>
      <c r="G217" s="16"/>
    </row>
    <row r="218" spans="1:7" x14ac:dyDescent="0.3">
      <c r="A218" s="16"/>
      <c r="B218" s="16"/>
      <c r="C218" s="16"/>
      <c r="D218" s="28" t="s">
        <v>256</v>
      </c>
      <c r="E218" s="14">
        <v>1</v>
      </c>
      <c r="F218" s="18">
        <f>G210+G212+G214+G216</f>
        <v>0</v>
      </c>
      <c r="G218" s="18">
        <f>ROUND(E218*F218,2)</f>
        <v>0</v>
      </c>
    </row>
    <row r="219" spans="1:7" ht="1.05" customHeight="1" x14ac:dyDescent="0.3">
      <c r="A219" s="19"/>
      <c r="B219" s="19"/>
      <c r="C219" s="19"/>
      <c r="D219" s="29"/>
      <c r="E219" s="19"/>
      <c r="F219" s="19"/>
      <c r="G219" s="19"/>
    </row>
    <row r="220" spans="1:7" x14ac:dyDescent="0.3">
      <c r="A220" s="20" t="s">
        <v>257</v>
      </c>
      <c r="B220" s="20" t="s">
        <v>10</v>
      </c>
      <c r="C220" s="20" t="s">
        <v>11</v>
      </c>
      <c r="D220" s="30" t="s">
        <v>258</v>
      </c>
      <c r="E220" s="21">
        <f>E233</f>
        <v>1</v>
      </c>
      <c r="F220" s="21">
        <f>F233</f>
        <v>0</v>
      </c>
      <c r="G220" s="21">
        <f>G233</f>
        <v>0</v>
      </c>
    </row>
    <row r="221" spans="1:7" ht="20.399999999999999" x14ac:dyDescent="0.3">
      <c r="A221" s="12" t="s">
        <v>259</v>
      </c>
      <c r="B221" s="13" t="s">
        <v>18</v>
      </c>
      <c r="C221" s="13" t="s">
        <v>19</v>
      </c>
      <c r="D221" s="17" t="s">
        <v>260</v>
      </c>
      <c r="E221" s="14">
        <v>1</v>
      </c>
      <c r="F221" s="31"/>
      <c r="G221" s="15">
        <f>ROUND(E221*F221,2)</f>
        <v>0</v>
      </c>
    </row>
    <row r="222" spans="1:7" ht="409.6" x14ac:dyDescent="0.3">
      <c r="A222" s="16"/>
      <c r="B222" s="16"/>
      <c r="C222" s="16"/>
      <c r="D222" s="17" t="s">
        <v>261</v>
      </c>
      <c r="E222" s="16"/>
      <c r="F222" s="16"/>
      <c r="G222" s="16"/>
    </row>
    <row r="223" spans="1:7" x14ac:dyDescent="0.3">
      <c r="A223" s="12" t="s">
        <v>262</v>
      </c>
      <c r="B223" s="13" t="s">
        <v>18</v>
      </c>
      <c r="C223" s="13" t="s">
        <v>19</v>
      </c>
      <c r="D223" s="17" t="s">
        <v>263</v>
      </c>
      <c r="E223" s="14">
        <v>1</v>
      </c>
      <c r="F223" s="31"/>
      <c r="G223" s="15">
        <f>ROUND(E223*F223,2)</f>
        <v>0</v>
      </c>
    </row>
    <row r="224" spans="1:7" ht="409.6" x14ac:dyDescent="0.3">
      <c r="A224" s="16"/>
      <c r="B224" s="16"/>
      <c r="C224" s="16"/>
      <c r="D224" s="17" t="s">
        <v>264</v>
      </c>
      <c r="E224" s="16"/>
      <c r="F224" s="16"/>
      <c r="G224" s="16"/>
    </row>
    <row r="225" spans="1:7" x14ac:dyDescent="0.3">
      <c r="A225" s="12" t="s">
        <v>265</v>
      </c>
      <c r="B225" s="13" t="s">
        <v>18</v>
      </c>
      <c r="C225" s="13" t="s">
        <v>19</v>
      </c>
      <c r="D225" s="17" t="s">
        <v>266</v>
      </c>
      <c r="E225" s="14">
        <v>1</v>
      </c>
      <c r="F225" s="31"/>
      <c r="G225" s="15">
        <f>ROUND(E225*F225,2)</f>
        <v>0</v>
      </c>
    </row>
    <row r="226" spans="1:7" ht="409.6" x14ac:dyDescent="0.3">
      <c r="A226" s="16"/>
      <c r="B226" s="16"/>
      <c r="C226" s="16"/>
      <c r="D226" s="17" t="s">
        <v>267</v>
      </c>
      <c r="E226" s="16"/>
      <c r="F226" s="16"/>
      <c r="G226" s="16"/>
    </row>
    <row r="227" spans="1:7" x14ac:dyDescent="0.3">
      <c r="A227" s="12" t="s">
        <v>268</v>
      </c>
      <c r="B227" s="13" t="s">
        <v>18</v>
      </c>
      <c r="C227" s="13" t="s">
        <v>19</v>
      </c>
      <c r="D227" s="17" t="s">
        <v>269</v>
      </c>
      <c r="E227" s="14">
        <v>1</v>
      </c>
      <c r="F227" s="31"/>
      <c r="G227" s="15">
        <f>ROUND(E227*F227,2)</f>
        <v>0</v>
      </c>
    </row>
    <row r="228" spans="1:7" ht="409.6" x14ac:dyDescent="0.3">
      <c r="A228" s="16"/>
      <c r="B228" s="16"/>
      <c r="C228" s="16"/>
      <c r="D228" s="17" t="s">
        <v>270</v>
      </c>
      <c r="E228" s="16"/>
      <c r="F228" s="16"/>
      <c r="G228" s="16"/>
    </row>
    <row r="229" spans="1:7" x14ac:dyDescent="0.3">
      <c r="A229" s="12" t="s">
        <v>271</v>
      </c>
      <c r="B229" s="13" t="s">
        <v>18</v>
      </c>
      <c r="C229" s="13" t="s">
        <v>19</v>
      </c>
      <c r="D229" s="17" t="s">
        <v>272</v>
      </c>
      <c r="E229" s="14">
        <v>1</v>
      </c>
      <c r="F229" s="31"/>
      <c r="G229" s="15">
        <f>ROUND(E229*F229,2)</f>
        <v>0</v>
      </c>
    </row>
    <row r="230" spans="1:7" ht="336.6" x14ac:dyDescent="0.3">
      <c r="A230" s="16"/>
      <c r="B230" s="16"/>
      <c r="C230" s="16"/>
      <c r="D230" s="17" t="s">
        <v>273</v>
      </c>
      <c r="E230" s="16"/>
      <c r="F230" s="16"/>
      <c r="G230" s="16"/>
    </row>
    <row r="231" spans="1:7" x14ac:dyDescent="0.3">
      <c r="A231" s="12" t="s">
        <v>274</v>
      </c>
      <c r="B231" s="13" t="s">
        <v>18</v>
      </c>
      <c r="C231" s="13" t="s">
        <v>19</v>
      </c>
      <c r="D231" s="17" t="s">
        <v>275</v>
      </c>
      <c r="E231" s="14">
        <v>2</v>
      </c>
      <c r="F231" s="31"/>
      <c r="G231" s="15">
        <f>ROUND(E231*F231,2)</f>
        <v>0</v>
      </c>
    </row>
    <row r="232" spans="1:7" ht="336.6" x14ac:dyDescent="0.3">
      <c r="A232" s="16"/>
      <c r="B232" s="16"/>
      <c r="C232" s="16"/>
      <c r="D232" s="17" t="s">
        <v>276</v>
      </c>
      <c r="E232" s="16"/>
      <c r="F232" s="16"/>
      <c r="G232" s="16"/>
    </row>
    <row r="233" spans="1:7" x14ac:dyDescent="0.3">
      <c r="A233" s="16"/>
      <c r="B233" s="16"/>
      <c r="C233" s="16"/>
      <c r="D233" s="28" t="s">
        <v>277</v>
      </c>
      <c r="E233" s="14">
        <v>1</v>
      </c>
      <c r="F233" s="18">
        <f>G221+G223+G225+G227+G229+G231</f>
        <v>0</v>
      </c>
      <c r="G233" s="18">
        <f>ROUND(E233*F233,2)</f>
        <v>0</v>
      </c>
    </row>
    <row r="234" spans="1:7" ht="1.05" customHeight="1" x14ac:dyDescent="0.3">
      <c r="A234" s="19"/>
      <c r="B234" s="19"/>
      <c r="C234" s="19"/>
      <c r="D234" s="29"/>
      <c r="E234" s="19"/>
      <c r="F234" s="19"/>
      <c r="G234" s="19"/>
    </row>
    <row r="235" spans="1:7" x14ac:dyDescent="0.3">
      <c r="A235" s="20" t="s">
        <v>278</v>
      </c>
      <c r="B235" s="20" t="s">
        <v>10</v>
      </c>
      <c r="C235" s="20" t="s">
        <v>11</v>
      </c>
      <c r="D235" s="30" t="s">
        <v>78</v>
      </c>
      <c r="E235" s="21">
        <f>E262</f>
        <v>1</v>
      </c>
      <c r="F235" s="21">
        <f>F262</f>
        <v>0</v>
      </c>
      <c r="G235" s="21">
        <f>G262</f>
        <v>0</v>
      </c>
    </row>
    <row r="236" spans="1:7" x14ac:dyDescent="0.3">
      <c r="A236" s="12" t="s">
        <v>279</v>
      </c>
      <c r="B236" s="13" t="s">
        <v>18</v>
      </c>
      <c r="C236" s="13" t="s">
        <v>19</v>
      </c>
      <c r="D236" s="17" t="s">
        <v>280</v>
      </c>
      <c r="E236" s="14">
        <v>5</v>
      </c>
      <c r="F236" s="31"/>
      <c r="G236" s="15">
        <f>ROUND(E236*F236,2)</f>
        <v>0</v>
      </c>
    </row>
    <row r="237" spans="1:7" ht="234.6" x14ac:dyDescent="0.3">
      <c r="A237" s="16"/>
      <c r="B237" s="16"/>
      <c r="C237" s="16"/>
      <c r="D237" s="17" t="s">
        <v>281</v>
      </c>
      <c r="E237" s="16"/>
      <c r="F237" s="16"/>
      <c r="G237" s="16"/>
    </row>
    <row r="238" spans="1:7" x14ac:dyDescent="0.3">
      <c r="A238" s="12" t="s">
        <v>282</v>
      </c>
      <c r="B238" s="13" t="s">
        <v>18</v>
      </c>
      <c r="C238" s="13" t="s">
        <v>53</v>
      </c>
      <c r="D238" s="17" t="s">
        <v>283</v>
      </c>
      <c r="E238" s="14">
        <v>10</v>
      </c>
      <c r="F238" s="31"/>
      <c r="G238" s="15">
        <f>ROUND(E238*F238,2)</f>
        <v>0</v>
      </c>
    </row>
    <row r="239" spans="1:7" ht="132.6" x14ac:dyDescent="0.3">
      <c r="A239" s="16"/>
      <c r="B239" s="16"/>
      <c r="C239" s="16"/>
      <c r="D239" s="17" t="s">
        <v>284</v>
      </c>
      <c r="E239" s="16"/>
      <c r="F239" s="16"/>
      <c r="G239" s="16"/>
    </row>
    <row r="240" spans="1:7" x14ac:dyDescent="0.3">
      <c r="A240" s="12" t="s">
        <v>285</v>
      </c>
      <c r="B240" s="13" t="s">
        <v>18</v>
      </c>
      <c r="C240" s="13" t="s">
        <v>53</v>
      </c>
      <c r="D240" s="17" t="s">
        <v>286</v>
      </c>
      <c r="E240" s="14">
        <v>10</v>
      </c>
      <c r="F240" s="31"/>
      <c r="G240" s="15">
        <f>ROUND(E240*F240,2)</f>
        <v>0</v>
      </c>
    </row>
    <row r="241" spans="1:7" ht="132.6" x14ac:dyDescent="0.3">
      <c r="A241" s="16"/>
      <c r="B241" s="16"/>
      <c r="C241" s="16"/>
      <c r="D241" s="17" t="s">
        <v>287</v>
      </c>
      <c r="E241" s="16"/>
      <c r="F241" s="16"/>
      <c r="G241" s="16"/>
    </row>
    <row r="242" spans="1:7" x14ac:dyDescent="0.3">
      <c r="A242" s="12" t="s">
        <v>288</v>
      </c>
      <c r="B242" s="13" t="s">
        <v>18</v>
      </c>
      <c r="C242" s="13" t="s">
        <v>53</v>
      </c>
      <c r="D242" s="17" t="s">
        <v>289</v>
      </c>
      <c r="E242" s="14">
        <v>6</v>
      </c>
      <c r="F242" s="31"/>
      <c r="G242" s="15">
        <f>ROUND(E242*F242,2)</f>
        <v>0</v>
      </c>
    </row>
    <row r="243" spans="1:7" ht="132.6" x14ac:dyDescent="0.3">
      <c r="A243" s="16"/>
      <c r="B243" s="16"/>
      <c r="C243" s="16"/>
      <c r="D243" s="17" t="s">
        <v>290</v>
      </c>
      <c r="E243" s="16"/>
      <c r="F243" s="16"/>
      <c r="G243" s="16"/>
    </row>
    <row r="244" spans="1:7" x14ac:dyDescent="0.3">
      <c r="A244" s="12" t="s">
        <v>291</v>
      </c>
      <c r="B244" s="13" t="s">
        <v>18</v>
      </c>
      <c r="C244" s="13" t="s">
        <v>19</v>
      </c>
      <c r="D244" s="17" t="s">
        <v>292</v>
      </c>
      <c r="E244" s="14">
        <v>5</v>
      </c>
      <c r="F244" s="31"/>
      <c r="G244" s="15">
        <f>ROUND(E244*F244,2)</f>
        <v>0</v>
      </c>
    </row>
    <row r="245" spans="1:7" ht="204" x14ac:dyDescent="0.3">
      <c r="A245" s="16"/>
      <c r="B245" s="16"/>
      <c r="C245" s="16"/>
      <c r="D245" s="17" t="s">
        <v>293</v>
      </c>
      <c r="E245" s="16"/>
      <c r="F245" s="16"/>
      <c r="G245" s="16"/>
    </row>
    <row r="246" spans="1:7" x14ac:dyDescent="0.3">
      <c r="A246" s="12" t="s">
        <v>294</v>
      </c>
      <c r="B246" s="13" t="s">
        <v>18</v>
      </c>
      <c r="C246" s="13" t="s">
        <v>19</v>
      </c>
      <c r="D246" s="17" t="s">
        <v>295</v>
      </c>
      <c r="E246" s="14">
        <v>1</v>
      </c>
      <c r="F246" s="31"/>
      <c r="G246" s="15">
        <f>ROUND(E246*F246,2)</f>
        <v>0</v>
      </c>
    </row>
    <row r="247" spans="1:7" ht="204" x14ac:dyDescent="0.3">
      <c r="A247" s="16"/>
      <c r="B247" s="16"/>
      <c r="C247" s="16"/>
      <c r="D247" s="17" t="s">
        <v>296</v>
      </c>
      <c r="E247" s="16"/>
      <c r="F247" s="16"/>
      <c r="G247" s="16"/>
    </row>
    <row r="248" spans="1:7" x14ac:dyDescent="0.3">
      <c r="A248" s="12" t="s">
        <v>297</v>
      </c>
      <c r="B248" s="13" t="s">
        <v>18</v>
      </c>
      <c r="C248" s="13" t="s">
        <v>19</v>
      </c>
      <c r="D248" s="17" t="s">
        <v>298</v>
      </c>
      <c r="E248" s="14">
        <v>2</v>
      </c>
      <c r="F248" s="31"/>
      <c r="G248" s="15">
        <f>ROUND(E248*F248,2)</f>
        <v>0</v>
      </c>
    </row>
    <row r="249" spans="1:7" ht="204" x14ac:dyDescent="0.3">
      <c r="A249" s="16"/>
      <c r="B249" s="16"/>
      <c r="C249" s="16"/>
      <c r="D249" s="17" t="s">
        <v>299</v>
      </c>
      <c r="E249" s="16"/>
      <c r="F249" s="16"/>
      <c r="G249" s="16"/>
    </row>
    <row r="250" spans="1:7" x14ac:dyDescent="0.3">
      <c r="A250" s="12" t="s">
        <v>300</v>
      </c>
      <c r="B250" s="13" t="s">
        <v>18</v>
      </c>
      <c r="C250" s="13" t="s">
        <v>19</v>
      </c>
      <c r="D250" s="17" t="s">
        <v>301</v>
      </c>
      <c r="E250" s="14">
        <v>5</v>
      </c>
      <c r="F250" s="31"/>
      <c r="G250" s="15">
        <f>ROUND(E250*F250,2)</f>
        <v>0</v>
      </c>
    </row>
    <row r="251" spans="1:7" ht="204" x14ac:dyDescent="0.3">
      <c r="A251" s="16"/>
      <c r="B251" s="16"/>
      <c r="C251" s="16"/>
      <c r="D251" s="17" t="s">
        <v>302</v>
      </c>
      <c r="E251" s="16"/>
      <c r="F251" s="16"/>
      <c r="G251" s="16"/>
    </row>
    <row r="252" spans="1:7" x14ac:dyDescent="0.3">
      <c r="A252" s="12" t="s">
        <v>303</v>
      </c>
      <c r="B252" s="13" t="s">
        <v>18</v>
      </c>
      <c r="C252" s="13" t="s">
        <v>19</v>
      </c>
      <c r="D252" s="17" t="s">
        <v>304</v>
      </c>
      <c r="E252" s="14">
        <v>1</v>
      </c>
      <c r="F252" s="31"/>
      <c r="G252" s="15">
        <f>ROUND(E252*F252,2)</f>
        <v>0</v>
      </c>
    </row>
    <row r="253" spans="1:7" ht="204" x14ac:dyDescent="0.3">
      <c r="A253" s="16"/>
      <c r="B253" s="16"/>
      <c r="C253" s="16"/>
      <c r="D253" s="17" t="s">
        <v>305</v>
      </c>
      <c r="E253" s="16"/>
      <c r="F253" s="16"/>
      <c r="G253" s="16"/>
    </row>
    <row r="254" spans="1:7" x14ac:dyDescent="0.3">
      <c r="A254" s="12" t="s">
        <v>306</v>
      </c>
      <c r="B254" s="13" t="s">
        <v>18</v>
      </c>
      <c r="C254" s="13" t="s">
        <v>19</v>
      </c>
      <c r="D254" s="17" t="s">
        <v>307</v>
      </c>
      <c r="E254" s="14">
        <v>2</v>
      </c>
      <c r="F254" s="31"/>
      <c r="G254" s="15">
        <f>ROUND(E254*F254,2)</f>
        <v>0</v>
      </c>
    </row>
    <row r="255" spans="1:7" ht="204" x14ac:dyDescent="0.3">
      <c r="A255" s="16"/>
      <c r="B255" s="16"/>
      <c r="C255" s="16"/>
      <c r="D255" s="17" t="s">
        <v>308</v>
      </c>
      <c r="E255" s="16"/>
      <c r="F255" s="16"/>
      <c r="G255" s="16"/>
    </row>
    <row r="256" spans="1:7" x14ac:dyDescent="0.3">
      <c r="A256" s="12" t="s">
        <v>309</v>
      </c>
      <c r="B256" s="13" t="s">
        <v>18</v>
      </c>
      <c r="C256" s="13" t="s">
        <v>170</v>
      </c>
      <c r="D256" s="17" t="s">
        <v>310</v>
      </c>
      <c r="E256" s="14">
        <v>62.7</v>
      </c>
      <c r="F256" s="31"/>
      <c r="G256" s="15">
        <f>ROUND(E256*F256,2)</f>
        <v>0</v>
      </c>
    </row>
    <row r="257" spans="1:7" ht="397.8" x14ac:dyDescent="0.3">
      <c r="A257" s="16"/>
      <c r="B257" s="16"/>
      <c r="C257" s="16"/>
      <c r="D257" s="17" t="s">
        <v>311</v>
      </c>
      <c r="E257" s="16"/>
      <c r="F257" s="16"/>
      <c r="G257" s="16"/>
    </row>
    <row r="258" spans="1:7" x14ac:dyDescent="0.3">
      <c r="A258" s="12" t="s">
        <v>312</v>
      </c>
      <c r="B258" s="13" t="s">
        <v>18</v>
      </c>
      <c r="C258" s="13" t="s">
        <v>19</v>
      </c>
      <c r="D258" s="17" t="s">
        <v>313</v>
      </c>
      <c r="E258" s="14">
        <v>1</v>
      </c>
      <c r="F258" s="31"/>
      <c r="G258" s="15">
        <f>ROUND(E258*F258,2)</f>
        <v>0</v>
      </c>
    </row>
    <row r="259" spans="1:7" ht="306" x14ac:dyDescent="0.3">
      <c r="A259" s="16"/>
      <c r="B259" s="16"/>
      <c r="C259" s="16"/>
      <c r="D259" s="17" t="s">
        <v>314</v>
      </c>
      <c r="E259" s="16"/>
      <c r="F259" s="16"/>
      <c r="G259" s="16"/>
    </row>
    <row r="260" spans="1:7" x14ac:dyDescent="0.3">
      <c r="A260" s="12" t="s">
        <v>315</v>
      </c>
      <c r="B260" s="13" t="s">
        <v>18</v>
      </c>
      <c r="C260" s="13" t="s">
        <v>19</v>
      </c>
      <c r="D260" s="17" t="s">
        <v>316</v>
      </c>
      <c r="E260" s="14">
        <v>6</v>
      </c>
      <c r="F260" s="31"/>
      <c r="G260" s="15">
        <f>ROUND(E260*F260,2)</f>
        <v>0</v>
      </c>
    </row>
    <row r="261" spans="1:7" ht="306" x14ac:dyDescent="0.3">
      <c r="A261" s="16"/>
      <c r="B261" s="16"/>
      <c r="C261" s="16"/>
      <c r="D261" s="17" t="s">
        <v>317</v>
      </c>
      <c r="E261" s="16"/>
      <c r="F261" s="16"/>
      <c r="G261" s="16"/>
    </row>
    <row r="262" spans="1:7" x14ac:dyDescent="0.3">
      <c r="A262" s="16"/>
      <c r="B262" s="16"/>
      <c r="C262" s="16"/>
      <c r="D262" s="28" t="s">
        <v>318</v>
      </c>
      <c r="E262" s="14">
        <v>1</v>
      </c>
      <c r="F262" s="18">
        <f>G236+G238+G240+G242+G244+G246+G248+G250+G252+G254+G256+G258+G260</f>
        <v>0</v>
      </c>
      <c r="G262" s="18">
        <f>ROUND(E262*F262,2)</f>
        <v>0</v>
      </c>
    </row>
    <row r="263" spans="1:7" ht="1.05" customHeight="1" x14ac:dyDescent="0.3">
      <c r="A263" s="19"/>
      <c r="B263" s="19"/>
      <c r="C263" s="19"/>
      <c r="D263" s="29"/>
      <c r="E263" s="19"/>
      <c r="F263" s="19"/>
      <c r="G263" s="19"/>
    </row>
    <row r="264" spans="1:7" x14ac:dyDescent="0.3">
      <c r="A264" s="20" t="s">
        <v>319</v>
      </c>
      <c r="B264" s="20" t="s">
        <v>10</v>
      </c>
      <c r="C264" s="20" t="s">
        <v>11</v>
      </c>
      <c r="D264" s="30" t="s">
        <v>320</v>
      </c>
      <c r="E264" s="21">
        <f>E271</f>
        <v>1</v>
      </c>
      <c r="F264" s="21">
        <f>F271</f>
        <v>0</v>
      </c>
      <c r="G264" s="21">
        <f>G271</f>
        <v>0</v>
      </c>
    </row>
    <row r="265" spans="1:7" ht="20.399999999999999" x14ac:dyDescent="0.3">
      <c r="A265" s="12" t="s">
        <v>321</v>
      </c>
      <c r="B265" s="13" t="s">
        <v>18</v>
      </c>
      <c r="C265" s="13" t="s">
        <v>19</v>
      </c>
      <c r="D265" s="17" t="s">
        <v>322</v>
      </c>
      <c r="E265" s="14">
        <v>1</v>
      </c>
      <c r="F265" s="31"/>
      <c r="G265" s="15">
        <f>ROUND(E265*F265,2)</f>
        <v>0</v>
      </c>
    </row>
    <row r="266" spans="1:7" ht="409.6" x14ac:dyDescent="0.3">
      <c r="A266" s="16"/>
      <c r="B266" s="16"/>
      <c r="C266" s="16"/>
      <c r="D266" s="17" t="s">
        <v>323</v>
      </c>
      <c r="E266" s="16"/>
      <c r="F266" s="16"/>
      <c r="G266" s="16"/>
    </row>
    <row r="267" spans="1:7" ht="20.399999999999999" x14ac:dyDescent="0.3">
      <c r="A267" s="12" t="s">
        <v>324</v>
      </c>
      <c r="B267" s="13" t="s">
        <v>18</v>
      </c>
      <c r="C267" s="13" t="s">
        <v>53</v>
      </c>
      <c r="D267" s="17" t="s">
        <v>325</v>
      </c>
      <c r="E267" s="14">
        <v>85</v>
      </c>
      <c r="F267" s="31"/>
      <c r="G267" s="15">
        <f>ROUND(E267*F267,2)</f>
        <v>0</v>
      </c>
    </row>
    <row r="268" spans="1:7" ht="255" x14ac:dyDescent="0.3">
      <c r="A268" s="16"/>
      <c r="B268" s="16"/>
      <c r="C268" s="16"/>
      <c r="D268" s="17" t="s">
        <v>326</v>
      </c>
      <c r="E268" s="16"/>
      <c r="F268" s="16"/>
      <c r="G268" s="16"/>
    </row>
    <row r="269" spans="1:7" ht="20.399999999999999" x14ac:dyDescent="0.3">
      <c r="A269" s="12" t="s">
        <v>327</v>
      </c>
      <c r="B269" s="13" t="s">
        <v>18</v>
      </c>
      <c r="C269" s="13" t="s">
        <v>53</v>
      </c>
      <c r="D269" s="17" t="s">
        <v>328</v>
      </c>
      <c r="E269" s="14">
        <v>85</v>
      </c>
      <c r="F269" s="31"/>
      <c r="G269" s="15">
        <f>ROUND(E269*F269,2)</f>
        <v>0</v>
      </c>
    </row>
    <row r="270" spans="1:7" ht="132.6" x14ac:dyDescent="0.3">
      <c r="A270" s="16"/>
      <c r="B270" s="16"/>
      <c r="C270" s="16"/>
      <c r="D270" s="17" t="s">
        <v>329</v>
      </c>
      <c r="E270" s="16"/>
      <c r="F270" s="16"/>
      <c r="G270" s="16"/>
    </row>
    <row r="271" spans="1:7" x14ac:dyDescent="0.3">
      <c r="A271" s="16"/>
      <c r="B271" s="16"/>
      <c r="C271" s="16"/>
      <c r="D271" s="28" t="s">
        <v>330</v>
      </c>
      <c r="E271" s="14">
        <v>1</v>
      </c>
      <c r="F271" s="18">
        <f>G265+G267+G269</f>
        <v>0</v>
      </c>
      <c r="G271" s="18">
        <f>ROUND(E271*F271,2)</f>
        <v>0</v>
      </c>
    </row>
    <row r="272" spans="1:7" ht="1.05" customHeight="1" x14ac:dyDescent="0.3">
      <c r="A272" s="19"/>
      <c r="B272" s="19"/>
      <c r="C272" s="19"/>
      <c r="D272" s="29"/>
      <c r="E272" s="19"/>
      <c r="F272" s="19"/>
      <c r="G272" s="19"/>
    </row>
    <row r="273" spans="1:7" x14ac:dyDescent="0.3">
      <c r="A273" s="20" t="s">
        <v>331</v>
      </c>
      <c r="B273" s="20" t="s">
        <v>10</v>
      </c>
      <c r="C273" s="20" t="s">
        <v>11</v>
      </c>
      <c r="D273" s="30" t="s">
        <v>84</v>
      </c>
      <c r="E273" s="21">
        <f>E276</f>
        <v>1</v>
      </c>
      <c r="F273" s="21">
        <f>F276</f>
        <v>0</v>
      </c>
      <c r="G273" s="21">
        <f>G276</f>
        <v>0</v>
      </c>
    </row>
    <row r="274" spans="1:7" x14ac:dyDescent="0.3">
      <c r="A274" s="12" t="s">
        <v>85</v>
      </c>
      <c r="B274" s="13" t="s">
        <v>18</v>
      </c>
      <c r="C274" s="13" t="s">
        <v>19</v>
      </c>
      <c r="D274" s="17" t="s">
        <v>86</v>
      </c>
      <c r="E274" s="14">
        <v>1</v>
      </c>
      <c r="F274" s="31"/>
      <c r="G274" s="15">
        <f>ROUND(E274*F274,2)</f>
        <v>0</v>
      </c>
    </row>
    <row r="275" spans="1:7" ht="306" x14ac:dyDescent="0.3">
      <c r="A275" s="16"/>
      <c r="B275" s="16"/>
      <c r="C275" s="16"/>
      <c r="D275" s="17" t="s">
        <v>87</v>
      </c>
      <c r="E275" s="16"/>
      <c r="F275" s="16"/>
      <c r="G275" s="16"/>
    </row>
    <row r="276" spans="1:7" x14ac:dyDescent="0.3">
      <c r="A276" s="16"/>
      <c r="B276" s="16"/>
      <c r="C276" s="16"/>
      <c r="D276" s="28" t="s">
        <v>332</v>
      </c>
      <c r="E276" s="14">
        <v>1</v>
      </c>
      <c r="F276" s="18">
        <f>G274</f>
        <v>0</v>
      </c>
      <c r="G276" s="18">
        <f>ROUND(E276*F276,2)</f>
        <v>0</v>
      </c>
    </row>
    <row r="277" spans="1:7" ht="1.05" customHeight="1" x14ac:dyDescent="0.3">
      <c r="A277" s="19"/>
      <c r="B277" s="19"/>
      <c r="C277" s="19"/>
      <c r="D277" s="29"/>
      <c r="E277" s="19"/>
      <c r="F277" s="19"/>
      <c r="G277" s="19"/>
    </row>
    <row r="278" spans="1:7" x14ac:dyDescent="0.3">
      <c r="A278" s="20" t="s">
        <v>333</v>
      </c>
      <c r="B278" s="20" t="s">
        <v>10</v>
      </c>
      <c r="C278" s="20" t="s">
        <v>11</v>
      </c>
      <c r="D278" s="30" t="s">
        <v>90</v>
      </c>
      <c r="E278" s="21">
        <f>E285</f>
        <v>1</v>
      </c>
      <c r="F278" s="21">
        <f>F285</f>
        <v>0</v>
      </c>
      <c r="G278" s="21">
        <f>G285</f>
        <v>0</v>
      </c>
    </row>
    <row r="279" spans="1:7" x14ac:dyDescent="0.3">
      <c r="A279" s="12" t="s">
        <v>334</v>
      </c>
      <c r="B279" s="13" t="s">
        <v>18</v>
      </c>
      <c r="C279" s="13" t="s">
        <v>19</v>
      </c>
      <c r="D279" s="17" t="s">
        <v>335</v>
      </c>
      <c r="E279" s="14">
        <v>1</v>
      </c>
      <c r="F279" s="31"/>
      <c r="G279" s="15">
        <f>ROUND(E279*F279,2)</f>
        <v>0</v>
      </c>
    </row>
    <row r="280" spans="1:7" ht="193.8" x14ac:dyDescent="0.3">
      <c r="A280" s="16"/>
      <c r="B280" s="16"/>
      <c r="C280" s="16"/>
      <c r="D280" s="17" t="s">
        <v>336</v>
      </c>
      <c r="E280" s="16"/>
      <c r="F280" s="16"/>
      <c r="G280" s="16"/>
    </row>
    <row r="281" spans="1:7" ht="30.6" x14ac:dyDescent="0.3">
      <c r="A281" s="12" t="s">
        <v>337</v>
      </c>
      <c r="B281" s="13" t="s">
        <v>18</v>
      </c>
      <c r="C281" s="13" t="s">
        <v>19</v>
      </c>
      <c r="D281" s="17" t="s">
        <v>338</v>
      </c>
      <c r="E281" s="14">
        <v>1</v>
      </c>
      <c r="F281" s="31"/>
      <c r="G281" s="15">
        <f>ROUND(E281*F281,2)</f>
        <v>0</v>
      </c>
    </row>
    <row r="282" spans="1:7" ht="409.6" x14ac:dyDescent="0.3">
      <c r="A282" s="16"/>
      <c r="B282" s="16"/>
      <c r="C282" s="16"/>
      <c r="D282" s="17" t="s">
        <v>339</v>
      </c>
      <c r="E282" s="16"/>
      <c r="F282" s="16"/>
      <c r="G282" s="16"/>
    </row>
    <row r="283" spans="1:7" ht="20.399999999999999" x14ac:dyDescent="0.3">
      <c r="A283" s="12" t="s">
        <v>94</v>
      </c>
      <c r="B283" s="13" t="s">
        <v>18</v>
      </c>
      <c r="C283" s="13" t="s">
        <v>19</v>
      </c>
      <c r="D283" s="17" t="s">
        <v>95</v>
      </c>
      <c r="E283" s="14">
        <v>1</v>
      </c>
      <c r="F283" s="31"/>
      <c r="G283" s="15">
        <f>ROUND(E283*F283,2)</f>
        <v>0</v>
      </c>
    </row>
    <row r="284" spans="1:7" ht="409.6" x14ac:dyDescent="0.3">
      <c r="A284" s="16"/>
      <c r="B284" s="16"/>
      <c r="C284" s="16"/>
      <c r="D284" s="17" t="s">
        <v>96</v>
      </c>
      <c r="E284" s="16"/>
      <c r="F284" s="16"/>
      <c r="G284" s="16"/>
    </row>
    <row r="285" spans="1:7" x14ac:dyDescent="0.3">
      <c r="A285" s="16"/>
      <c r="B285" s="16"/>
      <c r="C285" s="16"/>
      <c r="D285" s="28" t="s">
        <v>340</v>
      </c>
      <c r="E285" s="14">
        <v>1</v>
      </c>
      <c r="F285" s="18">
        <f>G279+G281+G283</f>
        <v>0</v>
      </c>
      <c r="G285" s="18">
        <f>ROUND(E285*F285,2)</f>
        <v>0</v>
      </c>
    </row>
    <row r="286" spans="1:7" ht="1.05" customHeight="1" x14ac:dyDescent="0.3">
      <c r="A286" s="19"/>
      <c r="B286" s="19"/>
      <c r="C286" s="19"/>
      <c r="D286" s="29"/>
      <c r="E286" s="19"/>
      <c r="F286" s="19"/>
      <c r="G286" s="19"/>
    </row>
    <row r="287" spans="1:7" x14ac:dyDescent="0.3">
      <c r="A287" s="20" t="s">
        <v>341</v>
      </c>
      <c r="B287" s="20" t="s">
        <v>10</v>
      </c>
      <c r="C287" s="20" t="s">
        <v>11</v>
      </c>
      <c r="D287" s="30" t="s">
        <v>342</v>
      </c>
      <c r="E287" s="21">
        <f>E306</f>
        <v>1</v>
      </c>
      <c r="F287" s="21">
        <f>F306</f>
        <v>0</v>
      </c>
      <c r="G287" s="21">
        <f>G306</f>
        <v>0</v>
      </c>
    </row>
    <row r="288" spans="1:7" ht="20.399999999999999" x14ac:dyDescent="0.3">
      <c r="A288" s="12" t="s">
        <v>343</v>
      </c>
      <c r="B288" s="13" t="s">
        <v>18</v>
      </c>
      <c r="C288" s="13" t="s">
        <v>19</v>
      </c>
      <c r="D288" s="17" t="s">
        <v>344</v>
      </c>
      <c r="E288" s="14">
        <v>1</v>
      </c>
      <c r="F288" s="31"/>
      <c r="G288" s="15">
        <f>ROUND(E288*F288,2)</f>
        <v>0</v>
      </c>
    </row>
    <row r="289" spans="1:7" ht="409.6" x14ac:dyDescent="0.3">
      <c r="A289" s="16"/>
      <c r="B289" s="16"/>
      <c r="C289" s="16"/>
      <c r="D289" s="17" t="s">
        <v>345</v>
      </c>
      <c r="E289" s="16"/>
      <c r="F289" s="16"/>
      <c r="G289" s="16"/>
    </row>
    <row r="290" spans="1:7" x14ac:dyDescent="0.3">
      <c r="A290" s="12" t="s">
        <v>346</v>
      </c>
      <c r="B290" s="13" t="s">
        <v>18</v>
      </c>
      <c r="C290" s="13" t="s">
        <v>19</v>
      </c>
      <c r="D290" s="17" t="s">
        <v>347</v>
      </c>
      <c r="E290" s="14">
        <v>1</v>
      </c>
      <c r="F290" s="31"/>
      <c r="G290" s="15">
        <f>ROUND(E290*F290,2)</f>
        <v>0</v>
      </c>
    </row>
    <row r="291" spans="1:7" ht="91.8" x14ac:dyDescent="0.3">
      <c r="A291" s="16"/>
      <c r="B291" s="16"/>
      <c r="C291" s="16"/>
      <c r="D291" s="17" t="s">
        <v>348</v>
      </c>
      <c r="E291" s="16"/>
      <c r="F291" s="16"/>
      <c r="G291" s="16"/>
    </row>
    <row r="292" spans="1:7" ht="20.399999999999999" x14ac:dyDescent="0.3">
      <c r="A292" s="12" t="s">
        <v>349</v>
      </c>
      <c r="B292" s="13" t="s">
        <v>18</v>
      </c>
      <c r="C292" s="13" t="s">
        <v>19</v>
      </c>
      <c r="D292" s="17" t="s">
        <v>350</v>
      </c>
      <c r="E292" s="14">
        <v>1</v>
      </c>
      <c r="F292" s="31"/>
      <c r="G292" s="15">
        <f>ROUND(E292*F292,2)</f>
        <v>0</v>
      </c>
    </row>
    <row r="293" spans="1:7" ht="132.6" x14ac:dyDescent="0.3">
      <c r="A293" s="16"/>
      <c r="B293" s="16"/>
      <c r="C293" s="16"/>
      <c r="D293" s="17" t="s">
        <v>351</v>
      </c>
      <c r="E293" s="16"/>
      <c r="F293" s="16"/>
      <c r="G293" s="16"/>
    </row>
    <row r="294" spans="1:7" ht="20.399999999999999" x14ac:dyDescent="0.3">
      <c r="A294" s="12" t="s">
        <v>352</v>
      </c>
      <c r="B294" s="13" t="s">
        <v>18</v>
      </c>
      <c r="C294" s="13" t="s">
        <v>19</v>
      </c>
      <c r="D294" s="17" t="s">
        <v>353</v>
      </c>
      <c r="E294" s="14">
        <v>2</v>
      </c>
      <c r="F294" s="31"/>
      <c r="G294" s="15">
        <f>ROUND(E294*F294,2)</f>
        <v>0</v>
      </c>
    </row>
    <row r="295" spans="1:7" ht="409.6" x14ac:dyDescent="0.3">
      <c r="A295" s="16"/>
      <c r="B295" s="16"/>
      <c r="C295" s="16"/>
      <c r="D295" s="17" t="s">
        <v>354</v>
      </c>
      <c r="E295" s="16"/>
      <c r="F295" s="16"/>
      <c r="G295" s="16"/>
    </row>
    <row r="296" spans="1:7" ht="20.399999999999999" x14ac:dyDescent="0.3">
      <c r="A296" s="12" t="s">
        <v>355</v>
      </c>
      <c r="B296" s="13" t="s">
        <v>18</v>
      </c>
      <c r="C296" s="13" t="s">
        <v>19</v>
      </c>
      <c r="D296" s="17" t="s">
        <v>356</v>
      </c>
      <c r="E296" s="14">
        <v>6</v>
      </c>
      <c r="F296" s="31"/>
      <c r="G296" s="15">
        <f>ROUND(E296*F296,2)</f>
        <v>0</v>
      </c>
    </row>
    <row r="297" spans="1:7" ht="204" x14ac:dyDescent="0.3">
      <c r="A297" s="16"/>
      <c r="B297" s="16"/>
      <c r="C297" s="16"/>
      <c r="D297" s="17" t="s">
        <v>357</v>
      </c>
      <c r="E297" s="16"/>
      <c r="F297" s="16"/>
      <c r="G297" s="16"/>
    </row>
    <row r="298" spans="1:7" ht="20.399999999999999" x14ac:dyDescent="0.3">
      <c r="A298" s="12" t="s">
        <v>358</v>
      </c>
      <c r="B298" s="13" t="s">
        <v>18</v>
      </c>
      <c r="C298" s="13" t="s">
        <v>19</v>
      </c>
      <c r="D298" s="17" t="s">
        <v>359</v>
      </c>
      <c r="E298" s="14">
        <v>2</v>
      </c>
      <c r="F298" s="31"/>
      <c r="G298" s="15">
        <f>ROUND(E298*F298,2)</f>
        <v>0</v>
      </c>
    </row>
    <row r="299" spans="1:7" ht="122.4" x14ac:dyDescent="0.3">
      <c r="A299" s="16"/>
      <c r="B299" s="16"/>
      <c r="C299" s="16"/>
      <c r="D299" s="17" t="s">
        <v>360</v>
      </c>
      <c r="E299" s="16"/>
      <c r="F299" s="16"/>
      <c r="G299" s="16"/>
    </row>
    <row r="300" spans="1:7" ht="20.399999999999999" x14ac:dyDescent="0.3">
      <c r="A300" s="12" t="s">
        <v>361</v>
      </c>
      <c r="B300" s="13" t="s">
        <v>18</v>
      </c>
      <c r="C300" s="13" t="s">
        <v>19</v>
      </c>
      <c r="D300" s="17" t="s">
        <v>362</v>
      </c>
      <c r="E300" s="14">
        <v>4</v>
      </c>
      <c r="F300" s="31"/>
      <c r="G300" s="15">
        <f>ROUND(E300*F300,2)</f>
        <v>0</v>
      </c>
    </row>
    <row r="301" spans="1:7" ht="163.19999999999999" x14ac:dyDescent="0.3">
      <c r="A301" s="16"/>
      <c r="B301" s="16"/>
      <c r="C301" s="16"/>
      <c r="D301" s="17" t="s">
        <v>363</v>
      </c>
      <c r="E301" s="16"/>
      <c r="F301" s="16"/>
      <c r="G301" s="16"/>
    </row>
    <row r="302" spans="1:7" ht="20.399999999999999" x14ac:dyDescent="0.3">
      <c r="A302" s="12" t="s">
        <v>364</v>
      </c>
      <c r="B302" s="13" t="s">
        <v>18</v>
      </c>
      <c r="C302" s="13" t="s">
        <v>19</v>
      </c>
      <c r="D302" s="17" t="s">
        <v>365</v>
      </c>
      <c r="E302" s="14">
        <v>1</v>
      </c>
      <c r="F302" s="31"/>
      <c r="G302" s="15">
        <f>ROUND(E302*F302,2)</f>
        <v>0</v>
      </c>
    </row>
    <row r="303" spans="1:7" ht="173.4" x14ac:dyDescent="0.3">
      <c r="A303" s="16"/>
      <c r="B303" s="16"/>
      <c r="C303" s="16"/>
      <c r="D303" s="17" t="s">
        <v>366</v>
      </c>
      <c r="E303" s="16"/>
      <c r="F303" s="16"/>
      <c r="G303" s="16"/>
    </row>
    <row r="304" spans="1:7" ht="20.399999999999999" x14ac:dyDescent="0.3">
      <c r="A304" s="12" t="s">
        <v>367</v>
      </c>
      <c r="B304" s="13" t="s">
        <v>18</v>
      </c>
      <c r="C304" s="13" t="s">
        <v>19</v>
      </c>
      <c r="D304" s="17" t="s">
        <v>368</v>
      </c>
      <c r="E304" s="14">
        <v>2</v>
      </c>
      <c r="F304" s="31"/>
      <c r="G304" s="15">
        <f>ROUND(E304*F304,2)</f>
        <v>0</v>
      </c>
    </row>
    <row r="305" spans="1:7" ht="132.6" x14ac:dyDescent="0.3">
      <c r="A305" s="16"/>
      <c r="B305" s="16"/>
      <c r="C305" s="16"/>
      <c r="D305" s="17" t="s">
        <v>369</v>
      </c>
      <c r="E305" s="16"/>
      <c r="F305" s="16"/>
      <c r="G305" s="16"/>
    </row>
    <row r="306" spans="1:7" x14ac:dyDescent="0.3">
      <c r="A306" s="16"/>
      <c r="B306" s="16"/>
      <c r="C306" s="16"/>
      <c r="D306" s="28" t="s">
        <v>370</v>
      </c>
      <c r="E306" s="14">
        <v>1</v>
      </c>
      <c r="F306" s="18">
        <f>G288+G290+G292+G294+G296+G298+G300+G302+G304</f>
        <v>0</v>
      </c>
      <c r="G306" s="18">
        <f>ROUND(E306*F306,2)</f>
        <v>0</v>
      </c>
    </row>
    <row r="307" spans="1:7" ht="1.05" customHeight="1" x14ac:dyDescent="0.3">
      <c r="A307" s="19"/>
      <c r="B307" s="19"/>
      <c r="C307" s="19"/>
      <c r="D307" s="29"/>
      <c r="E307" s="19"/>
      <c r="F307" s="19"/>
      <c r="G307" s="19"/>
    </row>
    <row r="308" spans="1:7" x14ac:dyDescent="0.3">
      <c r="A308" s="20" t="s">
        <v>98</v>
      </c>
      <c r="B308" s="20" t="s">
        <v>10</v>
      </c>
      <c r="C308" s="20" t="s">
        <v>11</v>
      </c>
      <c r="D308" s="30" t="s">
        <v>99</v>
      </c>
      <c r="E308" s="21">
        <f>E311</f>
        <v>1</v>
      </c>
      <c r="F308" s="21">
        <f>F311</f>
        <v>0</v>
      </c>
      <c r="G308" s="21">
        <f>G311</f>
        <v>0</v>
      </c>
    </row>
    <row r="309" spans="1:7" ht="20.399999999999999" x14ac:dyDescent="0.3">
      <c r="A309" s="12" t="s">
        <v>100</v>
      </c>
      <c r="B309" s="13" t="s">
        <v>18</v>
      </c>
      <c r="C309" s="13" t="s">
        <v>19</v>
      </c>
      <c r="D309" s="17" t="s">
        <v>101</v>
      </c>
      <c r="E309" s="14">
        <v>1</v>
      </c>
      <c r="F309" s="31"/>
      <c r="G309" s="15">
        <f>ROUND(E309*F309,2)</f>
        <v>0</v>
      </c>
    </row>
    <row r="310" spans="1:7" ht="409.6" x14ac:dyDescent="0.3">
      <c r="A310" s="16"/>
      <c r="B310" s="16"/>
      <c r="C310" s="16"/>
      <c r="D310" s="17" t="s">
        <v>102</v>
      </c>
      <c r="E310" s="16"/>
      <c r="F310" s="16"/>
      <c r="G310" s="16"/>
    </row>
    <row r="311" spans="1:7" x14ac:dyDescent="0.3">
      <c r="A311" s="16"/>
      <c r="B311" s="16"/>
      <c r="C311" s="16"/>
      <c r="D311" s="28" t="s">
        <v>103</v>
      </c>
      <c r="E311" s="14">
        <v>1</v>
      </c>
      <c r="F311" s="18">
        <f>G309</f>
        <v>0</v>
      </c>
      <c r="G311" s="18">
        <f>ROUND(E311*F311,2)</f>
        <v>0</v>
      </c>
    </row>
    <row r="312" spans="1:7" ht="1.05" customHeight="1" x14ac:dyDescent="0.3">
      <c r="A312" s="19"/>
      <c r="B312" s="19"/>
      <c r="C312" s="19"/>
      <c r="D312" s="29"/>
      <c r="E312" s="19"/>
      <c r="F312" s="19"/>
      <c r="G312" s="19"/>
    </row>
    <row r="313" spans="1:7" x14ac:dyDescent="0.3">
      <c r="A313" s="16"/>
      <c r="B313" s="16"/>
      <c r="C313" s="16"/>
      <c r="D313" s="28" t="s">
        <v>371</v>
      </c>
      <c r="E313" s="14">
        <v>1</v>
      </c>
      <c r="F313" s="18">
        <f>G209+G220+G235+G264+G273+G278+G287+G308</f>
        <v>0</v>
      </c>
      <c r="G313" s="18">
        <f>ROUND(E313*F313,2)</f>
        <v>0</v>
      </c>
    </row>
    <row r="314" spans="1:7" ht="1.05" customHeight="1" x14ac:dyDescent="0.3">
      <c r="A314" s="19"/>
      <c r="B314" s="19"/>
      <c r="C314" s="19"/>
      <c r="D314" s="29"/>
      <c r="E314" s="19"/>
      <c r="F314" s="19"/>
      <c r="G314" s="19"/>
    </row>
    <row r="315" spans="1:7" x14ac:dyDescent="0.3">
      <c r="A315" s="10" t="s">
        <v>372</v>
      </c>
      <c r="B315" s="10" t="s">
        <v>10</v>
      </c>
      <c r="C315" s="10" t="s">
        <v>11</v>
      </c>
      <c r="D315" s="27" t="s">
        <v>106</v>
      </c>
      <c r="E315" s="11">
        <f>E364</f>
        <v>1</v>
      </c>
      <c r="F315" s="11">
        <f>F364</f>
        <v>0</v>
      </c>
      <c r="G315" s="11">
        <f>G364</f>
        <v>0</v>
      </c>
    </row>
    <row r="316" spans="1:7" x14ac:dyDescent="0.3">
      <c r="A316" s="12" t="s">
        <v>373</v>
      </c>
      <c r="B316" s="13" t="s">
        <v>18</v>
      </c>
      <c r="C316" s="13" t="s">
        <v>11</v>
      </c>
      <c r="D316" s="17" t="s">
        <v>374</v>
      </c>
      <c r="E316" s="14">
        <v>1</v>
      </c>
      <c r="F316" s="31"/>
      <c r="G316" s="15">
        <f>ROUND(E316*F316,2)</f>
        <v>0</v>
      </c>
    </row>
    <row r="317" spans="1:7" ht="30.6" x14ac:dyDescent="0.3">
      <c r="A317" s="16"/>
      <c r="B317" s="16"/>
      <c r="C317" s="16"/>
      <c r="D317" s="17" t="s">
        <v>375</v>
      </c>
      <c r="E317" s="16"/>
      <c r="F317" s="16"/>
      <c r="G317" s="16"/>
    </row>
    <row r="318" spans="1:7" x14ac:dyDescent="0.3">
      <c r="A318" s="12" t="s">
        <v>40</v>
      </c>
      <c r="B318" s="13" t="s">
        <v>18</v>
      </c>
      <c r="C318" s="13" t="s">
        <v>19</v>
      </c>
      <c r="D318" s="17" t="s">
        <v>41</v>
      </c>
      <c r="E318" s="14">
        <v>1</v>
      </c>
      <c r="F318" s="31"/>
      <c r="G318" s="15">
        <f>ROUND(E318*F318,2)</f>
        <v>0</v>
      </c>
    </row>
    <row r="319" spans="1:7" ht="20.399999999999999" x14ac:dyDescent="0.3">
      <c r="A319" s="16"/>
      <c r="B319" s="16"/>
      <c r="C319" s="16"/>
      <c r="D319" s="17" t="s">
        <v>42</v>
      </c>
      <c r="E319" s="16"/>
      <c r="F319" s="16"/>
      <c r="G319" s="16"/>
    </row>
    <row r="320" spans="1:7" ht="20.399999999999999" x14ac:dyDescent="0.3">
      <c r="A320" s="12" t="s">
        <v>376</v>
      </c>
      <c r="B320" s="13" t="s">
        <v>18</v>
      </c>
      <c r="C320" s="13" t="s">
        <v>11</v>
      </c>
      <c r="D320" s="17" t="s">
        <v>377</v>
      </c>
      <c r="E320" s="14">
        <v>1</v>
      </c>
      <c r="F320" s="31"/>
      <c r="G320" s="15">
        <f>ROUND(E320*F320,2)</f>
        <v>0</v>
      </c>
    </row>
    <row r="321" spans="1:7" ht="30.6" x14ac:dyDescent="0.3">
      <c r="A321" s="16"/>
      <c r="B321" s="16"/>
      <c r="C321" s="16"/>
      <c r="D321" s="17" t="s">
        <v>378</v>
      </c>
      <c r="E321" s="16"/>
      <c r="F321" s="16"/>
      <c r="G321" s="16"/>
    </row>
    <row r="322" spans="1:7" x14ac:dyDescent="0.3">
      <c r="A322" s="12" t="s">
        <v>379</v>
      </c>
      <c r="B322" s="13" t="s">
        <v>18</v>
      </c>
      <c r="C322" s="13" t="s">
        <v>11</v>
      </c>
      <c r="D322" s="17" t="s">
        <v>380</v>
      </c>
      <c r="E322" s="14">
        <v>1</v>
      </c>
      <c r="F322" s="31"/>
      <c r="G322" s="15">
        <f>ROUND(E322*F322,2)</f>
        <v>0</v>
      </c>
    </row>
    <row r="323" spans="1:7" ht="153" x14ac:dyDescent="0.3">
      <c r="A323" s="16"/>
      <c r="B323" s="16"/>
      <c r="C323" s="16"/>
      <c r="D323" s="17" t="s">
        <v>381</v>
      </c>
      <c r="E323" s="16"/>
      <c r="F323" s="16"/>
      <c r="G323" s="16"/>
    </row>
    <row r="324" spans="1:7" x14ac:dyDescent="0.3">
      <c r="A324" s="12" t="s">
        <v>138</v>
      </c>
      <c r="B324" s="13" t="s">
        <v>18</v>
      </c>
      <c r="C324" s="13" t="s">
        <v>114</v>
      </c>
      <c r="D324" s="17" t="s">
        <v>139</v>
      </c>
      <c r="E324" s="14">
        <v>44</v>
      </c>
      <c r="F324" s="31"/>
      <c r="G324" s="15">
        <f>ROUND(E324*F324,2)</f>
        <v>0</v>
      </c>
    </row>
    <row r="325" spans="1:7" ht="316.2" x14ac:dyDescent="0.3">
      <c r="A325" s="16"/>
      <c r="B325" s="16"/>
      <c r="C325" s="16"/>
      <c r="D325" s="17" t="s">
        <v>140</v>
      </c>
      <c r="E325" s="16"/>
      <c r="F325" s="16"/>
      <c r="G325" s="16"/>
    </row>
    <row r="326" spans="1:7" ht="20.399999999999999" x14ac:dyDescent="0.3">
      <c r="A326" s="12" t="s">
        <v>141</v>
      </c>
      <c r="B326" s="13" t="s">
        <v>18</v>
      </c>
      <c r="C326" s="13" t="s">
        <v>114</v>
      </c>
      <c r="D326" s="17" t="s">
        <v>142</v>
      </c>
      <c r="E326" s="14">
        <v>8</v>
      </c>
      <c r="F326" s="31"/>
      <c r="G326" s="15">
        <f>ROUND(E326*F326,2)</f>
        <v>0</v>
      </c>
    </row>
    <row r="327" spans="1:7" ht="91.8" x14ac:dyDescent="0.3">
      <c r="A327" s="16"/>
      <c r="B327" s="16"/>
      <c r="C327" s="16"/>
      <c r="D327" s="17" t="s">
        <v>143</v>
      </c>
      <c r="E327" s="16"/>
      <c r="F327" s="16"/>
      <c r="G327" s="16"/>
    </row>
    <row r="328" spans="1:7" x14ac:dyDescent="0.3">
      <c r="A328" s="12" t="s">
        <v>382</v>
      </c>
      <c r="B328" s="13" t="s">
        <v>18</v>
      </c>
      <c r="C328" s="13" t="s">
        <v>114</v>
      </c>
      <c r="D328" s="17" t="s">
        <v>383</v>
      </c>
      <c r="E328" s="14">
        <v>5</v>
      </c>
      <c r="F328" s="31"/>
      <c r="G328" s="15">
        <f>ROUND(E328*F328,2)</f>
        <v>0</v>
      </c>
    </row>
    <row r="329" spans="1:7" ht="275.39999999999998" x14ac:dyDescent="0.3">
      <c r="A329" s="16"/>
      <c r="B329" s="16"/>
      <c r="C329" s="16"/>
      <c r="D329" s="17" t="s">
        <v>384</v>
      </c>
      <c r="E329" s="16"/>
      <c r="F329" s="16"/>
      <c r="G329" s="16"/>
    </row>
    <row r="330" spans="1:7" x14ac:dyDescent="0.3">
      <c r="A330" s="12" t="s">
        <v>385</v>
      </c>
      <c r="B330" s="13" t="s">
        <v>18</v>
      </c>
      <c r="C330" s="13" t="s">
        <v>114</v>
      </c>
      <c r="D330" s="17" t="s">
        <v>386</v>
      </c>
      <c r="E330" s="14">
        <v>8</v>
      </c>
      <c r="F330" s="31"/>
      <c r="G330" s="15">
        <f>ROUND(E330*F330,2)</f>
        <v>0</v>
      </c>
    </row>
    <row r="331" spans="1:7" ht="30.6" x14ac:dyDescent="0.3">
      <c r="A331" s="16"/>
      <c r="B331" s="16"/>
      <c r="C331" s="16"/>
      <c r="D331" s="17" t="s">
        <v>387</v>
      </c>
      <c r="E331" s="16"/>
      <c r="F331" s="16"/>
      <c r="G331" s="16"/>
    </row>
    <row r="332" spans="1:7" ht="20.399999999999999" x14ac:dyDescent="0.3">
      <c r="A332" s="12" t="s">
        <v>388</v>
      </c>
      <c r="B332" s="13" t="s">
        <v>18</v>
      </c>
      <c r="C332" s="13" t="s">
        <v>114</v>
      </c>
      <c r="D332" s="17" t="s">
        <v>389</v>
      </c>
      <c r="E332" s="14">
        <v>1</v>
      </c>
      <c r="F332" s="31"/>
      <c r="G332" s="15">
        <f>ROUND(E332*F332,2)</f>
        <v>0</v>
      </c>
    </row>
    <row r="333" spans="1:7" ht="40.799999999999997" x14ac:dyDescent="0.3">
      <c r="A333" s="16"/>
      <c r="B333" s="16"/>
      <c r="C333" s="16"/>
      <c r="D333" s="17" t="s">
        <v>390</v>
      </c>
      <c r="E333" s="16"/>
      <c r="F333" s="16"/>
      <c r="G333" s="16"/>
    </row>
    <row r="334" spans="1:7" x14ac:dyDescent="0.3">
      <c r="A334" s="12" t="s">
        <v>126</v>
      </c>
      <c r="B334" s="13" t="s">
        <v>18</v>
      </c>
      <c r="C334" s="13" t="s">
        <v>19</v>
      </c>
      <c r="D334" s="17" t="s">
        <v>127</v>
      </c>
      <c r="E334" s="14">
        <v>14</v>
      </c>
      <c r="F334" s="31"/>
      <c r="G334" s="15">
        <f>ROUND(E334*F334,2)</f>
        <v>0</v>
      </c>
    </row>
    <row r="335" spans="1:7" ht="61.2" x14ac:dyDescent="0.3">
      <c r="A335" s="16"/>
      <c r="B335" s="16"/>
      <c r="C335" s="16"/>
      <c r="D335" s="17" t="s">
        <v>128</v>
      </c>
      <c r="E335" s="16"/>
      <c r="F335" s="16"/>
      <c r="G335" s="16"/>
    </row>
    <row r="336" spans="1:7" x14ac:dyDescent="0.3">
      <c r="A336" s="12" t="s">
        <v>129</v>
      </c>
      <c r="B336" s="13" t="s">
        <v>18</v>
      </c>
      <c r="C336" s="13" t="s">
        <v>19</v>
      </c>
      <c r="D336" s="17" t="s">
        <v>130</v>
      </c>
      <c r="E336" s="14">
        <v>18</v>
      </c>
      <c r="F336" s="31"/>
      <c r="G336" s="15">
        <f>ROUND(E336*F336,2)</f>
        <v>0</v>
      </c>
    </row>
    <row r="337" spans="1:7" ht="71.400000000000006" x14ac:dyDescent="0.3">
      <c r="A337" s="16"/>
      <c r="B337" s="16"/>
      <c r="C337" s="16"/>
      <c r="D337" s="17" t="s">
        <v>131</v>
      </c>
      <c r="E337" s="16"/>
      <c r="F337" s="16"/>
      <c r="G337" s="16"/>
    </row>
    <row r="338" spans="1:7" ht="20.399999999999999" x14ac:dyDescent="0.3">
      <c r="A338" s="12" t="s">
        <v>391</v>
      </c>
      <c r="B338" s="13" t="s">
        <v>18</v>
      </c>
      <c r="C338" s="13" t="s">
        <v>114</v>
      </c>
      <c r="D338" s="17" t="s">
        <v>392</v>
      </c>
      <c r="E338" s="14">
        <v>3</v>
      </c>
      <c r="F338" s="31"/>
      <c r="G338" s="15">
        <f>ROUND(E338*F338,2)</f>
        <v>0</v>
      </c>
    </row>
    <row r="339" spans="1:7" ht="40.799999999999997" x14ac:dyDescent="0.3">
      <c r="A339" s="16"/>
      <c r="B339" s="16"/>
      <c r="C339" s="16"/>
      <c r="D339" s="17" t="s">
        <v>393</v>
      </c>
      <c r="E339" s="16"/>
      <c r="F339" s="16"/>
      <c r="G339" s="16"/>
    </row>
    <row r="340" spans="1:7" ht="20.399999999999999" x14ac:dyDescent="0.3">
      <c r="A340" s="12" t="s">
        <v>394</v>
      </c>
      <c r="B340" s="13" t="s">
        <v>18</v>
      </c>
      <c r="C340" s="13" t="s">
        <v>114</v>
      </c>
      <c r="D340" s="17" t="s">
        <v>395</v>
      </c>
      <c r="E340" s="14">
        <v>3</v>
      </c>
      <c r="F340" s="31"/>
      <c r="G340" s="15">
        <f>ROUND(E340*F340,2)</f>
        <v>0</v>
      </c>
    </row>
    <row r="341" spans="1:7" ht="20.399999999999999" x14ac:dyDescent="0.3">
      <c r="A341" s="12" t="s">
        <v>117</v>
      </c>
      <c r="B341" s="13" t="s">
        <v>18</v>
      </c>
      <c r="C341" s="13" t="s">
        <v>19</v>
      </c>
      <c r="D341" s="17" t="s">
        <v>118</v>
      </c>
      <c r="E341" s="14">
        <v>3</v>
      </c>
      <c r="F341" s="31"/>
      <c r="G341" s="15">
        <f>ROUND(E341*F341,2)</f>
        <v>0</v>
      </c>
    </row>
    <row r="342" spans="1:7" ht="122.4" x14ac:dyDescent="0.3">
      <c r="A342" s="16"/>
      <c r="B342" s="16"/>
      <c r="C342" s="16"/>
      <c r="D342" s="17" t="s">
        <v>119</v>
      </c>
      <c r="E342" s="16"/>
      <c r="F342" s="16"/>
      <c r="G342" s="16"/>
    </row>
    <row r="343" spans="1:7" x14ac:dyDescent="0.3">
      <c r="A343" s="12" t="s">
        <v>396</v>
      </c>
      <c r="B343" s="13" t="s">
        <v>18</v>
      </c>
      <c r="C343" s="13" t="s">
        <v>53</v>
      </c>
      <c r="D343" s="17" t="s">
        <v>397</v>
      </c>
      <c r="E343" s="14">
        <v>20</v>
      </c>
      <c r="F343" s="31"/>
      <c r="G343" s="15">
        <f>ROUND(E343*F343,2)</f>
        <v>0</v>
      </c>
    </row>
    <row r="344" spans="1:7" ht="40.799999999999997" x14ac:dyDescent="0.3">
      <c r="A344" s="16"/>
      <c r="B344" s="16"/>
      <c r="C344" s="16"/>
      <c r="D344" s="17" t="s">
        <v>398</v>
      </c>
      <c r="E344" s="16"/>
      <c r="F344" s="16"/>
      <c r="G344" s="16"/>
    </row>
    <row r="345" spans="1:7" x14ac:dyDescent="0.3">
      <c r="A345" s="12" t="s">
        <v>153</v>
      </c>
      <c r="B345" s="13" t="s">
        <v>18</v>
      </c>
      <c r="C345" s="13" t="s">
        <v>53</v>
      </c>
      <c r="D345" s="17" t="s">
        <v>154</v>
      </c>
      <c r="E345" s="14">
        <v>80</v>
      </c>
      <c r="F345" s="31"/>
      <c r="G345" s="15">
        <f>ROUND(E345*F345,2)</f>
        <v>0</v>
      </c>
    </row>
    <row r="346" spans="1:7" ht="40.799999999999997" x14ac:dyDescent="0.3">
      <c r="A346" s="16"/>
      <c r="B346" s="16"/>
      <c r="C346" s="16"/>
      <c r="D346" s="17" t="s">
        <v>155</v>
      </c>
      <c r="E346" s="16"/>
      <c r="F346" s="16"/>
      <c r="G346" s="16"/>
    </row>
    <row r="347" spans="1:7" x14ac:dyDescent="0.3">
      <c r="A347" s="12" t="s">
        <v>156</v>
      </c>
      <c r="B347" s="13" t="s">
        <v>18</v>
      </c>
      <c r="C347" s="13" t="s">
        <v>114</v>
      </c>
      <c r="D347" s="17" t="s">
        <v>157</v>
      </c>
      <c r="E347" s="14">
        <v>12</v>
      </c>
      <c r="F347" s="31"/>
      <c r="G347" s="15">
        <f>ROUND(E347*F347,2)</f>
        <v>0</v>
      </c>
    </row>
    <row r="348" spans="1:7" ht="30.6" x14ac:dyDescent="0.3">
      <c r="A348" s="16"/>
      <c r="B348" s="16"/>
      <c r="C348" s="16"/>
      <c r="D348" s="17" t="s">
        <v>158</v>
      </c>
      <c r="E348" s="16"/>
      <c r="F348" s="16"/>
      <c r="G348" s="16"/>
    </row>
    <row r="349" spans="1:7" x14ac:dyDescent="0.3">
      <c r="A349" s="12" t="s">
        <v>399</v>
      </c>
      <c r="B349" s="13" t="s">
        <v>18</v>
      </c>
      <c r="C349" s="13" t="s">
        <v>53</v>
      </c>
      <c r="D349" s="17" t="s">
        <v>400</v>
      </c>
      <c r="E349" s="14">
        <v>20</v>
      </c>
      <c r="F349" s="31"/>
      <c r="G349" s="15">
        <f>ROUND(E349*F349,2)</f>
        <v>0</v>
      </c>
    </row>
    <row r="350" spans="1:7" ht="132.6" x14ac:dyDescent="0.3">
      <c r="A350" s="16"/>
      <c r="B350" s="16"/>
      <c r="C350" s="16"/>
      <c r="D350" s="17" t="s">
        <v>401</v>
      </c>
      <c r="E350" s="16"/>
      <c r="F350" s="16"/>
      <c r="G350" s="16"/>
    </row>
    <row r="351" spans="1:7" ht="20.399999999999999" x14ac:dyDescent="0.3">
      <c r="A351" s="12" t="s">
        <v>402</v>
      </c>
      <c r="B351" s="13" t="s">
        <v>18</v>
      </c>
      <c r="C351" s="13" t="s">
        <v>53</v>
      </c>
      <c r="D351" s="17" t="s">
        <v>403</v>
      </c>
      <c r="E351" s="14">
        <v>20</v>
      </c>
      <c r="F351" s="31"/>
      <c r="G351" s="15">
        <f>ROUND(E351*F351,2)</f>
        <v>0</v>
      </c>
    </row>
    <row r="352" spans="1:7" ht="61.2" x14ac:dyDescent="0.3">
      <c r="A352" s="16"/>
      <c r="B352" s="16"/>
      <c r="C352" s="16"/>
      <c r="D352" s="17" t="s">
        <v>404</v>
      </c>
      <c r="E352" s="16"/>
      <c r="F352" s="16"/>
      <c r="G352" s="16"/>
    </row>
    <row r="353" spans="1:7" x14ac:dyDescent="0.3">
      <c r="A353" s="12" t="s">
        <v>147</v>
      </c>
      <c r="B353" s="13" t="s">
        <v>18</v>
      </c>
      <c r="C353" s="13" t="s">
        <v>53</v>
      </c>
      <c r="D353" s="17" t="s">
        <v>148</v>
      </c>
      <c r="E353" s="14">
        <v>380</v>
      </c>
      <c r="F353" s="31"/>
      <c r="G353" s="15">
        <f>ROUND(E353*F353,2)</f>
        <v>0</v>
      </c>
    </row>
    <row r="354" spans="1:7" ht="91.8" x14ac:dyDescent="0.3">
      <c r="A354" s="16"/>
      <c r="B354" s="16"/>
      <c r="C354" s="16"/>
      <c r="D354" s="17" t="s">
        <v>149</v>
      </c>
      <c r="E354" s="16"/>
      <c r="F354" s="16"/>
      <c r="G354" s="16"/>
    </row>
    <row r="355" spans="1:7" x14ac:dyDescent="0.3">
      <c r="A355" s="12" t="s">
        <v>405</v>
      </c>
      <c r="B355" s="13" t="s">
        <v>18</v>
      </c>
      <c r="C355" s="13" t="s">
        <v>53</v>
      </c>
      <c r="D355" s="17" t="s">
        <v>406</v>
      </c>
      <c r="E355" s="14">
        <v>80</v>
      </c>
      <c r="F355" s="31"/>
      <c r="G355" s="15">
        <f>ROUND(E355*F355,2)</f>
        <v>0</v>
      </c>
    </row>
    <row r="356" spans="1:7" ht="91.8" x14ac:dyDescent="0.3">
      <c r="A356" s="16"/>
      <c r="B356" s="16"/>
      <c r="C356" s="16"/>
      <c r="D356" s="17" t="s">
        <v>407</v>
      </c>
      <c r="E356" s="16"/>
      <c r="F356" s="16"/>
      <c r="G356" s="16"/>
    </row>
    <row r="357" spans="1:7" x14ac:dyDescent="0.3">
      <c r="A357" s="12" t="s">
        <v>408</v>
      </c>
      <c r="B357" s="13" t="s">
        <v>18</v>
      </c>
      <c r="C357" s="13" t="s">
        <v>53</v>
      </c>
      <c r="D357" s="17" t="s">
        <v>409</v>
      </c>
      <c r="E357" s="14">
        <v>80</v>
      </c>
      <c r="F357" s="31"/>
      <c r="G357" s="15">
        <f>ROUND(E357*F357,2)</f>
        <v>0</v>
      </c>
    </row>
    <row r="358" spans="1:7" ht="91.8" x14ac:dyDescent="0.3">
      <c r="A358" s="16"/>
      <c r="B358" s="16"/>
      <c r="C358" s="16"/>
      <c r="D358" s="17" t="s">
        <v>410</v>
      </c>
      <c r="E358" s="16"/>
      <c r="F358" s="16"/>
      <c r="G358" s="16"/>
    </row>
    <row r="359" spans="1:7" x14ac:dyDescent="0.3">
      <c r="A359" s="12" t="s">
        <v>411</v>
      </c>
      <c r="B359" s="13" t="s">
        <v>18</v>
      </c>
      <c r="C359" s="13" t="s">
        <v>53</v>
      </c>
      <c r="D359" s="17" t="s">
        <v>412</v>
      </c>
      <c r="E359" s="14">
        <v>380</v>
      </c>
      <c r="F359" s="31"/>
      <c r="G359" s="15">
        <f>ROUND(E359*F359,2)</f>
        <v>0</v>
      </c>
    </row>
    <row r="360" spans="1:7" ht="91.8" x14ac:dyDescent="0.3">
      <c r="A360" s="16"/>
      <c r="B360" s="16"/>
      <c r="C360" s="16"/>
      <c r="D360" s="17" t="s">
        <v>413</v>
      </c>
      <c r="E360" s="16"/>
      <c r="F360" s="16"/>
      <c r="G360" s="16"/>
    </row>
    <row r="361" spans="1:7" x14ac:dyDescent="0.3">
      <c r="A361" s="12" t="s">
        <v>414</v>
      </c>
      <c r="B361" s="13" t="s">
        <v>18</v>
      </c>
      <c r="C361" s="13" t="s">
        <v>53</v>
      </c>
      <c r="D361" s="17" t="s">
        <v>415</v>
      </c>
      <c r="E361" s="14">
        <v>220</v>
      </c>
      <c r="F361" s="31"/>
      <c r="G361" s="15">
        <f>ROUND(E361*F361,2)</f>
        <v>0</v>
      </c>
    </row>
    <row r="362" spans="1:7" ht="91.8" x14ac:dyDescent="0.3">
      <c r="A362" s="16"/>
      <c r="B362" s="16"/>
      <c r="C362" s="16"/>
      <c r="D362" s="17" t="s">
        <v>416</v>
      </c>
      <c r="E362" s="16"/>
      <c r="F362" s="16"/>
      <c r="G362" s="16"/>
    </row>
    <row r="363" spans="1:7" ht="30.6" x14ac:dyDescent="0.3">
      <c r="A363" s="12" t="s">
        <v>162</v>
      </c>
      <c r="B363" s="13" t="s">
        <v>18</v>
      </c>
      <c r="C363" s="13" t="s">
        <v>114</v>
      </c>
      <c r="D363" s="17" t="s">
        <v>163</v>
      </c>
      <c r="E363" s="14">
        <v>1</v>
      </c>
      <c r="F363" s="31"/>
      <c r="G363" s="15">
        <f>ROUND(E363*F363,2)</f>
        <v>0</v>
      </c>
    </row>
    <row r="364" spans="1:7" x14ac:dyDescent="0.3">
      <c r="A364" s="16"/>
      <c r="B364" s="16"/>
      <c r="C364" s="16"/>
      <c r="D364" s="28" t="s">
        <v>417</v>
      </c>
      <c r="E364" s="14">
        <v>1</v>
      </c>
      <c r="F364" s="18">
        <f>G316+G318+G320+G322+G324+G326+G328+G330+G332+G334+G336+G338+G340+G341+G343+G345+G347+G349+G351+G353+G355+G357+G359+G361+G363</f>
        <v>0</v>
      </c>
      <c r="G364" s="18">
        <f>ROUND(E364*F364,2)</f>
        <v>0</v>
      </c>
    </row>
    <row r="365" spans="1:7" ht="1.05" customHeight="1" x14ac:dyDescent="0.3">
      <c r="A365" s="19"/>
      <c r="B365" s="19"/>
      <c r="C365" s="19"/>
      <c r="D365" s="29"/>
      <c r="E365" s="19"/>
      <c r="F365" s="19"/>
      <c r="G365" s="19"/>
    </row>
    <row r="366" spans="1:7" x14ac:dyDescent="0.3">
      <c r="A366" s="10" t="s">
        <v>418</v>
      </c>
      <c r="B366" s="10" t="s">
        <v>10</v>
      </c>
      <c r="C366" s="10" t="s">
        <v>11</v>
      </c>
      <c r="D366" s="27" t="s">
        <v>166</v>
      </c>
      <c r="E366" s="11">
        <f>E457</f>
        <v>1</v>
      </c>
      <c r="F366" s="11">
        <f>F457</f>
        <v>0</v>
      </c>
      <c r="G366" s="11">
        <f>G457</f>
        <v>0</v>
      </c>
    </row>
    <row r="367" spans="1:7" x14ac:dyDescent="0.3">
      <c r="A367" s="20" t="s">
        <v>419</v>
      </c>
      <c r="B367" s="20" t="s">
        <v>10</v>
      </c>
      <c r="C367" s="20" t="s">
        <v>11</v>
      </c>
      <c r="D367" s="30" t="s">
        <v>168</v>
      </c>
      <c r="E367" s="21">
        <f>E386</f>
        <v>1</v>
      </c>
      <c r="F367" s="21">
        <f>F386</f>
        <v>0</v>
      </c>
      <c r="G367" s="21">
        <f>G386</f>
        <v>0</v>
      </c>
    </row>
    <row r="368" spans="1:7" x14ac:dyDescent="0.3">
      <c r="A368" s="12" t="s">
        <v>420</v>
      </c>
      <c r="B368" s="13" t="s">
        <v>18</v>
      </c>
      <c r="C368" s="13" t="s">
        <v>19</v>
      </c>
      <c r="D368" s="17" t="s">
        <v>421</v>
      </c>
      <c r="E368" s="14">
        <v>5</v>
      </c>
      <c r="F368" s="31"/>
      <c r="G368" s="15">
        <f>ROUND(E368*F368,2)</f>
        <v>0</v>
      </c>
    </row>
    <row r="369" spans="1:7" ht="51" x14ac:dyDescent="0.3">
      <c r="A369" s="16"/>
      <c r="B369" s="16"/>
      <c r="C369" s="16"/>
      <c r="D369" s="17" t="s">
        <v>422</v>
      </c>
      <c r="E369" s="16"/>
      <c r="F369" s="16"/>
      <c r="G369" s="16"/>
    </row>
    <row r="370" spans="1:7" x14ac:dyDescent="0.3">
      <c r="A370" s="12" t="s">
        <v>423</v>
      </c>
      <c r="B370" s="13" t="s">
        <v>18</v>
      </c>
      <c r="C370" s="13" t="s">
        <v>19</v>
      </c>
      <c r="D370" s="17" t="s">
        <v>424</v>
      </c>
      <c r="E370" s="14">
        <v>5</v>
      </c>
      <c r="F370" s="31"/>
      <c r="G370" s="15">
        <f>ROUND(E370*F370,2)</f>
        <v>0</v>
      </c>
    </row>
    <row r="371" spans="1:7" ht="40.799999999999997" x14ac:dyDescent="0.3">
      <c r="A371" s="16"/>
      <c r="B371" s="16"/>
      <c r="C371" s="16"/>
      <c r="D371" s="17" t="s">
        <v>425</v>
      </c>
      <c r="E371" s="16"/>
      <c r="F371" s="16"/>
      <c r="G371" s="16"/>
    </row>
    <row r="372" spans="1:7" x14ac:dyDescent="0.3">
      <c r="A372" s="12" t="s">
        <v>426</v>
      </c>
      <c r="B372" s="13" t="s">
        <v>18</v>
      </c>
      <c r="C372" s="13" t="s">
        <v>19</v>
      </c>
      <c r="D372" s="17" t="s">
        <v>427</v>
      </c>
      <c r="E372" s="14">
        <v>2</v>
      </c>
      <c r="F372" s="31"/>
      <c r="G372" s="15">
        <f>ROUND(E372*F372,2)</f>
        <v>0</v>
      </c>
    </row>
    <row r="373" spans="1:7" ht="51" x14ac:dyDescent="0.3">
      <c r="A373" s="16"/>
      <c r="B373" s="16"/>
      <c r="C373" s="16"/>
      <c r="D373" s="17" t="s">
        <v>428</v>
      </c>
      <c r="E373" s="16"/>
      <c r="F373" s="16"/>
      <c r="G373" s="16"/>
    </row>
    <row r="374" spans="1:7" x14ac:dyDescent="0.3">
      <c r="A374" s="12" t="s">
        <v>429</v>
      </c>
      <c r="B374" s="13" t="s">
        <v>18</v>
      </c>
      <c r="C374" s="13" t="s">
        <v>19</v>
      </c>
      <c r="D374" s="17" t="s">
        <v>430</v>
      </c>
      <c r="E374" s="14">
        <v>8</v>
      </c>
      <c r="F374" s="31"/>
      <c r="G374" s="15">
        <f>ROUND(E374*F374,2)</f>
        <v>0</v>
      </c>
    </row>
    <row r="375" spans="1:7" ht="40.799999999999997" x14ac:dyDescent="0.3">
      <c r="A375" s="16"/>
      <c r="B375" s="16"/>
      <c r="C375" s="16"/>
      <c r="D375" s="17" t="s">
        <v>431</v>
      </c>
      <c r="E375" s="16"/>
      <c r="F375" s="16"/>
      <c r="G375" s="16"/>
    </row>
    <row r="376" spans="1:7" x14ac:dyDescent="0.3">
      <c r="A376" s="12" t="s">
        <v>432</v>
      </c>
      <c r="B376" s="13" t="s">
        <v>18</v>
      </c>
      <c r="C376" s="13" t="s">
        <v>170</v>
      </c>
      <c r="D376" s="17" t="s">
        <v>433</v>
      </c>
      <c r="E376" s="14">
        <v>328.44</v>
      </c>
      <c r="F376" s="31"/>
      <c r="G376" s="15">
        <f>ROUND(E376*F376,2)</f>
        <v>0</v>
      </c>
    </row>
    <row r="377" spans="1:7" ht="40.799999999999997" x14ac:dyDescent="0.3">
      <c r="A377" s="16"/>
      <c r="B377" s="16"/>
      <c r="C377" s="16"/>
      <c r="D377" s="17" t="s">
        <v>434</v>
      </c>
      <c r="E377" s="16"/>
      <c r="F377" s="16"/>
      <c r="G377" s="16"/>
    </row>
    <row r="378" spans="1:7" x14ac:dyDescent="0.3">
      <c r="A378" s="12" t="s">
        <v>435</v>
      </c>
      <c r="B378" s="13" t="s">
        <v>18</v>
      </c>
      <c r="C378" s="13" t="s">
        <v>170</v>
      </c>
      <c r="D378" s="17" t="s">
        <v>436</v>
      </c>
      <c r="E378" s="14">
        <v>106</v>
      </c>
      <c r="F378" s="31"/>
      <c r="G378" s="15">
        <f>ROUND(E378*F378,2)</f>
        <v>0</v>
      </c>
    </row>
    <row r="379" spans="1:7" ht="51" x14ac:dyDescent="0.3">
      <c r="A379" s="16"/>
      <c r="B379" s="16"/>
      <c r="C379" s="16"/>
      <c r="D379" s="17" t="s">
        <v>437</v>
      </c>
      <c r="E379" s="16"/>
      <c r="F379" s="16"/>
      <c r="G379" s="16"/>
    </row>
    <row r="380" spans="1:7" ht="20.399999999999999" x14ac:dyDescent="0.3">
      <c r="A380" s="12" t="s">
        <v>438</v>
      </c>
      <c r="B380" s="13" t="s">
        <v>18</v>
      </c>
      <c r="C380" s="13" t="s">
        <v>170</v>
      </c>
      <c r="D380" s="17" t="s">
        <v>439</v>
      </c>
      <c r="E380" s="14">
        <v>63.25</v>
      </c>
      <c r="F380" s="31"/>
      <c r="G380" s="15">
        <f>ROUND(E380*F380,2)</f>
        <v>0</v>
      </c>
    </row>
    <row r="381" spans="1:7" ht="40.799999999999997" x14ac:dyDescent="0.3">
      <c r="A381" s="16"/>
      <c r="B381" s="16"/>
      <c r="C381" s="16"/>
      <c r="D381" s="17" t="s">
        <v>440</v>
      </c>
      <c r="E381" s="16"/>
      <c r="F381" s="16"/>
      <c r="G381" s="16"/>
    </row>
    <row r="382" spans="1:7" x14ac:dyDescent="0.3">
      <c r="A382" s="12" t="s">
        <v>441</v>
      </c>
      <c r="B382" s="13" t="s">
        <v>18</v>
      </c>
      <c r="C382" s="13" t="s">
        <v>170</v>
      </c>
      <c r="D382" s="17" t="s">
        <v>442</v>
      </c>
      <c r="E382" s="14">
        <v>8</v>
      </c>
      <c r="F382" s="31"/>
      <c r="G382" s="15">
        <f>ROUND(E382*F382,2)</f>
        <v>0</v>
      </c>
    </row>
    <row r="383" spans="1:7" ht="61.2" x14ac:dyDescent="0.3">
      <c r="A383" s="16"/>
      <c r="B383" s="16"/>
      <c r="C383" s="16"/>
      <c r="D383" s="17" t="s">
        <v>443</v>
      </c>
      <c r="E383" s="16"/>
      <c r="F383" s="16"/>
      <c r="G383" s="16"/>
    </row>
    <row r="384" spans="1:7" x14ac:dyDescent="0.3">
      <c r="A384" s="12" t="s">
        <v>444</v>
      </c>
      <c r="B384" s="13" t="s">
        <v>18</v>
      </c>
      <c r="C384" s="13" t="s">
        <v>170</v>
      </c>
      <c r="D384" s="17" t="s">
        <v>445</v>
      </c>
      <c r="E384" s="14">
        <v>57.5</v>
      </c>
      <c r="F384" s="31"/>
      <c r="G384" s="15">
        <f>ROUND(E384*F384,2)</f>
        <v>0</v>
      </c>
    </row>
    <row r="385" spans="1:7" ht="61.2" x14ac:dyDescent="0.3">
      <c r="A385" s="16"/>
      <c r="B385" s="16"/>
      <c r="C385" s="16"/>
      <c r="D385" s="17" t="s">
        <v>446</v>
      </c>
      <c r="E385" s="16"/>
      <c r="F385" s="16"/>
      <c r="G385" s="16"/>
    </row>
    <row r="386" spans="1:7" x14ac:dyDescent="0.3">
      <c r="A386" s="16"/>
      <c r="B386" s="16"/>
      <c r="C386" s="16"/>
      <c r="D386" s="28" t="s">
        <v>447</v>
      </c>
      <c r="E386" s="14">
        <v>1</v>
      </c>
      <c r="F386" s="18">
        <f>G368+G370+G372+G374+G376+G378+G380+G382+G384</f>
        <v>0</v>
      </c>
      <c r="G386" s="18">
        <f>ROUND(E386*F386,2)</f>
        <v>0</v>
      </c>
    </row>
    <row r="387" spans="1:7" ht="1.05" customHeight="1" x14ac:dyDescent="0.3">
      <c r="A387" s="19"/>
      <c r="B387" s="19"/>
      <c r="C387" s="19"/>
      <c r="D387" s="29"/>
      <c r="E387" s="19"/>
      <c r="F387" s="19"/>
      <c r="G387" s="19"/>
    </row>
    <row r="388" spans="1:7" x14ac:dyDescent="0.3">
      <c r="A388" s="20" t="s">
        <v>448</v>
      </c>
      <c r="B388" s="20" t="s">
        <v>10</v>
      </c>
      <c r="C388" s="20" t="s">
        <v>11</v>
      </c>
      <c r="D388" s="30" t="s">
        <v>449</v>
      </c>
      <c r="E388" s="21">
        <f>E401</f>
        <v>1</v>
      </c>
      <c r="F388" s="21">
        <f>F401</f>
        <v>0</v>
      </c>
      <c r="G388" s="21">
        <f>G401</f>
        <v>0</v>
      </c>
    </row>
    <row r="389" spans="1:7" x14ac:dyDescent="0.3">
      <c r="A389" s="12" t="s">
        <v>450</v>
      </c>
      <c r="B389" s="13" t="s">
        <v>18</v>
      </c>
      <c r="C389" s="13" t="s">
        <v>170</v>
      </c>
      <c r="D389" s="17" t="s">
        <v>451</v>
      </c>
      <c r="E389" s="14">
        <v>77</v>
      </c>
      <c r="F389" s="31"/>
      <c r="G389" s="15">
        <f>ROUND(E389*F389,2)</f>
        <v>0</v>
      </c>
    </row>
    <row r="390" spans="1:7" ht="81.599999999999994" x14ac:dyDescent="0.3">
      <c r="A390" s="16"/>
      <c r="B390" s="16"/>
      <c r="C390" s="16"/>
      <c r="D390" s="17" t="s">
        <v>452</v>
      </c>
      <c r="E390" s="16"/>
      <c r="F390" s="16"/>
      <c r="G390" s="16"/>
    </row>
    <row r="391" spans="1:7" ht="20.399999999999999" x14ac:dyDescent="0.3">
      <c r="A391" s="12" t="s">
        <v>453</v>
      </c>
      <c r="B391" s="13" t="s">
        <v>18</v>
      </c>
      <c r="C391" s="13" t="s">
        <v>170</v>
      </c>
      <c r="D391" s="17" t="s">
        <v>454</v>
      </c>
      <c r="E391" s="14">
        <v>286.44</v>
      </c>
      <c r="F391" s="31"/>
      <c r="G391" s="15">
        <f>ROUND(E391*F391,2)</f>
        <v>0</v>
      </c>
    </row>
    <row r="392" spans="1:7" ht="71.400000000000006" x14ac:dyDescent="0.3">
      <c r="A392" s="16"/>
      <c r="B392" s="16"/>
      <c r="C392" s="16"/>
      <c r="D392" s="17" t="s">
        <v>455</v>
      </c>
      <c r="E392" s="16"/>
      <c r="F392" s="16"/>
      <c r="G392" s="16"/>
    </row>
    <row r="393" spans="1:7" x14ac:dyDescent="0.3">
      <c r="A393" s="12" t="s">
        <v>456</v>
      </c>
      <c r="B393" s="13" t="s">
        <v>18</v>
      </c>
      <c r="C393" s="13" t="s">
        <v>19</v>
      </c>
      <c r="D393" s="17" t="s">
        <v>457</v>
      </c>
      <c r="E393" s="14">
        <v>4</v>
      </c>
      <c r="F393" s="31"/>
      <c r="G393" s="15">
        <f>ROUND(E393*F393,2)</f>
        <v>0</v>
      </c>
    </row>
    <row r="394" spans="1:7" ht="71.400000000000006" x14ac:dyDescent="0.3">
      <c r="A394" s="16"/>
      <c r="B394" s="16"/>
      <c r="C394" s="16"/>
      <c r="D394" s="17" t="s">
        <v>458</v>
      </c>
      <c r="E394" s="16"/>
      <c r="F394" s="16"/>
      <c r="G394" s="16"/>
    </row>
    <row r="395" spans="1:7" x14ac:dyDescent="0.3">
      <c r="A395" s="12" t="s">
        <v>459</v>
      </c>
      <c r="B395" s="13" t="s">
        <v>18</v>
      </c>
      <c r="C395" s="13" t="s">
        <v>170</v>
      </c>
      <c r="D395" s="17" t="s">
        <v>460</v>
      </c>
      <c r="E395" s="14">
        <v>5</v>
      </c>
      <c r="F395" s="31"/>
      <c r="G395" s="15">
        <f>ROUND(E395*F395,2)</f>
        <v>0</v>
      </c>
    </row>
    <row r="396" spans="1:7" ht="40.799999999999997" x14ac:dyDescent="0.3">
      <c r="A396" s="16"/>
      <c r="B396" s="16"/>
      <c r="C396" s="16"/>
      <c r="D396" s="17" t="s">
        <v>461</v>
      </c>
      <c r="E396" s="16"/>
      <c r="F396" s="16"/>
      <c r="G396" s="16"/>
    </row>
    <row r="397" spans="1:7" x14ac:dyDescent="0.3">
      <c r="A397" s="12" t="s">
        <v>462</v>
      </c>
      <c r="B397" s="13" t="s">
        <v>18</v>
      </c>
      <c r="C397" s="13" t="s">
        <v>53</v>
      </c>
      <c r="D397" s="17" t="s">
        <v>463</v>
      </c>
      <c r="E397" s="14">
        <v>53.84</v>
      </c>
      <c r="F397" s="31"/>
      <c r="G397" s="15">
        <f>ROUND(E397*F397,2)</f>
        <v>0</v>
      </c>
    </row>
    <row r="398" spans="1:7" ht="61.2" x14ac:dyDescent="0.3">
      <c r="A398" s="16"/>
      <c r="B398" s="16"/>
      <c r="C398" s="16"/>
      <c r="D398" s="17" t="s">
        <v>464</v>
      </c>
      <c r="E398" s="16"/>
      <c r="F398" s="16"/>
      <c r="G398" s="16"/>
    </row>
    <row r="399" spans="1:7" x14ac:dyDescent="0.3">
      <c r="A399" s="12" t="s">
        <v>465</v>
      </c>
      <c r="B399" s="13" t="s">
        <v>18</v>
      </c>
      <c r="C399" s="13" t="s">
        <v>170</v>
      </c>
      <c r="D399" s="17" t="s">
        <v>466</v>
      </c>
      <c r="E399" s="14">
        <v>106</v>
      </c>
      <c r="F399" s="31"/>
      <c r="G399" s="15">
        <f>ROUND(E399*F399,2)</f>
        <v>0</v>
      </c>
    </row>
    <row r="400" spans="1:7" ht="275.39999999999998" x14ac:dyDescent="0.3">
      <c r="A400" s="16"/>
      <c r="B400" s="16"/>
      <c r="C400" s="16"/>
      <c r="D400" s="17" t="s">
        <v>467</v>
      </c>
      <c r="E400" s="16"/>
      <c r="F400" s="16"/>
      <c r="G400" s="16"/>
    </row>
    <row r="401" spans="1:7" x14ac:dyDescent="0.3">
      <c r="A401" s="16"/>
      <c r="B401" s="16"/>
      <c r="C401" s="16"/>
      <c r="D401" s="28" t="s">
        <v>468</v>
      </c>
      <c r="E401" s="14">
        <v>1</v>
      </c>
      <c r="F401" s="18">
        <f>G389+G391+G393+G395+G397+G399</f>
        <v>0</v>
      </c>
      <c r="G401" s="18">
        <f>ROUND(E401*F401,2)</f>
        <v>0</v>
      </c>
    </row>
    <row r="402" spans="1:7" ht="1.05" customHeight="1" x14ac:dyDescent="0.3">
      <c r="A402" s="19"/>
      <c r="B402" s="19"/>
      <c r="C402" s="19"/>
      <c r="D402" s="29"/>
      <c r="E402" s="19"/>
      <c r="F402" s="19"/>
      <c r="G402" s="19"/>
    </row>
    <row r="403" spans="1:7" x14ac:dyDescent="0.3">
      <c r="A403" s="20" t="s">
        <v>469</v>
      </c>
      <c r="B403" s="20" t="s">
        <v>10</v>
      </c>
      <c r="C403" s="20" t="s">
        <v>11</v>
      </c>
      <c r="D403" s="30" t="s">
        <v>470</v>
      </c>
      <c r="E403" s="21">
        <f>E408</f>
        <v>1</v>
      </c>
      <c r="F403" s="21">
        <f>F408</f>
        <v>0</v>
      </c>
      <c r="G403" s="21">
        <f>G408</f>
        <v>0</v>
      </c>
    </row>
    <row r="404" spans="1:7" x14ac:dyDescent="0.3">
      <c r="A404" s="12" t="s">
        <v>471</v>
      </c>
      <c r="B404" s="13" t="s">
        <v>18</v>
      </c>
      <c r="C404" s="13" t="s">
        <v>19</v>
      </c>
      <c r="D404" s="17" t="s">
        <v>472</v>
      </c>
      <c r="E404" s="14">
        <v>5</v>
      </c>
      <c r="F404" s="31"/>
      <c r="G404" s="15">
        <f>ROUND(E404*F404,2)</f>
        <v>0</v>
      </c>
    </row>
    <row r="405" spans="1:7" ht="81.599999999999994" x14ac:dyDescent="0.3">
      <c r="A405" s="16"/>
      <c r="B405" s="16"/>
      <c r="C405" s="16"/>
      <c r="D405" s="17" t="s">
        <v>473</v>
      </c>
      <c r="E405" s="16"/>
      <c r="F405" s="16"/>
      <c r="G405" s="16"/>
    </row>
    <row r="406" spans="1:7" x14ac:dyDescent="0.3">
      <c r="A406" s="12" t="s">
        <v>474</v>
      </c>
      <c r="B406" s="13" t="s">
        <v>18</v>
      </c>
      <c r="C406" s="13" t="s">
        <v>19</v>
      </c>
      <c r="D406" s="17" t="s">
        <v>475</v>
      </c>
      <c r="E406" s="14">
        <v>5</v>
      </c>
      <c r="F406" s="31"/>
      <c r="G406" s="15">
        <f>ROUND(E406*F406,2)</f>
        <v>0</v>
      </c>
    </row>
    <row r="407" spans="1:7" ht="30.6" x14ac:dyDescent="0.3">
      <c r="A407" s="16"/>
      <c r="B407" s="16"/>
      <c r="C407" s="16"/>
      <c r="D407" s="17" t="s">
        <v>476</v>
      </c>
      <c r="E407" s="16"/>
      <c r="F407" s="16"/>
      <c r="G407" s="16"/>
    </row>
    <row r="408" spans="1:7" x14ac:dyDescent="0.3">
      <c r="A408" s="16"/>
      <c r="B408" s="16"/>
      <c r="C408" s="16"/>
      <c r="D408" s="28" t="s">
        <v>477</v>
      </c>
      <c r="E408" s="14">
        <v>1</v>
      </c>
      <c r="F408" s="18">
        <f>G404+G406</f>
        <v>0</v>
      </c>
      <c r="G408" s="18">
        <f>ROUND(E408*F408,2)</f>
        <v>0</v>
      </c>
    </row>
    <row r="409" spans="1:7" ht="1.05" customHeight="1" x14ac:dyDescent="0.3">
      <c r="A409" s="19"/>
      <c r="B409" s="19"/>
      <c r="C409" s="19"/>
      <c r="D409" s="29"/>
      <c r="E409" s="19"/>
      <c r="F409" s="19"/>
      <c r="G409" s="19"/>
    </row>
    <row r="410" spans="1:7" x14ac:dyDescent="0.3">
      <c r="A410" s="20" t="s">
        <v>478</v>
      </c>
      <c r="B410" s="20" t="s">
        <v>10</v>
      </c>
      <c r="C410" s="20" t="s">
        <v>11</v>
      </c>
      <c r="D410" s="30" t="s">
        <v>479</v>
      </c>
      <c r="E410" s="21">
        <f>E433</f>
        <v>1</v>
      </c>
      <c r="F410" s="21">
        <f>F433</f>
        <v>0</v>
      </c>
      <c r="G410" s="21">
        <f>G433</f>
        <v>0</v>
      </c>
    </row>
    <row r="411" spans="1:7" ht="20.399999999999999" x14ac:dyDescent="0.3">
      <c r="A411" s="12" t="s">
        <v>480</v>
      </c>
      <c r="B411" s="13" t="s">
        <v>18</v>
      </c>
      <c r="C411" s="13" t="s">
        <v>19</v>
      </c>
      <c r="D411" s="17" t="s">
        <v>481</v>
      </c>
      <c r="E411" s="14">
        <v>3</v>
      </c>
      <c r="F411" s="31"/>
      <c r="G411" s="15">
        <f>ROUND(E411*F411,2)</f>
        <v>0</v>
      </c>
    </row>
    <row r="412" spans="1:7" ht="81.599999999999994" x14ac:dyDescent="0.3">
      <c r="A412" s="16"/>
      <c r="B412" s="16"/>
      <c r="C412" s="16"/>
      <c r="D412" s="17" t="s">
        <v>482</v>
      </c>
      <c r="E412" s="16"/>
      <c r="F412" s="16"/>
      <c r="G412" s="16"/>
    </row>
    <row r="413" spans="1:7" x14ac:dyDescent="0.3">
      <c r="A413" s="12" t="s">
        <v>483</v>
      </c>
      <c r="B413" s="13" t="s">
        <v>18</v>
      </c>
      <c r="C413" s="13" t="s">
        <v>19</v>
      </c>
      <c r="D413" s="17" t="s">
        <v>484</v>
      </c>
      <c r="E413" s="14">
        <v>3</v>
      </c>
      <c r="F413" s="31"/>
      <c r="G413" s="15">
        <f>ROUND(E413*F413,2)</f>
        <v>0</v>
      </c>
    </row>
    <row r="414" spans="1:7" ht="30.6" x14ac:dyDescent="0.3">
      <c r="A414" s="16"/>
      <c r="B414" s="16"/>
      <c r="C414" s="16"/>
      <c r="D414" s="17" t="s">
        <v>485</v>
      </c>
      <c r="E414" s="16"/>
      <c r="F414" s="16"/>
      <c r="G414" s="16"/>
    </row>
    <row r="415" spans="1:7" x14ac:dyDescent="0.3">
      <c r="A415" s="12" t="s">
        <v>486</v>
      </c>
      <c r="B415" s="13" t="s">
        <v>18</v>
      </c>
      <c r="C415" s="13" t="s">
        <v>19</v>
      </c>
      <c r="D415" s="17" t="s">
        <v>487</v>
      </c>
      <c r="E415" s="14">
        <v>2</v>
      </c>
      <c r="F415" s="31"/>
      <c r="G415" s="15">
        <f>ROUND(E415*F415,2)</f>
        <v>0</v>
      </c>
    </row>
    <row r="416" spans="1:7" ht="30.6" x14ac:dyDescent="0.3">
      <c r="A416" s="16"/>
      <c r="B416" s="16"/>
      <c r="C416" s="16"/>
      <c r="D416" s="17" t="s">
        <v>488</v>
      </c>
      <c r="E416" s="16"/>
      <c r="F416" s="16"/>
      <c r="G416" s="16"/>
    </row>
    <row r="417" spans="1:7" x14ac:dyDescent="0.3">
      <c r="A417" s="12" t="s">
        <v>489</v>
      </c>
      <c r="B417" s="13" t="s">
        <v>18</v>
      </c>
      <c r="C417" s="13" t="s">
        <v>19</v>
      </c>
      <c r="D417" s="17" t="s">
        <v>490</v>
      </c>
      <c r="E417" s="14">
        <v>4</v>
      </c>
      <c r="F417" s="31"/>
      <c r="G417" s="15">
        <f>ROUND(E417*F417,2)</f>
        <v>0</v>
      </c>
    </row>
    <row r="418" spans="1:7" ht="61.2" x14ac:dyDescent="0.3">
      <c r="A418" s="16"/>
      <c r="B418" s="16"/>
      <c r="C418" s="16"/>
      <c r="D418" s="17" t="s">
        <v>491</v>
      </c>
      <c r="E418" s="16"/>
      <c r="F418" s="16"/>
      <c r="G418" s="16"/>
    </row>
    <row r="419" spans="1:7" ht="20.399999999999999" x14ac:dyDescent="0.3">
      <c r="A419" s="12" t="s">
        <v>492</v>
      </c>
      <c r="B419" s="13" t="s">
        <v>18</v>
      </c>
      <c r="C419" s="13" t="s">
        <v>114</v>
      </c>
      <c r="D419" s="17" t="s">
        <v>493</v>
      </c>
      <c r="E419" s="14">
        <v>4</v>
      </c>
      <c r="F419" s="31"/>
      <c r="G419" s="15">
        <f>ROUND(E419*F419,2)</f>
        <v>0</v>
      </c>
    </row>
    <row r="420" spans="1:7" ht="51" x14ac:dyDescent="0.3">
      <c r="A420" s="16"/>
      <c r="B420" s="16"/>
      <c r="C420" s="16"/>
      <c r="D420" s="17" t="s">
        <v>494</v>
      </c>
      <c r="E420" s="16"/>
      <c r="F420" s="16"/>
      <c r="G420" s="16"/>
    </row>
    <row r="421" spans="1:7" x14ac:dyDescent="0.3">
      <c r="A421" s="12" t="s">
        <v>495</v>
      </c>
      <c r="B421" s="13" t="s">
        <v>18</v>
      </c>
      <c r="C421" s="13" t="s">
        <v>19</v>
      </c>
      <c r="D421" s="17" t="s">
        <v>496</v>
      </c>
      <c r="E421" s="14">
        <v>5</v>
      </c>
      <c r="F421" s="31"/>
      <c r="G421" s="15">
        <f>ROUND(E421*F421,2)</f>
        <v>0</v>
      </c>
    </row>
    <row r="422" spans="1:7" ht="30.6" x14ac:dyDescent="0.3">
      <c r="A422" s="16"/>
      <c r="B422" s="16"/>
      <c r="C422" s="16"/>
      <c r="D422" s="17" t="s">
        <v>497</v>
      </c>
      <c r="E422" s="16"/>
      <c r="F422" s="16"/>
      <c r="G422" s="16"/>
    </row>
    <row r="423" spans="1:7" ht="20.399999999999999" x14ac:dyDescent="0.3">
      <c r="A423" s="12" t="s">
        <v>498</v>
      </c>
      <c r="B423" s="13" t="s">
        <v>18</v>
      </c>
      <c r="C423" s="13" t="s">
        <v>19</v>
      </c>
      <c r="D423" s="17" t="s">
        <v>499</v>
      </c>
      <c r="E423" s="14">
        <v>3</v>
      </c>
      <c r="F423" s="31"/>
      <c r="G423" s="15">
        <f>ROUND(E423*F423,2)</f>
        <v>0</v>
      </c>
    </row>
    <row r="424" spans="1:7" ht="91.8" x14ac:dyDescent="0.3">
      <c r="A424" s="16"/>
      <c r="B424" s="16"/>
      <c r="C424" s="16"/>
      <c r="D424" s="17" t="s">
        <v>500</v>
      </c>
      <c r="E424" s="16"/>
      <c r="F424" s="16"/>
      <c r="G424" s="16"/>
    </row>
    <row r="425" spans="1:7" x14ac:dyDescent="0.3">
      <c r="A425" s="12" t="s">
        <v>501</v>
      </c>
      <c r="B425" s="13" t="s">
        <v>18</v>
      </c>
      <c r="C425" s="13" t="s">
        <v>19</v>
      </c>
      <c r="D425" s="17" t="s">
        <v>502</v>
      </c>
      <c r="E425" s="14">
        <v>2</v>
      </c>
      <c r="F425" s="31"/>
      <c r="G425" s="15">
        <f>ROUND(E425*F425,2)</f>
        <v>0</v>
      </c>
    </row>
    <row r="426" spans="1:7" ht="71.400000000000006" x14ac:dyDescent="0.3">
      <c r="A426" s="16"/>
      <c r="B426" s="16"/>
      <c r="C426" s="16"/>
      <c r="D426" s="17" t="s">
        <v>503</v>
      </c>
      <c r="E426" s="16"/>
      <c r="F426" s="16"/>
      <c r="G426" s="16"/>
    </row>
    <row r="427" spans="1:7" x14ac:dyDescent="0.3">
      <c r="A427" s="12" t="s">
        <v>504</v>
      </c>
      <c r="B427" s="13" t="s">
        <v>18</v>
      </c>
      <c r="C427" s="13" t="s">
        <v>19</v>
      </c>
      <c r="D427" s="17" t="s">
        <v>505</v>
      </c>
      <c r="E427" s="14">
        <v>2</v>
      </c>
      <c r="F427" s="31"/>
      <c r="G427" s="15">
        <f>ROUND(E427*F427,2)</f>
        <v>0</v>
      </c>
    </row>
    <row r="428" spans="1:7" ht="102" x14ac:dyDescent="0.3">
      <c r="A428" s="16"/>
      <c r="B428" s="16"/>
      <c r="C428" s="16"/>
      <c r="D428" s="17" t="s">
        <v>506</v>
      </c>
      <c r="E428" s="16"/>
      <c r="F428" s="16"/>
      <c r="G428" s="16"/>
    </row>
    <row r="429" spans="1:7" x14ac:dyDescent="0.3">
      <c r="A429" s="12" t="s">
        <v>507</v>
      </c>
      <c r="B429" s="13" t="s">
        <v>18</v>
      </c>
      <c r="C429" s="13" t="s">
        <v>53</v>
      </c>
      <c r="D429" s="17" t="s">
        <v>508</v>
      </c>
      <c r="E429" s="14">
        <v>50</v>
      </c>
      <c r="F429" s="31"/>
      <c r="G429" s="15">
        <f>ROUND(E429*F429,2)</f>
        <v>0</v>
      </c>
    </row>
    <row r="430" spans="1:7" ht="61.2" x14ac:dyDescent="0.3">
      <c r="A430" s="16"/>
      <c r="B430" s="16"/>
      <c r="C430" s="16"/>
      <c r="D430" s="17" t="s">
        <v>509</v>
      </c>
      <c r="E430" s="16"/>
      <c r="F430" s="16"/>
      <c r="G430" s="16"/>
    </row>
    <row r="431" spans="1:7" x14ac:dyDescent="0.3">
      <c r="A431" s="12" t="s">
        <v>510</v>
      </c>
      <c r="B431" s="13" t="s">
        <v>18</v>
      </c>
      <c r="C431" s="13" t="s">
        <v>19</v>
      </c>
      <c r="D431" s="17" t="s">
        <v>511</v>
      </c>
      <c r="E431" s="14">
        <v>2</v>
      </c>
      <c r="F431" s="31"/>
      <c r="G431" s="15">
        <f>ROUND(E431*F431,2)</f>
        <v>0</v>
      </c>
    </row>
    <row r="432" spans="1:7" ht="51" x14ac:dyDescent="0.3">
      <c r="A432" s="16"/>
      <c r="B432" s="16"/>
      <c r="C432" s="16"/>
      <c r="D432" s="17" t="s">
        <v>512</v>
      </c>
      <c r="E432" s="16"/>
      <c r="F432" s="16"/>
      <c r="G432" s="16"/>
    </row>
    <row r="433" spans="1:7" x14ac:dyDescent="0.3">
      <c r="A433" s="16"/>
      <c r="B433" s="16"/>
      <c r="C433" s="16"/>
      <c r="D433" s="28" t="s">
        <v>513</v>
      </c>
      <c r="E433" s="14">
        <v>1</v>
      </c>
      <c r="F433" s="18">
        <f>G411+G413+G415+G417+G419+G421+G423+G425+G427+G429+G431</f>
        <v>0</v>
      </c>
      <c r="G433" s="18">
        <f>ROUND(E433*F433,2)</f>
        <v>0</v>
      </c>
    </row>
    <row r="434" spans="1:7" ht="1.05" customHeight="1" x14ac:dyDescent="0.3">
      <c r="A434" s="19"/>
      <c r="B434" s="19"/>
      <c r="C434" s="19"/>
      <c r="D434" s="29"/>
      <c r="E434" s="19"/>
      <c r="F434" s="19"/>
      <c r="G434" s="19"/>
    </row>
    <row r="435" spans="1:7" x14ac:dyDescent="0.3">
      <c r="A435" s="20" t="s">
        <v>514</v>
      </c>
      <c r="B435" s="20" t="s">
        <v>10</v>
      </c>
      <c r="C435" s="20" t="s">
        <v>11</v>
      </c>
      <c r="D435" s="30" t="s">
        <v>515</v>
      </c>
      <c r="E435" s="21">
        <f>E448</f>
        <v>1</v>
      </c>
      <c r="F435" s="21">
        <f>F448</f>
        <v>0</v>
      </c>
      <c r="G435" s="21">
        <f>G448</f>
        <v>0</v>
      </c>
    </row>
    <row r="436" spans="1:7" x14ac:dyDescent="0.3">
      <c r="A436" s="12" t="s">
        <v>516</v>
      </c>
      <c r="B436" s="13" t="s">
        <v>18</v>
      </c>
      <c r="C436" s="13" t="s">
        <v>170</v>
      </c>
      <c r="D436" s="17" t="s">
        <v>517</v>
      </c>
      <c r="E436" s="14">
        <v>57.5</v>
      </c>
      <c r="F436" s="31"/>
      <c r="G436" s="15">
        <f>ROUND(E436*F436,2)</f>
        <v>0</v>
      </c>
    </row>
    <row r="437" spans="1:7" ht="91.8" x14ac:dyDescent="0.3">
      <c r="A437" s="16"/>
      <c r="B437" s="16"/>
      <c r="C437" s="16"/>
      <c r="D437" s="17" t="s">
        <v>518</v>
      </c>
      <c r="E437" s="16"/>
      <c r="F437" s="16"/>
      <c r="G437" s="16"/>
    </row>
    <row r="438" spans="1:7" ht="20.399999999999999" x14ac:dyDescent="0.3">
      <c r="A438" s="12" t="s">
        <v>519</v>
      </c>
      <c r="B438" s="13" t="s">
        <v>18</v>
      </c>
      <c r="C438" s="13" t="s">
        <v>520</v>
      </c>
      <c r="D438" s="17" t="s">
        <v>521</v>
      </c>
      <c r="E438" s="14">
        <v>2000</v>
      </c>
      <c r="F438" s="31"/>
      <c r="G438" s="15">
        <f>ROUND(E438*F438,2)</f>
        <v>0</v>
      </c>
    </row>
    <row r="439" spans="1:7" ht="91.8" x14ac:dyDescent="0.3">
      <c r="A439" s="16"/>
      <c r="B439" s="16"/>
      <c r="C439" s="16"/>
      <c r="D439" s="17" t="s">
        <v>522</v>
      </c>
      <c r="E439" s="16"/>
      <c r="F439" s="16"/>
      <c r="G439" s="16"/>
    </row>
    <row r="440" spans="1:7" x14ac:dyDescent="0.3">
      <c r="A440" s="12" t="s">
        <v>523</v>
      </c>
      <c r="B440" s="13" t="s">
        <v>18</v>
      </c>
      <c r="C440" s="13" t="s">
        <v>170</v>
      </c>
      <c r="D440" s="17" t="s">
        <v>524</v>
      </c>
      <c r="E440" s="14">
        <v>30</v>
      </c>
      <c r="F440" s="31"/>
      <c r="G440" s="15">
        <f>ROUND(E440*F440,2)</f>
        <v>0</v>
      </c>
    </row>
    <row r="441" spans="1:7" ht="91.8" x14ac:dyDescent="0.3">
      <c r="A441" s="16"/>
      <c r="B441" s="16"/>
      <c r="C441" s="16"/>
      <c r="D441" s="17" t="s">
        <v>525</v>
      </c>
      <c r="E441" s="16"/>
      <c r="F441" s="16"/>
      <c r="G441" s="16"/>
    </row>
    <row r="442" spans="1:7" ht="20.399999999999999" x14ac:dyDescent="0.3">
      <c r="A442" s="12" t="s">
        <v>526</v>
      </c>
      <c r="B442" s="13" t="s">
        <v>18</v>
      </c>
      <c r="C442" s="13" t="s">
        <v>53</v>
      </c>
      <c r="D442" s="17" t="s">
        <v>527</v>
      </c>
      <c r="E442" s="14">
        <v>4</v>
      </c>
      <c r="F442" s="31"/>
      <c r="G442" s="15">
        <f>ROUND(E442*F442,2)</f>
        <v>0</v>
      </c>
    </row>
    <row r="443" spans="1:7" ht="61.2" x14ac:dyDescent="0.3">
      <c r="A443" s="16"/>
      <c r="B443" s="16"/>
      <c r="C443" s="16"/>
      <c r="D443" s="17" t="s">
        <v>528</v>
      </c>
      <c r="E443" s="16"/>
      <c r="F443" s="16"/>
      <c r="G443" s="16"/>
    </row>
    <row r="444" spans="1:7" ht="20.399999999999999" x14ac:dyDescent="0.3">
      <c r="A444" s="12" t="s">
        <v>529</v>
      </c>
      <c r="B444" s="13" t="s">
        <v>18</v>
      </c>
      <c r="C444" s="13" t="s">
        <v>53</v>
      </c>
      <c r="D444" s="17" t="s">
        <v>530</v>
      </c>
      <c r="E444" s="14">
        <v>30</v>
      </c>
      <c r="F444" s="31"/>
      <c r="G444" s="15">
        <f>ROUND(E444*F444,2)</f>
        <v>0</v>
      </c>
    </row>
    <row r="445" spans="1:7" ht="163.19999999999999" x14ac:dyDescent="0.3">
      <c r="A445" s="16"/>
      <c r="B445" s="16"/>
      <c r="C445" s="16"/>
      <c r="D445" s="17" t="s">
        <v>531</v>
      </c>
      <c r="E445" s="16"/>
      <c r="F445" s="16"/>
      <c r="G445" s="16"/>
    </row>
    <row r="446" spans="1:7" ht="20.399999999999999" x14ac:dyDescent="0.3">
      <c r="A446" s="12" t="s">
        <v>532</v>
      </c>
      <c r="B446" s="13" t="s">
        <v>18</v>
      </c>
      <c r="C446" s="13" t="s">
        <v>170</v>
      </c>
      <c r="D446" s="17" t="s">
        <v>533</v>
      </c>
      <c r="E446" s="14">
        <v>40</v>
      </c>
      <c r="F446" s="31"/>
      <c r="G446" s="15">
        <f>ROUND(E446*F446,2)</f>
        <v>0</v>
      </c>
    </row>
    <row r="447" spans="1:7" ht="91.8" x14ac:dyDescent="0.3">
      <c r="A447" s="16"/>
      <c r="B447" s="16"/>
      <c r="C447" s="16"/>
      <c r="D447" s="17" t="s">
        <v>534</v>
      </c>
      <c r="E447" s="16"/>
      <c r="F447" s="16"/>
      <c r="G447" s="16"/>
    </row>
    <row r="448" spans="1:7" x14ac:dyDescent="0.3">
      <c r="A448" s="16"/>
      <c r="B448" s="16"/>
      <c r="C448" s="16"/>
      <c r="D448" s="28" t="s">
        <v>535</v>
      </c>
      <c r="E448" s="14">
        <v>1</v>
      </c>
      <c r="F448" s="18">
        <f>G436+G438+G440+G442+G444+G446</f>
        <v>0</v>
      </c>
      <c r="G448" s="18">
        <f>ROUND(E448*F448,2)</f>
        <v>0</v>
      </c>
    </row>
    <row r="449" spans="1:7" ht="1.05" customHeight="1" x14ac:dyDescent="0.3">
      <c r="A449" s="19"/>
      <c r="B449" s="19"/>
      <c r="C449" s="19"/>
      <c r="D449" s="29"/>
      <c r="E449" s="19"/>
      <c r="F449" s="19"/>
      <c r="G449" s="19"/>
    </row>
    <row r="450" spans="1:7" x14ac:dyDescent="0.3">
      <c r="A450" s="20" t="s">
        <v>536</v>
      </c>
      <c r="B450" s="20" t="s">
        <v>10</v>
      </c>
      <c r="C450" s="20" t="s">
        <v>11</v>
      </c>
      <c r="D450" s="30" t="s">
        <v>184</v>
      </c>
      <c r="E450" s="21">
        <f>E455</f>
        <v>1</v>
      </c>
      <c r="F450" s="21">
        <f>F455</f>
        <v>0</v>
      </c>
      <c r="G450" s="21">
        <f>G455</f>
        <v>0</v>
      </c>
    </row>
    <row r="451" spans="1:7" x14ac:dyDescent="0.3">
      <c r="A451" s="12" t="s">
        <v>537</v>
      </c>
      <c r="B451" s="13" t="s">
        <v>18</v>
      </c>
      <c r="C451" s="13" t="s">
        <v>170</v>
      </c>
      <c r="D451" s="17" t="s">
        <v>538</v>
      </c>
      <c r="E451" s="14">
        <v>30</v>
      </c>
      <c r="F451" s="31"/>
      <c r="G451" s="15">
        <f>ROUND(E451*F451,2)</f>
        <v>0</v>
      </c>
    </row>
    <row r="452" spans="1:7" ht="51" x14ac:dyDescent="0.3">
      <c r="A452" s="16"/>
      <c r="B452" s="16"/>
      <c r="C452" s="16"/>
      <c r="D452" s="17" t="s">
        <v>539</v>
      </c>
      <c r="E452" s="16"/>
      <c r="F452" s="16"/>
      <c r="G452" s="16"/>
    </row>
    <row r="453" spans="1:7" x14ac:dyDescent="0.3">
      <c r="A453" s="12" t="s">
        <v>188</v>
      </c>
      <c r="B453" s="13" t="s">
        <v>18</v>
      </c>
      <c r="C453" s="13" t="s">
        <v>170</v>
      </c>
      <c r="D453" s="17" t="s">
        <v>189</v>
      </c>
      <c r="E453" s="14">
        <v>68</v>
      </c>
      <c r="F453" s="31"/>
      <c r="G453" s="15">
        <f>ROUND(E453*F453,2)</f>
        <v>0</v>
      </c>
    </row>
    <row r="454" spans="1:7" ht="40.799999999999997" x14ac:dyDescent="0.3">
      <c r="A454" s="16"/>
      <c r="B454" s="16"/>
      <c r="C454" s="16"/>
      <c r="D454" s="17" t="s">
        <v>190</v>
      </c>
      <c r="E454" s="16"/>
      <c r="F454" s="16"/>
      <c r="G454" s="16"/>
    </row>
    <row r="455" spans="1:7" x14ac:dyDescent="0.3">
      <c r="A455" s="16"/>
      <c r="B455" s="16"/>
      <c r="C455" s="16"/>
      <c r="D455" s="28" t="s">
        <v>540</v>
      </c>
      <c r="E455" s="14">
        <v>1</v>
      </c>
      <c r="F455" s="18">
        <f>G451+G453</f>
        <v>0</v>
      </c>
      <c r="G455" s="18">
        <f>ROUND(E455*F455,2)</f>
        <v>0</v>
      </c>
    </row>
    <row r="456" spans="1:7" ht="1.05" customHeight="1" x14ac:dyDescent="0.3">
      <c r="A456" s="19"/>
      <c r="B456" s="19"/>
      <c r="C456" s="19"/>
      <c r="D456" s="29"/>
      <c r="E456" s="19"/>
      <c r="F456" s="19"/>
      <c r="G456" s="19"/>
    </row>
    <row r="457" spans="1:7" x14ac:dyDescent="0.3">
      <c r="A457" s="16"/>
      <c r="B457" s="16"/>
      <c r="C457" s="16"/>
      <c r="D457" s="28" t="s">
        <v>541</v>
      </c>
      <c r="E457" s="14">
        <v>1</v>
      </c>
      <c r="F457" s="18">
        <f>G367+G388+G403+G410+G435+G450</f>
        <v>0</v>
      </c>
      <c r="G457" s="18">
        <f>ROUND(E457*F457,2)</f>
        <v>0</v>
      </c>
    </row>
    <row r="458" spans="1:7" ht="1.05" customHeight="1" x14ac:dyDescent="0.3">
      <c r="A458" s="19"/>
      <c r="B458" s="19"/>
      <c r="C458" s="19"/>
      <c r="D458" s="29"/>
      <c r="E458" s="19"/>
      <c r="F458" s="19"/>
      <c r="G458" s="19"/>
    </row>
    <row r="459" spans="1:7" x14ac:dyDescent="0.3">
      <c r="A459" s="16"/>
      <c r="B459" s="16"/>
      <c r="C459" s="16"/>
      <c r="D459" s="28" t="s">
        <v>542</v>
      </c>
      <c r="E459" s="14">
        <v>1</v>
      </c>
      <c r="F459" s="18">
        <f>G150+G191+G208+G315+G366</f>
        <v>0</v>
      </c>
      <c r="G459" s="18">
        <f>ROUND(E459*F459,2)</f>
        <v>0</v>
      </c>
    </row>
    <row r="460" spans="1:7" ht="1.05" customHeight="1" x14ac:dyDescent="0.3">
      <c r="A460" s="19"/>
      <c r="B460" s="19"/>
      <c r="C460" s="19"/>
      <c r="D460" s="29"/>
      <c r="E460" s="19"/>
      <c r="F460" s="19"/>
      <c r="G460" s="19"/>
    </row>
    <row r="461" spans="1:7" x14ac:dyDescent="0.3">
      <c r="A461" s="16"/>
      <c r="B461" s="16"/>
      <c r="C461" s="16"/>
      <c r="D461" s="28" t="s">
        <v>543</v>
      </c>
      <c r="E461" s="22">
        <v>1</v>
      </c>
      <c r="F461" s="18">
        <f>G5+G149</f>
        <v>0</v>
      </c>
      <c r="G461" s="18">
        <f>ROUND(E461*F461,2)</f>
        <v>0</v>
      </c>
    </row>
    <row r="462" spans="1:7" ht="1.05" customHeight="1" x14ac:dyDescent="0.3">
      <c r="A462" s="19"/>
      <c r="B462" s="19"/>
      <c r="C462" s="19"/>
      <c r="D462" s="29"/>
      <c r="E462" s="19"/>
      <c r="F462" s="19"/>
      <c r="G462" s="19"/>
    </row>
    <row r="463" spans="1:7" x14ac:dyDescent="0.3">
      <c r="A463" s="5" t="s">
        <v>544</v>
      </c>
      <c r="B463" s="5" t="s">
        <v>10</v>
      </c>
      <c r="C463" s="5" t="s">
        <v>11</v>
      </c>
      <c r="D463" s="25" t="s">
        <v>545</v>
      </c>
      <c r="E463" s="6">
        <f>E702</f>
        <v>1</v>
      </c>
      <c r="F463" s="7">
        <f>F702</f>
        <v>0</v>
      </c>
      <c r="G463" s="7">
        <f>G702</f>
        <v>0</v>
      </c>
    </row>
    <row r="464" spans="1:7" x14ac:dyDescent="0.3">
      <c r="A464" s="8" t="s">
        <v>546</v>
      </c>
      <c r="B464" s="8" t="s">
        <v>10</v>
      </c>
      <c r="C464" s="8" t="s">
        <v>11</v>
      </c>
      <c r="D464" s="26" t="s">
        <v>547</v>
      </c>
      <c r="E464" s="9">
        <f>E700</f>
        <v>1</v>
      </c>
      <c r="F464" s="9">
        <f>F700</f>
        <v>0</v>
      </c>
      <c r="G464" s="9">
        <f>G700</f>
        <v>0</v>
      </c>
    </row>
    <row r="465" spans="1:8" x14ac:dyDescent="0.3">
      <c r="A465" s="10" t="s">
        <v>548</v>
      </c>
      <c r="B465" s="10" t="s">
        <v>10</v>
      </c>
      <c r="C465" s="10" t="s">
        <v>11</v>
      </c>
      <c r="D465" s="27" t="s">
        <v>16</v>
      </c>
      <c r="E465" s="11">
        <f>E484</f>
        <v>1</v>
      </c>
      <c r="F465" s="11">
        <f>F484</f>
        <v>0</v>
      </c>
      <c r="G465" s="11">
        <f>G484</f>
        <v>0</v>
      </c>
    </row>
    <row r="466" spans="1:8" x14ac:dyDescent="0.3">
      <c r="A466" s="12" t="s">
        <v>549</v>
      </c>
      <c r="B466" s="13" t="s">
        <v>18</v>
      </c>
      <c r="C466" s="13" t="s">
        <v>19</v>
      </c>
      <c r="D466" s="17" t="s">
        <v>550</v>
      </c>
      <c r="E466" s="14">
        <v>1</v>
      </c>
      <c r="F466" s="31"/>
      <c r="G466" s="15">
        <f>ROUND(E466*F466,2)</f>
        <v>0</v>
      </c>
    </row>
    <row r="467" spans="1:8" ht="81.599999999999994" x14ac:dyDescent="0.3">
      <c r="A467" s="16"/>
      <c r="B467" s="16"/>
      <c r="C467" s="16"/>
      <c r="D467" s="17" t="s">
        <v>551</v>
      </c>
      <c r="E467" s="16"/>
      <c r="F467" s="16"/>
      <c r="G467" s="16"/>
    </row>
    <row r="468" spans="1:8" x14ac:dyDescent="0.3">
      <c r="A468" s="12" t="s">
        <v>52</v>
      </c>
      <c r="B468" s="13" t="s">
        <v>18</v>
      </c>
      <c r="C468" s="13" t="s">
        <v>53</v>
      </c>
      <c r="D468" s="17" t="s">
        <v>54</v>
      </c>
      <c r="E468" s="14">
        <v>300</v>
      </c>
      <c r="F468" s="31"/>
      <c r="G468" s="15">
        <f>ROUND(E468*F468,2)</f>
        <v>0</v>
      </c>
    </row>
    <row r="469" spans="1:8" ht="30.6" x14ac:dyDescent="0.3">
      <c r="A469" s="16"/>
      <c r="B469" s="16"/>
      <c r="C469" s="16"/>
      <c r="D469" s="17" t="s">
        <v>55</v>
      </c>
      <c r="E469" s="16"/>
      <c r="F469" s="16"/>
      <c r="G469" s="16"/>
    </row>
    <row r="470" spans="1:8" x14ac:dyDescent="0.3">
      <c r="A470" s="12" t="s">
        <v>223</v>
      </c>
      <c r="B470" s="13" t="s">
        <v>18</v>
      </c>
      <c r="C470" s="13" t="s">
        <v>114</v>
      </c>
      <c r="D470" s="17" t="s">
        <v>224</v>
      </c>
      <c r="E470" s="14">
        <v>30</v>
      </c>
      <c r="F470" s="31"/>
      <c r="G470" s="15">
        <f>ROUND(E470*F470,2)</f>
        <v>0</v>
      </c>
    </row>
    <row r="471" spans="1:8" ht="40.799999999999997" x14ac:dyDescent="0.3">
      <c r="A471" s="16"/>
      <c r="B471" s="16"/>
      <c r="C471" s="16"/>
      <c r="D471" s="17" t="s">
        <v>225</v>
      </c>
      <c r="E471" s="16"/>
      <c r="F471" s="16"/>
      <c r="G471" s="16"/>
    </row>
    <row r="472" spans="1:8" x14ac:dyDescent="0.3">
      <c r="A472" s="12" t="s">
        <v>49</v>
      </c>
      <c r="B472" s="13" t="s">
        <v>18</v>
      </c>
      <c r="C472" s="13" t="s">
        <v>19</v>
      </c>
      <c r="D472" s="17" t="s">
        <v>50</v>
      </c>
      <c r="E472" s="14">
        <v>20</v>
      </c>
      <c r="F472" s="31"/>
      <c r="G472" s="15">
        <f>ROUND(E472*F472,2)</f>
        <v>0</v>
      </c>
    </row>
    <row r="473" spans="1:8" ht="30.6" x14ac:dyDescent="0.3">
      <c r="A473" s="16"/>
      <c r="B473" s="16"/>
      <c r="C473" s="16"/>
      <c r="D473" s="17" t="s">
        <v>51</v>
      </c>
      <c r="E473" s="16"/>
      <c r="F473" s="16"/>
      <c r="G473" s="16"/>
    </row>
    <row r="474" spans="1:8" x14ac:dyDescent="0.3">
      <c r="A474" s="12" t="s">
        <v>43</v>
      </c>
      <c r="B474" s="13" t="s">
        <v>18</v>
      </c>
      <c r="C474" s="13" t="s">
        <v>19</v>
      </c>
      <c r="D474" s="17" t="s">
        <v>44</v>
      </c>
      <c r="E474" s="14">
        <v>1000</v>
      </c>
      <c r="F474" s="31"/>
      <c r="G474" s="15">
        <f>ROUND(E474*F474,2)</f>
        <v>0</v>
      </c>
    </row>
    <row r="475" spans="1:8" ht="71.400000000000006" x14ac:dyDescent="0.3">
      <c r="A475" s="16"/>
      <c r="B475" s="16"/>
      <c r="C475" s="16"/>
      <c r="D475" s="17" t="s">
        <v>45</v>
      </c>
      <c r="E475" s="16"/>
      <c r="F475" s="16"/>
      <c r="G475" s="16"/>
      <c r="H475" s="32"/>
    </row>
    <row r="476" spans="1:8" x14ac:dyDescent="0.3">
      <c r="A476" s="12" t="s">
        <v>46</v>
      </c>
      <c r="B476" s="13" t="s">
        <v>18</v>
      </c>
      <c r="C476" s="13" t="s">
        <v>19</v>
      </c>
      <c r="D476" s="17" t="s">
        <v>47</v>
      </c>
      <c r="E476" s="14">
        <v>6</v>
      </c>
      <c r="F476" s="31"/>
      <c r="G476" s="15">
        <f>ROUND(E476*F476,2)</f>
        <v>0</v>
      </c>
    </row>
    <row r="477" spans="1:8" ht="71.400000000000006" x14ac:dyDescent="0.3">
      <c r="A477" s="16"/>
      <c r="B477" s="16"/>
      <c r="C477" s="16"/>
      <c r="D477" s="17" t="s">
        <v>48</v>
      </c>
      <c r="E477" s="16"/>
      <c r="F477" s="16"/>
      <c r="G477" s="16"/>
    </row>
    <row r="478" spans="1:8" ht="20.399999999999999" x14ac:dyDescent="0.3">
      <c r="A478" s="12" t="s">
        <v>56</v>
      </c>
      <c r="B478" s="13" t="s">
        <v>18</v>
      </c>
      <c r="C478" s="13" t="s">
        <v>19</v>
      </c>
      <c r="D478" s="17" t="s">
        <v>57</v>
      </c>
      <c r="E478" s="14">
        <v>1</v>
      </c>
      <c r="F478" s="31"/>
      <c r="G478" s="15">
        <f>ROUND(E478*F478,2)</f>
        <v>0</v>
      </c>
    </row>
    <row r="479" spans="1:8" ht="142.80000000000001" x14ac:dyDescent="0.3">
      <c r="A479" s="16"/>
      <c r="B479" s="16"/>
      <c r="C479" s="16"/>
      <c r="D479" s="17" t="s">
        <v>58</v>
      </c>
      <c r="E479" s="16"/>
      <c r="F479" s="16"/>
      <c r="G479" s="16"/>
    </row>
    <row r="480" spans="1:8" x14ac:dyDescent="0.3">
      <c r="A480" s="12" t="s">
        <v>552</v>
      </c>
      <c r="B480" s="13" t="s">
        <v>18</v>
      </c>
      <c r="C480" s="13" t="s">
        <v>19</v>
      </c>
      <c r="D480" s="17" t="s">
        <v>553</v>
      </c>
      <c r="E480" s="14">
        <v>1</v>
      </c>
      <c r="F480" s="31"/>
      <c r="G480" s="15">
        <f>ROUND(E480*F480,2)</f>
        <v>0</v>
      </c>
    </row>
    <row r="481" spans="1:7" ht="20.399999999999999" x14ac:dyDescent="0.3">
      <c r="A481" s="16"/>
      <c r="B481" s="16"/>
      <c r="C481" s="16"/>
      <c r="D481" s="17" t="s">
        <v>554</v>
      </c>
      <c r="E481" s="16"/>
      <c r="F481" s="16"/>
      <c r="G481" s="16"/>
    </row>
    <row r="482" spans="1:7" x14ac:dyDescent="0.3">
      <c r="A482" s="12" t="s">
        <v>555</v>
      </c>
      <c r="B482" s="13" t="s">
        <v>18</v>
      </c>
      <c r="C482" s="13" t="s">
        <v>19</v>
      </c>
      <c r="D482" s="17" t="s">
        <v>556</v>
      </c>
      <c r="E482" s="14">
        <v>1</v>
      </c>
      <c r="F482" s="31"/>
      <c r="G482" s="15">
        <f>ROUND(E482*F482,2)</f>
        <v>0</v>
      </c>
    </row>
    <row r="483" spans="1:7" ht="20.399999999999999" x14ac:dyDescent="0.3">
      <c r="A483" s="16"/>
      <c r="B483" s="16"/>
      <c r="C483" s="16"/>
      <c r="D483" s="17" t="s">
        <v>557</v>
      </c>
      <c r="E483" s="16"/>
      <c r="F483" s="16"/>
      <c r="G483" s="16"/>
    </row>
    <row r="484" spans="1:7" x14ac:dyDescent="0.3">
      <c r="A484" s="16"/>
      <c r="B484" s="16"/>
      <c r="C484" s="16"/>
      <c r="D484" s="28" t="s">
        <v>558</v>
      </c>
      <c r="E484" s="14">
        <v>1</v>
      </c>
      <c r="F484" s="18">
        <f>G466+G468+G470+G472+G474+G476+G478+G480+G482</f>
        <v>0</v>
      </c>
      <c r="G484" s="18">
        <f>ROUND(E484*F484,2)</f>
        <v>0</v>
      </c>
    </row>
    <row r="485" spans="1:7" ht="1.05" customHeight="1" x14ac:dyDescent="0.3">
      <c r="A485" s="19"/>
      <c r="B485" s="19"/>
      <c r="C485" s="19"/>
      <c r="D485" s="29"/>
      <c r="E485" s="19"/>
      <c r="F485" s="19"/>
      <c r="G485" s="19"/>
    </row>
    <row r="486" spans="1:7" x14ac:dyDescent="0.3">
      <c r="A486" s="10" t="s">
        <v>559</v>
      </c>
      <c r="B486" s="10" t="s">
        <v>10</v>
      </c>
      <c r="C486" s="10" t="s">
        <v>11</v>
      </c>
      <c r="D486" s="27" t="s">
        <v>61</v>
      </c>
      <c r="E486" s="11">
        <f>E526</f>
        <v>1</v>
      </c>
      <c r="F486" s="11">
        <f>F526</f>
        <v>0</v>
      </c>
      <c r="G486" s="11">
        <f>G526</f>
        <v>0</v>
      </c>
    </row>
    <row r="487" spans="1:7" x14ac:dyDescent="0.3">
      <c r="A487" s="20" t="s">
        <v>560</v>
      </c>
      <c r="B487" s="20" t="s">
        <v>10</v>
      </c>
      <c r="C487" s="20" t="s">
        <v>11</v>
      </c>
      <c r="D487" s="30" t="s">
        <v>561</v>
      </c>
      <c r="E487" s="21">
        <f>E496</f>
        <v>1</v>
      </c>
      <c r="F487" s="21">
        <f>F496</f>
        <v>0</v>
      </c>
      <c r="G487" s="21">
        <f>G496</f>
        <v>0</v>
      </c>
    </row>
    <row r="488" spans="1:7" x14ac:dyDescent="0.3">
      <c r="A488" s="12" t="s">
        <v>562</v>
      </c>
      <c r="B488" s="13" t="s">
        <v>18</v>
      </c>
      <c r="C488" s="13" t="s">
        <v>53</v>
      </c>
      <c r="D488" s="17" t="s">
        <v>563</v>
      </c>
      <c r="E488" s="14">
        <v>485</v>
      </c>
      <c r="F488" s="31"/>
      <c r="G488" s="15">
        <f>ROUND(E488*F488,2)</f>
        <v>0</v>
      </c>
    </row>
    <row r="489" spans="1:7" ht="132.6" x14ac:dyDescent="0.3">
      <c r="A489" s="16"/>
      <c r="B489" s="16"/>
      <c r="C489" s="16"/>
      <c r="D489" s="17" t="s">
        <v>564</v>
      </c>
      <c r="E489" s="16"/>
      <c r="F489" s="16"/>
      <c r="G489" s="16"/>
    </row>
    <row r="490" spans="1:7" ht="20.399999999999999" x14ac:dyDescent="0.3">
      <c r="A490" s="12" t="s">
        <v>565</v>
      </c>
      <c r="B490" s="13" t="s">
        <v>18</v>
      </c>
      <c r="C490" s="13" t="s">
        <v>19</v>
      </c>
      <c r="D490" s="17" t="s">
        <v>566</v>
      </c>
      <c r="E490" s="14">
        <v>3</v>
      </c>
      <c r="F490" s="31"/>
      <c r="G490" s="15">
        <f>ROUND(E490*F490,2)</f>
        <v>0</v>
      </c>
    </row>
    <row r="491" spans="1:7" ht="91.8" x14ac:dyDescent="0.3">
      <c r="A491" s="16"/>
      <c r="B491" s="16"/>
      <c r="C491" s="16"/>
      <c r="D491" s="17" t="s">
        <v>567</v>
      </c>
      <c r="E491" s="16"/>
      <c r="F491" s="16"/>
      <c r="G491" s="16"/>
    </row>
    <row r="492" spans="1:7" x14ac:dyDescent="0.3">
      <c r="A492" s="12" t="s">
        <v>568</v>
      </c>
      <c r="B492" s="13" t="s">
        <v>18</v>
      </c>
      <c r="C492" s="13" t="s">
        <v>19</v>
      </c>
      <c r="D492" s="17" t="s">
        <v>569</v>
      </c>
      <c r="E492" s="14">
        <v>11</v>
      </c>
      <c r="F492" s="31"/>
      <c r="G492" s="15">
        <f>ROUND(E492*F492,2)</f>
        <v>0</v>
      </c>
    </row>
    <row r="493" spans="1:7" ht="193.8" x14ac:dyDescent="0.3">
      <c r="A493" s="16"/>
      <c r="B493" s="16"/>
      <c r="C493" s="16"/>
      <c r="D493" s="17" t="s">
        <v>570</v>
      </c>
      <c r="E493" s="16"/>
      <c r="F493" s="16"/>
      <c r="G493" s="16"/>
    </row>
    <row r="494" spans="1:7" ht="20.399999999999999" x14ac:dyDescent="0.3">
      <c r="A494" s="12" t="s">
        <v>571</v>
      </c>
      <c r="B494" s="13" t="s">
        <v>18</v>
      </c>
      <c r="C494" s="13" t="s">
        <v>19</v>
      </c>
      <c r="D494" s="17" t="s">
        <v>572</v>
      </c>
      <c r="E494" s="14">
        <v>1</v>
      </c>
      <c r="F494" s="31"/>
      <c r="G494" s="15">
        <f>ROUND(E494*F494,2)</f>
        <v>0</v>
      </c>
    </row>
    <row r="495" spans="1:7" ht="91.8" x14ac:dyDescent="0.3">
      <c r="A495" s="16"/>
      <c r="B495" s="16"/>
      <c r="C495" s="16"/>
      <c r="D495" s="17" t="s">
        <v>573</v>
      </c>
      <c r="E495" s="16"/>
      <c r="F495" s="16"/>
      <c r="G495" s="16"/>
    </row>
    <row r="496" spans="1:7" x14ac:dyDescent="0.3">
      <c r="A496" s="16"/>
      <c r="B496" s="16"/>
      <c r="C496" s="16"/>
      <c r="D496" s="28" t="s">
        <v>574</v>
      </c>
      <c r="E496" s="14">
        <v>1</v>
      </c>
      <c r="F496" s="18">
        <f>G488+G490+G492+G494</f>
        <v>0</v>
      </c>
      <c r="G496" s="18">
        <f>ROUND(E496*F496,2)</f>
        <v>0</v>
      </c>
    </row>
    <row r="497" spans="1:7" ht="1.05" customHeight="1" x14ac:dyDescent="0.3">
      <c r="A497" s="19"/>
      <c r="B497" s="19"/>
      <c r="C497" s="19"/>
      <c r="D497" s="29"/>
      <c r="E497" s="19"/>
      <c r="F497" s="19"/>
      <c r="G497" s="19"/>
    </row>
    <row r="498" spans="1:7" x14ac:dyDescent="0.3">
      <c r="A498" s="20" t="s">
        <v>575</v>
      </c>
      <c r="B498" s="20" t="s">
        <v>10</v>
      </c>
      <c r="C498" s="20" t="s">
        <v>11</v>
      </c>
      <c r="D498" s="30" t="s">
        <v>232</v>
      </c>
      <c r="E498" s="21">
        <f>E501</f>
        <v>1</v>
      </c>
      <c r="F498" s="21">
        <f>F501</f>
        <v>0</v>
      </c>
      <c r="G498" s="21">
        <f>G501</f>
        <v>0</v>
      </c>
    </row>
    <row r="499" spans="1:7" x14ac:dyDescent="0.3">
      <c r="A499" s="12" t="s">
        <v>233</v>
      </c>
      <c r="B499" s="13" t="s">
        <v>18</v>
      </c>
      <c r="C499" s="13" t="s">
        <v>19</v>
      </c>
      <c r="D499" s="17" t="s">
        <v>234</v>
      </c>
      <c r="E499" s="14">
        <v>1</v>
      </c>
      <c r="F499" s="31"/>
      <c r="G499" s="15">
        <f>ROUND(E499*F499,2)</f>
        <v>0</v>
      </c>
    </row>
    <row r="500" spans="1:7" ht="51" x14ac:dyDescent="0.3">
      <c r="A500" s="16"/>
      <c r="B500" s="16"/>
      <c r="C500" s="16"/>
      <c r="D500" s="17" t="s">
        <v>235</v>
      </c>
      <c r="E500" s="16"/>
      <c r="F500" s="16"/>
      <c r="G500" s="16"/>
    </row>
    <row r="501" spans="1:7" x14ac:dyDescent="0.3">
      <c r="A501" s="16"/>
      <c r="B501" s="16"/>
      <c r="C501" s="16"/>
      <c r="D501" s="28" t="s">
        <v>576</v>
      </c>
      <c r="E501" s="14">
        <v>1</v>
      </c>
      <c r="F501" s="18">
        <f>G499</f>
        <v>0</v>
      </c>
      <c r="G501" s="18">
        <f>ROUND(E501*F501,2)</f>
        <v>0</v>
      </c>
    </row>
    <row r="502" spans="1:7" ht="1.05" customHeight="1" x14ac:dyDescent="0.3">
      <c r="A502" s="19"/>
      <c r="B502" s="19"/>
      <c r="C502" s="19"/>
      <c r="D502" s="29"/>
      <c r="E502" s="19"/>
      <c r="F502" s="19"/>
      <c r="G502" s="19"/>
    </row>
    <row r="503" spans="1:7" x14ac:dyDescent="0.3">
      <c r="A503" s="20" t="s">
        <v>577</v>
      </c>
      <c r="B503" s="20" t="s">
        <v>10</v>
      </c>
      <c r="C503" s="20" t="s">
        <v>11</v>
      </c>
      <c r="D503" s="30" t="s">
        <v>63</v>
      </c>
      <c r="E503" s="21">
        <f>E510</f>
        <v>1</v>
      </c>
      <c r="F503" s="21">
        <f>F510</f>
        <v>0</v>
      </c>
      <c r="G503" s="21">
        <f>G510</f>
        <v>0</v>
      </c>
    </row>
    <row r="504" spans="1:7" ht="20.399999999999999" x14ac:dyDescent="0.3">
      <c r="A504" s="12" t="s">
        <v>64</v>
      </c>
      <c r="B504" s="13" t="s">
        <v>18</v>
      </c>
      <c r="C504" s="13" t="s">
        <v>19</v>
      </c>
      <c r="D504" s="17" t="s">
        <v>65</v>
      </c>
      <c r="E504" s="14">
        <v>6</v>
      </c>
      <c r="F504" s="31"/>
      <c r="G504" s="15">
        <f>ROUND(E504*F504,2)</f>
        <v>0</v>
      </c>
    </row>
    <row r="505" spans="1:7" ht="71.400000000000006" x14ac:dyDescent="0.3">
      <c r="A505" s="16"/>
      <c r="B505" s="16"/>
      <c r="C505" s="16"/>
      <c r="D505" s="17" t="s">
        <v>66</v>
      </c>
      <c r="E505" s="16"/>
      <c r="F505" s="16"/>
      <c r="G505" s="16"/>
    </row>
    <row r="506" spans="1:7" ht="20.399999999999999" x14ac:dyDescent="0.3">
      <c r="A506" s="12" t="s">
        <v>67</v>
      </c>
      <c r="B506" s="13" t="s">
        <v>18</v>
      </c>
      <c r="C506" s="13" t="s">
        <v>19</v>
      </c>
      <c r="D506" s="17" t="s">
        <v>68</v>
      </c>
      <c r="E506" s="14">
        <v>10</v>
      </c>
      <c r="F506" s="31"/>
      <c r="G506" s="15">
        <f>ROUND(E506*F506,2)</f>
        <v>0</v>
      </c>
    </row>
    <row r="507" spans="1:7" ht="71.400000000000006" x14ac:dyDescent="0.3">
      <c r="A507" s="16"/>
      <c r="B507" s="16"/>
      <c r="C507" s="16"/>
      <c r="D507" s="17" t="s">
        <v>69</v>
      </c>
      <c r="E507" s="16"/>
      <c r="F507" s="16"/>
      <c r="G507" s="16"/>
    </row>
    <row r="508" spans="1:7" ht="20.399999999999999" x14ac:dyDescent="0.3">
      <c r="A508" s="12" t="s">
        <v>70</v>
      </c>
      <c r="B508" s="13" t="s">
        <v>18</v>
      </c>
      <c r="C508" s="13" t="s">
        <v>19</v>
      </c>
      <c r="D508" s="17" t="s">
        <v>71</v>
      </c>
      <c r="E508" s="14">
        <v>2</v>
      </c>
      <c r="F508" s="31"/>
      <c r="G508" s="15">
        <f>ROUND(E508*F508,2)</f>
        <v>0</v>
      </c>
    </row>
    <row r="509" spans="1:7" ht="71.400000000000006" x14ac:dyDescent="0.3">
      <c r="A509" s="16"/>
      <c r="B509" s="16"/>
      <c r="C509" s="16"/>
      <c r="D509" s="17" t="s">
        <v>72</v>
      </c>
      <c r="E509" s="16"/>
      <c r="F509" s="16"/>
      <c r="G509" s="16"/>
    </row>
    <row r="510" spans="1:7" x14ac:dyDescent="0.3">
      <c r="A510" s="16"/>
      <c r="B510" s="16"/>
      <c r="C510" s="16"/>
      <c r="D510" s="28" t="s">
        <v>578</v>
      </c>
      <c r="E510" s="14">
        <v>1</v>
      </c>
      <c r="F510" s="18">
        <f>G504+G506+G508</f>
        <v>0</v>
      </c>
      <c r="G510" s="18">
        <f>ROUND(E510*F510,2)</f>
        <v>0</v>
      </c>
    </row>
    <row r="511" spans="1:7" ht="1.05" customHeight="1" x14ac:dyDescent="0.3">
      <c r="A511" s="19"/>
      <c r="B511" s="19"/>
      <c r="C511" s="19"/>
      <c r="D511" s="29"/>
      <c r="E511" s="19"/>
      <c r="F511" s="19"/>
      <c r="G511" s="19"/>
    </row>
    <row r="512" spans="1:7" x14ac:dyDescent="0.3">
      <c r="A512" s="20" t="s">
        <v>579</v>
      </c>
      <c r="B512" s="20" t="s">
        <v>10</v>
      </c>
      <c r="C512" s="20" t="s">
        <v>11</v>
      </c>
      <c r="D512" s="30" t="s">
        <v>580</v>
      </c>
      <c r="E512" s="21">
        <f>E519</f>
        <v>1</v>
      </c>
      <c r="F512" s="21">
        <f>F519</f>
        <v>0</v>
      </c>
      <c r="G512" s="21">
        <f>G519</f>
        <v>0</v>
      </c>
    </row>
    <row r="513" spans="1:7" ht="20.399999999999999" x14ac:dyDescent="0.3">
      <c r="A513" s="12" t="s">
        <v>581</v>
      </c>
      <c r="B513" s="13" t="s">
        <v>18</v>
      </c>
      <c r="C513" s="13" t="s">
        <v>19</v>
      </c>
      <c r="D513" s="17" t="s">
        <v>582</v>
      </c>
      <c r="E513" s="14">
        <v>1</v>
      </c>
      <c r="F513" s="31"/>
      <c r="G513" s="15">
        <f>ROUND(E513*F513,2)</f>
        <v>0</v>
      </c>
    </row>
    <row r="514" spans="1:7" ht="122.4" x14ac:dyDescent="0.3">
      <c r="A514" s="16"/>
      <c r="B514" s="16"/>
      <c r="C514" s="16"/>
      <c r="D514" s="17" t="s">
        <v>583</v>
      </c>
      <c r="E514" s="16"/>
      <c r="F514" s="16"/>
      <c r="G514" s="16"/>
    </row>
    <row r="515" spans="1:7" x14ac:dyDescent="0.3">
      <c r="A515" s="12" t="s">
        <v>584</v>
      </c>
      <c r="B515" s="13" t="s">
        <v>18</v>
      </c>
      <c r="C515" s="13" t="s">
        <v>19</v>
      </c>
      <c r="D515" s="17" t="s">
        <v>585</v>
      </c>
      <c r="E515" s="14">
        <v>1</v>
      </c>
      <c r="F515" s="31"/>
      <c r="G515" s="15">
        <f>ROUND(E515*F515,2)</f>
        <v>0</v>
      </c>
    </row>
    <row r="516" spans="1:7" ht="61.2" x14ac:dyDescent="0.3">
      <c r="A516" s="16"/>
      <c r="B516" s="16"/>
      <c r="C516" s="16"/>
      <c r="D516" s="17" t="s">
        <v>586</v>
      </c>
      <c r="E516" s="16"/>
      <c r="F516" s="16"/>
      <c r="G516" s="16"/>
    </row>
    <row r="517" spans="1:7" ht="20.399999999999999" x14ac:dyDescent="0.3">
      <c r="A517" s="12" t="s">
        <v>587</v>
      </c>
      <c r="B517" s="13" t="s">
        <v>18</v>
      </c>
      <c r="C517" s="13" t="s">
        <v>19</v>
      </c>
      <c r="D517" s="17" t="s">
        <v>588</v>
      </c>
      <c r="E517" s="14">
        <v>1</v>
      </c>
      <c r="F517" s="31"/>
      <c r="G517" s="15">
        <f>ROUND(E517*F517,2)</f>
        <v>0</v>
      </c>
    </row>
    <row r="518" spans="1:7" ht="71.400000000000006" x14ac:dyDescent="0.3">
      <c r="A518" s="16"/>
      <c r="B518" s="16"/>
      <c r="C518" s="16"/>
      <c r="D518" s="17" t="s">
        <v>589</v>
      </c>
      <c r="E518" s="16"/>
      <c r="F518" s="16"/>
      <c r="G518" s="16"/>
    </row>
    <row r="519" spans="1:7" x14ac:dyDescent="0.3">
      <c r="A519" s="16"/>
      <c r="B519" s="16"/>
      <c r="C519" s="16"/>
      <c r="D519" s="28" t="s">
        <v>590</v>
      </c>
      <c r="E519" s="14">
        <v>1</v>
      </c>
      <c r="F519" s="18">
        <f>G513+G515+G517</f>
        <v>0</v>
      </c>
      <c r="G519" s="18">
        <f>ROUND(E519*F519,2)</f>
        <v>0</v>
      </c>
    </row>
    <row r="520" spans="1:7" ht="1.05" customHeight="1" x14ac:dyDescent="0.3">
      <c r="A520" s="19"/>
      <c r="B520" s="19"/>
      <c r="C520" s="19"/>
      <c r="D520" s="29"/>
      <c r="E520" s="19"/>
      <c r="F520" s="19"/>
      <c r="G520" s="19"/>
    </row>
    <row r="521" spans="1:7" x14ac:dyDescent="0.3">
      <c r="A521" s="20" t="s">
        <v>591</v>
      </c>
      <c r="B521" s="20" t="s">
        <v>10</v>
      </c>
      <c r="C521" s="20" t="s">
        <v>11</v>
      </c>
      <c r="D521" s="30" t="s">
        <v>592</v>
      </c>
      <c r="E521" s="21">
        <f>E524</f>
        <v>1</v>
      </c>
      <c r="F521" s="21">
        <f>F524</f>
        <v>0</v>
      </c>
      <c r="G521" s="21">
        <f>G524</f>
        <v>0</v>
      </c>
    </row>
    <row r="522" spans="1:7" ht="20.399999999999999" x14ac:dyDescent="0.3">
      <c r="A522" s="12" t="s">
        <v>593</v>
      </c>
      <c r="B522" s="13" t="s">
        <v>18</v>
      </c>
      <c r="C522" s="13" t="s">
        <v>19</v>
      </c>
      <c r="D522" s="17" t="s">
        <v>594</v>
      </c>
      <c r="E522" s="14">
        <v>1</v>
      </c>
      <c r="F522" s="31"/>
      <c r="G522" s="15">
        <f>ROUND(E522*F522,2)</f>
        <v>0</v>
      </c>
    </row>
    <row r="523" spans="1:7" ht="409.6" x14ac:dyDescent="0.3">
      <c r="A523" s="16"/>
      <c r="B523" s="16"/>
      <c r="C523" s="16"/>
      <c r="D523" s="17" t="s">
        <v>595</v>
      </c>
      <c r="E523" s="16"/>
      <c r="F523" s="16"/>
      <c r="G523" s="16"/>
    </row>
    <row r="524" spans="1:7" x14ac:dyDescent="0.3">
      <c r="A524" s="16"/>
      <c r="B524" s="16"/>
      <c r="C524" s="16"/>
      <c r="D524" s="28" t="s">
        <v>596</v>
      </c>
      <c r="E524" s="14">
        <v>1</v>
      </c>
      <c r="F524" s="18">
        <f>G522</f>
        <v>0</v>
      </c>
      <c r="G524" s="18">
        <f>ROUND(E524*F524,2)</f>
        <v>0</v>
      </c>
    </row>
    <row r="525" spans="1:7" ht="1.05" customHeight="1" x14ac:dyDescent="0.3">
      <c r="A525" s="19"/>
      <c r="B525" s="19"/>
      <c r="C525" s="19"/>
      <c r="D525" s="29"/>
      <c r="E525" s="19"/>
      <c r="F525" s="19"/>
      <c r="G525" s="19"/>
    </row>
    <row r="526" spans="1:7" x14ac:dyDescent="0.3">
      <c r="A526" s="16"/>
      <c r="B526" s="16"/>
      <c r="C526" s="16"/>
      <c r="D526" s="28" t="s">
        <v>597</v>
      </c>
      <c r="E526" s="14">
        <v>1</v>
      </c>
      <c r="F526" s="18">
        <f>G487+G498+G503+G512+G521</f>
        <v>0</v>
      </c>
      <c r="G526" s="18">
        <f>ROUND(E526*F526,2)</f>
        <v>0</v>
      </c>
    </row>
    <row r="527" spans="1:7" ht="1.05" customHeight="1" x14ac:dyDescent="0.3">
      <c r="A527" s="19"/>
      <c r="B527" s="19"/>
      <c r="C527" s="19"/>
      <c r="D527" s="29"/>
      <c r="E527" s="19"/>
      <c r="F527" s="19"/>
      <c r="G527" s="19"/>
    </row>
    <row r="528" spans="1:7" x14ac:dyDescent="0.3">
      <c r="A528" s="10" t="s">
        <v>598</v>
      </c>
      <c r="B528" s="10" t="s">
        <v>10</v>
      </c>
      <c r="C528" s="10" t="s">
        <v>11</v>
      </c>
      <c r="D528" s="27" t="s">
        <v>76</v>
      </c>
      <c r="E528" s="11">
        <f>E623</f>
        <v>1</v>
      </c>
      <c r="F528" s="11">
        <f>F623</f>
        <v>0</v>
      </c>
      <c r="G528" s="11">
        <f>G623</f>
        <v>0</v>
      </c>
    </row>
    <row r="529" spans="1:7" x14ac:dyDescent="0.3">
      <c r="A529" s="20" t="s">
        <v>599</v>
      </c>
      <c r="B529" s="20" t="s">
        <v>10</v>
      </c>
      <c r="C529" s="20" t="s">
        <v>11</v>
      </c>
      <c r="D529" s="30" t="s">
        <v>242</v>
      </c>
      <c r="E529" s="21">
        <f>E534</f>
        <v>1</v>
      </c>
      <c r="F529" s="21">
        <f>F534</f>
        <v>0</v>
      </c>
      <c r="G529" s="21">
        <f>G534</f>
        <v>0</v>
      </c>
    </row>
    <row r="530" spans="1:7" ht="20.399999999999999" x14ac:dyDescent="0.3">
      <c r="A530" s="12" t="s">
        <v>243</v>
      </c>
      <c r="B530" s="13" t="s">
        <v>18</v>
      </c>
      <c r="C530" s="13" t="s">
        <v>19</v>
      </c>
      <c r="D530" s="17" t="s">
        <v>244</v>
      </c>
      <c r="E530" s="14">
        <v>1</v>
      </c>
      <c r="F530" s="31"/>
      <c r="G530" s="15">
        <f>ROUND(E530*F530,2)</f>
        <v>0</v>
      </c>
    </row>
    <row r="531" spans="1:7" ht="265.2" x14ac:dyDescent="0.3">
      <c r="A531" s="16"/>
      <c r="B531" s="16"/>
      <c r="C531" s="16"/>
      <c r="D531" s="17" t="s">
        <v>245</v>
      </c>
      <c r="E531" s="16"/>
      <c r="F531" s="16"/>
      <c r="G531" s="16"/>
    </row>
    <row r="532" spans="1:7" ht="20.399999999999999" x14ac:dyDescent="0.3">
      <c r="A532" s="12" t="s">
        <v>246</v>
      </c>
      <c r="B532" s="13" t="s">
        <v>18</v>
      </c>
      <c r="C532" s="13" t="s">
        <v>19</v>
      </c>
      <c r="D532" s="17" t="s">
        <v>247</v>
      </c>
      <c r="E532" s="14">
        <v>1</v>
      </c>
      <c r="F532" s="31"/>
      <c r="G532" s="15">
        <f>ROUND(E532*F532,2)</f>
        <v>0</v>
      </c>
    </row>
    <row r="533" spans="1:7" ht="91.8" x14ac:dyDescent="0.3">
      <c r="A533" s="16"/>
      <c r="B533" s="16"/>
      <c r="C533" s="16"/>
      <c r="D533" s="17" t="s">
        <v>248</v>
      </c>
      <c r="E533" s="16"/>
      <c r="F533" s="16"/>
      <c r="G533" s="16"/>
    </row>
    <row r="534" spans="1:7" x14ac:dyDescent="0.3">
      <c r="A534" s="16"/>
      <c r="B534" s="16"/>
      <c r="C534" s="16"/>
      <c r="D534" s="28" t="s">
        <v>600</v>
      </c>
      <c r="E534" s="14">
        <v>1</v>
      </c>
      <c r="F534" s="18">
        <f>G530+G532</f>
        <v>0</v>
      </c>
      <c r="G534" s="18">
        <f>ROUND(E534*F534,2)</f>
        <v>0</v>
      </c>
    </row>
    <row r="535" spans="1:7" ht="1.05" customHeight="1" x14ac:dyDescent="0.3">
      <c r="A535" s="19"/>
      <c r="B535" s="19"/>
      <c r="C535" s="19"/>
      <c r="D535" s="29"/>
      <c r="E535" s="19"/>
      <c r="F535" s="19"/>
      <c r="G535" s="19"/>
    </row>
    <row r="536" spans="1:7" x14ac:dyDescent="0.3">
      <c r="A536" s="20" t="s">
        <v>601</v>
      </c>
      <c r="B536" s="20" t="s">
        <v>10</v>
      </c>
      <c r="C536" s="20" t="s">
        <v>11</v>
      </c>
      <c r="D536" s="30" t="s">
        <v>258</v>
      </c>
      <c r="E536" s="21">
        <f>E547</f>
        <v>1</v>
      </c>
      <c r="F536" s="21">
        <f>F547</f>
        <v>0</v>
      </c>
      <c r="G536" s="21">
        <f>G547</f>
        <v>0</v>
      </c>
    </row>
    <row r="537" spans="1:7" ht="20.399999999999999" x14ac:dyDescent="0.3">
      <c r="A537" s="12" t="s">
        <v>602</v>
      </c>
      <c r="B537" s="13" t="s">
        <v>18</v>
      </c>
      <c r="C537" s="13" t="s">
        <v>19</v>
      </c>
      <c r="D537" s="17" t="s">
        <v>603</v>
      </c>
      <c r="E537" s="14">
        <v>1</v>
      </c>
      <c r="F537" s="31"/>
      <c r="G537" s="15">
        <f>ROUND(E537*F537,2)</f>
        <v>0</v>
      </c>
    </row>
    <row r="538" spans="1:7" ht="409.6" x14ac:dyDescent="0.3">
      <c r="A538" s="16"/>
      <c r="B538" s="16"/>
      <c r="C538" s="16"/>
      <c r="D538" s="17" t="s">
        <v>604</v>
      </c>
      <c r="E538" s="16"/>
      <c r="F538" s="16"/>
      <c r="G538" s="16"/>
    </row>
    <row r="539" spans="1:7" ht="30.6" x14ac:dyDescent="0.3">
      <c r="A539" s="12" t="s">
        <v>605</v>
      </c>
      <c r="B539" s="13" t="s">
        <v>18</v>
      </c>
      <c r="C539" s="13" t="s">
        <v>19</v>
      </c>
      <c r="D539" s="17" t="s">
        <v>606</v>
      </c>
      <c r="E539" s="14">
        <v>1</v>
      </c>
      <c r="F539" s="31"/>
      <c r="G539" s="15">
        <f>ROUND(E539*F539,2)</f>
        <v>0</v>
      </c>
    </row>
    <row r="540" spans="1:7" ht="409.6" x14ac:dyDescent="0.3">
      <c r="A540" s="16"/>
      <c r="B540" s="16"/>
      <c r="C540" s="16"/>
      <c r="D540" s="17" t="s">
        <v>607</v>
      </c>
      <c r="E540" s="16"/>
      <c r="F540" s="16"/>
      <c r="G540" s="16"/>
    </row>
    <row r="541" spans="1:7" x14ac:dyDescent="0.3">
      <c r="A541" s="12" t="s">
        <v>608</v>
      </c>
      <c r="B541" s="13" t="s">
        <v>18</v>
      </c>
      <c r="C541" s="13" t="s">
        <v>19</v>
      </c>
      <c r="D541" s="17" t="s">
        <v>609</v>
      </c>
      <c r="E541" s="14">
        <v>1</v>
      </c>
      <c r="F541" s="31"/>
      <c r="G541" s="15">
        <f>ROUND(E541*F541,2)</f>
        <v>0</v>
      </c>
    </row>
    <row r="542" spans="1:7" ht="409.6" x14ac:dyDescent="0.3">
      <c r="A542" s="16"/>
      <c r="B542" s="16"/>
      <c r="C542" s="16"/>
      <c r="D542" s="17" t="s">
        <v>610</v>
      </c>
      <c r="E542" s="16"/>
      <c r="F542" s="16"/>
      <c r="G542" s="16"/>
    </row>
    <row r="543" spans="1:7" x14ac:dyDescent="0.3">
      <c r="A543" s="12" t="s">
        <v>271</v>
      </c>
      <c r="B543" s="13" t="s">
        <v>18</v>
      </c>
      <c r="C543" s="13" t="s">
        <v>19</v>
      </c>
      <c r="D543" s="17" t="s">
        <v>272</v>
      </c>
      <c r="E543" s="14">
        <v>2</v>
      </c>
      <c r="F543" s="31"/>
      <c r="G543" s="15">
        <f>ROUND(E543*F543,2)</f>
        <v>0</v>
      </c>
    </row>
    <row r="544" spans="1:7" ht="336.6" x14ac:dyDescent="0.3">
      <c r="A544" s="16"/>
      <c r="B544" s="16"/>
      <c r="C544" s="16"/>
      <c r="D544" s="17" t="s">
        <v>273</v>
      </c>
      <c r="E544" s="16"/>
      <c r="F544" s="16"/>
      <c r="G544" s="16"/>
    </row>
    <row r="545" spans="1:7" x14ac:dyDescent="0.3">
      <c r="A545" s="12" t="s">
        <v>274</v>
      </c>
      <c r="B545" s="13" t="s">
        <v>18</v>
      </c>
      <c r="C545" s="13" t="s">
        <v>19</v>
      </c>
      <c r="D545" s="17" t="s">
        <v>275</v>
      </c>
      <c r="E545" s="14">
        <v>2</v>
      </c>
      <c r="F545" s="31"/>
      <c r="G545" s="15">
        <f>ROUND(E545*F545,2)</f>
        <v>0</v>
      </c>
    </row>
    <row r="546" spans="1:7" ht="336.6" x14ac:dyDescent="0.3">
      <c r="A546" s="16"/>
      <c r="B546" s="16"/>
      <c r="C546" s="16"/>
      <c r="D546" s="17" t="s">
        <v>276</v>
      </c>
      <c r="E546" s="16"/>
      <c r="F546" s="16"/>
      <c r="G546" s="16"/>
    </row>
    <row r="547" spans="1:7" x14ac:dyDescent="0.3">
      <c r="A547" s="16"/>
      <c r="B547" s="16"/>
      <c r="C547" s="16"/>
      <c r="D547" s="28" t="s">
        <v>611</v>
      </c>
      <c r="E547" s="14">
        <v>1</v>
      </c>
      <c r="F547" s="18">
        <f>G537+G539+G541+G543+G545</f>
        <v>0</v>
      </c>
      <c r="G547" s="18">
        <f>ROUND(E547*F547,2)</f>
        <v>0</v>
      </c>
    </row>
    <row r="548" spans="1:7" ht="1.05" customHeight="1" x14ac:dyDescent="0.3">
      <c r="A548" s="19"/>
      <c r="B548" s="19"/>
      <c r="C548" s="19"/>
      <c r="D548" s="29"/>
      <c r="E548" s="19"/>
      <c r="F548" s="19"/>
      <c r="G548" s="19"/>
    </row>
    <row r="549" spans="1:7" x14ac:dyDescent="0.3">
      <c r="A549" s="20" t="s">
        <v>612</v>
      </c>
      <c r="B549" s="20" t="s">
        <v>10</v>
      </c>
      <c r="C549" s="20" t="s">
        <v>11</v>
      </c>
      <c r="D549" s="30" t="s">
        <v>613</v>
      </c>
      <c r="E549" s="21">
        <f>E558</f>
        <v>1</v>
      </c>
      <c r="F549" s="21">
        <f>F558</f>
        <v>0</v>
      </c>
      <c r="G549" s="21">
        <f>G558</f>
        <v>0</v>
      </c>
    </row>
    <row r="550" spans="1:7" x14ac:dyDescent="0.3">
      <c r="A550" s="12" t="s">
        <v>614</v>
      </c>
      <c r="B550" s="13" t="s">
        <v>18</v>
      </c>
      <c r="C550" s="13" t="s">
        <v>53</v>
      </c>
      <c r="D550" s="17" t="s">
        <v>615</v>
      </c>
      <c r="E550" s="14">
        <v>10</v>
      </c>
      <c r="F550" s="31"/>
      <c r="G550" s="15">
        <f>ROUND(E550*F550,2)</f>
        <v>0</v>
      </c>
    </row>
    <row r="551" spans="1:7" ht="142.80000000000001" x14ac:dyDescent="0.3">
      <c r="A551" s="16"/>
      <c r="B551" s="16"/>
      <c r="C551" s="16"/>
      <c r="D551" s="17" t="s">
        <v>616</v>
      </c>
      <c r="E551" s="16"/>
      <c r="F551" s="16"/>
      <c r="G551" s="16"/>
    </row>
    <row r="552" spans="1:7" x14ac:dyDescent="0.3">
      <c r="A552" s="12" t="s">
        <v>617</v>
      </c>
      <c r="B552" s="13" t="s">
        <v>18</v>
      </c>
      <c r="C552" s="13" t="s">
        <v>53</v>
      </c>
      <c r="D552" s="17" t="s">
        <v>618</v>
      </c>
      <c r="E552" s="14">
        <v>10</v>
      </c>
      <c r="F552" s="31"/>
      <c r="G552" s="15">
        <f>ROUND(E552*F552,2)</f>
        <v>0</v>
      </c>
    </row>
    <row r="553" spans="1:7" ht="91.8" x14ac:dyDescent="0.3">
      <c r="A553" s="16"/>
      <c r="B553" s="16"/>
      <c r="C553" s="16"/>
      <c r="D553" s="17" t="s">
        <v>619</v>
      </c>
      <c r="E553" s="16"/>
      <c r="F553" s="16"/>
      <c r="G553" s="16"/>
    </row>
    <row r="554" spans="1:7" x14ac:dyDescent="0.3">
      <c r="A554" s="12" t="s">
        <v>620</v>
      </c>
      <c r="B554" s="13" t="s">
        <v>18</v>
      </c>
      <c r="C554" s="13" t="s">
        <v>53</v>
      </c>
      <c r="D554" s="17" t="s">
        <v>621</v>
      </c>
      <c r="E554" s="14">
        <v>10</v>
      </c>
      <c r="F554" s="31"/>
      <c r="G554" s="15">
        <f>ROUND(E554*F554,2)</f>
        <v>0</v>
      </c>
    </row>
    <row r="555" spans="1:7" ht="153" x14ac:dyDescent="0.3">
      <c r="A555" s="16"/>
      <c r="B555" s="16"/>
      <c r="C555" s="16"/>
      <c r="D555" s="17" t="s">
        <v>622</v>
      </c>
      <c r="E555" s="16"/>
      <c r="F555" s="16"/>
      <c r="G555" s="16"/>
    </row>
    <row r="556" spans="1:7" x14ac:dyDescent="0.3">
      <c r="A556" s="12" t="s">
        <v>623</v>
      </c>
      <c r="B556" s="13" t="s">
        <v>18</v>
      </c>
      <c r="C556" s="13" t="s">
        <v>53</v>
      </c>
      <c r="D556" s="17" t="s">
        <v>624</v>
      </c>
      <c r="E556" s="14">
        <v>10</v>
      </c>
      <c r="F556" s="31"/>
      <c r="G556" s="15">
        <f>ROUND(E556*F556,2)</f>
        <v>0</v>
      </c>
    </row>
    <row r="557" spans="1:7" ht="153" x14ac:dyDescent="0.3">
      <c r="A557" s="16"/>
      <c r="B557" s="16"/>
      <c r="C557" s="16"/>
      <c r="D557" s="17" t="s">
        <v>625</v>
      </c>
      <c r="E557" s="16"/>
      <c r="F557" s="16"/>
      <c r="G557" s="16"/>
    </row>
    <row r="558" spans="1:7" x14ac:dyDescent="0.3">
      <c r="A558" s="16"/>
      <c r="B558" s="16"/>
      <c r="C558" s="16"/>
      <c r="D558" s="28" t="s">
        <v>626</v>
      </c>
      <c r="E558" s="14">
        <v>1</v>
      </c>
      <c r="F558" s="18">
        <f>G550+G552+G554+G556</f>
        <v>0</v>
      </c>
      <c r="G558" s="18">
        <f>ROUND(E558*F558,2)</f>
        <v>0</v>
      </c>
    </row>
    <row r="559" spans="1:7" ht="1.05" customHeight="1" x14ac:dyDescent="0.3">
      <c r="A559" s="19"/>
      <c r="B559" s="19"/>
      <c r="C559" s="19"/>
      <c r="D559" s="29"/>
      <c r="E559" s="19"/>
      <c r="F559" s="19"/>
      <c r="G559" s="19"/>
    </row>
    <row r="560" spans="1:7" x14ac:dyDescent="0.3">
      <c r="A560" s="20" t="s">
        <v>627</v>
      </c>
      <c r="B560" s="20" t="s">
        <v>10</v>
      </c>
      <c r="C560" s="20" t="s">
        <v>11</v>
      </c>
      <c r="D560" s="30" t="s">
        <v>78</v>
      </c>
      <c r="E560" s="21">
        <f>E585</f>
        <v>1</v>
      </c>
      <c r="F560" s="21">
        <f>F585</f>
        <v>0</v>
      </c>
      <c r="G560" s="21">
        <f>G585</f>
        <v>0</v>
      </c>
    </row>
    <row r="561" spans="1:7" x14ac:dyDescent="0.3">
      <c r="A561" s="12" t="s">
        <v>628</v>
      </c>
      <c r="B561" s="13" t="s">
        <v>18</v>
      </c>
      <c r="C561" s="13" t="s">
        <v>19</v>
      </c>
      <c r="D561" s="17" t="s">
        <v>629</v>
      </c>
      <c r="E561" s="14">
        <v>3</v>
      </c>
      <c r="F561" s="31"/>
      <c r="G561" s="15">
        <f>ROUND(E561*F561,2)</f>
        <v>0</v>
      </c>
    </row>
    <row r="562" spans="1:7" ht="234.6" x14ac:dyDescent="0.3">
      <c r="A562" s="16"/>
      <c r="B562" s="16"/>
      <c r="C562" s="16"/>
      <c r="D562" s="17" t="s">
        <v>630</v>
      </c>
      <c r="E562" s="16"/>
      <c r="F562" s="16"/>
      <c r="G562" s="16"/>
    </row>
    <row r="563" spans="1:7" x14ac:dyDescent="0.3">
      <c r="A563" s="12" t="s">
        <v>291</v>
      </c>
      <c r="B563" s="13" t="s">
        <v>18</v>
      </c>
      <c r="C563" s="13" t="s">
        <v>19</v>
      </c>
      <c r="D563" s="17" t="s">
        <v>292</v>
      </c>
      <c r="E563" s="14">
        <v>1</v>
      </c>
      <c r="F563" s="31"/>
      <c r="G563" s="15">
        <f>ROUND(E563*F563,2)</f>
        <v>0</v>
      </c>
    </row>
    <row r="564" spans="1:7" ht="204" x14ac:dyDescent="0.3">
      <c r="A564" s="16"/>
      <c r="B564" s="16"/>
      <c r="C564" s="16"/>
      <c r="D564" s="17" t="s">
        <v>293</v>
      </c>
      <c r="E564" s="16"/>
      <c r="F564" s="16"/>
      <c r="G564" s="16"/>
    </row>
    <row r="565" spans="1:7" x14ac:dyDescent="0.3">
      <c r="A565" s="12" t="s">
        <v>297</v>
      </c>
      <c r="B565" s="13" t="s">
        <v>18</v>
      </c>
      <c r="C565" s="13" t="s">
        <v>19</v>
      </c>
      <c r="D565" s="17" t="s">
        <v>298</v>
      </c>
      <c r="E565" s="14">
        <v>6</v>
      </c>
      <c r="F565" s="31"/>
      <c r="G565" s="15">
        <f>ROUND(E565*F565,2)</f>
        <v>0</v>
      </c>
    </row>
    <row r="566" spans="1:7" ht="204" x14ac:dyDescent="0.3">
      <c r="A566" s="16"/>
      <c r="B566" s="16"/>
      <c r="C566" s="16"/>
      <c r="D566" s="17" t="s">
        <v>299</v>
      </c>
      <c r="E566" s="16"/>
      <c r="F566" s="16"/>
      <c r="G566" s="16"/>
    </row>
    <row r="567" spans="1:7" x14ac:dyDescent="0.3">
      <c r="A567" s="12" t="s">
        <v>631</v>
      </c>
      <c r="B567" s="13" t="s">
        <v>18</v>
      </c>
      <c r="C567" s="13" t="s">
        <v>19</v>
      </c>
      <c r="D567" s="17" t="s">
        <v>632</v>
      </c>
      <c r="E567" s="14">
        <v>1</v>
      </c>
      <c r="F567" s="31"/>
      <c r="G567" s="15">
        <f>ROUND(E567*F567,2)</f>
        <v>0</v>
      </c>
    </row>
    <row r="568" spans="1:7" ht="204" x14ac:dyDescent="0.3">
      <c r="A568" s="16"/>
      <c r="B568" s="16"/>
      <c r="C568" s="16"/>
      <c r="D568" s="17" t="s">
        <v>633</v>
      </c>
      <c r="E568" s="16"/>
      <c r="F568" s="16"/>
      <c r="G568" s="16"/>
    </row>
    <row r="569" spans="1:7" x14ac:dyDescent="0.3">
      <c r="A569" s="12" t="s">
        <v>300</v>
      </c>
      <c r="B569" s="13" t="s">
        <v>18</v>
      </c>
      <c r="C569" s="13" t="s">
        <v>19</v>
      </c>
      <c r="D569" s="17" t="s">
        <v>301</v>
      </c>
      <c r="E569" s="14">
        <v>1</v>
      </c>
      <c r="F569" s="31"/>
      <c r="G569" s="15">
        <f>ROUND(E569*F569,2)</f>
        <v>0</v>
      </c>
    </row>
    <row r="570" spans="1:7" ht="204" x14ac:dyDescent="0.3">
      <c r="A570" s="16"/>
      <c r="B570" s="16"/>
      <c r="C570" s="16"/>
      <c r="D570" s="17" t="s">
        <v>302</v>
      </c>
      <c r="E570" s="16"/>
      <c r="F570" s="16"/>
      <c r="G570" s="16"/>
    </row>
    <row r="571" spans="1:7" x14ac:dyDescent="0.3">
      <c r="A571" s="12" t="s">
        <v>306</v>
      </c>
      <c r="B571" s="13" t="s">
        <v>18</v>
      </c>
      <c r="C571" s="13" t="s">
        <v>19</v>
      </c>
      <c r="D571" s="17" t="s">
        <v>307</v>
      </c>
      <c r="E571" s="14">
        <v>6</v>
      </c>
      <c r="F571" s="31"/>
      <c r="G571" s="15">
        <f>ROUND(E571*F571,2)</f>
        <v>0</v>
      </c>
    </row>
    <row r="572" spans="1:7" ht="204" x14ac:dyDescent="0.3">
      <c r="A572" s="16"/>
      <c r="B572" s="16"/>
      <c r="C572" s="16"/>
      <c r="D572" s="17" t="s">
        <v>308</v>
      </c>
      <c r="E572" s="16"/>
      <c r="F572" s="16"/>
      <c r="G572" s="16"/>
    </row>
    <row r="573" spans="1:7" x14ac:dyDescent="0.3">
      <c r="A573" s="12" t="s">
        <v>634</v>
      </c>
      <c r="B573" s="13" t="s">
        <v>18</v>
      </c>
      <c r="C573" s="13" t="s">
        <v>19</v>
      </c>
      <c r="D573" s="17" t="s">
        <v>635</v>
      </c>
      <c r="E573" s="14">
        <v>1</v>
      </c>
      <c r="F573" s="31"/>
      <c r="G573" s="15">
        <f>ROUND(E573*F573,2)</f>
        <v>0</v>
      </c>
    </row>
    <row r="574" spans="1:7" ht="204" x14ac:dyDescent="0.3">
      <c r="A574" s="16"/>
      <c r="B574" s="16"/>
      <c r="C574" s="16"/>
      <c r="D574" s="17" t="s">
        <v>636</v>
      </c>
      <c r="E574" s="16"/>
      <c r="F574" s="16"/>
      <c r="G574" s="16"/>
    </row>
    <row r="575" spans="1:7" x14ac:dyDescent="0.3">
      <c r="A575" s="12" t="s">
        <v>637</v>
      </c>
      <c r="B575" s="13" t="s">
        <v>18</v>
      </c>
      <c r="C575" s="13" t="s">
        <v>53</v>
      </c>
      <c r="D575" s="17" t="s">
        <v>638</v>
      </c>
      <c r="E575" s="14">
        <v>38</v>
      </c>
      <c r="F575" s="31"/>
      <c r="G575" s="15">
        <f>ROUND(E575*F575,2)</f>
        <v>0</v>
      </c>
    </row>
    <row r="576" spans="1:7" ht="132.6" x14ac:dyDescent="0.3">
      <c r="A576" s="16"/>
      <c r="B576" s="16"/>
      <c r="C576" s="16"/>
      <c r="D576" s="17" t="s">
        <v>639</v>
      </c>
      <c r="E576" s="16"/>
      <c r="F576" s="16"/>
      <c r="G576" s="16"/>
    </row>
    <row r="577" spans="1:7" x14ac:dyDescent="0.3">
      <c r="A577" s="12" t="s">
        <v>309</v>
      </c>
      <c r="B577" s="13" t="s">
        <v>18</v>
      </c>
      <c r="C577" s="13" t="s">
        <v>170</v>
      </c>
      <c r="D577" s="17" t="s">
        <v>310</v>
      </c>
      <c r="E577" s="14">
        <v>201.24</v>
      </c>
      <c r="F577" s="31"/>
      <c r="G577" s="15">
        <f>ROUND(E577*F577,2)</f>
        <v>0</v>
      </c>
    </row>
    <row r="578" spans="1:7" ht="397.8" x14ac:dyDescent="0.3">
      <c r="A578" s="16"/>
      <c r="B578" s="16"/>
      <c r="C578" s="16"/>
      <c r="D578" s="17" t="s">
        <v>311</v>
      </c>
      <c r="E578" s="16"/>
      <c r="F578" s="16"/>
      <c r="G578" s="16"/>
    </row>
    <row r="579" spans="1:7" x14ac:dyDescent="0.3">
      <c r="A579" s="12" t="s">
        <v>312</v>
      </c>
      <c r="B579" s="13" t="s">
        <v>18</v>
      </c>
      <c r="C579" s="13" t="s">
        <v>19</v>
      </c>
      <c r="D579" s="17" t="s">
        <v>313</v>
      </c>
      <c r="E579" s="14">
        <v>7</v>
      </c>
      <c r="F579" s="31"/>
      <c r="G579" s="15">
        <f>ROUND(E579*F579,2)</f>
        <v>0</v>
      </c>
    </row>
    <row r="580" spans="1:7" ht="306" x14ac:dyDescent="0.3">
      <c r="A580" s="16"/>
      <c r="B580" s="16"/>
      <c r="C580" s="16"/>
      <c r="D580" s="17" t="s">
        <v>314</v>
      </c>
      <c r="E580" s="16"/>
      <c r="F580" s="16"/>
      <c r="G580" s="16"/>
    </row>
    <row r="581" spans="1:7" x14ac:dyDescent="0.3">
      <c r="A581" s="12" t="s">
        <v>640</v>
      </c>
      <c r="B581" s="13" t="s">
        <v>18</v>
      </c>
      <c r="C581" s="13" t="s">
        <v>19</v>
      </c>
      <c r="D581" s="17" t="s">
        <v>641</v>
      </c>
      <c r="E581" s="14">
        <v>2</v>
      </c>
      <c r="F581" s="31"/>
      <c r="G581" s="15">
        <f>ROUND(E581*F581,2)</f>
        <v>0</v>
      </c>
    </row>
    <row r="582" spans="1:7" ht="306" x14ac:dyDescent="0.3">
      <c r="A582" s="16"/>
      <c r="B582" s="16"/>
      <c r="C582" s="16"/>
      <c r="D582" s="17" t="s">
        <v>642</v>
      </c>
      <c r="E582" s="16"/>
      <c r="F582" s="16"/>
      <c r="G582" s="16"/>
    </row>
    <row r="583" spans="1:7" x14ac:dyDescent="0.3">
      <c r="A583" s="12" t="s">
        <v>315</v>
      </c>
      <c r="B583" s="13" t="s">
        <v>18</v>
      </c>
      <c r="C583" s="13" t="s">
        <v>19</v>
      </c>
      <c r="D583" s="17" t="s">
        <v>316</v>
      </c>
      <c r="E583" s="14">
        <v>2</v>
      </c>
      <c r="F583" s="31"/>
      <c r="G583" s="15">
        <f>ROUND(E583*F583,2)</f>
        <v>0</v>
      </c>
    </row>
    <row r="584" spans="1:7" ht="306" x14ac:dyDescent="0.3">
      <c r="A584" s="16"/>
      <c r="B584" s="16"/>
      <c r="C584" s="16"/>
      <c r="D584" s="17" t="s">
        <v>317</v>
      </c>
      <c r="E584" s="16"/>
      <c r="F584" s="16"/>
      <c r="G584" s="16"/>
    </row>
    <row r="585" spans="1:7" x14ac:dyDescent="0.3">
      <c r="A585" s="16"/>
      <c r="B585" s="16"/>
      <c r="C585" s="16"/>
      <c r="D585" s="28" t="s">
        <v>643</v>
      </c>
      <c r="E585" s="14">
        <v>1</v>
      </c>
      <c r="F585" s="18">
        <f>G561+G563+G565+G567+G569+G571+G573+G575+G577+G579+G581+G583</f>
        <v>0</v>
      </c>
      <c r="G585" s="18">
        <f>ROUND(E585*F585,2)</f>
        <v>0</v>
      </c>
    </row>
    <row r="586" spans="1:7" ht="1.05" customHeight="1" x14ac:dyDescent="0.3">
      <c r="A586" s="19"/>
      <c r="B586" s="19"/>
      <c r="C586" s="19"/>
      <c r="D586" s="29"/>
      <c r="E586" s="19"/>
      <c r="F586" s="19"/>
      <c r="G586" s="19"/>
    </row>
    <row r="587" spans="1:7" x14ac:dyDescent="0.3">
      <c r="A587" s="20" t="s">
        <v>644</v>
      </c>
      <c r="B587" s="20" t="s">
        <v>10</v>
      </c>
      <c r="C587" s="20" t="s">
        <v>11</v>
      </c>
      <c r="D587" s="30" t="s">
        <v>320</v>
      </c>
      <c r="E587" s="21">
        <f>E600</f>
        <v>1</v>
      </c>
      <c r="F587" s="21">
        <f>F600</f>
        <v>0</v>
      </c>
      <c r="G587" s="21">
        <f>G600</f>
        <v>0</v>
      </c>
    </row>
    <row r="588" spans="1:7" ht="20.399999999999999" x14ac:dyDescent="0.3">
      <c r="A588" s="12" t="s">
        <v>321</v>
      </c>
      <c r="B588" s="13" t="s">
        <v>18</v>
      </c>
      <c r="C588" s="13" t="s">
        <v>19</v>
      </c>
      <c r="D588" s="17" t="s">
        <v>322</v>
      </c>
      <c r="E588" s="14">
        <v>1</v>
      </c>
      <c r="F588" s="31"/>
      <c r="G588" s="15">
        <f>ROUND(E588*F588,2)</f>
        <v>0</v>
      </c>
    </row>
    <row r="589" spans="1:7" ht="409.6" x14ac:dyDescent="0.3">
      <c r="A589" s="16"/>
      <c r="B589" s="16"/>
      <c r="C589" s="16"/>
      <c r="D589" s="17" t="s">
        <v>323</v>
      </c>
      <c r="E589" s="16"/>
      <c r="F589" s="16"/>
      <c r="G589" s="16"/>
    </row>
    <row r="590" spans="1:7" ht="20.399999999999999" x14ac:dyDescent="0.3">
      <c r="A590" s="12" t="s">
        <v>645</v>
      </c>
      <c r="B590" s="13" t="s">
        <v>18</v>
      </c>
      <c r="C590" s="13" t="s">
        <v>53</v>
      </c>
      <c r="D590" s="17" t="s">
        <v>646</v>
      </c>
      <c r="E590" s="14">
        <v>25</v>
      </c>
      <c r="F590" s="31"/>
      <c r="G590" s="15">
        <f>ROUND(E590*F590,2)</f>
        <v>0</v>
      </c>
    </row>
    <row r="591" spans="1:7" ht="255" x14ac:dyDescent="0.3">
      <c r="A591" s="16"/>
      <c r="B591" s="16"/>
      <c r="C591" s="16"/>
      <c r="D591" s="17" t="s">
        <v>647</v>
      </c>
      <c r="E591" s="16"/>
      <c r="F591" s="16"/>
      <c r="G591" s="16"/>
    </row>
    <row r="592" spans="1:7" ht="20.399999999999999" x14ac:dyDescent="0.3">
      <c r="A592" s="12" t="s">
        <v>648</v>
      </c>
      <c r="B592" s="13" t="s">
        <v>18</v>
      </c>
      <c r="C592" s="13" t="s">
        <v>53</v>
      </c>
      <c r="D592" s="17" t="s">
        <v>325</v>
      </c>
      <c r="E592" s="14">
        <v>45</v>
      </c>
      <c r="F592" s="31"/>
      <c r="G592" s="15">
        <f>ROUND(E592*F592,2)</f>
        <v>0</v>
      </c>
    </row>
    <row r="593" spans="1:7" ht="255" x14ac:dyDescent="0.3">
      <c r="A593" s="16"/>
      <c r="B593" s="16"/>
      <c r="C593" s="16"/>
      <c r="D593" s="17" t="s">
        <v>326</v>
      </c>
      <c r="E593" s="16"/>
      <c r="F593" s="16"/>
      <c r="G593" s="16"/>
    </row>
    <row r="594" spans="1:7" ht="20.399999999999999" x14ac:dyDescent="0.3">
      <c r="A594" s="12" t="s">
        <v>649</v>
      </c>
      <c r="B594" s="13" t="s">
        <v>18</v>
      </c>
      <c r="C594" s="13" t="s">
        <v>53</v>
      </c>
      <c r="D594" s="17" t="s">
        <v>650</v>
      </c>
      <c r="E594" s="14">
        <v>25</v>
      </c>
      <c r="F594" s="31"/>
      <c r="G594" s="15">
        <f>ROUND(E594*F594,2)</f>
        <v>0</v>
      </c>
    </row>
    <row r="595" spans="1:7" ht="255" x14ac:dyDescent="0.3">
      <c r="A595" s="16"/>
      <c r="B595" s="16"/>
      <c r="C595" s="16"/>
      <c r="D595" s="17" t="s">
        <v>651</v>
      </c>
      <c r="E595" s="16"/>
      <c r="F595" s="16"/>
      <c r="G595" s="16"/>
    </row>
    <row r="596" spans="1:7" ht="20.399999999999999" x14ac:dyDescent="0.3">
      <c r="A596" s="12" t="s">
        <v>652</v>
      </c>
      <c r="B596" s="13" t="s">
        <v>18</v>
      </c>
      <c r="C596" s="13" t="s">
        <v>53</v>
      </c>
      <c r="D596" s="17" t="s">
        <v>328</v>
      </c>
      <c r="E596" s="14">
        <v>45</v>
      </c>
      <c r="F596" s="31"/>
      <c r="G596" s="15">
        <f>ROUND(E596*F596,2)</f>
        <v>0</v>
      </c>
    </row>
    <row r="597" spans="1:7" ht="132.6" x14ac:dyDescent="0.3">
      <c r="A597" s="16"/>
      <c r="B597" s="16"/>
      <c r="C597" s="16"/>
      <c r="D597" s="17" t="s">
        <v>329</v>
      </c>
      <c r="E597" s="16"/>
      <c r="F597" s="16"/>
      <c r="G597" s="16"/>
    </row>
    <row r="598" spans="1:7" ht="20.399999999999999" x14ac:dyDescent="0.3">
      <c r="A598" s="12" t="s">
        <v>653</v>
      </c>
      <c r="B598" s="13" t="s">
        <v>18</v>
      </c>
      <c r="C598" s="13" t="s">
        <v>53</v>
      </c>
      <c r="D598" s="17" t="s">
        <v>654</v>
      </c>
      <c r="E598" s="14">
        <v>50</v>
      </c>
      <c r="F598" s="31"/>
      <c r="G598" s="15">
        <f>ROUND(E598*F598,2)</f>
        <v>0</v>
      </c>
    </row>
    <row r="599" spans="1:7" ht="132.6" x14ac:dyDescent="0.3">
      <c r="A599" s="16"/>
      <c r="B599" s="16"/>
      <c r="C599" s="16"/>
      <c r="D599" s="17" t="s">
        <v>655</v>
      </c>
      <c r="E599" s="16"/>
      <c r="F599" s="16"/>
      <c r="G599" s="16"/>
    </row>
    <row r="600" spans="1:7" x14ac:dyDescent="0.3">
      <c r="A600" s="16"/>
      <c r="B600" s="16"/>
      <c r="C600" s="16"/>
      <c r="D600" s="28" t="s">
        <v>656</v>
      </c>
      <c r="E600" s="14">
        <v>1</v>
      </c>
      <c r="F600" s="18">
        <f>G588+G590+G592+G594+G596+G598</f>
        <v>0</v>
      </c>
      <c r="G600" s="18">
        <f>ROUND(E600*F600,2)</f>
        <v>0</v>
      </c>
    </row>
    <row r="601" spans="1:7" ht="1.05" customHeight="1" x14ac:dyDescent="0.3">
      <c r="A601" s="19"/>
      <c r="B601" s="19"/>
      <c r="C601" s="19"/>
      <c r="D601" s="29"/>
      <c r="E601" s="19"/>
      <c r="F601" s="19"/>
      <c r="G601" s="19"/>
    </row>
    <row r="602" spans="1:7" x14ac:dyDescent="0.3">
      <c r="A602" s="20" t="s">
        <v>657</v>
      </c>
      <c r="B602" s="20" t="s">
        <v>10</v>
      </c>
      <c r="C602" s="20" t="s">
        <v>11</v>
      </c>
      <c r="D602" s="30" t="s">
        <v>84</v>
      </c>
      <c r="E602" s="21">
        <f>E605</f>
        <v>1</v>
      </c>
      <c r="F602" s="21">
        <f>F605</f>
        <v>0</v>
      </c>
      <c r="G602" s="21">
        <f>G605</f>
        <v>0</v>
      </c>
    </row>
    <row r="603" spans="1:7" x14ac:dyDescent="0.3">
      <c r="A603" s="12" t="s">
        <v>85</v>
      </c>
      <c r="B603" s="13" t="s">
        <v>18</v>
      </c>
      <c r="C603" s="13" t="s">
        <v>19</v>
      </c>
      <c r="D603" s="17" t="s">
        <v>86</v>
      </c>
      <c r="E603" s="14">
        <v>1</v>
      </c>
      <c r="F603" s="31"/>
      <c r="G603" s="15">
        <f>ROUND(E603*F603,2)</f>
        <v>0</v>
      </c>
    </row>
    <row r="604" spans="1:7" ht="306" x14ac:dyDescent="0.3">
      <c r="A604" s="16"/>
      <c r="B604" s="16"/>
      <c r="C604" s="16"/>
      <c r="D604" s="17" t="s">
        <v>87</v>
      </c>
      <c r="E604" s="16"/>
      <c r="F604" s="16"/>
      <c r="G604" s="16"/>
    </row>
    <row r="605" spans="1:7" x14ac:dyDescent="0.3">
      <c r="A605" s="16"/>
      <c r="B605" s="16"/>
      <c r="C605" s="16"/>
      <c r="D605" s="28" t="s">
        <v>658</v>
      </c>
      <c r="E605" s="14">
        <v>1</v>
      </c>
      <c r="F605" s="18">
        <f>G603</f>
        <v>0</v>
      </c>
      <c r="G605" s="18">
        <f>ROUND(E605*F605,2)</f>
        <v>0</v>
      </c>
    </row>
    <row r="606" spans="1:7" ht="1.05" customHeight="1" x14ac:dyDescent="0.3">
      <c r="A606" s="19"/>
      <c r="B606" s="19"/>
      <c r="C606" s="19"/>
      <c r="D606" s="29"/>
      <c r="E606" s="19"/>
      <c r="F606" s="19"/>
      <c r="G606" s="19"/>
    </row>
    <row r="607" spans="1:7" x14ac:dyDescent="0.3">
      <c r="A607" s="20" t="s">
        <v>659</v>
      </c>
      <c r="B607" s="20" t="s">
        <v>10</v>
      </c>
      <c r="C607" s="20" t="s">
        <v>11</v>
      </c>
      <c r="D607" s="30" t="s">
        <v>90</v>
      </c>
      <c r="E607" s="21">
        <f>E616</f>
        <v>1</v>
      </c>
      <c r="F607" s="21">
        <f>F616</f>
        <v>0</v>
      </c>
      <c r="G607" s="21">
        <f>G616</f>
        <v>0</v>
      </c>
    </row>
    <row r="608" spans="1:7" x14ac:dyDescent="0.3">
      <c r="A608" s="12" t="s">
        <v>334</v>
      </c>
      <c r="B608" s="13" t="s">
        <v>18</v>
      </c>
      <c r="C608" s="13" t="s">
        <v>19</v>
      </c>
      <c r="D608" s="17" t="s">
        <v>335</v>
      </c>
      <c r="E608" s="14">
        <v>1</v>
      </c>
      <c r="F608" s="31"/>
      <c r="G608" s="15">
        <f>ROUND(E608*F608,2)</f>
        <v>0</v>
      </c>
    </row>
    <row r="609" spans="1:7" ht="193.8" x14ac:dyDescent="0.3">
      <c r="A609" s="16"/>
      <c r="B609" s="16"/>
      <c r="C609" s="16"/>
      <c r="D609" s="17" t="s">
        <v>336</v>
      </c>
      <c r="E609" s="16"/>
      <c r="F609" s="16"/>
      <c r="G609" s="16"/>
    </row>
    <row r="610" spans="1:7" ht="20.399999999999999" x14ac:dyDescent="0.3">
      <c r="A610" s="12" t="s">
        <v>660</v>
      </c>
      <c r="B610" s="13" t="s">
        <v>18</v>
      </c>
      <c r="C610" s="13" t="s">
        <v>19</v>
      </c>
      <c r="D610" s="17" t="s">
        <v>661</v>
      </c>
      <c r="E610" s="14">
        <v>1</v>
      </c>
      <c r="F610" s="31"/>
      <c r="G610" s="15">
        <f>ROUND(E610*F610,2)</f>
        <v>0</v>
      </c>
    </row>
    <row r="611" spans="1:7" ht="132.6" x14ac:dyDescent="0.3">
      <c r="A611" s="16"/>
      <c r="B611" s="16"/>
      <c r="C611" s="16"/>
      <c r="D611" s="17" t="s">
        <v>662</v>
      </c>
      <c r="E611" s="16"/>
      <c r="F611" s="16"/>
      <c r="G611" s="16"/>
    </row>
    <row r="612" spans="1:7" ht="30.6" x14ac:dyDescent="0.3">
      <c r="A612" s="12" t="s">
        <v>91</v>
      </c>
      <c r="B612" s="13" t="s">
        <v>18</v>
      </c>
      <c r="C612" s="13" t="s">
        <v>19</v>
      </c>
      <c r="D612" s="17" t="s">
        <v>92</v>
      </c>
      <c r="E612" s="14">
        <v>1</v>
      </c>
      <c r="F612" s="31"/>
      <c r="G612" s="15">
        <f>ROUND(E612*F612,2)</f>
        <v>0</v>
      </c>
    </row>
    <row r="613" spans="1:7" ht="409.6" x14ac:dyDescent="0.3">
      <c r="A613" s="16"/>
      <c r="B613" s="16"/>
      <c r="C613" s="16"/>
      <c r="D613" s="17" t="s">
        <v>93</v>
      </c>
      <c r="E613" s="16"/>
      <c r="F613" s="16"/>
      <c r="G613" s="16"/>
    </row>
    <row r="614" spans="1:7" ht="20.399999999999999" x14ac:dyDescent="0.3">
      <c r="A614" s="12" t="s">
        <v>94</v>
      </c>
      <c r="B614" s="13" t="s">
        <v>18</v>
      </c>
      <c r="C614" s="13" t="s">
        <v>19</v>
      </c>
      <c r="D614" s="17" t="s">
        <v>95</v>
      </c>
      <c r="E614" s="14">
        <v>1</v>
      </c>
      <c r="F614" s="31"/>
      <c r="G614" s="15">
        <f>ROUND(E614*F614,2)</f>
        <v>0</v>
      </c>
    </row>
    <row r="615" spans="1:7" ht="409.6" x14ac:dyDescent="0.3">
      <c r="A615" s="16"/>
      <c r="B615" s="16"/>
      <c r="C615" s="16"/>
      <c r="D615" s="17" t="s">
        <v>96</v>
      </c>
      <c r="E615" s="16"/>
      <c r="F615" s="16"/>
      <c r="G615" s="16"/>
    </row>
    <row r="616" spans="1:7" x14ac:dyDescent="0.3">
      <c r="A616" s="16"/>
      <c r="B616" s="16"/>
      <c r="C616" s="16"/>
      <c r="D616" s="28" t="s">
        <v>663</v>
      </c>
      <c r="E616" s="14">
        <v>1</v>
      </c>
      <c r="F616" s="18">
        <f>G608+G610+G612+G614</f>
        <v>0</v>
      </c>
      <c r="G616" s="18">
        <f>ROUND(E616*F616,2)</f>
        <v>0</v>
      </c>
    </row>
    <row r="617" spans="1:7" ht="1.05" customHeight="1" x14ac:dyDescent="0.3">
      <c r="A617" s="19"/>
      <c r="B617" s="19"/>
      <c r="C617" s="19"/>
      <c r="D617" s="29"/>
      <c r="E617" s="19"/>
      <c r="F617" s="19"/>
      <c r="G617" s="19"/>
    </row>
    <row r="618" spans="1:7" x14ac:dyDescent="0.3">
      <c r="A618" s="20" t="s">
        <v>98</v>
      </c>
      <c r="B618" s="20" t="s">
        <v>10</v>
      </c>
      <c r="C618" s="20" t="s">
        <v>11</v>
      </c>
      <c r="D618" s="30" t="s">
        <v>99</v>
      </c>
      <c r="E618" s="21">
        <f>E621</f>
        <v>1</v>
      </c>
      <c r="F618" s="21">
        <f>F621</f>
        <v>0</v>
      </c>
      <c r="G618" s="21">
        <f>G621</f>
        <v>0</v>
      </c>
    </row>
    <row r="619" spans="1:7" ht="20.399999999999999" x14ac:dyDescent="0.3">
      <c r="A619" s="12" t="s">
        <v>100</v>
      </c>
      <c r="B619" s="13" t="s">
        <v>18</v>
      </c>
      <c r="C619" s="13" t="s">
        <v>19</v>
      </c>
      <c r="D619" s="17" t="s">
        <v>101</v>
      </c>
      <c r="E619" s="14">
        <v>1</v>
      </c>
      <c r="F619" s="31"/>
      <c r="G619" s="15">
        <f>ROUND(E619*F619,2)</f>
        <v>0</v>
      </c>
    </row>
    <row r="620" spans="1:7" ht="409.6" x14ac:dyDescent="0.3">
      <c r="A620" s="16"/>
      <c r="B620" s="16"/>
      <c r="C620" s="16"/>
      <c r="D620" s="17" t="s">
        <v>102</v>
      </c>
      <c r="E620" s="16"/>
      <c r="F620" s="16"/>
      <c r="G620" s="16"/>
    </row>
    <row r="621" spans="1:7" x14ac:dyDescent="0.3">
      <c r="A621" s="16"/>
      <c r="B621" s="16"/>
      <c r="C621" s="16"/>
      <c r="D621" s="28" t="s">
        <v>103</v>
      </c>
      <c r="E621" s="14">
        <v>1</v>
      </c>
      <c r="F621" s="18">
        <f>G619</f>
        <v>0</v>
      </c>
      <c r="G621" s="18">
        <f>ROUND(E621*F621,2)</f>
        <v>0</v>
      </c>
    </row>
    <row r="622" spans="1:7" ht="1.05" customHeight="1" x14ac:dyDescent="0.3">
      <c r="A622" s="19"/>
      <c r="B622" s="19"/>
      <c r="C622" s="19"/>
      <c r="D622" s="29"/>
      <c r="E622" s="19"/>
      <c r="F622" s="19"/>
      <c r="G622" s="19"/>
    </row>
    <row r="623" spans="1:7" x14ac:dyDescent="0.3">
      <c r="A623" s="16"/>
      <c r="B623" s="16"/>
      <c r="C623" s="16"/>
      <c r="D623" s="28" t="s">
        <v>664</v>
      </c>
      <c r="E623" s="14">
        <v>1</v>
      </c>
      <c r="F623" s="18">
        <f>G529+G536+G549+G560+G587+G602+G607+G618</f>
        <v>0</v>
      </c>
      <c r="G623" s="18">
        <f>ROUND(E623*F623,2)</f>
        <v>0</v>
      </c>
    </row>
    <row r="624" spans="1:7" ht="1.05" customHeight="1" x14ac:dyDescent="0.3">
      <c r="A624" s="19"/>
      <c r="B624" s="19"/>
      <c r="C624" s="19"/>
      <c r="D624" s="29"/>
      <c r="E624" s="19"/>
      <c r="F624" s="19"/>
      <c r="G624" s="19"/>
    </row>
    <row r="625" spans="1:7" x14ac:dyDescent="0.3">
      <c r="A625" s="10" t="s">
        <v>665</v>
      </c>
      <c r="B625" s="10" t="s">
        <v>10</v>
      </c>
      <c r="C625" s="10" t="s">
        <v>11</v>
      </c>
      <c r="D625" s="27" t="s">
        <v>666</v>
      </c>
      <c r="E625" s="11">
        <f>E665</f>
        <v>1</v>
      </c>
      <c r="F625" s="11">
        <f>F665</f>
        <v>0</v>
      </c>
      <c r="G625" s="11">
        <f>G665</f>
        <v>0</v>
      </c>
    </row>
    <row r="626" spans="1:7" x14ac:dyDescent="0.3">
      <c r="A626" s="12" t="s">
        <v>40</v>
      </c>
      <c r="B626" s="13" t="s">
        <v>18</v>
      </c>
      <c r="C626" s="13" t="s">
        <v>19</v>
      </c>
      <c r="D626" s="17" t="s">
        <v>41</v>
      </c>
      <c r="E626" s="14">
        <v>1</v>
      </c>
      <c r="F626" s="31"/>
      <c r="G626" s="15">
        <f>ROUND(E626*F626,2)</f>
        <v>0</v>
      </c>
    </row>
    <row r="627" spans="1:7" ht="20.399999999999999" x14ac:dyDescent="0.3">
      <c r="A627" s="16"/>
      <c r="B627" s="16"/>
      <c r="C627" s="16"/>
      <c r="D627" s="17" t="s">
        <v>42</v>
      </c>
      <c r="E627" s="16"/>
      <c r="F627" s="16"/>
      <c r="G627" s="16"/>
    </row>
    <row r="628" spans="1:7" x14ac:dyDescent="0.3">
      <c r="A628" s="12" t="s">
        <v>667</v>
      </c>
      <c r="B628" s="13" t="s">
        <v>18</v>
      </c>
      <c r="C628" s="13" t="s">
        <v>11</v>
      </c>
      <c r="D628" s="17" t="s">
        <v>668</v>
      </c>
      <c r="E628" s="14">
        <v>1</v>
      </c>
      <c r="F628" s="31"/>
      <c r="G628" s="15">
        <f>ROUND(E628*F628,2)</f>
        <v>0</v>
      </c>
    </row>
    <row r="629" spans="1:7" ht="40.799999999999997" x14ac:dyDescent="0.3">
      <c r="A629" s="16"/>
      <c r="B629" s="16"/>
      <c r="C629" s="16"/>
      <c r="D629" s="17" t="s">
        <v>669</v>
      </c>
      <c r="E629" s="16"/>
      <c r="F629" s="16"/>
      <c r="G629" s="16"/>
    </row>
    <row r="630" spans="1:7" x14ac:dyDescent="0.3">
      <c r="A630" s="12" t="s">
        <v>670</v>
      </c>
      <c r="B630" s="13" t="s">
        <v>18</v>
      </c>
      <c r="C630" s="13" t="s">
        <v>11</v>
      </c>
      <c r="D630" s="17" t="s">
        <v>671</v>
      </c>
      <c r="E630" s="14">
        <v>1</v>
      </c>
      <c r="F630" s="31"/>
      <c r="G630" s="15">
        <f>ROUND(E630*F630,2)</f>
        <v>0</v>
      </c>
    </row>
    <row r="631" spans="1:7" ht="30.6" x14ac:dyDescent="0.3">
      <c r="A631" s="16"/>
      <c r="B631" s="16"/>
      <c r="C631" s="16"/>
      <c r="D631" s="17" t="s">
        <v>375</v>
      </c>
      <c r="E631" s="16"/>
      <c r="F631" s="16"/>
      <c r="G631" s="16"/>
    </row>
    <row r="632" spans="1:7" x14ac:dyDescent="0.3">
      <c r="A632" s="12" t="s">
        <v>672</v>
      </c>
      <c r="B632" s="13" t="s">
        <v>18</v>
      </c>
      <c r="C632" s="13" t="s">
        <v>11</v>
      </c>
      <c r="D632" s="17" t="s">
        <v>672</v>
      </c>
      <c r="E632" s="14">
        <v>1</v>
      </c>
      <c r="F632" s="31"/>
      <c r="G632" s="15">
        <f>ROUND(E632*F632,2)</f>
        <v>0</v>
      </c>
    </row>
    <row r="633" spans="1:7" ht="153" x14ac:dyDescent="0.3">
      <c r="A633" s="16"/>
      <c r="B633" s="16"/>
      <c r="C633" s="16"/>
      <c r="D633" s="17" t="s">
        <v>673</v>
      </c>
      <c r="E633" s="16"/>
      <c r="F633" s="16"/>
      <c r="G633" s="16"/>
    </row>
    <row r="634" spans="1:7" x14ac:dyDescent="0.3">
      <c r="A634" s="12" t="s">
        <v>138</v>
      </c>
      <c r="B634" s="13" t="s">
        <v>18</v>
      </c>
      <c r="C634" s="13" t="s">
        <v>114</v>
      </c>
      <c r="D634" s="17" t="s">
        <v>139</v>
      </c>
      <c r="E634" s="14">
        <v>30</v>
      </c>
      <c r="F634" s="31"/>
      <c r="G634" s="15">
        <f>ROUND(E634*F634,2)</f>
        <v>0</v>
      </c>
    </row>
    <row r="635" spans="1:7" ht="316.2" x14ac:dyDescent="0.3">
      <c r="A635" s="16"/>
      <c r="B635" s="16"/>
      <c r="C635" s="16"/>
      <c r="D635" s="17" t="s">
        <v>140</v>
      </c>
      <c r="E635" s="16"/>
      <c r="F635" s="16"/>
      <c r="G635" s="16"/>
    </row>
    <row r="636" spans="1:7" ht="20.399999999999999" x14ac:dyDescent="0.3">
      <c r="A636" s="12" t="s">
        <v>674</v>
      </c>
      <c r="B636" s="13" t="s">
        <v>18</v>
      </c>
      <c r="C636" s="13" t="s">
        <v>114</v>
      </c>
      <c r="D636" s="17" t="s">
        <v>142</v>
      </c>
      <c r="E636" s="14">
        <v>8</v>
      </c>
      <c r="F636" s="31"/>
      <c r="G636" s="15">
        <f>ROUND(E636*F636,2)</f>
        <v>0</v>
      </c>
    </row>
    <row r="637" spans="1:7" ht="91.8" x14ac:dyDescent="0.3">
      <c r="A637" s="16"/>
      <c r="B637" s="16"/>
      <c r="C637" s="16"/>
      <c r="D637" s="17" t="s">
        <v>143</v>
      </c>
      <c r="E637" s="16"/>
      <c r="F637" s="16"/>
      <c r="G637" s="16"/>
    </row>
    <row r="638" spans="1:7" x14ac:dyDescent="0.3">
      <c r="A638" s="12" t="s">
        <v>126</v>
      </c>
      <c r="B638" s="13" t="s">
        <v>18</v>
      </c>
      <c r="C638" s="13" t="s">
        <v>19</v>
      </c>
      <c r="D638" s="17" t="s">
        <v>127</v>
      </c>
      <c r="E638" s="14">
        <v>12</v>
      </c>
      <c r="F638" s="31"/>
      <c r="G638" s="15">
        <f>ROUND(E638*F638,2)</f>
        <v>0</v>
      </c>
    </row>
    <row r="639" spans="1:7" ht="61.2" x14ac:dyDescent="0.3">
      <c r="A639" s="16"/>
      <c r="B639" s="16"/>
      <c r="C639" s="16"/>
      <c r="D639" s="17" t="s">
        <v>128</v>
      </c>
      <c r="E639" s="16"/>
      <c r="F639" s="16"/>
      <c r="G639" s="16"/>
    </row>
    <row r="640" spans="1:7" x14ac:dyDescent="0.3">
      <c r="A640" s="12" t="s">
        <v>382</v>
      </c>
      <c r="B640" s="13" t="s">
        <v>18</v>
      </c>
      <c r="C640" s="13" t="s">
        <v>114</v>
      </c>
      <c r="D640" s="17" t="s">
        <v>383</v>
      </c>
      <c r="E640" s="14">
        <v>10</v>
      </c>
      <c r="F640" s="31"/>
      <c r="G640" s="15">
        <f>ROUND(E640*F640,2)</f>
        <v>0</v>
      </c>
    </row>
    <row r="641" spans="1:7" ht="275.39999999999998" x14ac:dyDescent="0.3">
      <c r="A641" s="16"/>
      <c r="B641" s="16"/>
      <c r="C641" s="16"/>
      <c r="D641" s="17" t="s">
        <v>384</v>
      </c>
      <c r="E641" s="16"/>
      <c r="F641" s="16"/>
      <c r="G641" s="16"/>
    </row>
    <row r="642" spans="1:7" ht="20.399999999999999" x14ac:dyDescent="0.3">
      <c r="A642" s="12" t="s">
        <v>675</v>
      </c>
      <c r="B642" s="13" t="s">
        <v>18</v>
      </c>
      <c r="C642" s="13" t="s">
        <v>11</v>
      </c>
      <c r="D642" s="17" t="s">
        <v>676</v>
      </c>
      <c r="E642" s="14">
        <v>2</v>
      </c>
      <c r="F642" s="31"/>
      <c r="G642" s="15">
        <f>ROUND(E642*F642,2)</f>
        <v>0</v>
      </c>
    </row>
    <row r="643" spans="1:7" ht="30.6" x14ac:dyDescent="0.3">
      <c r="A643" s="16"/>
      <c r="B643" s="16"/>
      <c r="C643" s="16"/>
      <c r="D643" s="17" t="s">
        <v>677</v>
      </c>
      <c r="E643" s="16"/>
      <c r="F643" s="16"/>
      <c r="G643" s="16"/>
    </row>
    <row r="644" spans="1:7" ht="20.399999999999999" x14ac:dyDescent="0.3">
      <c r="A644" s="12" t="s">
        <v>117</v>
      </c>
      <c r="B644" s="13" t="s">
        <v>18</v>
      </c>
      <c r="C644" s="13" t="s">
        <v>19</v>
      </c>
      <c r="D644" s="17" t="s">
        <v>118</v>
      </c>
      <c r="E644" s="14">
        <v>6</v>
      </c>
      <c r="F644" s="31"/>
      <c r="G644" s="15">
        <f>ROUND(E644*F644,2)</f>
        <v>0</v>
      </c>
    </row>
    <row r="645" spans="1:7" ht="122.4" x14ac:dyDescent="0.3">
      <c r="A645" s="16"/>
      <c r="B645" s="16"/>
      <c r="C645" s="16"/>
      <c r="D645" s="17" t="s">
        <v>119</v>
      </c>
      <c r="E645" s="16"/>
      <c r="F645" s="16"/>
      <c r="G645" s="16"/>
    </row>
    <row r="646" spans="1:7" x14ac:dyDescent="0.3">
      <c r="A646" s="12" t="s">
        <v>129</v>
      </c>
      <c r="B646" s="13" t="s">
        <v>18</v>
      </c>
      <c r="C646" s="13" t="s">
        <v>19</v>
      </c>
      <c r="D646" s="17" t="s">
        <v>130</v>
      </c>
      <c r="E646" s="14">
        <v>16</v>
      </c>
      <c r="F646" s="31"/>
      <c r="G646" s="15">
        <f>ROUND(E646*F646,2)</f>
        <v>0</v>
      </c>
    </row>
    <row r="647" spans="1:7" ht="71.400000000000006" x14ac:dyDescent="0.3">
      <c r="A647" s="16"/>
      <c r="B647" s="16"/>
      <c r="C647" s="16"/>
      <c r="D647" s="17" t="s">
        <v>131</v>
      </c>
      <c r="E647" s="16"/>
      <c r="F647" s="16"/>
      <c r="G647" s="16"/>
    </row>
    <row r="648" spans="1:7" ht="20.399999999999999" x14ac:dyDescent="0.3">
      <c r="A648" s="12" t="s">
        <v>388</v>
      </c>
      <c r="B648" s="13" t="s">
        <v>18</v>
      </c>
      <c r="C648" s="13" t="s">
        <v>114</v>
      </c>
      <c r="D648" s="17" t="s">
        <v>389</v>
      </c>
      <c r="E648" s="14">
        <v>1</v>
      </c>
      <c r="F648" s="31"/>
      <c r="G648" s="15">
        <f>ROUND(E648*F648,2)</f>
        <v>0</v>
      </c>
    </row>
    <row r="649" spans="1:7" ht="40.799999999999997" x14ac:dyDescent="0.3">
      <c r="A649" s="16"/>
      <c r="B649" s="16"/>
      <c r="C649" s="16"/>
      <c r="D649" s="17" t="s">
        <v>390</v>
      </c>
      <c r="E649" s="16"/>
      <c r="F649" s="16"/>
      <c r="G649" s="16"/>
    </row>
    <row r="650" spans="1:7" x14ac:dyDescent="0.3">
      <c r="A650" s="12" t="s">
        <v>153</v>
      </c>
      <c r="B650" s="13" t="s">
        <v>18</v>
      </c>
      <c r="C650" s="13" t="s">
        <v>53</v>
      </c>
      <c r="D650" s="17" t="s">
        <v>154</v>
      </c>
      <c r="E650" s="14">
        <v>180</v>
      </c>
      <c r="F650" s="31"/>
      <c r="G650" s="15">
        <f>ROUND(E650*F650,2)</f>
        <v>0</v>
      </c>
    </row>
    <row r="651" spans="1:7" ht="40.799999999999997" x14ac:dyDescent="0.3">
      <c r="A651" s="16"/>
      <c r="B651" s="16"/>
      <c r="C651" s="16"/>
      <c r="D651" s="17" t="s">
        <v>155</v>
      </c>
      <c r="E651" s="16"/>
      <c r="F651" s="16"/>
      <c r="G651" s="16"/>
    </row>
    <row r="652" spans="1:7" x14ac:dyDescent="0.3">
      <c r="A652" s="12" t="s">
        <v>156</v>
      </c>
      <c r="B652" s="13" t="s">
        <v>18</v>
      </c>
      <c r="C652" s="13" t="s">
        <v>114</v>
      </c>
      <c r="D652" s="17" t="s">
        <v>157</v>
      </c>
      <c r="E652" s="14">
        <v>12</v>
      </c>
      <c r="F652" s="31"/>
      <c r="G652" s="15">
        <f>ROUND(E652*F652,2)</f>
        <v>0</v>
      </c>
    </row>
    <row r="653" spans="1:7" ht="30.6" x14ac:dyDescent="0.3">
      <c r="A653" s="16"/>
      <c r="B653" s="16"/>
      <c r="C653" s="16"/>
      <c r="D653" s="17" t="s">
        <v>158</v>
      </c>
      <c r="E653" s="16"/>
      <c r="F653" s="16"/>
      <c r="G653" s="16"/>
    </row>
    <row r="654" spans="1:7" x14ac:dyDescent="0.3">
      <c r="A654" s="12" t="s">
        <v>159</v>
      </c>
      <c r="B654" s="13" t="s">
        <v>18</v>
      </c>
      <c r="C654" s="13" t="s">
        <v>53</v>
      </c>
      <c r="D654" s="17" t="s">
        <v>160</v>
      </c>
      <c r="E654" s="14">
        <v>40</v>
      </c>
      <c r="F654" s="31"/>
      <c r="G654" s="15">
        <f>ROUND(E654*F654,2)</f>
        <v>0</v>
      </c>
    </row>
    <row r="655" spans="1:7" ht="132.6" x14ac:dyDescent="0.3">
      <c r="A655" s="16"/>
      <c r="B655" s="16"/>
      <c r="C655" s="16"/>
      <c r="D655" s="17" t="s">
        <v>161</v>
      </c>
      <c r="E655" s="16"/>
      <c r="F655" s="16"/>
      <c r="G655" s="16"/>
    </row>
    <row r="656" spans="1:7" x14ac:dyDescent="0.3">
      <c r="A656" s="12" t="s">
        <v>405</v>
      </c>
      <c r="B656" s="13" t="s">
        <v>18</v>
      </c>
      <c r="C656" s="13" t="s">
        <v>53</v>
      </c>
      <c r="D656" s="17" t="s">
        <v>406</v>
      </c>
      <c r="E656" s="14">
        <v>220</v>
      </c>
      <c r="F656" s="31"/>
      <c r="G656" s="15">
        <f>ROUND(E656*F656,2)</f>
        <v>0</v>
      </c>
    </row>
    <row r="657" spans="1:7" ht="91.8" x14ac:dyDescent="0.3">
      <c r="A657" s="16"/>
      <c r="B657" s="16"/>
      <c r="C657" s="16"/>
      <c r="D657" s="17" t="s">
        <v>407</v>
      </c>
      <c r="E657" s="16"/>
      <c r="F657" s="16"/>
      <c r="G657" s="16"/>
    </row>
    <row r="658" spans="1:7" x14ac:dyDescent="0.3">
      <c r="A658" s="12" t="s">
        <v>408</v>
      </c>
      <c r="B658" s="13" t="s">
        <v>18</v>
      </c>
      <c r="C658" s="13" t="s">
        <v>53</v>
      </c>
      <c r="D658" s="17" t="s">
        <v>409</v>
      </c>
      <c r="E658" s="14">
        <v>80</v>
      </c>
      <c r="F658" s="31"/>
      <c r="G658" s="15">
        <f>ROUND(E658*F658,2)</f>
        <v>0</v>
      </c>
    </row>
    <row r="659" spans="1:7" ht="91.8" x14ac:dyDescent="0.3">
      <c r="A659" s="16"/>
      <c r="B659" s="16"/>
      <c r="C659" s="16"/>
      <c r="D659" s="17" t="s">
        <v>410</v>
      </c>
      <c r="E659" s="16"/>
      <c r="F659" s="16"/>
      <c r="G659" s="16"/>
    </row>
    <row r="660" spans="1:7" x14ac:dyDescent="0.3">
      <c r="A660" s="12" t="s">
        <v>411</v>
      </c>
      <c r="B660" s="13" t="s">
        <v>18</v>
      </c>
      <c r="C660" s="13" t="s">
        <v>53</v>
      </c>
      <c r="D660" s="17" t="s">
        <v>412</v>
      </c>
      <c r="E660" s="14">
        <v>380</v>
      </c>
      <c r="F660" s="31"/>
      <c r="G660" s="15">
        <f>ROUND(E660*F660,2)</f>
        <v>0</v>
      </c>
    </row>
    <row r="661" spans="1:7" ht="91.8" x14ac:dyDescent="0.3">
      <c r="A661" s="16"/>
      <c r="B661" s="16"/>
      <c r="C661" s="16"/>
      <c r="D661" s="17" t="s">
        <v>413</v>
      </c>
      <c r="E661" s="16"/>
      <c r="F661" s="16"/>
      <c r="G661" s="16"/>
    </row>
    <row r="662" spans="1:7" x14ac:dyDescent="0.3">
      <c r="A662" s="12" t="s">
        <v>414</v>
      </c>
      <c r="B662" s="13" t="s">
        <v>18</v>
      </c>
      <c r="C662" s="13" t="s">
        <v>53</v>
      </c>
      <c r="D662" s="17" t="s">
        <v>415</v>
      </c>
      <c r="E662" s="14">
        <v>280</v>
      </c>
      <c r="F662" s="31"/>
      <c r="G662" s="15">
        <f>ROUND(E662*F662,2)</f>
        <v>0</v>
      </c>
    </row>
    <row r="663" spans="1:7" ht="91.8" x14ac:dyDescent="0.3">
      <c r="A663" s="16"/>
      <c r="B663" s="16"/>
      <c r="C663" s="16"/>
      <c r="D663" s="17" t="s">
        <v>416</v>
      </c>
      <c r="E663" s="16"/>
      <c r="F663" s="16"/>
      <c r="G663" s="16"/>
    </row>
    <row r="664" spans="1:7" ht="30.6" x14ac:dyDescent="0.3">
      <c r="A664" s="12" t="s">
        <v>162</v>
      </c>
      <c r="B664" s="13" t="s">
        <v>18</v>
      </c>
      <c r="C664" s="13" t="s">
        <v>114</v>
      </c>
      <c r="D664" s="17" t="s">
        <v>163</v>
      </c>
      <c r="E664" s="14">
        <v>1</v>
      </c>
      <c r="F664" s="31"/>
      <c r="G664" s="15">
        <f>ROUND(E664*F664,2)</f>
        <v>0</v>
      </c>
    </row>
    <row r="665" spans="1:7" x14ac:dyDescent="0.3">
      <c r="A665" s="16"/>
      <c r="B665" s="16"/>
      <c r="C665" s="16"/>
      <c r="D665" s="28" t="s">
        <v>678</v>
      </c>
      <c r="E665" s="14">
        <v>1</v>
      </c>
      <c r="F665" s="18">
        <f>G626+G628+G630+G632+G634+G636+G638+G640+G642+G644+G646+G648+G650+G652+G654+G656+G658+G660+G662+G664</f>
        <v>0</v>
      </c>
      <c r="G665" s="18">
        <f>ROUND(E665*F665,2)</f>
        <v>0</v>
      </c>
    </row>
    <row r="666" spans="1:7" ht="1.05" customHeight="1" x14ac:dyDescent="0.3">
      <c r="A666" s="19"/>
      <c r="B666" s="19"/>
      <c r="C666" s="19"/>
      <c r="D666" s="29"/>
      <c r="E666" s="19"/>
      <c r="F666" s="19"/>
      <c r="G666" s="19"/>
    </row>
    <row r="667" spans="1:7" x14ac:dyDescent="0.3">
      <c r="A667" s="10" t="s">
        <v>679</v>
      </c>
      <c r="B667" s="10" t="s">
        <v>10</v>
      </c>
      <c r="C667" s="10" t="s">
        <v>11</v>
      </c>
      <c r="D667" s="27" t="s">
        <v>166</v>
      </c>
      <c r="E667" s="11">
        <f>E698</f>
        <v>1</v>
      </c>
      <c r="F667" s="11">
        <f>F698</f>
        <v>0</v>
      </c>
      <c r="G667" s="11">
        <f>G698</f>
        <v>0</v>
      </c>
    </row>
    <row r="668" spans="1:7" x14ac:dyDescent="0.3">
      <c r="A668" s="20" t="s">
        <v>680</v>
      </c>
      <c r="B668" s="20" t="s">
        <v>10</v>
      </c>
      <c r="C668" s="20" t="s">
        <v>11</v>
      </c>
      <c r="D668" s="30" t="s">
        <v>168</v>
      </c>
      <c r="E668" s="21">
        <f>E674</f>
        <v>1</v>
      </c>
      <c r="F668" s="21">
        <f>F674</f>
        <v>0</v>
      </c>
      <c r="G668" s="21">
        <f>G674</f>
        <v>0</v>
      </c>
    </row>
    <row r="669" spans="1:7" x14ac:dyDescent="0.3">
      <c r="A669" s="12" t="s">
        <v>681</v>
      </c>
      <c r="B669" s="13" t="s">
        <v>18</v>
      </c>
      <c r="C669" s="13" t="s">
        <v>170</v>
      </c>
      <c r="D669" s="17" t="s">
        <v>682</v>
      </c>
      <c r="E669" s="14">
        <v>14</v>
      </c>
      <c r="F669" s="31"/>
      <c r="G669" s="15">
        <f>ROUND(E669*F669,2)</f>
        <v>0</v>
      </c>
    </row>
    <row r="670" spans="1:7" ht="20.399999999999999" x14ac:dyDescent="0.3">
      <c r="A670" s="12" t="s">
        <v>683</v>
      </c>
      <c r="B670" s="13" t="s">
        <v>18</v>
      </c>
      <c r="C670" s="13" t="s">
        <v>19</v>
      </c>
      <c r="D670" s="17" t="s">
        <v>684</v>
      </c>
      <c r="E670" s="14">
        <v>5</v>
      </c>
      <c r="F670" s="31"/>
      <c r="G670" s="15">
        <f>ROUND(E670*F670,2)</f>
        <v>0</v>
      </c>
    </row>
    <row r="671" spans="1:7" ht="51" x14ac:dyDescent="0.3">
      <c r="A671" s="16"/>
      <c r="B671" s="16"/>
      <c r="C671" s="16"/>
      <c r="D671" s="17" t="s">
        <v>685</v>
      </c>
      <c r="E671" s="16"/>
      <c r="F671" s="16"/>
      <c r="G671" s="16"/>
    </row>
    <row r="672" spans="1:7" x14ac:dyDescent="0.3">
      <c r="A672" s="12" t="s">
        <v>686</v>
      </c>
      <c r="B672" s="13" t="s">
        <v>18</v>
      </c>
      <c r="C672" s="13" t="s">
        <v>19</v>
      </c>
      <c r="D672" s="17" t="s">
        <v>687</v>
      </c>
      <c r="E672" s="14">
        <v>50</v>
      </c>
      <c r="F672" s="31"/>
      <c r="G672" s="15">
        <f>ROUND(E672*F672,2)</f>
        <v>0</v>
      </c>
    </row>
    <row r="673" spans="1:7" ht="81.599999999999994" x14ac:dyDescent="0.3">
      <c r="A673" s="16"/>
      <c r="B673" s="16"/>
      <c r="C673" s="16"/>
      <c r="D673" s="17" t="s">
        <v>688</v>
      </c>
      <c r="E673" s="16"/>
      <c r="F673" s="16"/>
      <c r="G673" s="16"/>
    </row>
    <row r="674" spans="1:7" x14ac:dyDescent="0.3">
      <c r="A674" s="16"/>
      <c r="B674" s="16"/>
      <c r="C674" s="16"/>
      <c r="D674" s="28" t="s">
        <v>689</v>
      </c>
      <c r="E674" s="14">
        <v>1</v>
      </c>
      <c r="F674" s="18">
        <f>G669+G670+G672</f>
        <v>0</v>
      </c>
      <c r="G674" s="18">
        <f>ROUND(E674*F674,2)</f>
        <v>0</v>
      </c>
    </row>
    <row r="675" spans="1:7" ht="1.05" customHeight="1" x14ac:dyDescent="0.3">
      <c r="A675" s="19"/>
      <c r="B675" s="19"/>
      <c r="C675" s="19"/>
      <c r="D675" s="29"/>
      <c r="E675" s="19"/>
      <c r="F675" s="19"/>
      <c r="G675" s="19"/>
    </row>
    <row r="676" spans="1:7" x14ac:dyDescent="0.3">
      <c r="A676" s="20" t="s">
        <v>690</v>
      </c>
      <c r="B676" s="20" t="s">
        <v>10</v>
      </c>
      <c r="C676" s="20" t="s">
        <v>11</v>
      </c>
      <c r="D676" s="30" t="s">
        <v>691</v>
      </c>
      <c r="E676" s="21">
        <f>E678</f>
        <v>1</v>
      </c>
      <c r="F676" s="21">
        <f>F678</f>
        <v>0</v>
      </c>
      <c r="G676" s="21">
        <f>G678</f>
        <v>0</v>
      </c>
    </row>
    <row r="677" spans="1:7" x14ac:dyDescent="0.3">
      <c r="A677" s="12" t="s">
        <v>692</v>
      </c>
      <c r="B677" s="13" t="s">
        <v>18</v>
      </c>
      <c r="C677" s="13" t="s">
        <v>170</v>
      </c>
      <c r="D677" s="17" t="s">
        <v>693</v>
      </c>
      <c r="E677" s="14">
        <v>12</v>
      </c>
      <c r="F677" s="31"/>
      <c r="G677" s="15">
        <f>ROUND(E677*F677,2)</f>
        <v>0</v>
      </c>
    </row>
    <row r="678" spans="1:7" x14ac:dyDescent="0.3">
      <c r="A678" s="16"/>
      <c r="B678" s="16"/>
      <c r="C678" s="16"/>
      <c r="D678" s="28" t="s">
        <v>694</v>
      </c>
      <c r="E678" s="14">
        <v>1</v>
      </c>
      <c r="F678" s="18">
        <f>G677</f>
        <v>0</v>
      </c>
      <c r="G678" s="18">
        <f>ROUND(E678*F678,2)</f>
        <v>0</v>
      </c>
    </row>
    <row r="679" spans="1:7" ht="1.05" customHeight="1" x14ac:dyDescent="0.3">
      <c r="A679" s="19"/>
      <c r="B679" s="19"/>
      <c r="C679" s="19"/>
      <c r="D679" s="29"/>
      <c r="E679" s="19"/>
      <c r="F679" s="19"/>
      <c r="G679" s="19"/>
    </row>
    <row r="680" spans="1:7" x14ac:dyDescent="0.3">
      <c r="A680" s="20" t="s">
        <v>695</v>
      </c>
      <c r="B680" s="20" t="s">
        <v>10</v>
      </c>
      <c r="C680" s="20" t="s">
        <v>11</v>
      </c>
      <c r="D680" s="30" t="s">
        <v>184</v>
      </c>
      <c r="E680" s="21">
        <f>E687</f>
        <v>1</v>
      </c>
      <c r="F680" s="21">
        <f>F687</f>
        <v>0</v>
      </c>
      <c r="G680" s="21">
        <f>G687</f>
        <v>0</v>
      </c>
    </row>
    <row r="681" spans="1:7" x14ac:dyDescent="0.3">
      <c r="A681" s="12" t="s">
        <v>185</v>
      </c>
      <c r="B681" s="13" t="s">
        <v>18</v>
      </c>
      <c r="C681" s="13" t="s">
        <v>170</v>
      </c>
      <c r="D681" s="17" t="s">
        <v>186</v>
      </c>
      <c r="E681" s="14">
        <v>932</v>
      </c>
      <c r="F681" s="31"/>
      <c r="G681" s="15">
        <f>ROUND(E681*F681,2)</f>
        <v>0</v>
      </c>
    </row>
    <row r="682" spans="1:7" ht="20.399999999999999" x14ac:dyDescent="0.3">
      <c r="A682" s="16"/>
      <c r="B682" s="16"/>
      <c r="C682" s="16"/>
      <c r="D682" s="17" t="s">
        <v>187</v>
      </c>
      <c r="E682" s="16"/>
      <c r="F682" s="16"/>
      <c r="G682" s="16"/>
    </row>
    <row r="683" spans="1:7" x14ac:dyDescent="0.3">
      <c r="A683" s="12" t="s">
        <v>191</v>
      </c>
      <c r="B683" s="13" t="s">
        <v>18</v>
      </c>
      <c r="C683" s="13" t="s">
        <v>170</v>
      </c>
      <c r="D683" s="17" t="s">
        <v>192</v>
      </c>
      <c r="E683" s="14">
        <v>182.4</v>
      </c>
      <c r="F683" s="31"/>
      <c r="G683" s="15">
        <f>ROUND(E683*F683,2)</f>
        <v>0</v>
      </c>
    </row>
    <row r="684" spans="1:7" ht="40.799999999999997" x14ac:dyDescent="0.3">
      <c r="A684" s="16"/>
      <c r="B684" s="16"/>
      <c r="C684" s="16"/>
      <c r="D684" s="17" t="s">
        <v>193</v>
      </c>
      <c r="E684" s="16"/>
      <c r="F684" s="16"/>
      <c r="G684" s="16"/>
    </row>
    <row r="685" spans="1:7" x14ac:dyDescent="0.3">
      <c r="A685" s="12" t="s">
        <v>188</v>
      </c>
      <c r="B685" s="13" t="s">
        <v>18</v>
      </c>
      <c r="C685" s="13" t="s">
        <v>170</v>
      </c>
      <c r="D685" s="17" t="s">
        <v>189</v>
      </c>
      <c r="E685" s="14">
        <v>932</v>
      </c>
      <c r="F685" s="31"/>
      <c r="G685" s="15">
        <f>ROUND(E685*F685,2)</f>
        <v>0</v>
      </c>
    </row>
    <row r="686" spans="1:7" ht="40.799999999999997" x14ac:dyDescent="0.3">
      <c r="A686" s="16"/>
      <c r="B686" s="16"/>
      <c r="C686" s="16"/>
      <c r="D686" s="17" t="s">
        <v>190</v>
      </c>
      <c r="E686" s="16"/>
      <c r="F686" s="16"/>
      <c r="G686" s="16"/>
    </row>
    <row r="687" spans="1:7" x14ac:dyDescent="0.3">
      <c r="A687" s="16"/>
      <c r="B687" s="16"/>
      <c r="C687" s="16"/>
      <c r="D687" s="28" t="s">
        <v>696</v>
      </c>
      <c r="E687" s="14">
        <v>1</v>
      </c>
      <c r="F687" s="18">
        <f>G681+G683+G685</f>
        <v>0</v>
      </c>
      <c r="G687" s="18">
        <f>ROUND(E687*F687,2)</f>
        <v>0</v>
      </c>
    </row>
    <row r="688" spans="1:7" ht="1.05" customHeight="1" x14ac:dyDescent="0.3">
      <c r="A688" s="19"/>
      <c r="B688" s="19"/>
      <c r="C688" s="19"/>
      <c r="D688" s="29"/>
      <c r="E688" s="19"/>
      <c r="F688" s="19"/>
      <c r="G688" s="19"/>
    </row>
    <row r="689" spans="1:7" x14ac:dyDescent="0.3">
      <c r="A689" s="20" t="s">
        <v>697</v>
      </c>
      <c r="B689" s="20" t="s">
        <v>10</v>
      </c>
      <c r="C689" s="20" t="s">
        <v>11</v>
      </c>
      <c r="D689" s="30" t="s">
        <v>90</v>
      </c>
      <c r="E689" s="21">
        <f>E696</f>
        <v>1</v>
      </c>
      <c r="F689" s="21">
        <f>F696</f>
        <v>0</v>
      </c>
      <c r="G689" s="21">
        <f>G696</f>
        <v>0</v>
      </c>
    </row>
    <row r="690" spans="1:7" x14ac:dyDescent="0.3">
      <c r="A690" s="12" t="s">
        <v>199</v>
      </c>
      <c r="B690" s="13" t="s">
        <v>18</v>
      </c>
      <c r="C690" s="13" t="s">
        <v>114</v>
      </c>
      <c r="D690" s="17" t="s">
        <v>200</v>
      </c>
      <c r="E690" s="14">
        <v>1</v>
      </c>
      <c r="F690" s="31"/>
      <c r="G690" s="15">
        <f>ROUND(E690*F690,2)</f>
        <v>0</v>
      </c>
    </row>
    <row r="691" spans="1:7" ht="91.8" x14ac:dyDescent="0.3">
      <c r="A691" s="16"/>
      <c r="B691" s="16"/>
      <c r="C691" s="16"/>
      <c r="D691" s="17" t="s">
        <v>201</v>
      </c>
      <c r="E691" s="16"/>
      <c r="F691" s="16"/>
      <c r="G691" s="16"/>
    </row>
    <row r="692" spans="1:7" x14ac:dyDescent="0.3">
      <c r="A692" s="12" t="s">
        <v>202</v>
      </c>
      <c r="B692" s="13" t="s">
        <v>18</v>
      </c>
      <c r="C692" s="13" t="s">
        <v>114</v>
      </c>
      <c r="D692" s="17" t="s">
        <v>203</v>
      </c>
      <c r="E692" s="14">
        <v>1</v>
      </c>
      <c r="F692" s="31"/>
      <c r="G692" s="15">
        <f>ROUND(E692*F692,2)</f>
        <v>0</v>
      </c>
    </row>
    <row r="693" spans="1:7" ht="61.2" x14ac:dyDescent="0.3">
      <c r="A693" s="16"/>
      <c r="B693" s="16"/>
      <c r="C693" s="16"/>
      <c r="D693" s="17" t="s">
        <v>204</v>
      </c>
      <c r="E693" s="16"/>
      <c r="F693" s="16"/>
      <c r="G693" s="16"/>
    </row>
    <row r="694" spans="1:7" x14ac:dyDescent="0.3">
      <c r="A694" s="12" t="s">
        <v>698</v>
      </c>
      <c r="B694" s="13" t="s">
        <v>18</v>
      </c>
      <c r="C694" s="13" t="s">
        <v>170</v>
      </c>
      <c r="D694" s="17" t="s">
        <v>699</v>
      </c>
      <c r="E694" s="14">
        <v>64</v>
      </c>
      <c r="F694" s="31"/>
      <c r="G694" s="15">
        <f>ROUND(E694*F694,2)</f>
        <v>0</v>
      </c>
    </row>
    <row r="695" spans="1:7" ht="51" x14ac:dyDescent="0.3">
      <c r="A695" s="16"/>
      <c r="B695" s="16"/>
      <c r="C695" s="16"/>
      <c r="D695" s="17" t="s">
        <v>700</v>
      </c>
      <c r="E695" s="16"/>
      <c r="F695" s="16"/>
      <c r="G695" s="16"/>
    </row>
    <row r="696" spans="1:7" x14ac:dyDescent="0.3">
      <c r="A696" s="16"/>
      <c r="B696" s="16"/>
      <c r="C696" s="16"/>
      <c r="D696" s="28" t="s">
        <v>701</v>
      </c>
      <c r="E696" s="14">
        <v>1</v>
      </c>
      <c r="F696" s="18">
        <f>G690+G692+G694</f>
        <v>0</v>
      </c>
      <c r="G696" s="18">
        <f>ROUND(E696*F696,2)</f>
        <v>0</v>
      </c>
    </row>
    <row r="697" spans="1:7" ht="1.05" customHeight="1" x14ac:dyDescent="0.3">
      <c r="A697" s="19"/>
      <c r="B697" s="19"/>
      <c r="C697" s="19"/>
      <c r="D697" s="29"/>
      <c r="E697" s="19"/>
      <c r="F697" s="19"/>
      <c r="G697" s="19"/>
    </row>
    <row r="698" spans="1:7" x14ac:dyDescent="0.3">
      <c r="A698" s="16"/>
      <c r="B698" s="16"/>
      <c r="C698" s="16"/>
      <c r="D698" s="28" t="s">
        <v>702</v>
      </c>
      <c r="E698" s="14">
        <v>1</v>
      </c>
      <c r="F698" s="18">
        <f>G668+G676+G680+G689</f>
        <v>0</v>
      </c>
      <c r="G698" s="18">
        <f>ROUND(E698*F698,2)</f>
        <v>0</v>
      </c>
    </row>
    <row r="699" spans="1:7" ht="1.05" customHeight="1" x14ac:dyDescent="0.3">
      <c r="A699" s="19"/>
      <c r="B699" s="19"/>
      <c r="C699" s="19"/>
      <c r="D699" s="29"/>
      <c r="E699" s="19"/>
      <c r="F699" s="19"/>
      <c r="G699" s="19"/>
    </row>
    <row r="700" spans="1:7" x14ac:dyDescent="0.3">
      <c r="A700" s="16"/>
      <c r="B700" s="16"/>
      <c r="C700" s="16"/>
      <c r="D700" s="28" t="s">
        <v>703</v>
      </c>
      <c r="E700" s="14">
        <v>1</v>
      </c>
      <c r="F700" s="18">
        <f>G465+G486+G528+G625+G667</f>
        <v>0</v>
      </c>
      <c r="G700" s="18">
        <f>ROUND(E700*F700,2)</f>
        <v>0</v>
      </c>
    </row>
    <row r="701" spans="1:7" ht="1.05" customHeight="1" x14ac:dyDescent="0.3">
      <c r="A701" s="19"/>
      <c r="B701" s="19"/>
      <c r="C701" s="19"/>
      <c r="D701" s="29"/>
      <c r="E701" s="19"/>
      <c r="F701" s="19"/>
      <c r="G701" s="19"/>
    </row>
    <row r="702" spans="1:7" x14ac:dyDescent="0.3">
      <c r="A702" s="16"/>
      <c r="B702" s="16"/>
      <c r="C702" s="16"/>
      <c r="D702" s="28" t="s">
        <v>704</v>
      </c>
      <c r="E702" s="22">
        <v>1</v>
      </c>
      <c r="F702" s="18">
        <f>G464</f>
        <v>0</v>
      </c>
      <c r="G702" s="18">
        <f>ROUND(E702*F702,2)</f>
        <v>0</v>
      </c>
    </row>
    <row r="703" spans="1:7" ht="1.05" customHeight="1" x14ac:dyDescent="0.3">
      <c r="A703" s="19"/>
      <c r="B703" s="19"/>
      <c r="C703" s="19"/>
      <c r="D703" s="29"/>
      <c r="E703" s="19"/>
      <c r="F703" s="19"/>
      <c r="G703" s="19"/>
    </row>
    <row r="704" spans="1:7" x14ac:dyDescent="0.3">
      <c r="A704" s="5" t="s">
        <v>705</v>
      </c>
      <c r="B704" s="5" t="s">
        <v>10</v>
      </c>
      <c r="C704" s="5" t="s">
        <v>11</v>
      </c>
      <c r="D704" s="25" t="s">
        <v>706</v>
      </c>
      <c r="E704" s="6">
        <f>E958</f>
        <v>1</v>
      </c>
      <c r="F704" s="7">
        <f>F958</f>
        <v>0</v>
      </c>
      <c r="G704" s="7">
        <f>G958</f>
        <v>0</v>
      </c>
    </row>
    <row r="705" spans="1:7" x14ac:dyDescent="0.3">
      <c r="A705" s="8" t="s">
        <v>707</v>
      </c>
      <c r="B705" s="8" t="s">
        <v>10</v>
      </c>
      <c r="C705" s="8" t="s">
        <v>11</v>
      </c>
      <c r="D705" s="26" t="s">
        <v>708</v>
      </c>
      <c r="E705" s="9">
        <f>E956</f>
        <v>1</v>
      </c>
      <c r="F705" s="9">
        <f>F956</f>
        <v>0</v>
      </c>
      <c r="G705" s="9">
        <f>G956</f>
        <v>0</v>
      </c>
    </row>
    <row r="706" spans="1:7" x14ac:dyDescent="0.3">
      <c r="A706" s="10" t="s">
        <v>709</v>
      </c>
      <c r="B706" s="10" t="s">
        <v>10</v>
      </c>
      <c r="C706" s="10" t="s">
        <v>11</v>
      </c>
      <c r="D706" s="27" t="s">
        <v>16</v>
      </c>
      <c r="E706" s="11">
        <f>E735</f>
        <v>1</v>
      </c>
      <c r="F706" s="11">
        <f>F735</f>
        <v>0</v>
      </c>
      <c r="G706" s="11">
        <f>G735</f>
        <v>0</v>
      </c>
    </row>
    <row r="707" spans="1:7" x14ac:dyDescent="0.3">
      <c r="A707" s="12" t="s">
        <v>17</v>
      </c>
      <c r="B707" s="13" t="s">
        <v>18</v>
      </c>
      <c r="C707" s="13" t="s">
        <v>19</v>
      </c>
      <c r="D707" s="17" t="s">
        <v>20</v>
      </c>
      <c r="E707" s="14">
        <v>1</v>
      </c>
      <c r="F707" s="31"/>
      <c r="G707" s="15">
        <f>ROUND(E707*F707,2)</f>
        <v>0</v>
      </c>
    </row>
    <row r="708" spans="1:7" ht="51" x14ac:dyDescent="0.3">
      <c r="A708" s="16"/>
      <c r="B708" s="16"/>
      <c r="C708" s="16"/>
      <c r="D708" s="17" t="s">
        <v>21</v>
      </c>
      <c r="E708" s="16"/>
      <c r="F708" s="16"/>
      <c r="G708" s="16"/>
    </row>
    <row r="709" spans="1:7" x14ac:dyDescent="0.3">
      <c r="A709" s="12" t="s">
        <v>22</v>
      </c>
      <c r="B709" s="13" t="s">
        <v>18</v>
      </c>
      <c r="C709" s="13" t="s">
        <v>19</v>
      </c>
      <c r="D709" s="17" t="s">
        <v>23</v>
      </c>
      <c r="E709" s="14">
        <v>1</v>
      </c>
      <c r="F709" s="31"/>
      <c r="G709" s="15">
        <f>ROUND(E709*F709,2)</f>
        <v>0</v>
      </c>
    </row>
    <row r="710" spans="1:7" ht="30.6" x14ac:dyDescent="0.3">
      <c r="A710" s="16"/>
      <c r="B710" s="16"/>
      <c r="C710" s="16"/>
      <c r="D710" s="17" t="s">
        <v>24</v>
      </c>
      <c r="E710" s="16"/>
      <c r="F710" s="16"/>
      <c r="G710" s="16"/>
    </row>
    <row r="711" spans="1:7" x14ac:dyDescent="0.3">
      <c r="A711" s="12" t="s">
        <v>25</v>
      </c>
      <c r="B711" s="13" t="s">
        <v>18</v>
      </c>
      <c r="C711" s="13" t="s">
        <v>19</v>
      </c>
      <c r="D711" s="17" t="s">
        <v>26</v>
      </c>
      <c r="E711" s="14">
        <v>1</v>
      </c>
      <c r="F711" s="31"/>
      <c r="G711" s="15">
        <f>ROUND(E711*F711,2)</f>
        <v>0</v>
      </c>
    </row>
    <row r="712" spans="1:7" ht="163.19999999999999" x14ac:dyDescent="0.3">
      <c r="A712" s="16"/>
      <c r="B712" s="16"/>
      <c r="C712" s="16"/>
      <c r="D712" s="17" t="s">
        <v>27</v>
      </c>
      <c r="E712" s="16"/>
      <c r="F712" s="16"/>
      <c r="G712" s="16"/>
    </row>
    <row r="713" spans="1:7" x14ac:dyDescent="0.3">
      <c r="A713" s="12" t="s">
        <v>28</v>
      </c>
      <c r="B713" s="13" t="s">
        <v>18</v>
      </c>
      <c r="C713" s="13" t="s">
        <v>19</v>
      </c>
      <c r="D713" s="17" t="s">
        <v>29</v>
      </c>
      <c r="E713" s="14">
        <v>1</v>
      </c>
      <c r="F713" s="31"/>
      <c r="G713" s="15">
        <f>ROUND(E713*F713,2)</f>
        <v>0</v>
      </c>
    </row>
    <row r="714" spans="1:7" ht="61.2" x14ac:dyDescent="0.3">
      <c r="A714" s="16"/>
      <c r="B714" s="16"/>
      <c r="C714" s="16"/>
      <c r="D714" s="17" t="s">
        <v>30</v>
      </c>
      <c r="E714" s="16"/>
      <c r="F714" s="16"/>
      <c r="G714" s="16"/>
    </row>
    <row r="715" spans="1:7" x14ac:dyDescent="0.3">
      <c r="A715" s="12" t="s">
        <v>31</v>
      </c>
      <c r="B715" s="13" t="s">
        <v>18</v>
      </c>
      <c r="C715" s="13" t="s">
        <v>19</v>
      </c>
      <c r="D715" s="17" t="s">
        <v>32</v>
      </c>
      <c r="E715" s="14">
        <v>1</v>
      </c>
      <c r="F715" s="31"/>
      <c r="G715" s="15">
        <f>ROUND(E715*F715,2)</f>
        <v>0</v>
      </c>
    </row>
    <row r="716" spans="1:7" ht="142.80000000000001" x14ac:dyDescent="0.3">
      <c r="A716" s="16"/>
      <c r="B716" s="16"/>
      <c r="C716" s="16"/>
      <c r="D716" s="17" t="s">
        <v>33</v>
      </c>
      <c r="E716" s="16"/>
      <c r="F716" s="16"/>
      <c r="G716" s="16"/>
    </row>
    <row r="717" spans="1:7" x14ac:dyDescent="0.3">
      <c r="A717" s="12" t="s">
        <v>34</v>
      </c>
      <c r="B717" s="13" t="s">
        <v>18</v>
      </c>
      <c r="C717" s="13" t="s">
        <v>19</v>
      </c>
      <c r="D717" s="17" t="s">
        <v>35</v>
      </c>
      <c r="E717" s="14">
        <v>1</v>
      </c>
      <c r="F717" s="31"/>
      <c r="G717" s="15">
        <f>ROUND(E717*F717,2)</f>
        <v>0</v>
      </c>
    </row>
    <row r="718" spans="1:7" ht="71.400000000000006" x14ac:dyDescent="0.3">
      <c r="A718" s="16"/>
      <c r="B718" s="16"/>
      <c r="C718" s="16"/>
      <c r="D718" s="17" t="s">
        <v>36</v>
      </c>
      <c r="E718" s="16"/>
      <c r="F718" s="16"/>
      <c r="G718" s="16"/>
    </row>
    <row r="719" spans="1:7" x14ac:dyDescent="0.3">
      <c r="A719" s="12" t="s">
        <v>37</v>
      </c>
      <c r="B719" s="13" t="s">
        <v>18</v>
      </c>
      <c r="C719" s="13" t="s">
        <v>19</v>
      </c>
      <c r="D719" s="17" t="s">
        <v>38</v>
      </c>
      <c r="E719" s="14">
        <v>1</v>
      </c>
      <c r="F719" s="31"/>
      <c r="G719" s="15">
        <f>ROUND(E719*F719,2)</f>
        <v>0</v>
      </c>
    </row>
    <row r="720" spans="1:7" ht="30.6" x14ac:dyDescent="0.3">
      <c r="A720" s="16"/>
      <c r="B720" s="16"/>
      <c r="C720" s="16"/>
      <c r="D720" s="17" t="s">
        <v>39</v>
      </c>
      <c r="E720" s="16"/>
      <c r="F720" s="16"/>
      <c r="G720" s="16"/>
    </row>
    <row r="721" spans="1:7" x14ac:dyDescent="0.3">
      <c r="A721" s="12" t="s">
        <v>40</v>
      </c>
      <c r="B721" s="13" t="s">
        <v>18</v>
      </c>
      <c r="C721" s="13" t="s">
        <v>19</v>
      </c>
      <c r="D721" s="17" t="s">
        <v>41</v>
      </c>
      <c r="E721" s="14">
        <v>1</v>
      </c>
      <c r="F721" s="31"/>
      <c r="G721" s="15">
        <f>ROUND(E721*F721,2)</f>
        <v>0</v>
      </c>
    </row>
    <row r="722" spans="1:7" ht="20.399999999999999" x14ac:dyDescent="0.3">
      <c r="A722" s="16"/>
      <c r="B722" s="16"/>
      <c r="C722" s="16"/>
      <c r="D722" s="17" t="s">
        <v>42</v>
      </c>
      <c r="E722" s="16"/>
      <c r="F722" s="16"/>
      <c r="G722" s="16"/>
    </row>
    <row r="723" spans="1:7" x14ac:dyDescent="0.3">
      <c r="A723" s="12" t="s">
        <v>52</v>
      </c>
      <c r="B723" s="13" t="s">
        <v>18</v>
      </c>
      <c r="C723" s="13" t="s">
        <v>53</v>
      </c>
      <c r="D723" s="17" t="s">
        <v>54</v>
      </c>
      <c r="E723" s="14">
        <v>200</v>
      </c>
      <c r="F723" s="31"/>
      <c r="G723" s="15">
        <f>ROUND(E723*F723,2)</f>
        <v>0</v>
      </c>
    </row>
    <row r="724" spans="1:7" ht="30.6" x14ac:dyDescent="0.3">
      <c r="A724" s="16"/>
      <c r="B724" s="16"/>
      <c r="C724" s="16"/>
      <c r="D724" s="17" t="s">
        <v>55</v>
      </c>
      <c r="E724" s="16"/>
      <c r="F724" s="16"/>
      <c r="G724" s="16"/>
    </row>
    <row r="725" spans="1:7" x14ac:dyDescent="0.3">
      <c r="A725" s="12" t="s">
        <v>49</v>
      </c>
      <c r="B725" s="13" t="s">
        <v>18</v>
      </c>
      <c r="C725" s="13" t="s">
        <v>19</v>
      </c>
      <c r="D725" s="17" t="s">
        <v>50</v>
      </c>
      <c r="E725" s="14">
        <v>6</v>
      </c>
      <c r="F725" s="31"/>
      <c r="G725" s="15">
        <f>ROUND(E725*F725,2)</f>
        <v>0</v>
      </c>
    </row>
    <row r="726" spans="1:7" ht="30.6" x14ac:dyDescent="0.3">
      <c r="A726" s="16"/>
      <c r="B726" s="16"/>
      <c r="C726" s="16"/>
      <c r="D726" s="17" t="s">
        <v>51</v>
      </c>
      <c r="E726" s="16"/>
      <c r="F726" s="16"/>
      <c r="G726" s="16"/>
    </row>
    <row r="727" spans="1:7" x14ac:dyDescent="0.3">
      <c r="A727" s="12" t="s">
        <v>43</v>
      </c>
      <c r="B727" s="13" t="s">
        <v>18</v>
      </c>
      <c r="C727" s="13" t="s">
        <v>19</v>
      </c>
      <c r="D727" s="17" t="s">
        <v>44</v>
      </c>
      <c r="E727" s="14">
        <v>300</v>
      </c>
      <c r="F727" s="31"/>
      <c r="G727" s="15">
        <f>ROUND(E727*F727,2)</f>
        <v>0</v>
      </c>
    </row>
    <row r="728" spans="1:7" ht="71.400000000000006" x14ac:dyDescent="0.3">
      <c r="A728" s="16"/>
      <c r="B728" s="16"/>
      <c r="C728" s="16"/>
      <c r="D728" s="17" t="s">
        <v>45</v>
      </c>
      <c r="E728" s="16"/>
      <c r="F728" s="16"/>
      <c r="G728" s="16"/>
    </row>
    <row r="729" spans="1:7" x14ac:dyDescent="0.3">
      <c r="A729" s="12" t="s">
        <v>223</v>
      </c>
      <c r="B729" s="13" t="s">
        <v>18</v>
      </c>
      <c r="C729" s="13" t="s">
        <v>114</v>
      </c>
      <c r="D729" s="17" t="s">
        <v>224</v>
      </c>
      <c r="E729" s="14">
        <v>10</v>
      </c>
      <c r="F729" s="31"/>
      <c r="G729" s="15">
        <f>ROUND(E729*F729,2)</f>
        <v>0</v>
      </c>
    </row>
    <row r="730" spans="1:7" ht="40.799999999999997" x14ac:dyDescent="0.3">
      <c r="A730" s="16"/>
      <c r="B730" s="16"/>
      <c r="C730" s="16"/>
      <c r="D730" s="17" t="s">
        <v>225</v>
      </c>
      <c r="E730" s="16"/>
      <c r="F730" s="16"/>
      <c r="G730" s="16"/>
    </row>
    <row r="731" spans="1:7" x14ac:dyDescent="0.3">
      <c r="A731" s="12" t="s">
        <v>46</v>
      </c>
      <c r="B731" s="13" t="s">
        <v>18</v>
      </c>
      <c r="C731" s="13" t="s">
        <v>19</v>
      </c>
      <c r="D731" s="17" t="s">
        <v>47</v>
      </c>
      <c r="E731" s="14">
        <v>3</v>
      </c>
      <c r="F731" s="31"/>
      <c r="G731" s="15">
        <f>ROUND(E731*F731,2)</f>
        <v>0</v>
      </c>
    </row>
    <row r="732" spans="1:7" ht="71.400000000000006" x14ac:dyDescent="0.3">
      <c r="A732" s="16"/>
      <c r="B732" s="16"/>
      <c r="C732" s="16"/>
      <c r="D732" s="17" t="s">
        <v>48</v>
      </c>
      <c r="E732" s="16"/>
      <c r="F732" s="16"/>
      <c r="G732" s="16"/>
    </row>
    <row r="733" spans="1:7" ht="20.399999999999999" x14ac:dyDescent="0.3">
      <c r="A733" s="12" t="s">
        <v>56</v>
      </c>
      <c r="B733" s="13" t="s">
        <v>18</v>
      </c>
      <c r="C733" s="13" t="s">
        <v>19</v>
      </c>
      <c r="D733" s="17" t="s">
        <v>57</v>
      </c>
      <c r="E733" s="14">
        <v>1</v>
      </c>
      <c r="F733" s="31"/>
      <c r="G733" s="15">
        <f>ROUND(E733*F733,2)</f>
        <v>0</v>
      </c>
    </row>
    <row r="734" spans="1:7" ht="142.80000000000001" x14ac:dyDescent="0.3">
      <c r="A734" s="16"/>
      <c r="B734" s="16"/>
      <c r="C734" s="16"/>
      <c r="D734" s="17" t="s">
        <v>58</v>
      </c>
      <c r="E734" s="16"/>
      <c r="F734" s="16"/>
      <c r="G734" s="16"/>
    </row>
    <row r="735" spans="1:7" x14ac:dyDescent="0.3">
      <c r="A735" s="16"/>
      <c r="B735" s="16"/>
      <c r="C735" s="16"/>
      <c r="D735" s="28" t="s">
        <v>710</v>
      </c>
      <c r="E735" s="14">
        <v>1</v>
      </c>
      <c r="F735" s="18">
        <f>G707+G709+G711+G713+G715+G717+G719+G721+G723+G725+G727+G729+G731+G733</f>
        <v>0</v>
      </c>
      <c r="G735" s="18">
        <f>ROUND(E735*F735,2)</f>
        <v>0</v>
      </c>
    </row>
    <row r="736" spans="1:7" ht="1.05" customHeight="1" x14ac:dyDescent="0.3">
      <c r="A736" s="19"/>
      <c r="B736" s="19"/>
      <c r="C736" s="19"/>
      <c r="D736" s="29"/>
      <c r="E736" s="19"/>
      <c r="F736" s="19"/>
      <c r="G736" s="19"/>
    </row>
    <row r="737" spans="1:7" x14ac:dyDescent="0.3">
      <c r="A737" s="10" t="s">
        <v>711</v>
      </c>
      <c r="B737" s="10" t="s">
        <v>10</v>
      </c>
      <c r="C737" s="10" t="s">
        <v>11</v>
      </c>
      <c r="D737" s="27" t="s">
        <v>61</v>
      </c>
      <c r="E737" s="11">
        <f>E752</f>
        <v>1</v>
      </c>
      <c r="F737" s="11">
        <f>F752</f>
        <v>0</v>
      </c>
      <c r="G737" s="11">
        <f>G752</f>
        <v>0</v>
      </c>
    </row>
    <row r="738" spans="1:7" x14ac:dyDescent="0.3">
      <c r="A738" s="20" t="s">
        <v>712</v>
      </c>
      <c r="B738" s="20" t="s">
        <v>10</v>
      </c>
      <c r="C738" s="20" t="s">
        <v>11</v>
      </c>
      <c r="D738" s="30" t="s">
        <v>232</v>
      </c>
      <c r="E738" s="21">
        <f>E741</f>
        <v>1</v>
      </c>
      <c r="F738" s="21">
        <f>F741</f>
        <v>0</v>
      </c>
      <c r="G738" s="21">
        <f>G741</f>
        <v>0</v>
      </c>
    </row>
    <row r="739" spans="1:7" x14ac:dyDescent="0.3">
      <c r="A739" s="12" t="s">
        <v>233</v>
      </c>
      <c r="B739" s="13" t="s">
        <v>18</v>
      </c>
      <c r="C739" s="13" t="s">
        <v>19</v>
      </c>
      <c r="D739" s="17" t="s">
        <v>234</v>
      </c>
      <c r="E739" s="14">
        <v>2</v>
      </c>
      <c r="F739" s="31"/>
      <c r="G739" s="15">
        <f>ROUND(E739*F739,2)</f>
        <v>0</v>
      </c>
    </row>
    <row r="740" spans="1:7" ht="51" x14ac:dyDescent="0.3">
      <c r="A740" s="16"/>
      <c r="B740" s="16"/>
      <c r="C740" s="16"/>
      <c r="D740" s="17" t="s">
        <v>235</v>
      </c>
      <c r="E740" s="16"/>
      <c r="F740" s="16"/>
      <c r="G740" s="16"/>
    </row>
    <row r="741" spans="1:7" x14ac:dyDescent="0.3">
      <c r="A741" s="16"/>
      <c r="B741" s="16"/>
      <c r="C741" s="16"/>
      <c r="D741" s="28" t="s">
        <v>713</v>
      </c>
      <c r="E741" s="14">
        <v>1</v>
      </c>
      <c r="F741" s="18">
        <f>G739</f>
        <v>0</v>
      </c>
      <c r="G741" s="18">
        <f>ROUND(E741*F741,2)</f>
        <v>0</v>
      </c>
    </row>
    <row r="742" spans="1:7" ht="1.05" customHeight="1" x14ac:dyDescent="0.3">
      <c r="A742" s="19"/>
      <c r="B742" s="19"/>
      <c r="C742" s="19"/>
      <c r="D742" s="29"/>
      <c r="E742" s="19"/>
      <c r="F742" s="19"/>
      <c r="G742" s="19"/>
    </row>
    <row r="743" spans="1:7" x14ac:dyDescent="0.3">
      <c r="A743" s="20" t="s">
        <v>714</v>
      </c>
      <c r="B743" s="20" t="s">
        <v>10</v>
      </c>
      <c r="C743" s="20" t="s">
        <v>11</v>
      </c>
      <c r="D743" s="30" t="s">
        <v>63</v>
      </c>
      <c r="E743" s="21">
        <f>E750</f>
        <v>1</v>
      </c>
      <c r="F743" s="21">
        <f>F750</f>
        <v>0</v>
      </c>
      <c r="G743" s="21">
        <f>G750</f>
        <v>0</v>
      </c>
    </row>
    <row r="744" spans="1:7" ht="20.399999999999999" x14ac:dyDescent="0.3">
      <c r="A744" s="12" t="s">
        <v>64</v>
      </c>
      <c r="B744" s="13" t="s">
        <v>18</v>
      </c>
      <c r="C744" s="13" t="s">
        <v>19</v>
      </c>
      <c r="D744" s="17" t="s">
        <v>65</v>
      </c>
      <c r="E744" s="14">
        <v>8</v>
      </c>
      <c r="F744" s="31"/>
      <c r="G744" s="15">
        <f>ROUND(E744*F744,2)</f>
        <v>0</v>
      </c>
    </row>
    <row r="745" spans="1:7" ht="71.400000000000006" x14ac:dyDescent="0.3">
      <c r="A745" s="16"/>
      <c r="B745" s="16"/>
      <c r="C745" s="16"/>
      <c r="D745" s="17" t="s">
        <v>66</v>
      </c>
      <c r="E745" s="16"/>
      <c r="F745" s="16"/>
      <c r="G745" s="16"/>
    </row>
    <row r="746" spans="1:7" ht="20.399999999999999" x14ac:dyDescent="0.3">
      <c r="A746" s="12" t="s">
        <v>67</v>
      </c>
      <c r="B746" s="13" t="s">
        <v>18</v>
      </c>
      <c r="C746" s="13" t="s">
        <v>19</v>
      </c>
      <c r="D746" s="17" t="s">
        <v>68</v>
      </c>
      <c r="E746" s="14">
        <v>11</v>
      </c>
      <c r="F746" s="31"/>
      <c r="G746" s="15">
        <f>ROUND(E746*F746,2)</f>
        <v>0</v>
      </c>
    </row>
    <row r="747" spans="1:7" ht="71.400000000000006" x14ac:dyDescent="0.3">
      <c r="A747" s="16"/>
      <c r="B747" s="16"/>
      <c r="C747" s="16"/>
      <c r="D747" s="17" t="s">
        <v>69</v>
      </c>
      <c r="E747" s="16"/>
      <c r="F747" s="16"/>
      <c r="G747" s="16"/>
    </row>
    <row r="748" spans="1:7" ht="20.399999999999999" x14ac:dyDescent="0.3">
      <c r="A748" s="12" t="s">
        <v>715</v>
      </c>
      <c r="B748" s="13" t="s">
        <v>18</v>
      </c>
      <c r="C748" s="13" t="s">
        <v>19</v>
      </c>
      <c r="D748" s="17" t="s">
        <v>716</v>
      </c>
      <c r="E748" s="14">
        <v>2</v>
      </c>
      <c r="F748" s="31"/>
      <c r="G748" s="15">
        <f>ROUND(E748*F748,2)</f>
        <v>0</v>
      </c>
    </row>
    <row r="749" spans="1:7" ht="71.400000000000006" x14ac:dyDescent="0.3">
      <c r="A749" s="16"/>
      <c r="B749" s="16"/>
      <c r="C749" s="16"/>
      <c r="D749" s="17" t="s">
        <v>717</v>
      </c>
      <c r="E749" s="16"/>
      <c r="F749" s="16"/>
      <c r="G749" s="16"/>
    </row>
    <row r="750" spans="1:7" x14ac:dyDescent="0.3">
      <c r="A750" s="16"/>
      <c r="B750" s="16"/>
      <c r="C750" s="16"/>
      <c r="D750" s="28" t="s">
        <v>718</v>
      </c>
      <c r="E750" s="14">
        <v>1</v>
      </c>
      <c r="F750" s="18">
        <f>G744+G746+G748</f>
        <v>0</v>
      </c>
      <c r="G750" s="18">
        <f>ROUND(E750*F750,2)</f>
        <v>0</v>
      </c>
    </row>
    <row r="751" spans="1:7" ht="1.05" customHeight="1" x14ac:dyDescent="0.3">
      <c r="A751" s="19"/>
      <c r="B751" s="19"/>
      <c r="C751" s="19"/>
      <c r="D751" s="29"/>
      <c r="E751" s="19"/>
      <c r="F751" s="19"/>
      <c r="G751" s="19"/>
    </row>
    <row r="752" spans="1:7" x14ac:dyDescent="0.3">
      <c r="A752" s="16"/>
      <c r="B752" s="16"/>
      <c r="C752" s="16"/>
      <c r="D752" s="28" t="s">
        <v>719</v>
      </c>
      <c r="E752" s="14">
        <v>1</v>
      </c>
      <c r="F752" s="18">
        <f>G738+G743</f>
        <v>0</v>
      </c>
      <c r="G752" s="18">
        <f>ROUND(E752*F752,2)</f>
        <v>0</v>
      </c>
    </row>
    <row r="753" spans="1:7" ht="1.05" customHeight="1" x14ac:dyDescent="0.3">
      <c r="A753" s="19"/>
      <c r="B753" s="19"/>
      <c r="C753" s="19"/>
      <c r="D753" s="29"/>
      <c r="E753" s="19"/>
      <c r="F753" s="19"/>
      <c r="G753" s="19"/>
    </row>
    <row r="754" spans="1:7" x14ac:dyDescent="0.3">
      <c r="A754" s="10" t="s">
        <v>720</v>
      </c>
      <c r="B754" s="10" t="s">
        <v>10</v>
      </c>
      <c r="C754" s="10" t="s">
        <v>11</v>
      </c>
      <c r="D754" s="27" t="s">
        <v>76</v>
      </c>
      <c r="E754" s="11">
        <f>E851</f>
        <v>1</v>
      </c>
      <c r="F754" s="11">
        <f>F851</f>
        <v>0</v>
      </c>
      <c r="G754" s="11">
        <f>G851</f>
        <v>0</v>
      </c>
    </row>
    <row r="755" spans="1:7" x14ac:dyDescent="0.3">
      <c r="A755" s="20" t="s">
        <v>721</v>
      </c>
      <c r="B755" s="20" t="s">
        <v>10</v>
      </c>
      <c r="C755" s="20" t="s">
        <v>11</v>
      </c>
      <c r="D755" s="30" t="s">
        <v>242</v>
      </c>
      <c r="E755" s="21">
        <f>E760</f>
        <v>1</v>
      </c>
      <c r="F755" s="21">
        <f>F760</f>
        <v>0</v>
      </c>
      <c r="G755" s="21">
        <f>G760</f>
        <v>0</v>
      </c>
    </row>
    <row r="756" spans="1:7" ht="20.399999999999999" x14ac:dyDescent="0.3">
      <c r="A756" s="12" t="s">
        <v>243</v>
      </c>
      <c r="B756" s="13" t="s">
        <v>18</v>
      </c>
      <c r="C756" s="13" t="s">
        <v>19</v>
      </c>
      <c r="D756" s="17" t="s">
        <v>244</v>
      </c>
      <c r="E756" s="14">
        <v>1</v>
      </c>
      <c r="F756" s="31"/>
      <c r="G756" s="15">
        <f>ROUND(E756*F756,2)</f>
        <v>0</v>
      </c>
    </row>
    <row r="757" spans="1:7" ht="265.2" x14ac:dyDescent="0.3">
      <c r="A757" s="16"/>
      <c r="B757" s="16"/>
      <c r="C757" s="16"/>
      <c r="D757" s="17" t="s">
        <v>245</v>
      </c>
      <c r="E757" s="16"/>
      <c r="F757" s="16"/>
      <c r="G757" s="16"/>
    </row>
    <row r="758" spans="1:7" ht="20.399999999999999" x14ac:dyDescent="0.3">
      <c r="A758" s="12" t="s">
        <v>246</v>
      </c>
      <c r="B758" s="13" t="s">
        <v>18</v>
      </c>
      <c r="C758" s="13" t="s">
        <v>19</v>
      </c>
      <c r="D758" s="17" t="s">
        <v>247</v>
      </c>
      <c r="E758" s="14">
        <v>1</v>
      </c>
      <c r="F758" s="31"/>
      <c r="G758" s="15">
        <f>ROUND(E758*F758,2)</f>
        <v>0</v>
      </c>
    </row>
    <row r="759" spans="1:7" ht="91.8" x14ac:dyDescent="0.3">
      <c r="A759" s="16"/>
      <c r="B759" s="16"/>
      <c r="C759" s="16"/>
      <c r="D759" s="17" t="s">
        <v>248</v>
      </c>
      <c r="E759" s="16"/>
      <c r="F759" s="16"/>
      <c r="G759" s="16"/>
    </row>
    <row r="760" spans="1:7" x14ac:dyDescent="0.3">
      <c r="A760" s="16"/>
      <c r="B760" s="16"/>
      <c r="C760" s="16"/>
      <c r="D760" s="28" t="s">
        <v>722</v>
      </c>
      <c r="E760" s="14">
        <v>1</v>
      </c>
      <c r="F760" s="18">
        <f>G756+G758</f>
        <v>0</v>
      </c>
      <c r="G760" s="18">
        <f>ROUND(E760*F760,2)</f>
        <v>0</v>
      </c>
    </row>
    <row r="761" spans="1:7" ht="1.05" customHeight="1" x14ac:dyDescent="0.3">
      <c r="A761" s="19"/>
      <c r="B761" s="19"/>
      <c r="C761" s="19"/>
      <c r="D761" s="29"/>
      <c r="E761" s="19"/>
      <c r="F761" s="19"/>
      <c r="G761" s="19"/>
    </row>
    <row r="762" spans="1:7" x14ac:dyDescent="0.3">
      <c r="A762" s="20" t="s">
        <v>723</v>
      </c>
      <c r="B762" s="20" t="s">
        <v>10</v>
      </c>
      <c r="C762" s="20" t="s">
        <v>11</v>
      </c>
      <c r="D762" s="30" t="s">
        <v>258</v>
      </c>
      <c r="E762" s="21">
        <f>E775</f>
        <v>1</v>
      </c>
      <c r="F762" s="21">
        <f>F775</f>
        <v>0</v>
      </c>
      <c r="G762" s="21">
        <f>G775</f>
        <v>0</v>
      </c>
    </row>
    <row r="763" spans="1:7" ht="20.399999999999999" x14ac:dyDescent="0.3">
      <c r="A763" s="12" t="s">
        <v>602</v>
      </c>
      <c r="B763" s="13" t="s">
        <v>18</v>
      </c>
      <c r="C763" s="13" t="s">
        <v>19</v>
      </c>
      <c r="D763" s="17" t="s">
        <v>603</v>
      </c>
      <c r="E763" s="14">
        <v>1</v>
      </c>
      <c r="F763" s="31"/>
      <c r="G763" s="15">
        <f>ROUND(E763*F763,2)</f>
        <v>0</v>
      </c>
    </row>
    <row r="764" spans="1:7" ht="409.6" x14ac:dyDescent="0.3">
      <c r="A764" s="16"/>
      <c r="B764" s="16"/>
      <c r="C764" s="16"/>
      <c r="D764" s="17" t="s">
        <v>604</v>
      </c>
      <c r="E764" s="16"/>
      <c r="F764" s="16"/>
      <c r="G764" s="16"/>
    </row>
    <row r="765" spans="1:7" ht="20.399999999999999" x14ac:dyDescent="0.3">
      <c r="A765" s="12" t="s">
        <v>724</v>
      </c>
      <c r="B765" s="13" t="s">
        <v>18</v>
      </c>
      <c r="C765" s="13" t="s">
        <v>19</v>
      </c>
      <c r="D765" s="17" t="s">
        <v>725</v>
      </c>
      <c r="E765" s="14">
        <v>1</v>
      </c>
      <c r="F765" s="31"/>
      <c r="G765" s="15">
        <f>ROUND(E765*F765,2)</f>
        <v>0</v>
      </c>
    </row>
    <row r="766" spans="1:7" ht="409.6" x14ac:dyDescent="0.3">
      <c r="A766" s="16"/>
      <c r="B766" s="16"/>
      <c r="C766" s="16"/>
      <c r="D766" s="17" t="s">
        <v>726</v>
      </c>
      <c r="E766" s="16"/>
      <c r="F766" s="16"/>
      <c r="G766" s="16"/>
    </row>
    <row r="767" spans="1:7" ht="20.399999999999999" x14ac:dyDescent="0.3">
      <c r="A767" s="12" t="s">
        <v>727</v>
      </c>
      <c r="B767" s="13" t="s">
        <v>18</v>
      </c>
      <c r="C767" s="13" t="s">
        <v>19</v>
      </c>
      <c r="D767" s="17" t="s">
        <v>728</v>
      </c>
      <c r="E767" s="14">
        <v>2</v>
      </c>
      <c r="F767" s="31"/>
      <c r="G767" s="15">
        <f>ROUND(E767*F767,2)</f>
        <v>0</v>
      </c>
    </row>
    <row r="768" spans="1:7" ht="409.6" x14ac:dyDescent="0.3">
      <c r="A768" s="16"/>
      <c r="B768" s="16"/>
      <c r="C768" s="16"/>
      <c r="D768" s="17" t="s">
        <v>729</v>
      </c>
      <c r="E768" s="16"/>
      <c r="F768" s="16"/>
      <c r="G768" s="16"/>
    </row>
    <row r="769" spans="1:7" x14ac:dyDescent="0.3">
      <c r="A769" s="12" t="s">
        <v>730</v>
      </c>
      <c r="B769" s="13" t="s">
        <v>18</v>
      </c>
      <c r="C769" s="13" t="s">
        <v>19</v>
      </c>
      <c r="D769" s="17" t="s">
        <v>731</v>
      </c>
      <c r="E769" s="14">
        <v>7</v>
      </c>
      <c r="F769" s="31"/>
      <c r="G769" s="15">
        <f>ROUND(E769*F769,2)</f>
        <v>0</v>
      </c>
    </row>
    <row r="770" spans="1:7" ht="409.6" x14ac:dyDescent="0.3">
      <c r="A770" s="16"/>
      <c r="B770" s="16"/>
      <c r="C770" s="16"/>
      <c r="D770" s="17" t="s">
        <v>732</v>
      </c>
      <c r="E770" s="16"/>
      <c r="F770" s="16"/>
      <c r="G770" s="16"/>
    </row>
    <row r="771" spans="1:7" x14ac:dyDescent="0.3">
      <c r="A771" s="12" t="s">
        <v>271</v>
      </c>
      <c r="B771" s="13" t="s">
        <v>18</v>
      </c>
      <c r="C771" s="13" t="s">
        <v>19</v>
      </c>
      <c r="D771" s="17" t="s">
        <v>272</v>
      </c>
      <c r="E771" s="14">
        <v>3</v>
      </c>
      <c r="F771" s="31"/>
      <c r="G771" s="15">
        <f>ROUND(E771*F771,2)</f>
        <v>0</v>
      </c>
    </row>
    <row r="772" spans="1:7" ht="336.6" x14ac:dyDescent="0.3">
      <c r="A772" s="16"/>
      <c r="B772" s="16"/>
      <c r="C772" s="16"/>
      <c r="D772" s="17" t="s">
        <v>273</v>
      </c>
      <c r="E772" s="16"/>
      <c r="F772" s="16"/>
      <c r="G772" s="16"/>
    </row>
    <row r="773" spans="1:7" x14ac:dyDescent="0.3">
      <c r="A773" s="12" t="s">
        <v>274</v>
      </c>
      <c r="B773" s="13" t="s">
        <v>18</v>
      </c>
      <c r="C773" s="13" t="s">
        <v>19</v>
      </c>
      <c r="D773" s="17" t="s">
        <v>275</v>
      </c>
      <c r="E773" s="14">
        <v>4</v>
      </c>
      <c r="F773" s="31"/>
      <c r="G773" s="15">
        <f>ROUND(E773*F773,2)</f>
        <v>0</v>
      </c>
    </row>
    <row r="774" spans="1:7" ht="336.6" x14ac:dyDescent="0.3">
      <c r="A774" s="16"/>
      <c r="B774" s="16"/>
      <c r="C774" s="16"/>
      <c r="D774" s="17" t="s">
        <v>276</v>
      </c>
      <c r="E774" s="16"/>
      <c r="F774" s="16"/>
      <c r="G774" s="16"/>
    </row>
    <row r="775" spans="1:7" x14ac:dyDescent="0.3">
      <c r="A775" s="16"/>
      <c r="B775" s="16"/>
      <c r="C775" s="16"/>
      <c r="D775" s="28" t="s">
        <v>733</v>
      </c>
      <c r="E775" s="14">
        <v>1</v>
      </c>
      <c r="F775" s="18">
        <f>G763+G765+G767+G769+G771+G773</f>
        <v>0</v>
      </c>
      <c r="G775" s="18">
        <f>ROUND(E775*F775,2)</f>
        <v>0</v>
      </c>
    </row>
    <row r="776" spans="1:7" ht="1.05" customHeight="1" x14ac:dyDescent="0.3">
      <c r="A776" s="19"/>
      <c r="B776" s="19"/>
      <c r="C776" s="19"/>
      <c r="D776" s="29"/>
      <c r="E776" s="19"/>
      <c r="F776" s="19"/>
      <c r="G776" s="19"/>
    </row>
    <row r="777" spans="1:7" x14ac:dyDescent="0.3">
      <c r="A777" s="20" t="s">
        <v>734</v>
      </c>
      <c r="B777" s="20" t="s">
        <v>10</v>
      </c>
      <c r="C777" s="20" t="s">
        <v>11</v>
      </c>
      <c r="D777" s="30" t="s">
        <v>613</v>
      </c>
      <c r="E777" s="21">
        <f>E788</f>
        <v>1</v>
      </c>
      <c r="F777" s="21">
        <f>F788</f>
        <v>0</v>
      </c>
      <c r="G777" s="21">
        <f>G788</f>
        <v>0</v>
      </c>
    </row>
    <row r="778" spans="1:7" x14ac:dyDescent="0.3">
      <c r="A778" s="12" t="s">
        <v>614</v>
      </c>
      <c r="B778" s="13" t="s">
        <v>18</v>
      </c>
      <c r="C778" s="13" t="s">
        <v>53</v>
      </c>
      <c r="D778" s="17" t="s">
        <v>615</v>
      </c>
      <c r="E778" s="14">
        <v>30</v>
      </c>
      <c r="F778" s="31"/>
      <c r="G778" s="15">
        <f>ROUND(E778*F778,2)</f>
        <v>0</v>
      </c>
    </row>
    <row r="779" spans="1:7" ht="142.80000000000001" x14ac:dyDescent="0.3">
      <c r="A779" s="16"/>
      <c r="B779" s="16"/>
      <c r="C779" s="16"/>
      <c r="D779" s="17" t="s">
        <v>616</v>
      </c>
      <c r="E779" s="16"/>
      <c r="F779" s="16"/>
      <c r="G779" s="16"/>
    </row>
    <row r="780" spans="1:7" x14ac:dyDescent="0.3">
      <c r="A780" s="12" t="s">
        <v>617</v>
      </c>
      <c r="B780" s="13" t="s">
        <v>18</v>
      </c>
      <c r="C780" s="13" t="s">
        <v>53</v>
      </c>
      <c r="D780" s="17" t="s">
        <v>618</v>
      </c>
      <c r="E780" s="14">
        <v>41</v>
      </c>
      <c r="F780" s="31"/>
      <c r="G780" s="15">
        <f>ROUND(E780*F780,2)</f>
        <v>0</v>
      </c>
    </row>
    <row r="781" spans="1:7" ht="91.8" x14ac:dyDescent="0.3">
      <c r="A781" s="16"/>
      <c r="B781" s="16"/>
      <c r="C781" s="16"/>
      <c r="D781" s="17" t="s">
        <v>619</v>
      </c>
      <c r="E781" s="16"/>
      <c r="F781" s="16"/>
      <c r="G781" s="16"/>
    </row>
    <row r="782" spans="1:7" x14ac:dyDescent="0.3">
      <c r="A782" s="12" t="s">
        <v>735</v>
      </c>
      <c r="B782" s="13" t="s">
        <v>18</v>
      </c>
      <c r="C782" s="13" t="s">
        <v>53</v>
      </c>
      <c r="D782" s="17" t="s">
        <v>736</v>
      </c>
      <c r="E782" s="14">
        <v>41</v>
      </c>
      <c r="F782" s="31"/>
      <c r="G782" s="15">
        <f>ROUND(E782*F782,2)</f>
        <v>0</v>
      </c>
    </row>
    <row r="783" spans="1:7" ht="153" x14ac:dyDescent="0.3">
      <c r="A783" s="16"/>
      <c r="B783" s="16"/>
      <c r="C783" s="16"/>
      <c r="D783" s="17" t="s">
        <v>737</v>
      </c>
      <c r="E783" s="16"/>
      <c r="F783" s="16"/>
      <c r="G783" s="16"/>
    </row>
    <row r="784" spans="1:7" x14ac:dyDescent="0.3">
      <c r="A784" s="12" t="s">
        <v>623</v>
      </c>
      <c r="B784" s="13" t="s">
        <v>18</v>
      </c>
      <c r="C784" s="13" t="s">
        <v>53</v>
      </c>
      <c r="D784" s="17" t="s">
        <v>624</v>
      </c>
      <c r="E784" s="14">
        <v>16</v>
      </c>
      <c r="F784" s="31"/>
      <c r="G784" s="15">
        <f>ROUND(E784*F784,2)</f>
        <v>0</v>
      </c>
    </row>
    <row r="785" spans="1:7" ht="153" x14ac:dyDescent="0.3">
      <c r="A785" s="16"/>
      <c r="B785" s="16"/>
      <c r="C785" s="16"/>
      <c r="D785" s="17" t="s">
        <v>625</v>
      </c>
      <c r="E785" s="16"/>
      <c r="F785" s="16"/>
      <c r="G785" s="16"/>
    </row>
    <row r="786" spans="1:7" x14ac:dyDescent="0.3">
      <c r="A786" s="12" t="s">
        <v>738</v>
      </c>
      <c r="B786" s="13" t="s">
        <v>18</v>
      </c>
      <c r="C786" s="13" t="s">
        <v>53</v>
      </c>
      <c r="D786" s="17" t="s">
        <v>739</v>
      </c>
      <c r="E786" s="14">
        <v>25</v>
      </c>
      <c r="F786" s="31"/>
      <c r="G786" s="15">
        <f>ROUND(E786*F786,2)</f>
        <v>0</v>
      </c>
    </row>
    <row r="787" spans="1:7" ht="142.80000000000001" x14ac:dyDescent="0.3">
      <c r="A787" s="16"/>
      <c r="B787" s="16"/>
      <c r="C787" s="16"/>
      <c r="D787" s="17" t="s">
        <v>740</v>
      </c>
      <c r="E787" s="16"/>
      <c r="F787" s="16"/>
      <c r="G787" s="16"/>
    </row>
    <row r="788" spans="1:7" x14ac:dyDescent="0.3">
      <c r="A788" s="16"/>
      <c r="B788" s="16"/>
      <c r="C788" s="16"/>
      <c r="D788" s="28" t="s">
        <v>741</v>
      </c>
      <c r="E788" s="14">
        <v>1</v>
      </c>
      <c r="F788" s="18">
        <f>G778+G780+G782+G784+G786</f>
        <v>0</v>
      </c>
      <c r="G788" s="18">
        <f>ROUND(E788*F788,2)</f>
        <v>0</v>
      </c>
    </row>
    <row r="789" spans="1:7" ht="1.05" customHeight="1" x14ac:dyDescent="0.3">
      <c r="A789" s="19"/>
      <c r="B789" s="19"/>
      <c r="C789" s="19"/>
      <c r="D789" s="29"/>
      <c r="E789" s="19"/>
      <c r="F789" s="19"/>
      <c r="G789" s="19"/>
    </row>
    <row r="790" spans="1:7" x14ac:dyDescent="0.3">
      <c r="A790" s="20" t="s">
        <v>742</v>
      </c>
      <c r="B790" s="20" t="s">
        <v>10</v>
      </c>
      <c r="C790" s="20" t="s">
        <v>11</v>
      </c>
      <c r="D790" s="30" t="s">
        <v>78</v>
      </c>
      <c r="E790" s="21">
        <f>E815</f>
        <v>1</v>
      </c>
      <c r="F790" s="21">
        <f>F815</f>
        <v>0</v>
      </c>
      <c r="G790" s="21">
        <f>G815</f>
        <v>0</v>
      </c>
    </row>
    <row r="791" spans="1:7" x14ac:dyDescent="0.3">
      <c r="A791" s="12" t="s">
        <v>628</v>
      </c>
      <c r="B791" s="13" t="s">
        <v>18</v>
      </c>
      <c r="C791" s="13" t="s">
        <v>19</v>
      </c>
      <c r="D791" s="17" t="s">
        <v>629</v>
      </c>
      <c r="E791" s="14">
        <v>2</v>
      </c>
      <c r="F791" s="31"/>
      <c r="G791" s="15">
        <f>ROUND(E791*F791,2)</f>
        <v>0</v>
      </c>
    </row>
    <row r="792" spans="1:7" ht="234.6" x14ac:dyDescent="0.3">
      <c r="A792" s="16"/>
      <c r="B792" s="16"/>
      <c r="C792" s="16"/>
      <c r="D792" s="17" t="s">
        <v>630</v>
      </c>
      <c r="E792" s="16"/>
      <c r="F792" s="16"/>
      <c r="G792" s="16"/>
    </row>
    <row r="793" spans="1:7" x14ac:dyDescent="0.3">
      <c r="A793" s="12" t="s">
        <v>743</v>
      </c>
      <c r="B793" s="13" t="s">
        <v>18</v>
      </c>
      <c r="C793" s="13" t="s">
        <v>19</v>
      </c>
      <c r="D793" s="17" t="s">
        <v>744</v>
      </c>
      <c r="E793" s="14">
        <v>2</v>
      </c>
      <c r="F793" s="31"/>
      <c r="G793" s="15">
        <f>ROUND(E793*F793,2)</f>
        <v>0</v>
      </c>
    </row>
    <row r="794" spans="1:7" ht="204" x14ac:dyDescent="0.3">
      <c r="A794" s="16"/>
      <c r="B794" s="16"/>
      <c r="C794" s="16"/>
      <c r="D794" s="17" t="s">
        <v>745</v>
      </c>
      <c r="E794" s="16"/>
      <c r="F794" s="16"/>
      <c r="G794" s="16"/>
    </row>
    <row r="795" spans="1:7" x14ac:dyDescent="0.3">
      <c r="A795" s="12" t="s">
        <v>746</v>
      </c>
      <c r="B795" s="13" t="s">
        <v>18</v>
      </c>
      <c r="C795" s="13" t="s">
        <v>19</v>
      </c>
      <c r="D795" s="17" t="s">
        <v>747</v>
      </c>
      <c r="E795" s="14">
        <v>1</v>
      </c>
      <c r="F795" s="31"/>
      <c r="G795" s="15">
        <f>ROUND(E795*F795,2)</f>
        <v>0</v>
      </c>
    </row>
    <row r="796" spans="1:7" ht="204" x14ac:dyDescent="0.3">
      <c r="A796" s="16"/>
      <c r="B796" s="16"/>
      <c r="C796" s="16"/>
      <c r="D796" s="17" t="s">
        <v>748</v>
      </c>
      <c r="E796" s="16"/>
      <c r="F796" s="16"/>
      <c r="G796" s="16"/>
    </row>
    <row r="797" spans="1:7" x14ac:dyDescent="0.3">
      <c r="A797" s="12" t="s">
        <v>749</v>
      </c>
      <c r="B797" s="13" t="s">
        <v>18</v>
      </c>
      <c r="C797" s="13" t="s">
        <v>19</v>
      </c>
      <c r="D797" s="17" t="s">
        <v>750</v>
      </c>
      <c r="E797" s="14">
        <v>2</v>
      </c>
      <c r="F797" s="31"/>
      <c r="G797" s="15">
        <f>ROUND(E797*F797,2)</f>
        <v>0</v>
      </c>
    </row>
    <row r="798" spans="1:7" ht="204" x14ac:dyDescent="0.3">
      <c r="A798" s="16"/>
      <c r="B798" s="16"/>
      <c r="C798" s="16"/>
      <c r="D798" s="17" t="s">
        <v>751</v>
      </c>
      <c r="E798" s="16"/>
      <c r="F798" s="16"/>
      <c r="G798" s="16"/>
    </row>
    <row r="799" spans="1:7" x14ac:dyDescent="0.3">
      <c r="A799" s="12" t="s">
        <v>752</v>
      </c>
      <c r="B799" s="13" t="s">
        <v>18</v>
      </c>
      <c r="C799" s="13" t="s">
        <v>19</v>
      </c>
      <c r="D799" s="17" t="s">
        <v>753</v>
      </c>
      <c r="E799" s="14">
        <v>2</v>
      </c>
      <c r="F799" s="31"/>
      <c r="G799" s="15">
        <f>ROUND(E799*F799,2)</f>
        <v>0</v>
      </c>
    </row>
    <row r="800" spans="1:7" ht="204" x14ac:dyDescent="0.3">
      <c r="A800" s="16"/>
      <c r="B800" s="16"/>
      <c r="C800" s="16"/>
      <c r="D800" s="17" t="s">
        <v>754</v>
      </c>
      <c r="E800" s="16"/>
      <c r="F800" s="16"/>
      <c r="G800" s="16"/>
    </row>
    <row r="801" spans="1:7" x14ac:dyDescent="0.3">
      <c r="A801" s="12" t="s">
        <v>755</v>
      </c>
      <c r="B801" s="13" t="s">
        <v>18</v>
      </c>
      <c r="C801" s="13" t="s">
        <v>19</v>
      </c>
      <c r="D801" s="17" t="s">
        <v>756</v>
      </c>
      <c r="E801" s="14">
        <v>2</v>
      </c>
      <c r="F801" s="31"/>
      <c r="G801" s="15">
        <f>ROUND(E801*F801,2)</f>
        <v>0</v>
      </c>
    </row>
    <row r="802" spans="1:7" ht="204" x14ac:dyDescent="0.3">
      <c r="A802" s="16"/>
      <c r="B802" s="16"/>
      <c r="C802" s="16"/>
      <c r="D802" s="17" t="s">
        <v>757</v>
      </c>
      <c r="E802" s="16"/>
      <c r="F802" s="16"/>
      <c r="G802" s="16"/>
    </row>
    <row r="803" spans="1:7" x14ac:dyDescent="0.3">
      <c r="A803" s="12" t="s">
        <v>306</v>
      </c>
      <c r="B803" s="13" t="s">
        <v>18</v>
      </c>
      <c r="C803" s="13" t="s">
        <v>19</v>
      </c>
      <c r="D803" s="17" t="s">
        <v>307</v>
      </c>
      <c r="E803" s="14">
        <v>1</v>
      </c>
      <c r="F803" s="31"/>
      <c r="G803" s="15">
        <f>ROUND(E803*F803,2)</f>
        <v>0</v>
      </c>
    </row>
    <row r="804" spans="1:7" ht="204" x14ac:dyDescent="0.3">
      <c r="A804" s="16"/>
      <c r="B804" s="16"/>
      <c r="C804" s="16"/>
      <c r="D804" s="17" t="s">
        <v>308</v>
      </c>
      <c r="E804" s="16"/>
      <c r="F804" s="16"/>
      <c r="G804" s="16"/>
    </row>
    <row r="805" spans="1:7" x14ac:dyDescent="0.3">
      <c r="A805" s="12" t="s">
        <v>300</v>
      </c>
      <c r="B805" s="13" t="s">
        <v>18</v>
      </c>
      <c r="C805" s="13" t="s">
        <v>19</v>
      </c>
      <c r="D805" s="17" t="s">
        <v>301</v>
      </c>
      <c r="E805" s="14">
        <v>1</v>
      </c>
      <c r="F805" s="31"/>
      <c r="G805" s="15">
        <f>ROUND(E805*F805,2)</f>
        <v>0</v>
      </c>
    </row>
    <row r="806" spans="1:7" ht="204" x14ac:dyDescent="0.3">
      <c r="A806" s="16"/>
      <c r="B806" s="16"/>
      <c r="C806" s="16"/>
      <c r="D806" s="17" t="s">
        <v>302</v>
      </c>
      <c r="E806" s="16"/>
      <c r="F806" s="16"/>
      <c r="G806" s="16"/>
    </row>
    <row r="807" spans="1:7" x14ac:dyDescent="0.3">
      <c r="A807" s="12" t="s">
        <v>303</v>
      </c>
      <c r="B807" s="13" t="s">
        <v>18</v>
      </c>
      <c r="C807" s="13" t="s">
        <v>19</v>
      </c>
      <c r="D807" s="17" t="s">
        <v>304</v>
      </c>
      <c r="E807" s="14">
        <v>1</v>
      </c>
      <c r="F807" s="31"/>
      <c r="G807" s="15">
        <f>ROUND(E807*F807,2)</f>
        <v>0</v>
      </c>
    </row>
    <row r="808" spans="1:7" ht="204" x14ac:dyDescent="0.3">
      <c r="A808" s="16"/>
      <c r="B808" s="16"/>
      <c r="C808" s="16"/>
      <c r="D808" s="17" t="s">
        <v>305</v>
      </c>
      <c r="E808" s="16"/>
      <c r="F808" s="16"/>
      <c r="G808" s="16"/>
    </row>
    <row r="809" spans="1:7" x14ac:dyDescent="0.3">
      <c r="A809" s="12" t="s">
        <v>309</v>
      </c>
      <c r="B809" s="13" t="s">
        <v>18</v>
      </c>
      <c r="C809" s="13" t="s">
        <v>170</v>
      </c>
      <c r="D809" s="17" t="s">
        <v>310</v>
      </c>
      <c r="E809" s="14">
        <v>267.89999999999998</v>
      </c>
      <c r="F809" s="31"/>
      <c r="G809" s="15">
        <f>ROUND(E809*F809,2)</f>
        <v>0</v>
      </c>
    </row>
    <row r="810" spans="1:7" ht="397.8" x14ac:dyDescent="0.3">
      <c r="A810" s="16"/>
      <c r="B810" s="16"/>
      <c r="C810" s="16"/>
      <c r="D810" s="17" t="s">
        <v>311</v>
      </c>
      <c r="E810" s="16"/>
      <c r="F810" s="16"/>
      <c r="G810" s="16"/>
    </row>
    <row r="811" spans="1:7" x14ac:dyDescent="0.3">
      <c r="A811" s="12" t="s">
        <v>758</v>
      </c>
      <c r="B811" s="13" t="s">
        <v>18</v>
      </c>
      <c r="C811" s="13" t="s">
        <v>19</v>
      </c>
      <c r="D811" s="17" t="s">
        <v>759</v>
      </c>
      <c r="E811" s="14">
        <v>2</v>
      </c>
      <c r="F811" s="31"/>
      <c r="G811" s="15">
        <f>ROUND(E811*F811,2)</f>
        <v>0</v>
      </c>
    </row>
    <row r="812" spans="1:7" ht="306" x14ac:dyDescent="0.3">
      <c r="A812" s="16"/>
      <c r="B812" s="16"/>
      <c r="C812" s="16"/>
      <c r="D812" s="17" t="s">
        <v>760</v>
      </c>
      <c r="E812" s="16"/>
      <c r="F812" s="16"/>
      <c r="G812" s="16"/>
    </row>
    <row r="813" spans="1:7" x14ac:dyDescent="0.3">
      <c r="A813" s="12" t="s">
        <v>312</v>
      </c>
      <c r="B813" s="13" t="s">
        <v>18</v>
      </c>
      <c r="C813" s="13" t="s">
        <v>19</v>
      </c>
      <c r="D813" s="17" t="s">
        <v>313</v>
      </c>
      <c r="E813" s="14">
        <v>4</v>
      </c>
      <c r="F813" s="31"/>
      <c r="G813" s="15">
        <f>ROUND(E813*F813,2)</f>
        <v>0</v>
      </c>
    </row>
    <row r="814" spans="1:7" ht="306" x14ac:dyDescent="0.3">
      <c r="A814" s="16"/>
      <c r="B814" s="16"/>
      <c r="C814" s="16"/>
      <c r="D814" s="17" t="s">
        <v>314</v>
      </c>
      <c r="E814" s="16"/>
      <c r="F814" s="16"/>
      <c r="G814" s="16"/>
    </row>
    <row r="815" spans="1:7" x14ac:dyDescent="0.3">
      <c r="A815" s="16"/>
      <c r="B815" s="16"/>
      <c r="C815" s="16"/>
      <c r="D815" s="28" t="s">
        <v>761</v>
      </c>
      <c r="E815" s="14">
        <v>1</v>
      </c>
      <c r="F815" s="18">
        <f>G791+G793+G795+G797+G799+G801+G803+G805+G807+G809+G811+G813</f>
        <v>0</v>
      </c>
      <c r="G815" s="18">
        <f>ROUND(E815*F815,2)</f>
        <v>0</v>
      </c>
    </row>
    <row r="816" spans="1:7" ht="1.05" customHeight="1" x14ac:dyDescent="0.3">
      <c r="A816" s="19"/>
      <c r="B816" s="19"/>
      <c r="C816" s="19"/>
      <c r="D816" s="29"/>
      <c r="E816" s="19"/>
      <c r="F816" s="19"/>
      <c r="G816" s="19"/>
    </row>
    <row r="817" spans="1:7" x14ac:dyDescent="0.3">
      <c r="A817" s="20" t="s">
        <v>762</v>
      </c>
      <c r="B817" s="20" t="s">
        <v>10</v>
      </c>
      <c r="C817" s="20" t="s">
        <v>11</v>
      </c>
      <c r="D817" s="30" t="s">
        <v>320</v>
      </c>
      <c r="E817" s="21">
        <f>E828</f>
        <v>1</v>
      </c>
      <c r="F817" s="21">
        <f>F828</f>
        <v>0</v>
      </c>
      <c r="G817" s="21">
        <f>G828</f>
        <v>0</v>
      </c>
    </row>
    <row r="818" spans="1:7" ht="20.399999999999999" x14ac:dyDescent="0.3">
      <c r="A818" s="12" t="s">
        <v>321</v>
      </c>
      <c r="B818" s="13" t="s">
        <v>18</v>
      </c>
      <c r="C818" s="13" t="s">
        <v>19</v>
      </c>
      <c r="D818" s="17" t="s">
        <v>322</v>
      </c>
      <c r="E818" s="14">
        <v>1</v>
      </c>
      <c r="F818" s="31"/>
      <c r="G818" s="15">
        <f>ROUND(E818*F818,2)</f>
        <v>0</v>
      </c>
    </row>
    <row r="819" spans="1:7" ht="409.6" x14ac:dyDescent="0.3">
      <c r="A819" s="16"/>
      <c r="B819" s="16"/>
      <c r="C819" s="16"/>
      <c r="D819" s="17" t="s">
        <v>323</v>
      </c>
      <c r="E819" s="16"/>
      <c r="F819" s="16"/>
      <c r="G819" s="16"/>
    </row>
    <row r="820" spans="1:7" ht="20.399999999999999" x14ac:dyDescent="0.3">
      <c r="A820" s="12" t="s">
        <v>763</v>
      </c>
      <c r="B820" s="13" t="s">
        <v>18</v>
      </c>
      <c r="C820" s="13" t="s">
        <v>53</v>
      </c>
      <c r="D820" s="17" t="s">
        <v>764</v>
      </c>
      <c r="E820" s="14">
        <v>15</v>
      </c>
      <c r="F820" s="31"/>
      <c r="G820" s="15">
        <f>ROUND(E820*F820,2)</f>
        <v>0</v>
      </c>
    </row>
    <row r="821" spans="1:7" ht="255" x14ac:dyDescent="0.3">
      <c r="A821" s="16"/>
      <c r="B821" s="16"/>
      <c r="C821" s="16"/>
      <c r="D821" s="17" t="s">
        <v>765</v>
      </c>
      <c r="E821" s="16"/>
      <c r="F821" s="16"/>
      <c r="G821" s="16"/>
    </row>
    <row r="822" spans="1:7" ht="20.399999999999999" x14ac:dyDescent="0.3">
      <c r="A822" s="12" t="s">
        <v>766</v>
      </c>
      <c r="B822" s="13" t="s">
        <v>18</v>
      </c>
      <c r="C822" s="13" t="s">
        <v>53</v>
      </c>
      <c r="D822" s="17" t="s">
        <v>325</v>
      </c>
      <c r="E822" s="14">
        <v>165</v>
      </c>
      <c r="F822" s="31"/>
      <c r="G822" s="15">
        <f>ROUND(E822*F822,2)</f>
        <v>0</v>
      </c>
    </row>
    <row r="823" spans="1:7" ht="255" x14ac:dyDescent="0.3">
      <c r="A823" s="16"/>
      <c r="B823" s="16"/>
      <c r="C823" s="16"/>
      <c r="D823" s="17" t="s">
        <v>326</v>
      </c>
      <c r="E823" s="16"/>
      <c r="F823" s="16"/>
      <c r="G823" s="16"/>
    </row>
    <row r="824" spans="1:7" ht="20.399999999999999" x14ac:dyDescent="0.3">
      <c r="A824" s="12" t="s">
        <v>767</v>
      </c>
      <c r="B824" s="13" t="s">
        <v>18</v>
      </c>
      <c r="C824" s="13" t="s">
        <v>53</v>
      </c>
      <c r="D824" s="17" t="s">
        <v>328</v>
      </c>
      <c r="E824" s="14">
        <v>165</v>
      </c>
      <c r="F824" s="31"/>
      <c r="G824" s="15">
        <f>ROUND(E824*F824,2)</f>
        <v>0</v>
      </c>
    </row>
    <row r="825" spans="1:7" ht="132.6" x14ac:dyDescent="0.3">
      <c r="A825" s="16"/>
      <c r="B825" s="16"/>
      <c r="C825" s="16"/>
      <c r="D825" s="17" t="s">
        <v>329</v>
      </c>
      <c r="E825" s="16"/>
      <c r="F825" s="16"/>
      <c r="G825" s="16"/>
    </row>
    <row r="826" spans="1:7" ht="20.399999999999999" x14ac:dyDescent="0.3">
      <c r="A826" s="12" t="s">
        <v>768</v>
      </c>
      <c r="B826" s="13" t="s">
        <v>18</v>
      </c>
      <c r="C826" s="13" t="s">
        <v>53</v>
      </c>
      <c r="D826" s="17" t="s">
        <v>654</v>
      </c>
      <c r="E826" s="14">
        <v>15</v>
      </c>
      <c r="F826" s="31"/>
      <c r="G826" s="15">
        <f>ROUND(E826*F826,2)</f>
        <v>0</v>
      </c>
    </row>
    <row r="827" spans="1:7" ht="132.6" x14ac:dyDescent="0.3">
      <c r="A827" s="16"/>
      <c r="B827" s="16"/>
      <c r="C827" s="16"/>
      <c r="D827" s="17" t="s">
        <v>655</v>
      </c>
      <c r="E827" s="16"/>
      <c r="F827" s="16"/>
      <c r="G827" s="16"/>
    </row>
    <row r="828" spans="1:7" x14ac:dyDescent="0.3">
      <c r="A828" s="16"/>
      <c r="B828" s="16"/>
      <c r="C828" s="16"/>
      <c r="D828" s="28" t="s">
        <v>769</v>
      </c>
      <c r="E828" s="14">
        <v>1</v>
      </c>
      <c r="F828" s="18">
        <f>G818+G820+G822+G824+G826</f>
        <v>0</v>
      </c>
      <c r="G828" s="18">
        <f>ROUND(E828*F828,2)</f>
        <v>0</v>
      </c>
    </row>
    <row r="829" spans="1:7" ht="1.05" customHeight="1" x14ac:dyDescent="0.3">
      <c r="A829" s="19"/>
      <c r="B829" s="19"/>
      <c r="C829" s="19"/>
      <c r="D829" s="29"/>
      <c r="E829" s="19"/>
      <c r="F829" s="19"/>
      <c r="G829" s="19"/>
    </row>
    <row r="830" spans="1:7" x14ac:dyDescent="0.3">
      <c r="A830" s="20" t="s">
        <v>770</v>
      </c>
      <c r="B830" s="20" t="s">
        <v>10</v>
      </c>
      <c r="C830" s="20" t="s">
        <v>11</v>
      </c>
      <c r="D830" s="30" t="s">
        <v>84</v>
      </c>
      <c r="E830" s="21">
        <f>E833</f>
        <v>1</v>
      </c>
      <c r="F830" s="21">
        <f>F833</f>
        <v>0</v>
      </c>
      <c r="G830" s="21">
        <f>G833</f>
        <v>0</v>
      </c>
    </row>
    <row r="831" spans="1:7" x14ac:dyDescent="0.3">
      <c r="A831" s="12" t="s">
        <v>85</v>
      </c>
      <c r="B831" s="13" t="s">
        <v>18</v>
      </c>
      <c r="C831" s="13" t="s">
        <v>19</v>
      </c>
      <c r="D831" s="17" t="s">
        <v>86</v>
      </c>
      <c r="E831" s="14">
        <v>1</v>
      </c>
      <c r="F831" s="31"/>
      <c r="G831" s="15">
        <f>ROUND(E831*F831,2)</f>
        <v>0</v>
      </c>
    </row>
    <row r="832" spans="1:7" ht="306" x14ac:dyDescent="0.3">
      <c r="A832" s="16"/>
      <c r="B832" s="16"/>
      <c r="C832" s="16"/>
      <c r="D832" s="17" t="s">
        <v>87</v>
      </c>
      <c r="E832" s="16"/>
      <c r="F832" s="16"/>
      <c r="G832" s="16"/>
    </row>
    <row r="833" spans="1:7" x14ac:dyDescent="0.3">
      <c r="A833" s="16"/>
      <c r="B833" s="16"/>
      <c r="C833" s="16"/>
      <c r="D833" s="28" t="s">
        <v>771</v>
      </c>
      <c r="E833" s="14">
        <v>1</v>
      </c>
      <c r="F833" s="18">
        <f>G831</f>
        <v>0</v>
      </c>
      <c r="G833" s="18">
        <f>ROUND(E833*F833,2)</f>
        <v>0</v>
      </c>
    </row>
    <row r="834" spans="1:7" ht="1.05" customHeight="1" x14ac:dyDescent="0.3">
      <c r="A834" s="19"/>
      <c r="B834" s="19"/>
      <c r="C834" s="19"/>
      <c r="D834" s="29"/>
      <c r="E834" s="19"/>
      <c r="F834" s="19"/>
      <c r="G834" s="19"/>
    </row>
    <row r="835" spans="1:7" x14ac:dyDescent="0.3">
      <c r="A835" s="20" t="s">
        <v>772</v>
      </c>
      <c r="B835" s="20" t="s">
        <v>10</v>
      </c>
      <c r="C835" s="20" t="s">
        <v>11</v>
      </c>
      <c r="D835" s="30" t="s">
        <v>90</v>
      </c>
      <c r="E835" s="21">
        <f>E844</f>
        <v>1</v>
      </c>
      <c r="F835" s="21">
        <f>F844</f>
        <v>0</v>
      </c>
      <c r="G835" s="21">
        <f>G844</f>
        <v>0</v>
      </c>
    </row>
    <row r="836" spans="1:7" x14ac:dyDescent="0.3">
      <c r="A836" s="12" t="s">
        <v>334</v>
      </c>
      <c r="B836" s="13" t="s">
        <v>18</v>
      </c>
      <c r="C836" s="13" t="s">
        <v>19</v>
      </c>
      <c r="D836" s="17" t="s">
        <v>335</v>
      </c>
      <c r="E836" s="14">
        <v>1</v>
      </c>
      <c r="F836" s="31"/>
      <c r="G836" s="15">
        <f>ROUND(E836*F836,2)</f>
        <v>0</v>
      </c>
    </row>
    <row r="837" spans="1:7" ht="193.8" x14ac:dyDescent="0.3">
      <c r="A837" s="16"/>
      <c r="B837" s="16"/>
      <c r="C837" s="16"/>
      <c r="D837" s="17" t="s">
        <v>336</v>
      </c>
      <c r="E837" s="16"/>
      <c r="F837" s="16"/>
      <c r="G837" s="16"/>
    </row>
    <row r="838" spans="1:7" ht="20.399999999999999" x14ac:dyDescent="0.3">
      <c r="A838" s="12" t="s">
        <v>660</v>
      </c>
      <c r="B838" s="13" t="s">
        <v>18</v>
      </c>
      <c r="C838" s="13" t="s">
        <v>19</v>
      </c>
      <c r="D838" s="17" t="s">
        <v>661</v>
      </c>
      <c r="E838" s="14">
        <v>1</v>
      </c>
      <c r="F838" s="31"/>
      <c r="G838" s="15">
        <f>ROUND(E838*F838,2)</f>
        <v>0</v>
      </c>
    </row>
    <row r="839" spans="1:7" ht="132.6" x14ac:dyDescent="0.3">
      <c r="A839" s="16"/>
      <c r="B839" s="16"/>
      <c r="C839" s="16"/>
      <c r="D839" s="17" t="s">
        <v>662</v>
      </c>
      <c r="E839" s="16"/>
      <c r="F839" s="16"/>
      <c r="G839" s="16"/>
    </row>
    <row r="840" spans="1:7" ht="30.6" x14ac:dyDescent="0.3">
      <c r="A840" s="12" t="s">
        <v>91</v>
      </c>
      <c r="B840" s="13" t="s">
        <v>18</v>
      </c>
      <c r="C840" s="13" t="s">
        <v>19</v>
      </c>
      <c r="D840" s="17" t="s">
        <v>92</v>
      </c>
      <c r="E840" s="14">
        <v>1</v>
      </c>
      <c r="F840" s="31"/>
      <c r="G840" s="15">
        <f>ROUND(E840*F840,2)</f>
        <v>0</v>
      </c>
    </row>
    <row r="841" spans="1:7" ht="409.6" x14ac:dyDescent="0.3">
      <c r="A841" s="16"/>
      <c r="B841" s="16"/>
      <c r="C841" s="16"/>
      <c r="D841" s="17" t="s">
        <v>93</v>
      </c>
      <c r="E841" s="16"/>
      <c r="F841" s="16"/>
      <c r="G841" s="16"/>
    </row>
    <row r="842" spans="1:7" ht="20.399999999999999" x14ac:dyDescent="0.3">
      <c r="A842" s="12" t="s">
        <v>94</v>
      </c>
      <c r="B842" s="13" t="s">
        <v>18</v>
      </c>
      <c r="C842" s="13" t="s">
        <v>19</v>
      </c>
      <c r="D842" s="17" t="s">
        <v>95</v>
      </c>
      <c r="E842" s="14">
        <v>1</v>
      </c>
      <c r="F842" s="31"/>
      <c r="G842" s="15">
        <f>ROUND(E842*F842,2)</f>
        <v>0</v>
      </c>
    </row>
    <row r="843" spans="1:7" ht="409.6" x14ac:dyDescent="0.3">
      <c r="A843" s="16"/>
      <c r="B843" s="16"/>
      <c r="C843" s="16"/>
      <c r="D843" s="17" t="s">
        <v>96</v>
      </c>
      <c r="E843" s="16"/>
      <c r="F843" s="16"/>
      <c r="G843" s="16"/>
    </row>
    <row r="844" spans="1:7" x14ac:dyDescent="0.3">
      <c r="A844" s="16"/>
      <c r="B844" s="16"/>
      <c r="C844" s="16"/>
      <c r="D844" s="28" t="s">
        <v>773</v>
      </c>
      <c r="E844" s="14">
        <v>1</v>
      </c>
      <c r="F844" s="18">
        <f>G836+G838+G840+G842</f>
        <v>0</v>
      </c>
      <c r="G844" s="18">
        <f>ROUND(E844*F844,2)</f>
        <v>0</v>
      </c>
    </row>
    <row r="845" spans="1:7" ht="1.05" customHeight="1" x14ac:dyDescent="0.3">
      <c r="A845" s="19"/>
      <c r="B845" s="19"/>
      <c r="C845" s="19"/>
      <c r="D845" s="29"/>
      <c r="E845" s="19"/>
      <c r="F845" s="19"/>
      <c r="G845" s="19"/>
    </row>
    <row r="846" spans="1:7" x14ac:dyDescent="0.3">
      <c r="A846" s="20" t="s">
        <v>98</v>
      </c>
      <c r="B846" s="20" t="s">
        <v>10</v>
      </c>
      <c r="C846" s="20" t="s">
        <v>11</v>
      </c>
      <c r="D846" s="30" t="s">
        <v>99</v>
      </c>
      <c r="E846" s="21">
        <f>E849</f>
        <v>1</v>
      </c>
      <c r="F846" s="21">
        <f>F849</f>
        <v>0</v>
      </c>
      <c r="G846" s="21">
        <f>G849</f>
        <v>0</v>
      </c>
    </row>
    <row r="847" spans="1:7" ht="20.399999999999999" x14ac:dyDescent="0.3">
      <c r="A847" s="12" t="s">
        <v>100</v>
      </c>
      <c r="B847" s="13" t="s">
        <v>18</v>
      </c>
      <c r="C847" s="13" t="s">
        <v>19</v>
      </c>
      <c r="D847" s="17" t="s">
        <v>101</v>
      </c>
      <c r="E847" s="14">
        <v>1</v>
      </c>
      <c r="F847" s="31"/>
      <c r="G847" s="15">
        <f>ROUND(E847*F847,2)</f>
        <v>0</v>
      </c>
    </row>
    <row r="848" spans="1:7" ht="409.6" x14ac:dyDescent="0.3">
      <c r="A848" s="16"/>
      <c r="B848" s="16"/>
      <c r="C848" s="16"/>
      <c r="D848" s="17" t="s">
        <v>102</v>
      </c>
      <c r="E848" s="16"/>
      <c r="F848" s="16"/>
      <c r="G848" s="16"/>
    </row>
    <row r="849" spans="1:7" x14ac:dyDescent="0.3">
      <c r="A849" s="16"/>
      <c r="B849" s="16"/>
      <c r="C849" s="16"/>
      <c r="D849" s="28" t="s">
        <v>103</v>
      </c>
      <c r="E849" s="14">
        <v>1</v>
      </c>
      <c r="F849" s="18">
        <f>G847</f>
        <v>0</v>
      </c>
      <c r="G849" s="18">
        <f>ROUND(E849*F849,2)</f>
        <v>0</v>
      </c>
    </row>
    <row r="850" spans="1:7" ht="1.05" customHeight="1" x14ac:dyDescent="0.3">
      <c r="A850" s="19"/>
      <c r="B850" s="19"/>
      <c r="C850" s="19"/>
      <c r="D850" s="29"/>
      <c r="E850" s="19"/>
      <c r="F850" s="19"/>
      <c r="G850" s="19"/>
    </row>
    <row r="851" spans="1:7" x14ac:dyDescent="0.3">
      <c r="A851" s="16"/>
      <c r="B851" s="16"/>
      <c r="C851" s="16"/>
      <c r="D851" s="28" t="s">
        <v>774</v>
      </c>
      <c r="E851" s="14">
        <v>1</v>
      </c>
      <c r="F851" s="18">
        <f>G755+G762+G777+G790+G817+G830+G835+G846</f>
        <v>0</v>
      </c>
      <c r="G851" s="18">
        <f>ROUND(E851*F851,2)</f>
        <v>0</v>
      </c>
    </row>
    <row r="852" spans="1:7" ht="1.05" customHeight="1" x14ac:dyDescent="0.3">
      <c r="A852" s="19"/>
      <c r="B852" s="19"/>
      <c r="C852" s="19"/>
      <c r="D852" s="29"/>
      <c r="E852" s="19"/>
      <c r="F852" s="19"/>
      <c r="G852" s="19"/>
    </row>
    <row r="853" spans="1:7" x14ac:dyDescent="0.3">
      <c r="A853" s="10" t="s">
        <v>775</v>
      </c>
      <c r="B853" s="10" t="s">
        <v>10</v>
      </c>
      <c r="C853" s="10" t="s">
        <v>11</v>
      </c>
      <c r="D853" s="27" t="s">
        <v>106</v>
      </c>
      <c r="E853" s="11">
        <f>E897</f>
        <v>1</v>
      </c>
      <c r="F853" s="11">
        <f>F897</f>
        <v>0</v>
      </c>
      <c r="G853" s="11">
        <f>G897</f>
        <v>0</v>
      </c>
    </row>
    <row r="854" spans="1:7" x14ac:dyDescent="0.3">
      <c r="A854" s="12" t="s">
        <v>40</v>
      </c>
      <c r="B854" s="13" t="s">
        <v>18</v>
      </c>
      <c r="C854" s="13" t="s">
        <v>19</v>
      </c>
      <c r="D854" s="17" t="s">
        <v>41</v>
      </c>
      <c r="E854" s="14">
        <v>1</v>
      </c>
      <c r="F854" s="31"/>
      <c r="G854" s="15">
        <f>ROUND(E854*F854,2)</f>
        <v>0</v>
      </c>
    </row>
    <row r="855" spans="1:7" ht="20.399999999999999" x14ac:dyDescent="0.3">
      <c r="A855" s="16"/>
      <c r="B855" s="16"/>
      <c r="C855" s="16"/>
      <c r="D855" s="17" t="s">
        <v>42</v>
      </c>
      <c r="E855" s="16"/>
      <c r="F855" s="16"/>
      <c r="G855" s="16"/>
    </row>
    <row r="856" spans="1:7" x14ac:dyDescent="0.3">
      <c r="A856" s="12" t="s">
        <v>776</v>
      </c>
      <c r="B856" s="13" t="s">
        <v>18</v>
      </c>
      <c r="C856" s="13" t="s">
        <v>11</v>
      </c>
      <c r="D856" s="17" t="s">
        <v>777</v>
      </c>
      <c r="E856" s="14">
        <v>1</v>
      </c>
      <c r="F856" s="31"/>
      <c r="G856" s="15">
        <f>ROUND(E856*F856,2)</f>
        <v>0</v>
      </c>
    </row>
    <row r="857" spans="1:7" x14ac:dyDescent="0.3">
      <c r="A857" s="12" t="s">
        <v>778</v>
      </c>
      <c r="B857" s="13" t="s">
        <v>18</v>
      </c>
      <c r="C857" s="13" t="s">
        <v>11</v>
      </c>
      <c r="D857" s="17" t="s">
        <v>668</v>
      </c>
      <c r="E857" s="14">
        <v>1</v>
      </c>
      <c r="F857" s="31"/>
      <c r="G857" s="15">
        <f>ROUND(E857*F857,2)</f>
        <v>0</v>
      </c>
    </row>
    <row r="858" spans="1:7" ht="20.399999999999999" x14ac:dyDescent="0.3">
      <c r="A858" s="16"/>
      <c r="B858" s="16"/>
      <c r="C858" s="16"/>
      <c r="D858" s="17" t="s">
        <v>779</v>
      </c>
      <c r="E858" s="16"/>
      <c r="F858" s="16"/>
      <c r="G858" s="16"/>
    </row>
    <row r="859" spans="1:7" x14ac:dyDescent="0.3">
      <c r="A859" s="12" t="s">
        <v>780</v>
      </c>
      <c r="B859" s="13" t="s">
        <v>18</v>
      </c>
      <c r="C859" s="13" t="s">
        <v>11</v>
      </c>
      <c r="D859" s="17" t="s">
        <v>781</v>
      </c>
      <c r="E859" s="14">
        <v>1</v>
      </c>
      <c r="F859" s="31"/>
      <c r="G859" s="15">
        <f>ROUND(E859*F859,2)</f>
        <v>0</v>
      </c>
    </row>
    <row r="860" spans="1:7" ht="153" x14ac:dyDescent="0.3">
      <c r="A860" s="16"/>
      <c r="B860" s="16"/>
      <c r="C860" s="16"/>
      <c r="D860" s="17" t="s">
        <v>381</v>
      </c>
      <c r="E860" s="16"/>
      <c r="F860" s="16"/>
      <c r="G860" s="16"/>
    </row>
    <row r="861" spans="1:7" ht="20.399999999999999" x14ac:dyDescent="0.3">
      <c r="A861" s="12" t="s">
        <v>144</v>
      </c>
      <c r="B861" s="13" t="s">
        <v>18</v>
      </c>
      <c r="C861" s="13" t="s">
        <v>114</v>
      </c>
      <c r="D861" s="17" t="s">
        <v>145</v>
      </c>
      <c r="E861" s="14">
        <v>16</v>
      </c>
      <c r="F861" s="31"/>
      <c r="G861" s="15">
        <f>ROUND(E861*F861,2)</f>
        <v>0</v>
      </c>
    </row>
    <row r="862" spans="1:7" ht="275.39999999999998" x14ac:dyDescent="0.3">
      <c r="A862" s="16"/>
      <c r="B862" s="16"/>
      <c r="C862" s="16"/>
      <c r="D862" s="17" t="s">
        <v>146</v>
      </c>
      <c r="E862" s="16"/>
      <c r="F862" s="16"/>
      <c r="G862" s="16"/>
    </row>
    <row r="863" spans="1:7" ht="20.399999999999999" x14ac:dyDescent="0.3">
      <c r="A863" s="12" t="s">
        <v>141</v>
      </c>
      <c r="B863" s="13" t="s">
        <v>18</v>
      </c>
      <c r="C863" s="13" t="s">
        <v>114</v>
      </c>
      <c r="D863" s="17" t="s">
        <v>142</v>
      </c>
      <c r="E863" s="14">
        <v>10</v>
      </c>
      <c r="F863" s="31"/>
      <c r="G863" s="15">
        <f>ROUND(E863*F863,2)</f>
        <v>0</v>
      </c>
    </row>
    <row r="864" spans="1:7" ht="91.8" x14ac:dyDescent="0.3">
      <c r="A864" s="16"/>
      <c r="B864" s="16"/>
      <c r="C864" s="16"/>
      <c r="D864" s="17" t="s">
        <v>143</v>
      </c>
      <c r="E864" s="16"/>
      <c r="F864" s="16"/>
      <c r="G864" s="16"/>
    </row>
    <row r="865" spans="1:7" x14ac:dyDescent="0.3">
      <c r="A865" s="12" t="s">
        <v>138</v>
      </c>
      <c r="B865" s="13" t="s">
        <v>18</v>
      </c>
      <c r="C865" s="13" t="s">
        <v>114</v>
      </c>
      <c r="D865" s="17" t="s">
        <v>139</v>
      </c>
      <c r="E865" s="14">
        <v>48</v>
      </c>
      <c r="F865" s="31"/>
      <c r="G865" s="15">
        <f>ROUND(E865*F865,2)</f>
        <v>0</v>
      </c>
    </row>
    <row r="866" spans="1:7" ht="316.2" x14ac:dyDescent="0.3">
      <c r="A866" s="16"/>
      <c r="B866" s="16"/>
      <c r="C866" s="16"/>
      <c r="D866" s="17" t="s">
        <v>140</v>
      </c>
      <c r="E866" s="16"/>
      <c r="F866" s="16"/>
      <c r="G866" s="16"/>
    </row>
    <row r="867" spans="1:7" ht="20.399999999999999" x14ac:dyDescent="0.3">
      <c r="A867" s="13" t="s">
        <v>782</v>
      </c>
      <c r="B867" s="13" t="s">
        <v>18</v>
      </c>
      <c r="C867" s="13" t="s">
        <v>114</v>
      </c>
      <c r="D867" s="17" t="s">
        <v>676</v>
      </c>
      <c r="E867" s="14">
        <v>2</v>
      </c>
      <c r="F867" s="31"/>
      <c r="G867" s="15">
        <f>ROUND(E867*F867,2)</f>
        <v>0</v>
      </c>
    </row>
    <row r="868" spans="1:7" ht="61.2" x14ac:dyDescent="0.3">
      <c r="A868" s="16"/>
      <c r="B868" s="16"/>
      <c r="C868" s="16"/>
      <c r="D868" s="17" t="s">
        <v>783</v>
      </c>
      <c r="E868" s="16"/>
      <c r="F868" s="16"/>
      <c r="G868" s="16"/>
    </row>
    <row r="869" spans="1:7" x14ac:dyDescent="0.3">
      <c r="A869" s="13" t="s">
        <v>784</v>
      </c>
      <c r="B869" s="13" t="s">
        <v>18</v>
      </c>
      <c r="C869" s="13" t="s">
        <v>114</v>
      </c>
      <c r="D869" s="17" t="s">
        <v>121</v>
      </c>
      <c r="E869" s="14">
        <v>8</v>
      </c>
      <c r="F869" s="31"/>
      <c r="G869" s="15">
        <f>ROUND(E869*F869,2)</f>
        <v>0</v>
      </c>
    </row>
    <row r="870" spans="1:7" ht="30.6" x14ac:dyDescent="0.3">
      <c r="A870" s="16"/>
      <c r="B870" s="16"/>
      <c r="C870" s="16"/>
      <c r="D870" s="17" t="s">
        <v>785</v>
      </c>
      <c r="E870" s="16"/>
      <c r="F870" s="16"/>
      <c r="G870" s="16"/>
    </row>
    <row r="871" spans="1:7" x14ac:dyDescent="0.3">
      <c r="A871" s="12" t="s">
        <v>126</v>
      </c>
      <c r="B871" s="13" t="s">
        <v>18</v>
      </c>
      <c r="C871" s="13" t="s">
        <v>19</v>
      </c>
      <c r="D871" s="17" t="s">
        <v>127</v>
      </c>
      <c r="E871" s="14">
        <v>18</v>
      </c>
      <c r="F871" s="31"/>
      <c r="G871" s="15">
        <f>ROUND(E871*F871,2)</f>
        <v>0</v>
      </c>
    </row>
    <row r="872" spans="1:7" ht="61.2" x14ac:dyDescent="0.3">
      <c r="A872" s="16"/>
      <c r="B872" s="16"/>
      <c r="C872" s="16"/>
      <c r="D872" s="17" t="s">
        <v>128</v>
      </c>
      <c r="E872" s="16"/>
      <c r="F872" s="16"/>
      <c r="G872" s="16"/>
    </row>
    <row r="873" spans="1:7" ht="20.399999999999999" x14ac:dyDescent="0.3">
      <c r="A873" s="12" t="s">
        <v>402</v>
      </c>
      <c r="B873" s="13" t="s">
        <v>18</v>
      </c>
      <c r="C873" s="13" t="s">
        <v>53</v>
      </c>
      <c r="D873" s="17" t="s">
        <v>403</v>
      </c>
      <c r="E873" s="14">
        <v>60</v>
      </c>
      <c r="F873" s="31"/>
      <c r="G873" s="15">
        <f>ROUND(E873*F873,2)</f>
        <v>0</v>
      </c>
    </row>
    <row r="874" spans="1:7" ht="61.2" x14ac:dyDescent="0.3">
      <c r="A874" s="16"/>
      <c r="B874" s="16"/>
      <c r="C874" s="16"/>
      <c r="D874" s="17" t="s">
        <v>404</v>
      </c>
      <c r="E874" s="16"/>
      <c r="F874" s="16"/>
      <c r="G874" s="16"/>
    </row>
    <row r="875" spans="1:7" x14ac:dyDescent="0.3">
      <c r="A875" s="12" t="s">
        <v>786</v>
      </c>
      <c r="B875" s="13" t="s">
        <v>18</v>
      </c>
      <c r="C875" s="13" t="s">
        <v>11</v>
      </c>
      <c r="D875" s="17" t="s">
        <v>787</v>
      </c>
      <c r="E875" s="14">
        <v>60</v>
      </c>
      <c r="F875" s="31"/>
      <c r="G875" s="15">
        <f>ROUND(E875*F875,2)</f>
        <v>0</v>
      </c>
    </row>
    <row r="876" spans="1:7" ht="132.6" x14ac:dyDescent="0.3">
      <c r="A876" s="16"/>
      <c r="B876" s="16"/>
      <c r="C876" s="16"/>
      <c r="D876" s="17" t="s">
        <v>788</v>
      </c>
      <c r="E876" s="16"/>
      <c r="F876" s="16"/>
      <c r="G876" s="16"/>
    </row>
    <row r="877" spans="1:7" x14ac:dyDescent="0.3">
      <c r="A877" s="12" t="s">
        <v>789</v>
      </c>
      <c r="B877" s="13" t="s">
        <v>18</v>
      </c>
      <c r="C877" s="13" t="s">
        <v>53</v>
      </c>
      <c r="D877" s="17" t="s">
        <v>790</v>
      </c>
      <c r="E877" s="14">
        <v>180</v>
      </c>
      <c r="F877" s="31"/>
      <c r="G877" s="15">
        <f>ROUND(E877*F877,2)</f>
        <v>0</v>
      </c>
    </row>
    <row r="878" spans="1:7" ht="40.799999999999997" x14ac:dyDescent="0.3">
      <c r="A878" s="16"/>
      <c r="B878" s="16"/>
      <c r="C878" s="16"/>
      <c r="D878" s="17" t="s">
        <v>791</v>
      </c>
      <c r="E878" s="16"/>
      <c r="F878" s="16"/>
      <c r="G878" s="16"/>
    </row>
    <row r="879" spans="1:7" ht="20.399999999999999" x14ac:dyDescent="0.3">
      <c r="A879" s="12" t="s">
        <v>117</v>
      </c>
      <c r="B879" s="13" t="s">
        <v>18</v>
      </c>
      <c r="C879" s="13" t="s">
        <v>19</v>
      </c>
      <c r="D879" s="17" t="s">
        <v>118</v>
      </c>
      <c r="E879" s="14">
        <v>8</v>
      </c>
      <c r="F879" s="31"/>
      <c r="G879" s="15">
        <f>ROUND(E879*F879,2)</f>
        <v>0</v>
      </c>
    </row>
    <row r="880" spans="1:7" ht="122.4" x14ac:dyDescent="0.3">
      <c r="A880" s="16"/>
      <c r="B880" s="16"/>
      <c r="C880" s="16"/>
      <c r="D880" s="17" t="s">
        <v>119</v>
      </c>
      <c r="E880" s="16"/>
      <c r="F880" s="16"/>
      <c r="G880" s="16"/>
    </row>
    <row r="881" spans="1:7" x14ac:dyDescent="0.3">
      <c r="A881" s="13" t="s">
        <v>792</v>
      </c>
      <c r="B881" s="13" t="s">
        <v>18</v>
      </c>
      <c r="C881" s="13" t="s">
        <v>19</v>
      </c>
      <c r="D881" s="17" t="s">
        <v>793</v>
      </c>
      <c r="E881" s="14">
        <v>5</v>
      </c>
      <c r="F881" s="31"/>
      <c r="G881" s="15">
        <f>ROUND(E881*F881,2)</f>
        <v>0</v>
      </c>
    </row>
    <row r="882" spans="1:7" ht="61.2" x14ac:dyDescent="0.3">
      <c r="A882" s="16"/>
      <c r="B882" s="16"/>
      <c r="C882" s="16"/>
      <c r="D882" s="17" t="s">
        <v>794</v>
      </c>
      <c r="E882" s="16"/>
      <c r="F882" s="16"/>
      <c r="G882" s="16"/>
    </row>
    <row r="883" spans="1:7" ht="20.399999999999999" x14ac:dyDescent="0.3">
      <c r="A883" s="12" t="s">
        <v>388</v>
      </c>
      <c r="B883" s="13" t="s">
        <v>18</v>
      </c>
      <c r="C883" s="13" t="s">
        <v>114</v>
      </c>
      <c r="D883" s="17" t="s">
        <v>389</v>
      </c>
      <c r="E883" s="14">
        <v>1</v>
      </c>
      <c r="F883" s="31"/>
      <c r="G883" s="15">
        <f>ROUND(E883*F883,2)</f>
        <v>0</v>
      </c>
    </row>
    <row r="884" spans="1:7" ht="40.799999999999997" x14ac:dyDescent="0.3">
      <c r="A884" s="16"/>
      <c r="B884" s="16"/>
      <c r="C884" s="16"/>
      <c r="D884" s="17" t="s">
        <v>390</v>
      </c>
      <c r="E884" s="16"/>
      <c r="F884" s="16"/>
      <c r="G884" s="16"/>
    </row>
    <row r="885" spans="1:7" x14ac:dyDescent="0.3">
      <c r="A885" s="12" t="s">
        <v>129</v>
      </c>
      <c r="B885" s="13" t="s">
        <v>18</v>
      </c>
      <c r="C885" s="13" t="s">
        <v>19</v>
      </c>
      <c r="D885" s="17" t="s">
        <v>130</v>
      </c>
      <c r="E885" s="14">
        <v>18</v>
      </c>
      <c r="F885" s="31"/>
      <c r="G885" s="15">
        <f>ROUND(E885*F885,2)</f>
        <v>0</v>
      </c>
    </row>
    <row r="886" spans="1:7" ht="71.400000000000006" x14ac:dyDescent="0.3">
      <c r="A886" s="16"/>
      <c r="B886" s="16"/>
      <c r="C886" s="16"/>
      <c r="D886" s="17" t="s">
        <v>131</v>
      </c>
      <c r="E886" s="16"/>
      <c r="F886" s="16"/>
      <c r="G886" s="16"/>
    </row>
    <row r="887" spans="1:7" x14ac:dyDescent="0.3">
      <c r="A887" s="12" t="s">
        <v>147</v>
      </c>
      <c r="B887" s="13" t="s">
        <v>18</v>
      </c>
      <c r="C887" s="13" t="s">
        <v>53</v>
      </c>
      <c r="D887" s="17" t="s">
        <v>148</v>
      </c>
      <c r="E887" s="14">
        <v>360</v>
      </c>
      <c r="F887" s="31"/>
      <c r="G887" s="15">
        <f>ROUND(E887*F887,2)</f>
        <v>0</v>
      </c>
    </row>
    <row r="888" spans="1:7" ht="91.8" x14ac:dyDescent="0.3">
      <c r="A888" s="16"/>
      <c r="B888" s="16"/>
      <c r="C888" s="16"/>
      <c r="D888" s="17" t="s">
        <v>149</v>
      </c>
      <c r="E888" s="16"/>
      <c r="F888" s="16"/>
      <c r="G888" s="16"/>
    </row>
    <row r="889" spans="1:7" x14ac:dyDescent="0.3">
      <c r="A889" s="12" t="s">
        <v>408</v>
      </c>
      <c r="B889" s="13" t="s">
        <v>18</v>
      </c>
      <c r="C889" s="13" t="s">
        <v>53</v>
      </c>
      <c r="D889" s="17" t="s">
        <v>409</v>
      </c>
      <c r="E889" s="14">
        <v>80</v>
      </c>
      <c r="F889" s="31"/>
      <c r="G889" s="15">
        <f>ROUND(E889*F889,2)</f>
        <v>0</v>
      </c>
    </row>
    <row r="890" spans="1:7" ht="91.8" x14ac:dyDescent="0.3">
      <c r="A890" s="16"/>
      <c r="B890" s="16"/>
      <c r="C890" s="16"/>
      <c r="D890" s="17" t="s">
        <v>410</v>
      </c>
      <c r="E890" s="16"/>
      <c r="F890" s="16"/>
      <c r="G890" s="16"/>
    </row>
    <row r="891" spans="1:7" x14ac:dyDescent="0.3">
      <c r="A891" s="12" t="s">
        <v>411</v>
      </c>
      <c r="B891" s="13" t="s">
        <v>18</v>
      </c>
      <c r="C891" s="13" t="s">
        <v>53</v>
      </c>
      <c r="D891" s="17" t="s">
        <v>412</v>
      </c>
      <c r="E891" s="14">
        <v>380</v>
      </c>
      <c r="F891" s="31"/>
      <c r="G891" s="15">
        <f>ROUND(E891*F891,2)</f>
        <v>0</v>
      </c>
    </row>
    <row r="892" spans="1:7" ht="91.8" x14ac:dyDescent="0.3">
      <c r="A892" s="16"/>
      <c r="B892" s="16"/>
      <c r="C892" s="16"/>
      <c r="D892" s="17" t="s">
        <v>413</v>
      </c>
      <c r="E892" s="16"/>
      <c r="F892" s="16"/>
      <c r="G892" s="16"/>
    </row>
    <row r="893" spans="1:7" x14ac:dyDescent="0.3">
      <c r="A893" s="12" t="s">
        <v>414</v>
      </c>
      <c r="B893" s="13" t="s">
        <v>18</v>
      </c>
      <c r="C893" s="13" t="s">
        <v>53</v>
      </c>
      <c r="D893" s="17" t="s">
        <v>415</v>
      </c>
      <c r="E893" s="14">
        <v>360</v>
      </c>
      <c r="F893" s="31"/>
      <c r="G893" s="15">
        <f>ROUND(E893*F893,2)</f>
        <v>0</v>
      </c>
    </row>
    <row r="894" spans="1:7" ht="91.8" x14ac:dyDescent="0.3">
      <c r="A894" s="16"/>
      <c r="B894" s="16"/>
      <c r="C894" s="16"/>
      <c r="D894" s="17" t="s">
        <v>416</v>
      </c>
      <c r="E894" s="16"/>
      <c r="F894" s="16"/>
      <c r="G894" s="16"/>
    </row>
    <row r="895" spans="1:7" x14ac:dyDescent="0.3">
      <c r="A895" s="12" t="s">
        <v>405</v>
      </c>
      <c r="B895" s="13" t="s">
        <v>18</v>
      </c>
      <c r="C895" s="13" t="s">
        <v>53</v>
      </c>
      <c r="D895" s="17" t="s">
        <v>406</v>
      </c>
      <c r="E895" s="14">
        <v>180</v>
      </c>
      <c r="F895" s="31"/>
      <c r="G895" s="15">
        <f>ROUND(E895*F895,2)</f>
        <v>0</v>
      </c>
    </row>
    <row r="896" spans="1:7" ht="91.8" x14ac:dyDescent="0.3">
      <c r="A896" s="16"/>
      <c r="B896" s="16"/>
      <c r="C896" s="16"/>
      <c r="D896" s="17" t="s">
        <v>407</v>
      </c>
      <c r="E896" s="16"/>
      <c r="F896" s="16"/>
      <c r="G896" s="16"/>
    </row>
    <row r="897" spans="1:7" x14ac:dyDescent="0.3">
      <c r="A897" s="16"/>
      <c r="B897" s="16"/>
      <c r="C897" s="16"/>
      <c r="D897" s="28" t="s">
        <v>795</v>
      </c>
      <c r="E897" s="14">
        <v>1</v>
      </c>
      <c r="F897" s="18">
        <f>G854+G856+G857+G859+G861+G863+G865+G867+G869+G871+G873+G875+G877+G879+G881+G883+G885+G887+G889+G891+G893+G895</f>
        <v>0</v>
      </c>
      <c r="G897" s="18">
        <f>ROUND(E897*F897,2)</f>
        <v>0</v>
      </c>
    </row>
    <row r="898" spans="1:7" ht="1.05" customHeight="1" x14ac:dyDescent="0.3">
      <c r="A898" s="19"/>
      <c r="B898" s="19"/>
      <c r="C898" s="19"/>
      <c r="D898" s="29"/>
      <c r="E898" s="19"/>
      <c r="F898" s="19"/>
      <c r="G898" s="19"/>
    </row>
    <row r="899" spans="1:7" x14ac:dyDescent="0.3">
      <c r="A899" s="10" t="s">
        <v>796</v>
      </c>
      <c r="B899" s="10" t="s">
        <v>10</v>
      </c>
      <c r="C899" s="10" t="s">
        <v>11</v>
      </c>
      <c r="D899" s="27" t="s">
        <v>166</v>
      </c>
      <c r="E899" s="11">
        <f>E954</f>
        <v>1</v>
      </c>
      <c r="F899" s="11">
        <f>F954</f>
        <v>0</v>
      </c>
      <c r="G899" s="11">
        <f>G954</f>
        <v>0</v>
      </c>
    </row>
    <row r="900" spans="1:7" x14ac:dyDescent="0.3">
      <c r="A900" s="20" t="s">
        <v>797</v>
      </c>
      <c r="B900" s="20" t="s">
        <v>10</v>
      </c>
      <c r="C900" s="20" t="s">
        <v>11</v>
      </c>
      <c r="D900" s="30" t="s">
        <v>168</v>
      </c>
      <c r="E900" s="21">
        <f>E911</f>
        <v>1</v>
      </c>
      <c r="F900" s="21">
        <f>F911</f>
        <v>0</v>
      </c>
      <c r="G900" s="21">
        <f>G911</f>
        <v>0</v>
      </c>
    </row>
    <row r="901" spans="1:7" ht="20.399999999999999" x14ac:dyDescent="0.3">
      <c r="A901" s="12" t="s">
        <v>798</v>
      </c>
      <c r="B901" s="13" t="s">
        <v>18</v>
      </c>
      <c r="C901" s="13" t="s">
        <v>53</v>
      </c>
      <c r="D901" s="17" t="s">
        <v>799</v>
      </c>
      <c r="E901" s="14">
        <v>45.6</v>
      </c>
      <c r="F901" s="31"/>
      <c r="G901" s="15">
        <f>ROUND(E901*F901,2)</f>
        <v>0</v>
      </c>
    </row>
    <row r="902" spans="1:7" ht="40.799999999999997" x14ac:dyDescent="0.3">
      <c r="A902" s="16"/>
      <c r="B902" s="16"/>
      <c r="C902" s="16"/>
      <c r="D902" s="17" t="s">
        <v>800</v>
      </c>
      <c r="E902" s="16"/>
      <c r="F902" s="16"/>
      <c r="G902" s="16"/>
    </row>
    <row r="903" spans="1:7" x14ac:dyDescent="0.3">
      <c r="A903" s="12" t="s">
        <v>435</v>
      </c>
      <c r="B903" s="13" t="s">
        <v>18</v>
      </c>
      <c r="C903" s="13" t="s">
        <v>170</v>
      </c>
      <c r="D903" s="17" t="s">
        <v>436</v>
      </c>
      <c r="E903" s="14">
        <v>2.7</v>
      </c>
      <c r="F903" s="31"/>
      <c r="G903" s="15">
        <f>ROUND(E903*F903,2)</f>
        <v>0</v>
      </c>
    </row>
    <row r="904" spans="1:7" ht="51" x14ac:dyDescent="0.3">
      <c r="A904" s="16"/>
      <c r="B904" s="16"/>
      <c r="C904" s="16"/>
      <c r="D904" s="17" t="s">
        <v>437</v>
      </c>
      <c r="E904" s="16"/>
      <c r="F904" s="16"/>
      <c r="G904" s="16"/>
    </row>
    <row r="905" spans="1:7" ht="20.399999999999999" x14ac:dyDescent="0.3">
      <c r="A905" s="12" t="s">
        <v>801</v>
      </c>
      <c r="B905" s="13" t="s">
        <v>18</v>
      </c>
      <c r="C905" s="13" t="s">
        <v>170</v>
      </c>
      <c r="D905" s="17" t="s">
        <v>802</v>
      </c>
      <c r="E905" s="14">
        <v>0.72</v>
      </c>
      <c r="F905" s="31"/>
      <c r="G905" s="15">
        <f>ROUND(E905*F905,2)</f>
        <v>0</v>
      </c>
    </row>
    <row r="906" spans="1:7" ht="51" x14ac:dyDescent="0.3">
      <c r="A906" s="16"/>
      <c r="B906" s="16"/>
      <c r="C906" s="16"/>
      <c r="D906" s="17" t="s">
        <v>803</v>
      </c>
      <c r="E906" s="16"/>
      <c r="F906" s="16"/>
      <c r="G906" s="16"/>
    </row>
    <row r="907" spans="1:7" ht="20.399999999999999" x14ac:dyDescent="0.3">
      <c r="A907" s="12" t="s">
        <v>804</v>
      </c>
      <c r="B907" s="13" t="s">
        <v>18</v>
      </c>
      <c r="C907" s="13" t="s">
        <v>19</v>
      </c>
      <c r="D907" s="17" t="s">
        <v>805</v>
      </c>
      <c r="E907" s="14">
        <v>8</v>
      </c>
      <c r="F907" s="31"/>
      <c r="G907" s="15">
        <f>ROUND(E907*F907,2)</f>
        <v>0</v>
      </c>
    </row>
    <row r="908" spans="1:7" ht="51" x14ac:dyDescent="0.3">
      <c r="A908" s="16"/>
      <c r="B908" s="16"/>
      <c r="C908" s="16"/>
      <c r="D908" s="17" t="s">
        <v>806</v>
      </c>
      <c r="E908" s="16"/>
      <c r="F908" s="16"/>
      <c r="G908" s="16"/>
    </row>
    <row r="909" spans="1:7" x14ac:dyDescent="0.3">
      <c r="A909" s="12" t="s">
        <v>807</v>
      </c>
      <c r="B909" s="13" t="s">
        <v>18</v>
      </c>
      <c r="C909" s="13" t="s">
        <v>19</v>
      </c>
      <c r="D909" s="17" t="s">
        <v>808</v>
      </c>
      <c r="E909" s="14">
        <v>8</v>
      </c>
      <c r="F909" s="31"/>
      <c r="G909" s="15">
        <f>ROUND(E909*F909,2)</f>
        <v>0</v>
      </c>
    </row>
    <row r="910" spans="1:7" ht="40.799999999999997" x14ac:dyDescent="0.3">
      <c r="A910" s="16"/>
      <c r="B910" s="16"/>
      <c r="C910" s="16"/>
      <c r="D910" s="17" t="s">
        <v>809</v>
      </c>
      <c r="E910" s="16"/>
      <c r="F910" s="16"/>
      <c r="G910" s="16"/>
    </row>
    <row r="911" spans="1:7" x14ac:dyDescent="0.3">
      <c r="A911" s="16"/>
      <c r="B911" s="16"/>
      <c r="C911" s="16"/>
      <c r="D911" s="28" t="s">
        <v>810</v>
      </c>
      <c r="E911" s="14">
        <v>1</v>
      </c>
      <c r="F911" s="18">
        <f>G901+G903+G905+G907+G909</f>
        <v>0</v>
      </c>
      <c r="G911" s="18">
        <f>ROUND(E911*F911,2)</f>
        <v>0</v>
      </c>
    </row>
    <row r="912" spans="1:7" ht="1.05" customHeight="1" x14ac:dyDescent="0.3">
      <c r="A912" s="19"/>
      <c r="B912" s="19"/>
      <c r="C912" s="19"/>
      <c r="D912" s="29"/>
      <c r="E912" s="19"/>
      <c r="F912" s="19"/>
      <c r="G912" s="19"/>
    </row>
    <row r="913" spans="1:7" x14ac:dyDescent="0.3">
      <c r="A913" s="20" t="s">
        <v>811</v>
      </c>
      <c r="B913" s="20" t="s">
        <v>10</v>
      </c>
      <c r="C913" s="20" t="s">
        <v>11</v>
      </c>
      <c r="D913" s="30" t="s">
        <v>449</v>
      </c>
      <c r="E913" s="21">
        <f>E918</f>
        <v>1</v>
      </c>
      <c r="F913" s="21">
        <f>F918</f>
        <v>0</v>
      </c>
      <c r="G913" s="21">
        <f>G918</f>
        <v>0</v>
      </c>
    </row>
    <row r="914" spans="1:7" ht="20.399999999999999" x14ac:dyDescent="0.3">
      <c r="A914" s="12" t="s">
        <v>812</v>
      </c>
      <c r="B914" s="13" t="s">
        <v>18</v>
      </c>
      <c r="C914" s="13" t="s">
        <v>170</v>
      </c>
      <c r="D914" s="17" t="s">
        <v>813</v>
      </c>
      <c r="E914" s="14">
        <v>21.63</v>
      </c>
      <c r="F914" s="31"/>
      <c r="G914" s="15">
        <f>ROUND(E914*F914,2)</f>
        <v>0</v>
      </c>
    </row>
    <row r="915" spans="1:7" ht="102" x14ac:dyDescent="0.3">
      <c r="A915" s="16"/>
      <c r="B915" s="16"/>
      <c r="C915" s="16"/>
      <c r="D915" s="17" t="s">
        <v>814</v>
      </c>
      <c r="E915" s="16"/>
      <c r="F915" s="16"/>
      <c r="G915" s="16"/>
    </row>
    <row r="916" spans="1:7" x14ac:dyDescent="0.3">
      <c r="A916" s="12" t="s">
        <v>456</v>
      </c>
      <c r="B916" s="13" t="s">
        <v>18</v>
      </c>
      <c r="C916" s="13" t="s">
        <v>19</v>
      </c>
      <c r="D916" s="17" t="s">
        <v>457</v>
      </c>
      <c r="E916" s="14">
        <v>1</v>
      </c>
      <c r="F916" s="31"/>
      <c r="G916" s="15">
        <f>ROUND(E916*F916,2)</f>
        <v>0</v>
      </c>
    </row>
    <row r="917" spans="1:7" ht="71.400000000000006" x14ac:dyDescent="0.3">
      <c r="A917" s="16"/>
      <c r="B917" s="16"/>
      <c r="C917" s="16"/>
      <c r="D917" s="17" t="s">
        <v>458</v>
      </c>
      <c r="E917" s="16"/>
      <c r="F917" s="16"/>
      <c r="G917" s="16"/>
    </row>
    <row r="918" spans="1:7" x14ac:dyDescent="0.3">
      <c r="A918" s="16"/>
      <c r="B918" s="16"/>
      <c r="C918" s="16"/>
      <c r="D918" s="28" t="s">
        <v>815</v>
      </c>
      <c r="E918" s="14">
        <v>1</v>
      </c>
      <c r="F918" s="18">
        <f>G914+G916</f>
        <v>0</v>
      </c>
      <c r="G918" s="18">
        <f>ROUND(E918*F918,2)</f>
        <v>0</v>
      </c>
    </row>
    <row r="919" spans="1:7" ht="1.05" customHeight="1" x14ac:dyDescent="0.3">
      <c r="A919" s="19"/>
      <c r="B919" s="19"/>
      <c r="C919" s="19"/>
      <c r="D919" s="29"/>
      <c r="E919" s="19"/>
      <c r="F919" s="19"/>
      <c r="G919" s="19"/>
    </row>
    <row r="920" spans="1:7" x14ac:dyDescent="0.3">
      <c r="A920" s="20" t="s">
        <v>816</v>
      </c>
      <c r="B920" s="20" t="s">
        <v>10</v>
      </c>
      <c r="C920" s="20" t="s">
        <v>11</v>
      </c>
      <c r="D920" s="30" t="s">
        <v>178</v>
      </c>
      <c r="E920" s="21">
        <f>E927</f>
        <v>1</v>
      </c>
      <c r="F920" s="21">
        <f>F927</f>
        <v>0</v>
      </c>
      <c r="G920" s="21">
        <f>G927</f>
        <v>0</v>
      </c>
    </row>
    <row r="921" spans="1:7" ht="20.399999999999999" x14ac:dyDescent="0.3">
      <c r="A921" s="12" t="s">
        <v>817</v>
      </c>
      <c r="B921" s="13" t="s">
        <v>18</v>
      </c>
      <c r="C921" s="13" t="s">
        <v>170</v>
      </c>
      <c r="D921" s="17" t="s">
        <v>818</v>
      </c>
      <c r="E921" s="14">
        <v>93.26</v>
      </c>
      <c r="F921" s="31"/>
      <c r="G921" s="15">
        <f>ROUND(E921*F921,2)</f>
        <v>0</v>
      </c>
    </row>
    <row r="922" spans="1:7" ht="61.2" x14ac:dyDescent="0.3">
      <c r="A922" s="16"/>
      <c r="B922" s="16"/>
      <c r="C922" s="16"/>
      <c r="D922" s="17" t="s">
        <v>819</v>
      </c>
      <c r="E922" s="16"/>
      <c r="F922" s="16"/>
      <c r="G922" s="16"/>
    </row>
    <row r="923" spans="1:7" ht="20.399999999999999" x14ac:dyDescent="0.3">
      <c r="A923" s="12" t="s">
        <v>453</v>
      </c>
      <c r="B923" s="13" t="s">
        <v>18</v>
      </c>
      <c r="C923" s="13" t="s">
        <v>170</v>
      </c>
      <c r="D923" s="17" t="s">
        <v>454</v>
      </c>
      <c r="E923" s="14">
        <v>93.26</v>
      </c>
      <c r="F923" s="31"/>
      <c r="G923" s="15">
        <f>ROUND(E923*F923,2)</f>
        <v>0</v>
      </c>
    </row>
    <row r="924" spans="1:7" ht="71.400000000000006" x14ac:dyDescent="0.3">
      <c r="A924" s="16"/>
      <c r="B924" s="16"/>
      <c r="C924" s="16"/>
      <c r="D924" s="17" t="s">
        <v>455</v>
      </c>
      <c r="E924" s="16"/>
      <c r="F924" s="16"/>
      <c r="G924" s="16"/>
    </row>
    <row r="925" spans="1:7" x14ac:dyDescent="0.3">
      <c r="A925" s="12" t="s">
        <v>459</v>
      </c>
      <c r="B925" s="13" t="s">
        <v>18</v>
      </c>
      <c r="C925" s="13" t="s">
        <v>170</v>
      </c>
      <c r="D925" s="17" t="s">
        <v>460</v>
      </c>
      <c r="E925" s="14">
        <v>20</v>
      </c>
      <c r="F925" s="31"/>
      <c r="G925" s="15">
        <f>ROUND(E925*F925,2)</f>
        <v>0</v>
      </c>
    </row>
    <row r="926" spans="1:7" ht="40.799999999999997" x14ac:dyDescent="0.3">
      <c r="A926" s="16"/>
      <c r="B926" s="16"/>
      <c r="C926" s="16"/>
      <c r="D926" s="17" t="s">
        <v>461</v>
      </c>
      <c r="E926" s="16"/>
      <c r="F926" s="16"/>
      <c r="G926" s="16"/>
    </row>
    <row r="927" spans="1:7" x14ac:dyDescent="0.3">
      <c r="A927" s="16"/>
      <c r="B927" s="16"/>
      <c r="C927" s="16"/>
      <c r="D927" s="28" t="s">
        <v>820</v>
      </c>
      <c r="E927" s="14">
        <v>1</v>
      </c>
      <c r="F927" s="18">
        <f>G921+G923+G925</f>
        <v>0</v>
      </c>
      <c r="G927" s="18">
        <f>ROUND(E927*F927,2)</f>
        <v>0</v>
      </c>
    </row>
    <row r="928" spans="1:7" ht="1.05" customHeight="1" x14ac:dyDescent="0.3">
      <c r="A928" s="19"/>
      <c r="B928" s="19"/>
      <c r="C928" s="19"/>
      <c r="D928" s="29"/>
      <c r="E928" s="19"/>
      <c r="F928" s="19"/>
      <c r="G928" s="19"/>
    </row>
    <row r="929" spans="1:7" x14ac:dyDescent="0.3">
      <c r="A929" s="20" t="s">
        <v>821</v>
      </c>
      <c r="B929" s="20" t="s">
        <v>10</v>
      </c>
      <c r="C929" s="20" t="s">
        <v>11</v>
      </c>
      <c r="D929" s="30" t="s">
        <v>184</v>
      </c>
      <c r="E929" s="21">
        <f>E936</f>
        <v>1</v>
      </c>
      <c r="F929" s="21">
        <f>F936</f>
        <v>0</v>
      </c>
      <c r="G929" s="21">
        <f>G936</f>
        <v>0</v>
      </c>
    </row>
    <row r="930" spans="1:7" x14ac:dyDescent="0.3">
      <c r="A930" s="12" t="s">
        <v>185</v>
      </c>
      <c r="B930" s="13" t="s">
        <v>18</v>
      </c>
      <c r="C930" s="13" t="s">
        <v>170</v>
      </c>
      <c r="D930" s="17" t="s">
        <v>186</v>
      </c>
      <c r="E930" s="14">
        <v>47</v>
      </c>
      <c r="F930" s="31"/>
      <c r="G930" s="15">
        <f>ROUND(E930*F930,2)</f>
        <v>0</v>
      </c>
    </row>
    <row r="931" spans="1:7" ht="20.399999999999999" x14ac:dyDescent="0.3">
      <c r="A931" s="16"/>
      <c r="B931" s="16"/>
      <c r="C931" s="16"/>
      <c r="D931" s="17" t="s">
        <v>187</v>
      </c>
      <c r="E931" s="16"/>
      <c r="F931" s="16"/>
      <c r="G931" s="16"/>
    </row>
    <row r="932" spans="1:7" x14ac:dyDescent="0.3">
      <c r="A932" s="12" t="s">
        <v>188</v>
      </c>
      <c r="B932" s="13" t="s">
        <v>18</v>
      </c>
      <c r="C932" s="13" t="s">
        <v>170</v>
      </c>
      <c r="D932" s="17" t="s">
        <v>189</v>
      </c>
      <c r="E932" s="14">
        <v>470</v>
      </c>
      <c r="F932" s="31"/>
      <c r="G932" s="15">
        <f>ROUND(E932*F932,2)</f>
        <v>0</v>
      </c>
    </row>
    <row r="933" spans="1:7" ht="40.799999999999997" x14ac:dyDescent="0.3">
      <c r="A933" s="16"/>
      <c r="B933" s="16"/>
      <c r="C933" s="16"/>
      <c r="D933" s="17" t="s">
        <v>190</v>
      </c>
      <c r="E933" s="16"/>
      <c r="F933" s="16"/>
      <c r="G933" s="16"/>
    </row>
    <row r="934" spans="1:7" x14ac:dyDescent="0.3">
      <c r="A934" s="12" t="s">
        <v>822</v>
      </c>
      <c r="B934" s="13" t="s">
        <v>18</v>
      </c>
      <c r="C934" s="13" t="s">
        <v>170</v>
      </c>
      <c r="D934" s="17" t="s">
        <v>823</v>
      </c>
      <c r="E934" s="14">
        <v>4.4000000000000004</v>
      </c>
      <c r="F934" s="31"/>
      <c r="G934" s="15">
        <f>ROUND(E934*F934,2)</f>
        <v>0</v>
      </c>
    </row>
    <row r="935" spans="1:7" ht="40.799999999999997" x14ac:dyDescent="0.3">
      <c r="A935" s="16"/>
      <c r="B935" s="16"/>
      <c r="C935" s="16"/>
      <c r="D935" s="17" t="s">
        <v>824</v>
      </c>
      <c r="E935" s="16"/>
      <c r="F935" s="16"/>
      <c r="G935" s="16"/>
    </row>
    <row r="936" spans="1:7" x14ac:dyDescent="0.3">
      <c r="A936" s="16"/>
      <c r="B936" s="16"/>
      <c r="C936" s="16"/>
      <c r="D936" s="28" t="s">
        <v>825</v>
      </c>
      <c r="E936" s="14">
        <v>1</v>
      </c>
      <c r="F936" s="18">
        <f>G930+G932+G934</f>
        <v>0</v>
      </c>
      <c r="G936" s="18">
        <f>ROUND(E936*F936,2)</f>
        <v>0</v>
      </c>
    </row>
    <row r="937" spans="1:7" ht="1.05" customHeight="1" x14ac:dyDescent="0.3">
      <c r="A937" s="19"/>
      <c r="B937" s="19"/>
      <c r="C937" s="19"/>
      <c r="D937" s="29"/>
      <c r="E937" s="19"/>
      <c r="F937" s="19"/>
      <c r="G937" s="19"/>
    </row>
    <row r="938" spans="1:7" x14ac:dyDescent="0.3">
      <c r="A938" s="20" t="s">
        <v>826</v>
      </c>
      <c r="B938" s="20" t="s">
        <v>10</v>
      </c>
      <c r="C938" s="20" t="s">
        <v>11</v>
      </c>
      <c r="D938" s="30" t="s">
        <v>827</v>
      </c>
      <c r="E938" s="21">
        <f>E941</f>
        <v>1</v>
      </c>
      <c r="F938" s="21">
        <f>F941</f>
        <v>0</v>
      </c>
      <c r="G938" s="21">
        <f>G941</f>
        <v>0</v>
      </c>
    </row>
    <row r="939" spans="1:7" x14ac:dyDescent="0.3">
      <c r="A939" s="12" t="s">
        <v>471</v>
      </c>
      <c r="B939" s="13" t="s">
        <v>18</v>
      </c>
      <c r="C939" s="13" t="s">
        <v>19</v>
      </c>
      <c r="D939" s="17" t="s">
        <v>472</v>
      </c>
      <c r="E939" s="14">
        <v>1</v>
      </c>
      <c r="F939" s="31"/>
      <c r="G939" s="15">
        <f>ROUND(E939*F939,2)</f>
        <v>0</v>
      </c>
    </row>
    <row r="940" spans="1:7" ht="81.599999999999994" x14ac:dyDescent="0.3">
      <c r="A940" s="16"/>
      <c r="B940" s="16"/>
      <c r="C940" s="16"/>
      <c r="D940" s="17" t="s">
        <v>473</v>
      </c>
      <c r="E940" s="16"/>
      <c r="F940" s="16"/>
      <c r="G940" s="16"/>
    </row>
    <row r="941" spans="1:7" x14ac:dyDescent="0.3">
      <c r="A941" s="16"/>
      <c r="B941" s="16"/>
      <c r="C941" s="16"/>
      <c r="D941" s="28" t="s">
        <v>828</v>
      </c>
      <c r="E941" s="14">
        <v>1</v>
      </c>
      <c r="F941" s="18">
        <f>G939</f>
        <v>0</v>
      </c>
      <c r="G941" s="18">
        <f>ROUND(E941*F941,2)</f>
        <v>0</v>
      </c>
    </row>
    <row r="942" spans="1:7" ht="1.05" customHeight="1" x14ac:dyDescent="0.3">
      <c r="A942" s="19"/>
      <c r="B942" s="19"/>
      <c r="C942" s="19"/>
      <c r="D942" s="29"/>
      <c r="E942" s="19"/>
      <c r="F942" s="19"/>
      <c r="G942" s="19"/>
    </row>
    <row r="943" spans="1:7" x14ac:dyDescent="0.3">
      <c r="A943" s="20" t="s">
        <v>829</v>
      </c>
      <c r="B943" s="20" t="s">
        <v>10</v>
      </c>
      <c r="C943" s="20" t="s">
        <v>11</v>
      </c>
      <c r="D943" s="30" t="s">
        <v>90</v>
      </c>
      <c r="E943" s="21">
        <f>E952</f>
        <v>1</v>
      </c>
      <c r="F943" s="21">
        <f>F952</f>
        <v>0</v>
      </c>
      <c r="G943" s="21">
        <f>G952</f>
        <v>0</v>
      </c>
    </row>
    <row r="944" spans="1:7" x14ac:dyDescent="0.3">
      <c r="A944" s="12" t="s">
        <v>199</v>
      </c>
      <c r="B944" s="13" t="s">
        <v>18</v>
      </c>
      <c r="C944" s="13" t="s">
        <v>114</v>
      </c>
      <c r="D944" s="17" t="s">
        <v>200</v>
      </c>
      <c r="E944" s="14">
        <v>1</v>
      </c>
      <c r="F944" s="31"/>
      <c r="G944" s="15">
        <f>ROUND(E944*F944,2)</f>
        <v>0</v>
      </c>
    </row>
    <row r="945" spans="1:7" ht="91.8" x14ac:dyDescent="0.3">
      <c r="A945" s="16"/>
      <c r="B945" s="16"/>
      <c r="C945" s="16"/>
      <c r="D945" s="17" t="s">
        <v>201</v>
      </c>
      <c r="E945" s="16"/>
      <c r="F945" s="16"/>
      <c r="G945" s="16"/>
    </row>
    <row r="946" spans="1:7" x14ac:dyDescent="0.3">
      <c r="A946" s="12" t="s">
        <v>202</v>
      </c>
      <c r="B946" s="13" t="s">
        <v>18</v>
      </c>
      <c r="C946" s="13" t="s">
        <v>114</v>
      </c>
      <c r="D946" s="17" t="s">
        <v>203</v>
      </c>
      <c r="E946" s="14">
        <v>1</v>
      </c>
      <c r="F946" s="31"/>
      <c r="G946" s="15">
        <f>ROUND(E946*F946,2)</f>
        <v>0</v>
      </c>
    </row>
    <row r="947" spans="1:7" ht="61.2" x14ac:dyDescent="0.3">
      <c r="A947" s="16"/>
      <c r="B947" s="16"/>
      <c r="C947" s="16"/>
      <c r="D947" s="17" t="s">
        <v>204</v>
      </c>
      <c r="E947" s="16"/>
      <c r="F947" s="16"/>
      <c r="G947" s="16"/>
    </row>
    <row r="948" spans="1:7" x14ac:dyDescent="0.3">
      <c r="A948" s="12" t="s">
        <v>830</v>
      </c>
      <c r="B948" s="13" t="s">
        <v>18</v>
      </c>
      <c r="C948" s="13" t="s">
        <v>19</v>
      </c>
      <c r="D948" s="17" t="s">
        <v>831</v>
      </c>
      <c r="E948" s="14">
        <v>8</v>
      </c>
      <c r="F948" s="31"/>
      <c r="G948" s="15">
        <f>ROUND(E948*F948,2)</f>
        <v>0</v>
      </c>
    </row>
    <row r="949" spans="1:7" ht="61.2" x14ac:dyDescent="0.3">
      <c r="A949" s="16"/>
      <c r="B949" s="16"/>
      <c r="C949" s="16"/>
      <c r="D949" s="17" t="s">
        <v>832</v>
      </c>
      <c r="E949" s="16"/>
      <c r="F949" s="16"/>
      <c r="G949" s="16"/>
    </row>
    <row r="950" spans="1:7" x14ac:dyDescent="0.3">
      <c r="A950" s="12" t="s">
        <v>833</v>
      </c>
      <c r="B950" s="13" t="s">
        <v>18</v>
      </c>
      <c r="C950" s="13" t="s">
        <v>170</v>
      </c>
      <c r="D950" s="17" t="s">
        <v>834</v>
      </c>
      <c r="E950" s="14">
        <v>23.92</v>
      </c>
      <c r="F950" s="31"/>
      <c r="G950" s="15">
        <f>ROUND(E950*F950,2)</f>
        <v>0</v>
      </c>
    </row>
    <row r="951" spans="1:7" ht="142.80000000000001" x14ac:dyDescent="0.3">
      <c r="A951" s="16"/>
      <c r="B951" s="16"/>
      <c r="C951" s="16"/>
      <c r="D951" s="17" t="s">
        <v>835</v>
      </c>
      <c r="E951" s="16"/>
      <c r="F951" s="16"/>
      <c r="G951" s="16"/>
    </row>
    <row r="952" spans="1:7" x14ac:dyDescent="0.3">
      <c r="A952" s="16"/>
      <c r="B952" s="16"/>
      <c r="C952" s="16"/>
      <c r="D952" s="28" t="s">
        <v>836</v>
      </c>
      <c r="E952" s="14">
        <v>1</v>
      </c>
      <c r="F952" s="18">
        <f>G944+G946+G948+G950</f>
        <v>0</v>
      </c>
      <c r="G952" s="18">
        <f>ROUND(E952*F952,2)</f>
        <v>0</v>
      </c>
    </row>
    <row r="953" spans="1:7" ht="1.05" customHeight="1" x14ac:dyDescent="0.3">
      <c r="A953" s="19"/>
      <c r="B953" s="19"/>
      <c r="C953" s="19"/>
      <c r="D953" s="29"/>
      <c r="E953" s="19"/>
      <c r="F953" s="19"/>
      <c r="G953" s="19"/>
    </row>
    <row r="954" spans="1:7" x14ac:dyDescent="0.3">
      <c r="A954" s="16"/>
      <c r="B954" s="16"/>
      <c r="C954" s="16"/>
      <c r="D954" s="28" t="s">
        <v>837</v>
      </c>
      <c r="E954" s="14">
        <v>1</v>
      </c>
      <c r="F954" s="18">
        <f>G900+G913+G920+G929+G938+G943</f>
        <v>0</v>
      </c>
      <c r="G954" s="18">
        <f>ROUND(E954*F954,2)</f>
        <v>0</v>
      </c>
    </row>
    <row r="955" spans="1:7" ht="1.05" customHeight="1" x14ac:dyDescent="0.3">
      <c r="A955" s="19"/>
      <c r="B955" s="19"/>
      <c r="C955" s="19"/>
      <c r="D955" s="29"/>
      <c r="E955" s="19"/>
      <c r="F955" s="19"/>
      <c r="G955" s="19"/>
    </row>
    <row r="956" spans="1:7" x14ac:dyDescent="0.3">
      <c r="A956" s="16"/>
      <c r="B956" s="16"/>
      <c r="C956" s="16"/>
      <c r="D956" s="28" t="s">
        <v>838</v>
      </c>
      <c r="E956" s="14">
        <v>1</v>
      </c>
      <c r="F956" s="18">
        <f>G706+G737+G754+G853+G899</f>
        <v>0</v>
      </c>
      <c r="G956" s="18">
        <f>ROUND(E956*F956,2)</f>
        <v>0</v>
      </c>
    </row>
    <row r="957" spans="1:7" ht="1.05" customHeight="1" x14ac:dyDescent="0.3">
      <c r="A957" s="19"/>
      <c r="B957" s="19"/>
      <c r="C957" s="19"/>
      <c r="D957" s="29"/>
      <c r="E957" s="19"/>
      <c r="F957" s="19"/>
      <c r="G957" s="19"/>
    </row>
    <row r="958" spans="1:7" x14ac:dyDescent="0.3">
      <c r="A958" s="16"/>
      <c r="B958" s="16"/>
      <c r="C958" s="16"/>
      <c r="D958" s="28" t="s">
        <v>839</v>
      </c>
      <c r="E958" s="22">
        <v>1</v>
      </c>
      <c r="F958" s="18">
        <f>G705</f>
        <v>0</v>
      </c>
      <c r="G958" s="18">
        <f>ROUND(E958*F958,2)</f>
        <v>0</v>
      </c>
    </row>
    <row r="959" spans="1:7" ht="1.05" customHeight="1" x14ac:dyDescent="0.3">
      <c r="A959" s="19"/>
      <c r="B959" s="19"/>
      <c r="C959" s="19"/>
      <c r="D959" s="29"/>
      <c r="E959" s="19"/>
      <c r="F959" s="19"/>
      <c r="G959" s="19"/>
    </row>
    <row r="960" spans="1:7" x14ac:dyDescent="0.3">
      <c r="A960" s="5" t="s">
        <v>840</v>
      </c>
      <c r="B960" s="5" t="s">
        <v>10</v>
      </c>
      <c r="C960" s="5" t="s">
        <v>11</v>
      </c>
      <c r="D960" s="25" t="s">
        <v>841</v>
      </c>
      <c r="E960" s="6">
        <f>E1624</f>
        <v>1</v>
      </c>
      <c r="F960" s="7">
        <f>F1624</f>
        <v>0</v>
      </c>
      <c r="G960" s="7">
        <f>G1624</f>
        <v>0</v>
      </c>
    </row>
    <row r="961" spans="1:7" x14ac:dyDescent="0.3">
      <c r="A961" s="8" t="s">
        <v>842</v>
      </c>
      <c r="B961" s="8" t="s">
        <v>10</v>
      </c>
      <c r="C961" s="8" t="s">
        <v>11</v>
      </c>
      <c r="D961" s="26" t="s">
        <v>843</v>
      </c>
      <c r="E961" s="9">
        <f>E1251</f>
        <v>1</v>
      </c>
      <c r="F961" s="9">
        <f>F1251</f>
        <v>0</v>
      </c>
      <c r="G961" s="9">
        <f>G1251</f>
        <v>0</v>
      </c>
    </row>
    <row r="962" spans="1:7" x14ac:dyDescent="0.3">
      <c r="A962" s="10" t="s">
        <v>844</v>
      </c>
      <c r="B962" s="10" t="s">
        <v>10</v>
      </c>
      <c r="C962" s="10" t="s">
        <v>11</v>
      </c>
      <c r="D962" s="27" t="s">
        <v>16</v>
      </c>
      <c r="E962" s="11">
        <f>E979</f>
        <v>1</v>
      </c>
      <c r="F962" s="11">
        <f>F979</f>
        <v>0</v>
      </c>
      <c r="G962" s="11">
        <f>G979</f>
        <v>0</v>
      </c>
    </row>
    <row r="963" spans="1:7" x14ac:dyDescent="0.3">
      <c r="A963" s="12" t="s">
        <v>52</v>
      </c>
      <c r="B963" s="13" t="s">
        <v>18</v>
      </c>
      <c r="C963" s="13" t="s">
        <v>53</v>
      </c>
      <c r="D963" s="17" t="s">
        <v>54</v>
      </c>
      <c r="E963" s="14">
        <v>200</v>
      </c>
      <c r="F963" s="31"/>
      <c r="G963" s="15">
        <f>ROUND(E963*F963,2)</f>
        <v>0</v>
      </c>
    </row>
    <row r="964" spans="1:7" ht="30.6" x14ac:dyDescent="0.3">
      <c r="A964" s="16"/>
      <c r="B964" s="16"/>
      <c r="C964" s="16"/>
      <c r="D964" s="17" t="s">
        <v>55</v>
      </c>
      <c r="E964" s="16"/>
      <c r="F964" s="16"/>
      <c r="G964" s="16"/>
    </row>
    <row r="965" spans="1:7" x14ac:dyDescent="0.3">
      <c r="A965" s="12" t="s">
        <v>49</v>
      </c>
      <c r="B965" s="13" t="s">
        <v>18</v>
      </c>
      <c r="C965" s="13" t="s">
        <v>19</v>
      </c>
      <c r="D965" s="17" t="s">
        <v>50</v>
      </c>
      <c r="E965" s="14">
        <v>4</v>
      </c>
      <c r="F965" s="31"/>
      <c r="G965" s="15">
        <f>ROUND(E965*F965,2)</f>
        <v>0</v>
      </c>
    </row>
    <row r="966" spans="1:7" ht="30.6" x14ac:dyDescent="0.3">
      <c r="A966" s="16"/>
      <c r="B966" s="16"/>
      <c r="C966" s="16"/>
      <c r="D966" s="17" t="s">
        <v>51</v>
      </c>
      <c r="E966" s="16"/>
      <c r="F966" s="16"/>
      <c r="G966" s="16"/>
    </row>
    <row r="967" spans="1:7" x14ac:dyDescent="0.3">
      <c r="A967" s="12" t="s">
        <v>43</v>
      </c>
      <c r="B967" s="13" t="s">
        <v>18</v>
      </c>
      <c r="C967" s="13" t="s">
        <v>19</v>
      </c>
      <c r="D967" s="17" t="s">
        <v>44</v>
      </c>
      <c r="E967" s="14">
        <v>300</v>
      </c>
      <c r="F967" s="31"/>
      <c r="G967" s="15">
        <f>ROUND(E967*F967,2)</f>
        <v>0</v>
      </c>
    </row>
    <row r="968" spans="1:7" ht="71.400000000000006" x14ac:dyDescent="0.3">
      <c r="A968" s="16"/>
      <c r="B968" s="16"/>
      <c r="C968" s="16"/>
      <c r="D968" s="17" t="s">
        <v>45</v>
      </c>
      <c r="E968" s="16"/>
      <c r="F968" s="16"/>
      <c r="G968" s="16"/>
    </row>
    <row r="969" spans="1:7" ht="20.399999999999999" x14ac:dyDescent="0.3">
      <c r="A969" s="12" t="s">
        <v>845</v>
      </c>
      <c r="B969" s="13" t="s">
        <v>18</v>
      </c>
      <c r="C969" s="13" t="s">
        <v>19</v>
      </c>
      <c r="D969" s="17" t="s">
        <v>846</v>
      </c>
      <c r="E969" s="14">
        <v>2</v>
      </c>
      <c r="F969" s="31"/>
      <c r="G969" s="15">
        <f>ROUND(E969*F969,2)</f>
        <v>0</v>
      </c>
    </row>
    <row r="970" spans="1:7" ht="61.2" x14ac:dyDescent="0.3">
      <c r="A970" s="16"/>
      <c r="B970" s="16"/>
      <c r="C970" s="16"/>
      <c r="D970" s="17" t="s">
        <v>847</v>
      </c>
      <c r="E970" s="16"/>
      <c r="F970" s="16"/>
      <c r="G970" s="16"/>
    </row>
    <row r="971" spans="1:7" x14ac:dyDescent="0.3">
      <c r="A971" s="12" t="s">
        <v>223</v>
      </c>
      <c r="B971" s="13" t="s">
        <v>18</v>
      </c>
      <c r="C971" s="13" t="s">
        <v>114</v>
      </c>
      <c r="D971" s="17" t="s">
        <v>224</v>
      </c>
      <c r="E971" s="14">
        <v>6</v>
      </c>
      <c r="F971" s="31"/>
      <c r="G971" s="15">
        <f>ROUND(E971*F971,2)</f>
        <v>0</v>
      </c>
    </row>
    <row r="972" spans="1:7" ht="40.799999999999997" x14ac:dyDescent="0.3">
      <c r="A972" s="16"/>
      <c r="B972" s="16"/>
      <c r="C972" s="16"/>
      <c r="D972" s="17" t="s">
        <v>225</v>
      </c>
      <c r="E972" s="16"/>
      <c r="F972" s="16"/>
      <c r="G972" s="16"/>
    </row>
    <row r="973" spans="1:7" x14ac:dyDescent="0.3">
      <c r="A973" s="12" t="s">
        <v>46</v>
      </c>
      <c r="B973" s="13" t="s">
        <v>18</v>
      </c>
      <c r="C973" s="13" t="s">
        <v>19</v>
      </c>
      <c r="D973" s="17" t="s">
        <v>47</v>
      </c>
      <c r="E973" s="14">
        <v>3</v>
      </c>
      <c r="F973" s="31"/>
      <c r="G973" s="15">
        <f>ROUND(E973*F973,2)</f>
        <v>0</v>
      </c>
    </row>
    <row r="974" spans="1:7" ht="71.400000000000006" x14ac:dyDescent="0.3">
      <c r="A974" s="16"/>
      <c r="B974" s="16"/>
      <c r="C974" s="16"/>
      <c r="D974" s="17" t="s">
        <v>48</v>
      </c>
      <c r="E974" s="16"/>
      <c r="F974" s="16"/>
      <c r="G974" s="16"/>
    </row>
    <row r="975" spans="1:7" x14ac:dyDescent="0.3">
      <c r="A975" s="12" t="s">
        <v>226</v>
      </c>
      <c r="B975" s="13" t="s">
        <v>18</v>
      </c>
      <c r="C975" s="13" t="s">
        <v>19</v>
      </c>
      <c r="D975" s="17" t="s">
        <v>227</v>
      </c>
      <c r="E975" s="14">
        <v>1</v>
      </c>
      <c r="F975" s="31"/>
      <c r="G975" s="15">
        <f>ROUND(E975*F975,2)</f>
        <v>0</v>
      </c>
    </row>
    <row r="976" spans="1:7" ht="285.60000000000002" x14ac:dyDescent="0.3">
      <c r="A976" s="16"/>
      <c r="B976" s="16"/>
      <c r="C976" s="16"/>
      <c r="D976" s="17" t="s">
        <v>228</v>
      </c>
      <c r="E976" s="16"/>
      <c r="F976" s="16"/>
      <c r="G976" s="16"/>
    </row>
    <row r="977" spans="1:7" ht="20.399999999999999" x14ac:dyDescent="0.3">
      <c r="A977" s="12" t="s">
        <v>56</v>
      </c>
      <c r="B977" s="13" t="s">
        <v>18</v>
      </c>
      <c r="C977" s="13" t="s">
        <v>19</v>
      </c>
      <c r="D977" s="17" t="s">
        <v>57</v>
      </c>
      <c r="E977" s="14">
        <v>1</v>
      </c>
      <c r="F977" s="31"/>
      <c r="G977" s="15">
        <f>ROUND(E977*F977,2)</f>
        <v>0</v>
      </c>
    </row>
    <row r="978" spans="1:7" ht="142.80000000000001" x14ac:dyDescent="0.3">
      <c r="A978" s="16"/>
      <c r="B978" s="16"/>
      <c r="C978" s="16"/>
      <c r="D978" s="17" t="s">
        <v>58</v>
      </c>
      <c r="E978" s="16"/>
      <c r="F978" s="16"/>
      <c r="G978" s="16"/>
    </row>
    <row r="979" spans="1:7" x14ac:dyDescent="0.3">
      <c r="A979" s="16"/>
      <c r="B979" s="16"/>
      <c r="C979" s="16"/>
      <c r="D979" s="28" t="s">
        <v>848</v>
      </c>
      <c r="E979" s="14">
        <v>1</v>
      </c>
      <c r="F979" s="18">
        <f>G963+G965+G967+G969+G971+G973+G975+G977</f>
        <v>0</v>
      </c>
      <c r="G979" s="18">
        <f>ROUND(E979*F979,2)</f>
        <v>0</v>
      </c>
    </row>
    <row r="980" spans="1:7" ht="1.05" customHeight="1" x14ac:dyDescent="0.3">
      <c r="A980" s="19"/>
      <c r="B980" s="19"/>
      <c r="C980" s="19"/>
      <c r="D980" s="29"/>
      <c r="E980" s="19"/>
      <c r="F980" s="19"/>
      <c r="G980" s="19"/>
    </row>
    <row r="981" spans="1:7" x14ac:dyDescent="0.3">
      <c r="A981" s="10" t="s">
        <v>849</v>
      </c>
      <c r="B981" s="10" t="s">
        <v>10</v>
      </c>
      <c r="C981" s="10" t="s">
        <v>11</v>
      </c>
      <c r="D981" s="27" t="s">
        <v>61</v>
      </c>
      <c r="E981" s="23">
        <v>1</v>
      </c>
      <c r="F981" s="23">
        <v>0</v>
      </c>
      <c r="G981" s="11">
        <f>ROUND(E981*F981,2)</f>
        <v>0</v>
      </c>
    </row>
    <row r="982" spans="1:7" x14ac:dyDescent="0.3">
      <c r="A982" s="10" t="s">
        <v>850</v>
      </c>
      <c r="B982" s="10" t="s">
        <v>10</v>
      </c>
      <c r="C982" s="10" t="s">
        <v>11</v>
      </c>
      <c r="D982" s="27" t="s">
        <v>76</v>
      </c>
      <c r="E982" s="11">
        <f>E1091</f>
        <v>1</v>
      </c>
      <c r="F982" s="11">
        <f>F1091</f>
        <v>0</v>
      </c>
      <c r="G982" s="11">
        <f>G1091</f>
        <v>0</v>
      </c>
    </row>
    <row r="983" spans="1:7" x14ac:dyDescent="0.3">
      <c r="A983" s="20" t="s">
        <v>851</v>
      </c>
      <c r="B983" s="20" t="s">
        <v>10</v>
      </c>
      <c r="C983" s="20" t="s">
        <v>11</v>
      </c>
      <c r="D983" s="30" t="s">
        <v>242</v>
      </c>
      <c r="E983" s="21">
        <f>E988</f>
        <v>1</v>
      </c>
      <c r="F983" s="21">
        <f>F988</f>
        <v>0</v>
      </c>
      <c r="G983" s="21">
        <f>G988</f>
        <v>0</v>
      </c>
    </row>
    <row r="984" spans="1:7" ht="20.399999999999999" x14ac:dyDescent="0.3">
      <c r="A984" s="12" t="s">
        <v>243</v>
      </c>
      <c r="B984" s="13" t="s">
        <v>18</v>
      </c>
      <c r="C984" s="13" t="s">
        <v>19</v>
      </c>
      <c r="D984" s="17" t="s">
        <v>244</v>
      </c>
      <c r="E984" s="14">
        <v>1</v>
      </c>
      <c r="F984" s="31"/>
      <c r="G984" s="15">
        <f>ROUND(E984*F984,2)</f>
        <v>0</v>
      </c>
    </row>
    <row r="985" spans="1:7" ht="265.2" x14ac:dyDescent="0.3">
      <c r="A985" s="16"/>
      <c r="B985" s="16"/>
      <c r="C985" s="16"/>
      <c r="D985" s="17" t="s">
        <v>245</v>
      </c>
      <c r="E985" s="16"/>
      <c r="F985" s="16"/>
      <c r="G985" s="16"/>
    </row>
    <row r="986" spans="1:7" ht="20.399999999999999" x14ac:dyDescent="0.3">
      <c r="A986" s="12" t="s">
        <v>246</v>
      </c>
      <c r="B986" s="13" t="s">
        <v>18</v>
      </c>
      <c r="C986" s="13" t="s">
        <v>19</v>
      </c>
      <c r="D986" s="17" t="s">
        <v>247</v>
      </c>
      <c r="E986" s="14">
        <v>1</v>
      </c>
      <c r="F986" s="31"/>
      <c r="G986" s="15">
        <f>ROUND(E986*F986,2)</f>
        <v>0</v>
      </c>
    </row>
    <row r="987" spans="1:7" ht="91.8" x14ac:dyDescent="0.3">
      <c r="A987" s="16"/>
      <c r="B987" s="16"/>
      <c r="C987" s="16"/>
      <c r="D987" s="17" t="s">
        <v>248</v>
      </c>
      <c r="E987" s="16"/>
      <c r="F987" s="16"/>
      <c r="G987" s="16"/>
    </row>
    <row r="988" spans="1:7" x14ac:dyDescent="0.3">
      <c r="A988" s="16"/>
      <c r="B988" s="16"/>
      <c r="C988" s="16"/>
      <c r="D988" s="28" t="s">
        <v>852</v>
      </c>
      <c r="E988" s="14">
        <v>1</v>
      </c>
      <c r="F988" s="18">
        <f>G984+G986</f>
        <v>0</v>
      </c>
      <c r="G988" s="18">
        <f>ROUND(E988*F988,2)</f>
        <v>0</v>
      </c>
    </row>
    <row r="989" spans="1:7" ht="1.05" customHeight="1" x14ac:dyDescent="0.3">
      <c r="A989" s="19"/>
      <c r="B989" s="19"/>
      <c r="C989" s="19"/>
      <c r="D989" s="29"/>
      <c r="E989" s="19"/>
      <c r="F989" s="19"/>
      <c r="G989" s="19"/>
    </row>
    <row r="990" spans="1:7" x14ac:dyDescent="0.3">
      <c r="A990" s="20" t="s">
        <v>853</v>
      </c>
      <c r="B990" s="20" t="s">
        <v>10</v>
      </c>
      <c r="C990" s="20" t="s">
        <v>11</v>
      </c>
      <c r="D990" s="30" t="s">
        <v>258</v>
      </c>
      <c r="E990" s="21">
        <f>E999</f>
        <v>1</v>
      </c>
      <c r="F990" s="21">
        <f>F999</f>
        <v>0</v>
      </c>
      <c r="G990" s="21">
        <f>G999</f>
        <v>0</v>
      </c>
    </row>
    <row r="991" spans="1:7" ht="20.399999999999999" x14ac:dyDescent="0.3">
      <c r="A991" s="12" t="s">
        <v>854</v>
      </c>
      <c r="B991" s="13" t="s">
        <v>18</v>
      </c>
      <c r="C991" s="13" t="s">
        <v>19</v>
      </c>
      <c r="D991" s="17" t="s">
        <v>603</v>
      </c>
      <c r="E991" s="14">
        <v>1</v>
      </c>
      <c r="F991" s="31"/>
      <c r="G991" s="15">
        <f>ROUND(E991*F991,2)</f>
        <v>0</v>
      </c>
    </row>
    <row r="992" spans="1:7" ht="409.6" x14ac:dyDescent="0.3">
      <c r="A992" s="16"/>
      <c r="B992" s="16"/>
      <c r="C992" s="16"/>
      <c r="D992" s="17" t="s">
        <v>855</v>
      </c>
      <c r="E992" s="16"/>
      <c r="F992" s="16"/>
      <c r="G992" s="16"/>
    </row>
    <row r="993" spans="1:7" ht="30.6" x14ac:dyDescent="0.3">
      <c r="A993" s="12" t="s">
        <v>605</v>
      </c>
      <c r="B993" s="13" t="s">
        <v>18</v>
      </c>
      <c r="C993" s="13" t="s">
        <v>19</v>
      </c>
      <c r="D993" s="17" t="s">
        <v>606</v>
      </c>
      <c r="E993" s="14">
        <v>1</v>
      </c>
      <c r="F993" s="31"/>
      <c r="G993" s="15">
        <f>ROUND(E993*F993,2)</f>
        <v>0</v>
      </c>
    </row>
    <row r="994" spans="1:7" ht="409.6" x14ac:dyDescent="0.3">
      <c r="A994" s="16"/>
      <c r="B994" s="16"/>
      <c r="C994" s="16"/>
      <c r="D994" s="17" t="s">
        <v>607</v>
      </c>
      <c r="E994" s="16"/>
      <c r="F994" s="16"/>
      <c r="G994" s="16"/>
    </row>
    <row r="995" spans="1:7" x14ac:dyDescent="0.3">
      <c r="A995" s="12" t="s">
        <v>856</v>
      </c>
      <c r="B995" s="13" t="s">
        <v>18</v>
      </c>
      <c r="C995" s="13" t="s">
        <v>19</v>
      </c>
      <c r="D995" s="17" t="s">
        <v>269</v>
      </c>
      <c r="E995" s="14">
        <v>1</v>
      </c>
      <c r="F995" s="31"/>
      <c r="G995" s="15">
        <f>ROUND(E995*F995,2)</f>
        <v>0</v>
      </c>
    </row>
    <row r="996" spans="1:7" ht="409.6" x14ac:dyDescent="0.3">
      <c r="A996" s="16"/>
      <c r="B996" s="16"/>
      <c r="C996" s="16"/>
      <c r="D996" s="17" t="s">
        <v>857</v>
      </c>
      <c r="E996" s="16"/>
      <c r="F996" s="16"/>
      <c r="G996" s="16"/>
    </row>
    <row r="997" spans="1:7" x14ac:dyDescent="0.3">
      <c r="A997" s="12" t="s">
        <v>274</v>
      </c>
      <c r="B997" s="13" t="s">
        <v>18</v>
      </c>
      <c r="C997" s="13" t="s">
        <v>19</v>
      </c>
      <c r="D997" s="17" t="s">
        <v>275</v>
      </c>
      <c r="E997" s="14">
        <v>6</v>
      </c>
      <c r="F997" s="31"/>
      <c r="G997" s="15">
        <f>ROUND(E997*F997,2)</f>
        <v>0</v>
      </c>
    </row>
    <row r="998" spans="1:7" ht="336.6" x14ac:dyDescent="0.3">
      <c r="A998" s="16"/>
      <c r="B998" s="16"/>
      <c r="C998" s="16"/>
      <c r="D998" s="17" t="s">
        <v>276</v>
      </c>
      <c r="E998" s="16"/>
      <c r="F998" s="16"/>
      <c r="G998" s="16"/>
    </row>
    <row r="999" spans="1:7" x14ac:dyDescent="0.3">
      <c r="A999" s="16"/>
      <c r="B999" s="16"/>
      <c r="C999" s="16"/>
      <c r="D999" s="28" t="s">
        <v>858</v>
      </c>
      <c r="E999" s="14">
        <v>1</v>
      </c>
      <c r="F999" s="18">
        <f>G991+G993+G995+G997</f>
        <v>0</v>
      </c>
      <c r="G999" s="18">
        <f>ROUND(E999*F999,2)</f>
        <v>0</v>
      </c>
    </row>
    <row r="1000" spans="1:7" ht="1.05" customHeight="1" x14ac:dyDescent="0.3">
      <c r="A1000" s="19"/>
      <c r="B1000" s="19"/>
      <c r="C1000" s="19"/>
      <c r="D1000" s="29"/>
      <c r="E1000" s="19"/>
      <c r="F1000" s="19"/>
      <c r="G1000" s="19"/>
    </row>
    <row r="1001" spans="1:7" x14ac:dyDescent="0.3">
      <c r="A1001" s="20" t="s">
        <v>859</v>
      </c>
      <c r="B1001" s="20" t="s">
        <v>10</v>
      </c>
      <c r="C1001" s="20" t="s">
        <v>11</v>
      </c>
      <c r="D1001" s="30" t="s">
        <v>613</v>
      </c>
      <c r="E1001" s="21">
        <f>E1010</f>
        <v>1</v>
      </c>
      <c r="F1001" s="21">
        <f>F1010</f>
        <v>0</v>
      </c>
      <c r="G1001" s="21">
        <f>G1010</f>
        <v>0</v>
      </c>
    </row>
    <row r="1002" spans="1:7" x14ac:dyDescent="0.3">
      <c r="A1002" s="12" t="s">
        <v>617</v>
      </c>
      <c r="B1002" s="13" t="s">
        <v>18</v>
      </c>
      <c r="C1002" s="13" t="s">
        <v>53</v>
      </c>
      <c r="D1002" s="17" t="s">
        <v>618</v>
      </c>
      <c r="E1002" s="14">
        <v>20</v>
      </c>
      <c r="F1002" s="31"/>
      <c r="G1002" s="15">
        <f>ROUND(E1002*F1002,2)</f>
        <v>0</v>
      </c>
    </row>
    <row r="1003" spans="1:7" ht="91.8" x14ac:dyDescent="0.3">
      <c r="A1003" s="16"/>
      <c r="B1003" s="16"/>
      <c r="C1003" s="16"/>
      <c r="D1003" s="17" t="s">
        <v>619</v>
      </c>
      <c r="E1003" s="16"/>
      <c r="F1003" s="16"/>
      <c r="G1003" s="16"/>
    </row>
    <row r="1004" spans="1:7" x14ac:dyDescent="0.3">
      <c r="A1004" s="12" t="s">
        <v>614</v>
      </c>
      <c r="B1004" s="13" t="s">
        <v>18</v>
      </c>
      <c r="C1004" s="13" t="s">
        <v>53</v>
      </c>
      <c r="D1004" s="17" t="s">
        <v>615</v>
      </c>
      <c r="E1004" s="14">
        <v>15</v>
      </c>
      <c r="F1004" s="31"/>
      <c r="G1004" s="15">
        <f>ROUND(E1004*F1004,2)</f>
        <v>0</v>
      </c>
    </row>
    <row r="1005" spans="1:7" ht="142.80000000000001" x14ac:dyDescent="0.3">
      <c r="A1005" s="16"/>
      <c r="B1005" s="16"/>
      <c r="C1005" s="16"/>
      <c r="D1005" s="17" t="s">
        <v>616</v>
      </c>
      <c r="E1005" s="16"/>
      <c r="F1005" s="16"/>
      <c r="G1005" s="16"/>
    </row>
    <row r="1006" spans="1:7" x14ac:dyDescent="0.3">
      <c r="A1006" s="12" t="s">
        <v>620</v>
      </c>
      <c r="B1006" s="13" t="s">
        <v>18</v>
      </c>
      <c r="C1006" s="13" t="s">
        <v>53</v>
      </c>
      <c r="D1006" s="17" t="s">
        <v>621</v>
      </c>
      <c r="E1006" s="14">
        <v>20</v>
      </c>
      <c r="F1006" s="31"/>
      <c r="G1006" s="15">
        <f>ROUND(E1006*F1006,2)</f>
        <v>0</v>
      </c>
    </row>
    <row r="1007" spans="1:7" ht="153" x14ac:dyDescent="0.3">
      <c r="A1007" s="16"/>
      <c r="B1007" s="16"/>
      <c r="C1007" s="16"/>
      <c r="D1007" s="17" t="s">
        <v>622</v>
      </c>
      <c r="E1007" s="16"/>
      <c r="F1007" s="16"/>
      <c r="G1007" s="16"/>
    </row>
    <row r="1008" spans="1:7" x14ac:dyDescent="0.3">
      <c r="A1008" s="12" t="s">
        <v>735</v>
      </c>
      <c r="B1008" s="13" t="s">
        <v>18</v>
      </c>
      <c r="C1008" s="13" t="s">
        <v>53</v>
      </c>
      <c r="D1008" s="17" t="s">
        <v>736</v>
      </c>
      <c r="E1008" s="14">
        <v>20</v>
      </c>
      <c r="F1008" s="31"/>
      <c r="G1008" s="15">
        <f>ROUND(E1008*F1008,2)</f>
        <v>0</v>
      </c>
    </row>
    <row r="1009" spans="1:7" ht="153" x14ac:dyDescent="0.3">
      <c r="A1009" s="16"/>
      <c r="B1009" s="16"/>
      <c r="C1009" s="16"/>
      <c r="D1009" s="17" t="s">
        <v>737</v>
      </c>
      <c r="E1009" s="16"/>
      <c r="F1009" s="16"/>
      <c r="G1009" s="16"/>
    </row>
    <row r="1010" spans="1:7" x14ac:dyDescent="0.3">
      <c r="A1010" s="16"/>
      <c r="B1010" s="16"/>
      <c r="C1010" s="16"/>
      <c r="D1010" s="28" t="s">
        <v>860</v>
      </c>
      <c r="E1010" s="14">
        <v>1</v>
      </c>
      <c r="F1010" s="18">
        <f>G1002+G1004+G1006+G1008</f>
        <v>0</v>
      </c>
      <c r="G1010" s="18">
        <f>ROUND(E1010*F1010,2)</f>
        <v>0</v>
      </c>
    </row>
    <row r="1011" spans="1:7" ht="1.05" customHeight="1" x14ac:dyDescent="0.3">
      <c r="A1011" s="19"/>
      <c r="B1011" s="19"/>
      <c r="C1011" s="19"/>
      <c r="D1011" s="29"/>
      <c r="E1011" s="19"/>
      <c r="F1011" s="19"/>
      <c r="G1011" s="19"/>
    </row>
    <row r="1012" spans="1:7" x14ac:dyDescent="0.3">
      <c r="A1012" s="20" t="s">
        <v>861</v>
      </c>
      <c r="B1012" s="20" t="s">
        <v>10</v>
      </c>
      <c r="C1012" s="20" t="s">
        <v>11</v>
      </c>
      <c r="D1012" s="30" t="s">
        <v>78</v>
      </c>
      <c r="E1012" s="21">
        <f>E1057</f>
        <v>1</v>
      </c>
      <c r="F1012" s="21">
        <f>F1057</f>
        <v>0</v>
      </c>
      <c r="G1012" s="21">
        <f>G1057</f>
        <v>0</v>
      </c>
    </row>
    <row r="1013" spans="1:7" x14ac:dyDescent="0.3">
      <c r="A1013" s="12" t="s">
        <v>862</v>
      </c>
      <c r="B1013" s="13" t="s">
        <v>18</v>
      </c>
      <c r="C1013" s="13" t="s">
        <v>19</v>
      </c>
      <c r="D1013" s="17" t="s">
        <v>863</v>
      </c>
      <c r="E1013" s="14">
        <v>3</v>
      </c>
      <c r="F1013" s="31"/>
      <c r="G1013" s="15">
        <f>ROUND(E1013*F1013,2)</f>
        <v>0</v>
      </c>
    </row>
    <row r="1014" spans="1:7" ht="234.6" x14ac:dyDescent="0.3">
      <c r="A1014" s="16"/>
      <c r="B1014" s="16"/>
      <c r="C1014" s="16"/>
      <c r="D1014" s="17" t="s">
        <v>864</v>
      </c>
      <c r="E1014" s="16"/>
      <c r="F1014" s="16"/>
      <c r="G1014" s="16"/>
    </row>
    <row r="1015" spans="1:7" x14ac:dyDescent="0.3">
      <c r="A1015" s="12" t="s">
        <v>746</v>
      </c>
      <c r="B1015" s="13" t="s">
        <v>18</v>
      </c>
      <c r="C1015" s="13" t="s">
        <v>19</v>
      </c>
      <c r="D1015" s="17" t="s">
        <v>747</v>
      </c>
      <c r="E1015" s="14">
        <v>1</v>
      </c>
      <c r="F1015" s="31"/>
      <c r="G1015" s="15">
        <f>ROUND(E1015*F1015,2)</f>
        <v>0</v>
      </c>
    </row>
    <row r="1016" spans="1:7" ht="204" x14ac:dyDescent="0.3">
      <c r="A1016" s="16"/>
      <c r="B1016" s="16"/>
      <c r="C1016" s="16"/>
      <c r="D1016" s="17" t="s">
        <v>748</v>
      </c>
      <c r="E1016" s="16"/>
      <c r="F1016" s="16"/>
      <c r="G1016" s="16"/>
    </row>
    <row r="1017" spans="1:7" x14ac:dyDescent="0.3">
      <c r="A1017" s="12" t="s">
        <v>865</v>
      </c>
      <c r="B1017" s="13" t="s">
        <v>18</v>
      </c>
      <c r="C1017" s="13" t="s">
        <v>19</v>
      </c>
      <c r="D1017" s="17" t="s">
        <v>866</v>
      </c>
      <c r="E1017" s="14">
        <v>1</v>
      </c>
      <c r="F1017" s="31"/>
      <c r="G1017" s="15">
        <f>ROUND(E1017*F1017,2)</f>
        <v>0</v>
      </c>
    </row>
    <row r="1018" spans="1:7" ht="204" x14ac:dyDescent="0.3">
      <c r="A1018" s="16"/>
      <c r="B1018" s="16"/>
      <c r="C1018" s="16"/>
      <c r="D1018" s="17" t="s">
        <v>867</v>
      </c>
      <c r="E1018" s="16"/>
      <c r="F1018" s="16"/>
      <c r="G1018" s="16"/>
    </row>
    <row r="1019" spans="1:7" x14ac:dyDescent="0.3">
      <c r="A1019" s="12" t="s">
        <v>297</v>
      </c>
      <c r="B1019" s="13" t="s">
        <v>18</v>
      </c>
      <c r="C1019" s="13" t="s">
        <v>19</v>
      </c>
      <c r="D1019" s="17" t="s">
        <v>298</v>
      </c>
      <c r="E1019" s="14">
        <v>3</v>
      </c>
      <c r="F1019" s="31"/>
      <c r="G1019" s="15">
        <f>ROUND(E1019*F1019,2)</f>
        <v>0</v>
      </c>
    </row>
    <row r="1020" spans="1:7" ht="204" x14ac:dyDescent="0.3">
      <c r="A1020" s="16"/>
      <c r="B1020" s="16"/>
      <c r="C1020" s="16"/>
      <c r="D1020" s="17" t="s">
        <v>299</v>
      </c>
      <c r="E1020" s="16"/>
      <c r="F1020" s="16"/>
      <c r="G1020" s="16"/>
    </row>
    <row r="1021" spans="1:7" x14ac:dyDescent="0.3">
      <c r="A1021" s="12" t="s">
        <v>294</v>
      </c>
      <c r="B1021" s="13" t="s">
        <v>18</v>
      </c>
      <c r="C1021" s="13" t="s">
        <v>19</v>
      </c>
      <c r="D1021" s="17" t="s">
        <v>295</v>
      </c>
      <c r="E1021" s="14">
        <v>3</v>
      </c>
      <c r="F1021" s="31"/>
      <c r="G1021" s="15">
        <f>ROUND(E1021*F1021,2)</f>
        <v>0</v>
      </c>
    </row>
    <row r="1022" spans="1:7" ht="204" x14ac:dyDescent="0.3">
      <c r="A1022" s="16"/>
      <c r="B1022" s="16"/>
      <c r="C1022" s="16"/>
      <c r="D1022" s="17" t="s">
        <v>296</v>
      </c>
      <c r="E1022" s="16"/>
      <c r="F1022" s="16"/>
      <c r="G1022" s="16"/>
    </row>
    <row r="1023" spans="1:7" x14ac:dyDescent="0.3">
      <c r="A1023" s="12" t="s">
        <v>749</v>
      </c>
      <c r="B1023" s="13" t="s">
        <v>18</v>
      </c>
      <c r="C1023" s="13" t="s">
        <v>19</v>
      </c>
      <c r="D1023" s="17" t="s">
        <v>750</v>
      </c>
      <c r="E1023" s="14">
        <v>4</v>
      </c>
      <c r="F1023" s="31"/>
      <c r="G1023" s="15">
        <f>ROUND(E1023*F1023,2)</f>
        <v>0</v>
      </c>
    </row>
    <row r="1024" spans="1:7" ht="204" x14ac:dyDescent="0.3">
      <c r="A1024" s="16"/>
      <c r="B1024" s="16"/>
      <c r="C1024" s="16"/>
      <c r="D1024" s="17" t="s">
        <v>751</v>
      </c>
      <c r="E1024" s="16"/>
      <c r="F1024" s="16"/>
      <c r="G1024" s="16"/>
    </row>
    <row r="1025" spans="1:7" x14ac:dyDescent="0.3">
      <c r="A1025" s="12" t="s">
        <v>868</v>
      </c>
      <c r="B1025" s="13" t="s">
        <v>18</v>
      </c>
      <c r="C1025" s="13" t="s">
        <v>19</v>
      </c>
      <c r="D1025" s="17" t="s">
        <v>869</v>
      </c>
      <c r="E1025" s="14">
        <v>1</v>
      </c>
      <c r="F1025" s="31"/>
      <c r="G1025" s="15">
        <f>ROUND(E1025*F1025,2)</f>
        <v>0</v>
      </c>
    </row>
    <row r="1026" spans="1:7" ht="204" x14ac:dyDescent="0.3">
      <c r="A1026" s="16"/>
      <c r="B1026" s="16"/>
      <c r="C1026" s="16"/>
      <c r="D1026" s="17" t="s">
        <v>870</v>
      </c>
      <c r="E1026" s="16"/>
      <c r="F1026" s="16"/>
      <c r="G1026" s="16"/>
    </row>
    <row r="1027" spans="1:7" x14ac:dyDescent="0.3">
      <c r="A1027" s="12" t="s">
        <v>871</v>
      </c>
      <c r="B1027" s="13" t="s">
        <v>18</v>
      </c>
      <c r="C1027" s="13" t="s">
        <v>19</v>
      </c>
      <c r="D1027" s="17" t="s">
        <v>872</v>
      </c>
      <c r="E1027" s="14">
        <v>1</v>
      </c>
      <c r="F1027" s="31"/>
      <c r="G1027" s="15">
        <f>ROUND(E1027*F1027,2)</f>
        <v>0</v>
      </c>
    </row>
    <row r="1028" spans="1:7" ht="204" x14ac:dyDescent="0.3">
      <c r="A1028" s="16"/>
      <c r="B1028" s="16"/>
      <c r="C1028" s="16"/>
      <c r="D1028" s="17" t="s">
        <v>873</v>
      </c>
      <c r="E1028" s="16"/>
      <c r="F1028" s="16"/>
      <c r="G1028" s="16"/>
    </row>
    <row r="1029" spans="1:7" x14ac:dyDescent="0.3">
      <c r="A1029" s="12" t="s">
        <v>755</v>
      </c>
      <c r="B1029" s="13" t="s">
        <v>18</v>
      </c>
      <c r="C1029" s="13" t="s">
        <v>19</v>
      </c>
      <c r="D1029" s="17" t="s">
        <v>756</v>
      </c>
      <c r="E1029" s="14">
        <v>3</v>
      </c>
      <c r="F1029" s="31"/>
      <c r="G1029" s="15">
        <f>ROUND(E1029*F1029,2)</f>
        <v>0</v>
      </c>
    </row>
    <row r="1030" spans="1:7" ht="204" x14ac:dyDescent="0.3">
      <c r="A1030" s="16"/>
      <c r="B1030" s="16"/>
      <c r="C1030" s="16"/>
      <c r="D1030" s="17" t="s">
        <v>757</v>
      </c>
      <c r="E1030" s="16"/>
      <c r="F1030" s="16"/>
      <c r="G1030" s="16"/>
    </row>
    <row r="1031" spans="1:7" x14ac:dyDescent="0.3">
      <c r="A1031" s="12" t="s">
        <v>306</v>
      </c>
      <c r="B1031" s="13" t="s">
        <v>18</v>
      </c>
      <c r="C1031" s="13" t="s">
        <v>19</v>
      </c>
      <c r="D1031" s="17" t="s">
        <v>307</v>
      </c>
      <c r="E1031" s="14">
        <v>3</v>
      </c>
      <c r="F1031" s="31"/>
      <c r="G1031" s="15">
        <f>ROUND(E1031*F1031,2)</f>
        <v>0</v>
      </c>
    </row>
    <row r="1032" spans="1:7" ht="204" x14ac:dyDescent="0.3">
      <c r="A1032" s="16"/>
      <c r="B1032" s="16"/>
      <c r="C1032" s="16"/>
      <c r="D1032" s="17" t="s">
        <v>308</v>
      </c>
      <c r="E1032" s="16"/>
      <c r="F1032" s="16"/>
      <c r="G1032" s="16"/>
    </row>
    <row r="1033" spans="1:7" x14ac:dyDescent="0.3">
      <c r="A1033" s="12" t="s">
        <v>303</v>
      </c>
      <c r="B1033" s="13" t="s">
        <v>18</v>
      </c>
      <c r="C1033" s="13" t="s">
        <v>19</v>
      </c>
      <c r="D1033" s="17" t="s">
        <v>304</v>
      </c>
      <c r="E1033" s="14">
        <v>2</v>
      </c>
      <c r="F1033" s="31"/>
      <c r="G1033" s="15">
        <f>ROUND(E1033*F1033,2)</f>
        <v>0</v>
      </c>
    </row>
    <row r="1034" spans="1:7" ht="204" x14ac:dyDescent="0.3">
      <c r="A1034" s="16"/>
      <c r="B1034" s="16"/>
      <c r="C1034" s="16"/>
      <c r="D1034" s="17" t="s">
        <v>305</v>
      </c>
      <c r="E1034" s="16"/>
      <c r="F1034" s="16"/>
      <c r="G1034" s="16"/>
    </row>
    <row r="1035" spans="1:7" x14ac:dyDescent="0.3">
      <c r="A1035" s="12" t="s">
        <v>288</v>
      </c>
      <c r="B1035" s="13" t="s">
        <v>18</v>
      </c>
      <c r="C1035" s="13" t="s">
        <v>53</v>
      </c>
      <c r="D1035" s="17" t="s">
        <v>289</v>
      </c>
      <c r="E1035" s="14">
        <v>2</v>
      </c>
      <c r="F1035" s="31"/>
      <c r="G1035" s="15">
        <f>ROUND(E1035*F1035,2)</f>
        <v>0</v>
      </c>
    </row>
    <row r="1036" spans="1:7" ht="132.6" x14ac:dyDescent="0.3">
      <c r="A1036" s="16"/>
      <c r="B1036" s="16"/>
      <c r="C1036" s="16"/>
      <c r="D1036" s="17" t="s">
        <v>290</v>
      </c>
      <c r="E1036" s="16"/>
      <c r="F1036" s="16"/>
      <c r="G1036" s="16"/>
    </row>
    <row r="1037" spans="1:7" x14ac:dyDescent="0.3">
      <c r="A1037" s="12" t="s">
        <v>285</v>
      </c>
      <c r="B1037" s="13" t="s">
        <v>18</v>
      </c>
      <c r="C1037" s="13" t="s">
        <v>53</v>
      </c>
      <c r="D1037" s="17" t="s">
        <v>286</v>
      </c>
      <c r="E1037" s="14">
        <v>4</v>
      </c>
      <c r="F1037" s="31"/>
      <c r="G1037" s="15">
        <f>ROUND(E1037*F1037,2)</f>
        <v>0</v>
      </c>
    </row>
    <row r="1038" spans="1:7" ht="132.6" x14ac:dyDescent="0.3">
      <c r="A1038" s="16"/>
      <c r="B1038" s="16"/>
      <c r="C1038" s="16"/>
      <c r="D1038" s="17" t="s">
        <v>287</v>
      </c>
      <c r="E1038" s="16"/>
      <c r="F1038" s="16"/>
      <c r="G1038" s="16"/>
    </row>
    <row r="1039" spans="1:7" x14ac:dyDescent="0.3">
      <c r="A1039" s="12" t="s">
        <v>637</v>
      </c>
      <c r="B1039" s="13" t="s">
        <v>18</v>
      </c>
      <c r="C1039" s="13" t="s">
        <v>53</v>
      </c>
      <c r="D1039" s="17" t="s">
        <v>638</v>
      </c>
      <c r="E1039" s="14">
        <v>12</v>
      </c>
      <c r="F1039" s="31"/>
      <c r="G1039" s="15">
        <f>ROUND(E1039*F1039,2)</f>
        <v>0</v>
      </c>
    </row>
    <row r="1040" spans="1:7" ht="132.6" x14ac:dyDescent="0.3">
      <c r="A1040" s="16"/>
      <c r="B1040" s="16"/>
      <c r="C1040" s="16"/>
      <c r="D1040" s="17" t="s">
        <v>639</v>
      </c>
      <c r="E1040" s="16"/>
      <c r="F1040" s="16"/>
      <c r="G1040" s="16"/>
    </row>
    <row r="1041" spans="1:7" x14ac:dyDescent="0.3">
      <c r="A1041" s="12" t="s">
        <v>309</v>
      </c>
      <c r="B1041" s="13" t="s">
        <v>18</v>
      </c>
      <c r="C1041" s="13" t="s">
        <v>170</v>
      </c>
      <c r="D1041" s="17" t="s">
        <v>310</v>
      </c>
      <c r="E1041" s="14">
        <v>225.42</v>
      </c>
      <c r="F1041" s="31"/>
      <c r="G1041" s="15">
        <f>ROUND(E1041*F1041,2)</f>
        <v>0</v>
      </c>
    </row>
    <row r="1042" spans="1:7" ht="397.8" x14ac:dyDescent="0.3">
      <c r="A1042" s="16"/>
      <c r="B1042" s="16"/>
      <c r="C1042" s="16"/>
      <c r="D1042" s="17" t="s">
        <v>311</v>
      </c>
      <c r="E1042" s="16"/>
      <c r="F1042" s="16"/>
      <c r="G1042" s="16"/>
    </row>
    <row r="1043" spans="1:7" x14ac:dyDescent="0.3">
      <c r="A1043" s="12" t="s">
        <v>874</v>
      </c>
      <c r="B1043" s="13" t="s">
        <v>18</v>
      </c>
      <c r="C1043" s="13" t="s">
        <v>170</v>
      </c>
      <c r="D1043" s="17" t="s">
        <v>875</v>
      </c>
      <c r="E1043" s="14">
        <v>11.1</v>
      </c>
      <c r="F1043" s="31"/>
      <c r="G1043" s="15">
        <f>ROUND(E1043*F1043,2)</f>
        <v>0</v>
      </c>
    </row>
    <row r="1044" spans="1:7" ht="275.39999999999998" x14ac:dyDescent="0.3">
      <c r="A1044" s="16"/>
      <c r="B1044" s="16"/>
      <c r="C1044" s="16"/>
      <c r="D1044" s="17" t="s">
        <v>876</v>
      </c>
      <c r="E1044" s="16"/>
      <c r="F1044" s="16"/>
      <c r="G1044" s="16"/>
    </row>
    <row r="1045" spans="1:7" x14ac:dyDescent="0.3">
      <c r="A1045" s="12" t="s">
        <v>758</v>
      </c>
      <c r="B1045" s="13" t="s">
        <v>18</v>
      </c>
      <c r="C1045" s="13" t="s">
        <v>19</v>
      </c>
      <c r="D1045" s="17" t="s">
        <v>759</v>
      </c>
      <c r="E1045" s="14">
        <v>1</v>
      </c>
      <c r="F1045" s="31"/>
      <c r="G1045" s="15">
        <f>ROUND(E1045*F1045,2)</f>
        <v>0</v>
      </c>
    </row>
    <row r="1046" spans="1:7" ht="306" x14ac:dyDescent="0.3">
      <c r="A1046" s="16"/>
      <c r="B1046" s="16"/>
      <c r="C1046" s="16"/>
      <c r="D1046" s="17" t="s">
        <v>760</v>
      </c>
      <c r="E1046" s="16"/>
      <c r="F1046" s="16"/>
      <c r="G1046" s="16"/>
    </row>
    <row r="1047" spans="1:7" x14ac:dyDescent="0.3">
      <c r="A1047" s="12" t="s">
        <v>315</v>
      </c>
      <c r="B1047" s="13" t="s">
        <v>18</v>
      </c>
      <c r="C1047" s="13" t="s">
        <v>19</v>
      </c>
      <c r="D1047" s="17" t="s">
        <v>316</v>
      </c>
      <c r="E1047" s="14">
        <v>3</v>
      </c>
      <c r="F1047" s="31"/>
      <c r="G1047" s="15">
        <f>ROUND(E1047*F1047,2)</f>
        <v>0</v>
      </c>
    </row>
    <row r="1048" spans="1:7" ht="306" x14ac:dyDescent="0.3">
      <c r="A1048" s="16"/>
      <c r="B1048" s="16"/>
      <c r="C1048" s="16"/>
      <c r="D1048" s="17" t="s">
        <v>317</v>
      </c>
      <c r="E1048" s="16"/>
      <c r="F1048" s="16"/>
      <c r="G1048" s="16"/>
    </row>
    <row r="1049" spans="1:7" x14ac:dyDescent="0.3">
      <c r="A1049" s="12" t="s">
        <v>877</v>
      </c>
      <c r="B1049" s="13" t="s">
        <v>18</v>
      </c>
      <c r="C1049" s="13" t="s">
        <v>19</v>
      </c>
      <c r="D1049" s="17" t="s">
        <v>878</v>
      </c>
      <c r="E1049" s="14">
        <v>3</v>
      </c>
      <c r="F1049" s="31"/>
      <c r="G1049" s="15">
        <f>ROUND(E1049*F1049,2)</f>
        <v>0</v>
      </c>
    </row>
    <row r="1050" spans="1:7" ht="306" x14ac:dyDescent="0.3">
      <c r="A1050" s="16"/>
      <c r="B1050" s="16"/>
      <c r="C1050" s="16"/>
      <c r="D1050" s="17" t="s">
        <v>879</v>
      </c>
      <c r="E1050" s="16"/>
      <c r="F1050" s="16"/>
      <c r="G1050" s="16"/>
    </row>
    <row r="1051" spans="1:7" x14ac:dyDescent="0.3">
      <c r="A1051" s="12" t="s">
        <v>312</v>
      </c>
      <c r="B1051" s="13" t="s">
        <v>18</v>
      </c>
      <c r="C1051" s="13" t="s">
        <v>19</v>
      </c>
      <c r="D1051" s="17" t="s">
        <v>313</v>
      </c>
      <c r="E1051" s="14">
        <v>2</v>
      </c>
      <c r="F1051" s="31"/>
      <c r="G1051" s="15">
        <f>ROUND(E1051*F1051,2)</f>
        <v>0</v>
      </c>
    </row>
    <row r="1052" spans="1:7" ht="306" x14ac:dyDescent="0.3">
      <c r="A1052" s="16"/>
      <c r="B1052" s="16"/>
      <c r="C1052" s="16"/>
      <c r="D1052" s="17" t="s">
        <v>314</v>
      </c>
      <c r="E1052" s="16"/>
      <c r="F1052" s="16"/>
      <c r="G1052" s="16"/>
    </row>
    <row r="1053" spans="1:7" x14ac:dyDescent="0.3">
      <c r="A1053" s="12" t="s">
        <v>880</v>
      </c>
      <c r="B1053" s="13" t="s">
        <v>18</v>
      </c>
      <c r="C1053" s="13" t="s">
        <v>19</v>
      </c>
      <c r="D1053" s="17" t="s">
        <v>881</v>
      </c>
      <c r="E1053" s="14">
        <v>1</v>
      </c>
      <c r="F1053" s="31"/>
      <c r="G1053" s="15">
        <f>ROUND(E1053*F1053,2)</f>
        <v>0</v>
      </c>
    </row>
    <row r="1054" spans="1:7" ht="306" x14ac:dyDescent="0.3">
      <c r="A1054" s="16"/>
      <c r="B1054" s="16"/>
      <c r="C1054" s="16"/>
      <c r="D1054" s="17" t="s">
        <v>882</v>
      </c>
      <c r="E1054" s="16"/>
      <c r="F1054" s="16"/>
      <c r="G1054" s="16"/>
    </row>
    <row r="1055" spans="1:7" x14ac:dyDescent="0.3">
      <c r="A1055" s="12" t="s">
        <v>883</v>
      </c>
      <c r="B1055" s="13" t="s">
        <v>18</v>
      </c>
      <c r="C1055" s="13" t="s">
        <v>19</v>
      </c>
      <c r="D1055" s="17" t="s">
        <v>884</v>
      </c>
      <c r="E1055" s="14">
        <v>1</v>
      </c>
      <c r="F1055" s="31"/>
      <c r="G1055" s="15">
        <f>ROUND(E1055*F1055,2)</f>
        <v>0</v>
      </c>
    </row>
    <row r="1056" spans="1:7" ht="306" x14ac:dyDescent="0.3">
      <c r="A1056" s="16"/>
      <c r="B1056" s="16"/>
      <c r="C1056" s="16"/>
      <c r="D1056" s="17" t="s">
        <v>885</v>
      </c>
      <c r="E1056" s="16"/>
      <c r="F1056" s="16"/>
      <c r="G1056" s="16"/>
    </row>
    <row r="1057" spans="1:7" x14ac:dyDescent="0.3">
      <c r="A1057" s="16"/>
      <c r="B1057" s="16"/>
      <c r="C1057" s="16"/>
      <c r="D1057" s="28" t="s">
        <v>886</v>
      </c>
      <c r="E1057" s="14">
        <v>1</v>
      </c>
      <c r="F1057" s="18">
        <f>G1013+G1015+G1017+G1019+G1021+G1023+G1025+G1027+G1029+G1031+G1033+G1035+G1037+G1039+G1041+G1043+G1045+G1047+G1049+G1051+G1053+G1055</f>
        <v>0</v>
      </c>
      <c r="G1057" s="18">
        <f>ROUND(E1057*F1057,2)</f>
        <v>0</v>
      </c>
    </row>
    <row r="1058" spans="1:7" ht="1.05" customHeight="1" x14ac:dyDescent="0.3">
      <c r="A1058" s="19"/>
      <c r="B1058" s="19"/>
      <c r="C1058" s="19"/>
      <c r="D1058" s="29"/>
      <c r="E1058" s="19"/>
      <c r="F1058" s="19"/>
      <c r="G1058" s="19"/>
    </row>
    <row r="1059" spans="1:7" x14ac:dyDescent="0.3">
      <c r="A1059" s="20" t="s">
        <v>887</v>
      </c>
      <c r="B1059" s="20" t="s">
        <v>10</v>
      </c>
      <c r="C1059" s="20" t="s">
        <v>11</v>
      </c>
      <c r="D1059" s="30" t="s">
        <v>320</v>
      </c>
      <c r="E1059" s="21">
        <f>E1070</f>
        <v>1</v>
      </c>
      <c r="F1059" s="21">
        <f>F1070</f>
        <v>0</v>
      </c>
      <c r="G1059" s="21">
        <f>G1070</f>
        <v>0</v>
      </c>
    </row>
    <row r="1060" spans="1:7" ht="20.399999999999999" x14ac:dyDescent="0.3">
      <c r="A1060" s="12" t="s">
        <v>321</v>
      </c>
      <c r="B1060" s="13" t="s">
        <v>18</v>
      </c>
      <c r="C1060" s="13" t="s">
        <v>19</v>
      </c>
      <c r="D1060" s="17" t="s">
        <v>322</v>
      </c>
      <c r="E1060" s="14">
        <v>1</v>
      </c>
      <c r="F1060" s="31"/>
      <c r="G1060" s="15">
        <f>ROUND(E1060*F1060,2)</f>
        <v>0</v>
      </c>
    </row>
    <row r="1061" spans="1:7" ht="409.6" x14ac:dyDescent="0.3">
      <c r="A1061" s="16"/>
      <c r="B1061" s="16"/>
      <c r="C1061" s="16"/>
      <c r="D1061" s="17" t="s">
        <v>323</v>
      </c>
      <c r="E1061" s="16"/>
      <c r="F1061" s="16"/>
      <c r="G1061" s="16"/>
    </row>
    <row r="1062" spans="1:7" ht="20.399999999999999" x14ac:dyDescent="0.3">
      <c r="A1062" s="12" t="s">
        <v>888</v>
      </c>
      <c r="B1062" s="13" t="s">
        <v>18</v>
      </c>
      <c r="C1062" s="13" t="s">
        <v>53</v>
      </c>
      <c r="D1062" s="17" t="s">
        <v>646</v>
      </c>
      <c r="E1062" s="14">
        <v>15</v>
      </c>
      <c r="F1062" s="31"/>
      <c r="G1062" s="15">
        <f>ROUND(E1062*F1062,2)</f>
        <v>0</v>
      </c>
    </row>
    <row r="1063" spans="1:7" ht="255" x14ac:dyDescent="0.3">
      <c r="A1063" s="16"/>
      <c r="B1063" s="16"/>
      <c r="C1063" s="16"/>
      <c r="D1063" s="17" t="s">
        <v>647</v>
      </c>
      <c r="E1063" s="16"/>
      <c r="F1063" s="16"/>
      <c r="G1063" s="16"/>
    </row>
    <row r="1064" spans="1:7" ht="20.399999999999999" x14ac:dyDescent="0.3">
      <c r="A1064" s="12" t="s">
        <v>889</v>
      </c>
      <c r="B1064" s="13" t="s">
        <v>18</v>
      </c>
      <c r="C1064" s="13" t="s">
        <v>53</v>
      </c>
      <c r="D1064" s="17" t="s">
        <v>325</v>
      </c>
      <c r="E1064" s="14">
        <v>50</v>
      </c>
      <c r="F1064" s="31"/>
      <c r="G1064" s="15">
        <f>ROUND(E1064*F1064,2)</f>
        <v>0</v>
      </c>
    </row>
    <row r="1065" spans="1:7" ht="255" x14ac:dyDescent="0.3">
      <c r="A1065" s="16"/>
      <c r="B1065" s="16"/>
      <c r="C1065" s="16"/>
      <c r="D1065" s="17" t="s">
        <v>326</v>
      </c>
      <c r="E1065" s="16"/>
      <c r="F1065" s="16"/>
      <c r="G1065" s="16"/>
    </row>
    <row r="1066" spans="1:7" ht="20.399999999999999" x14ac:dyDescent="0.3">
      <c r="A1066" s="12" t="s">
        <v>890</v>
      </c>
      <c r="B1066" s="13" t="s">
        <v>18</v>
      </c>
      <c r="C1066" s="13" t="s">
        <v>53</v>
      </c>
      <c r="D1066" s="17" t="s">
        <v>328</v>
      </c>
      <c r="E1066" s="14">
        <v>50</v>
      </c>
      <c r="F1066" s="31"/>
      <c r="G1066" s="15">
        <f>ROUND(E1066*F1066,2)</f>
        <v>0</v>
      </c>
    </row>
    <row r="1067" spans="1:7" ht="132.6" x14ac:dyDescent="0.3">
      <c r="A1067" s="16"/>
      <c r="B1067" s="16"/>
      <c r="C1067" s="16"/>
      <c r="D1067" s="17" t="s">
        <v>329</v>
      </c>
      <c r="E1067" s="16"/>
      <c r="F1067" s="16"/>
      <c r="G1067" s="16"/>
    </row>
    <row r="1068" spans="1:7" ht="20.399999999999999" x14ac:dyDescent="0.3">
      <c r="A1068" s="12" t="s">
        <v>891</v>
      </c>
      <c r="B1068" s="13" t="s">
        <v>18</v>
      </c>
      <c r="C1068" s="13" t="s">
        <v>53</v>
      </c>
      <c r="D1068" s="17" t="s">
        <v>654</v>
      </c>
      <c r="E1068" s="14">
        <v>15</v>
      </c>
      <c r="F1068" s="31"/>
      <c r="G1068" s="15">
        <f>ROUND(E1068*F1068,2)</f>
        <v>0</v>
      </c>
    </row>
    <row r="1069" spans="1:7" ht="132.6" x14ac:dyDescent="0.3">
      <c r="A1069" s="16"/>
      <c r="B1069" s="16"/>
      <c r="C1069" s="16"/>
      <c r="D1069" s="17" t="s">
        <v>655</v>
      </c>
      <c r="E1069" s="16"/>
      <c r="F1069" s="16"/>
      <c r="G1069" s="16"/>
    </row>
    <row r="1070" spans="1:7" x14ac:dyDescent="0.3">
      <c r="A1070" s="16"/>
      <c r="B1070" s="16"/>
      <c r="C1070" s="16"/>
      <c r="D1070" s="28" t="s">
        <v>892</v>
      </c>
      <c r="E1070" s="14">
        <v>1</v>
      </c>
      <c r="F1070" s="18">
        <f>G1060+G1062+G1064+G1066+G1068</f>
        <v>0</v>
      </c>
      <c r="G1070" s="18">
        <f>ROUND(E1070*F1070,2)</f>
        <v>0</v>
      </c>
    </row>
    <row r="1071" spans="1:7" ht="1.05" customHeight="1" x14ac:dyDescent="0.3">
      <c r="A1071" s="19"/>
      <c r="B1071" s="19"/>
      <c r="C1071" s="19"/>
      <c r="D1071" s="29"/>
      <c r="E1071" s="19"/>
      <c r="F1071" s="19"/>
      <c r="G1071" s="19"/>
    </row>
    <row r="1072" spans="1:7" x14ac:dyDescent="0.3">
      <c r="A1072" s="20" t="s">
        <v>893</v>
      </c>
      <c r="B1072" s="20" t="s">
        <v>10</v>
      </c>
      <c r="C1072" s="20" t="s">
        <v>11</v>
      </c>
      <c r="D1072" s="30" t="s">
        <v>84</v>
      </c>
      <c r="E1072" s="21">
        <f>E1075</f>
        <v>1</v>
      </c>
      <c r="F1072" s="21">
        <f>F1075</f>
        <v>0</v>
      </c>
      <c r="G1072" s="21">
        <f>G1075</f>
        <v>0</v>
      </c>
    </row>
    <row r="1073" spans="1:7" x14ac:dyDescent="0.3">
      <c r="A1073" s="12" t="s">
        <v>85</v>
      </c>
      <c r="B1073" s="13" t="s">
        <v>18</v>
      </c>
      <c r="C1073" s="13" t="s">
        <v>19</v>
      </c>
      <c r="D1073" s="17" t="s">
        <v>86</v>
      </c>
      <c r="E1073" s="14">
        <v>1</v>
      </c>
      <c r="F1073" s="31"/>
      <c r="G1073" s="15">
        <f>ROUND(E1073*F1073,2)</f>
        <v>0</v>
      </c>
    </row>
    <row r="1074" spans="1:7" ht="306" x14ac:dyDescent="0.3">
      <c r="A1074" s="16"/>
      <c r="B1074" s="16"/>
      <c r="C1074" s="16"/>
      <c r="D1074" s="17" t="s">
        <v>87</v>
      </c>
      <c r="E1074" s="16"/>
      <c r="F1074" s="16"/>
      <c r="G1074" s="16"/>
    </row>
    <row r="1075" spans="1:7" x14ac:dyDescent="0.3">
      <c r="A1075" s="16"/>
      <c r="B1075" s="16"/>
      <c r="C1075" s="16"/>
      <c r="D1075" s="28" t="s">
        <v>894</v>
      </c>
      <c r="E1075" s="14">
        <v>1</v>
      </c>
      <c r="F1075" s="18">
        <f>G1073</f>
        <v>0</v>
      </c>
      <c r="G1075" s="18">
        <f>ROUND(E1075*F1075,2)</f>
        <v>0</v>
      </c>
    </row>
    <row r="1076" spans="1:7" ht="1.05" customHeight="1" x14ac:dyDescent="0.3">
      <c r="A1076" s="19"/>
      <c r="B1076" s="19"/>
      <c r="C1076" s="19"/>
      <c r="D1076" s="29"/>
      <c r="E1076" s="19"/>
      <c r="F1076" s="19"/>
      <c r="G1076" s="19"/>
    </row>
    <row r="1077" spans="1:7" x14ac:dyDescent="0.3">
      <c r="A1077" s="20" t="s">
        <v>895</v>
      </c>
      <c r="B1077" s="20" t="s">
        <v>10</v>
      </c>
      <c r="C1077" s="20" t="s">
        <v>11</v>
      </c>
      <c r="D1077" s="30" t="s">
        <v>90</v>
      </c>
      <c r="E1077" s="21">
        <f>E1084</f>
        <v>1</v>
      </c>
      <c r="F1077" s="21">
        <f>F1084</f>
        <v>0</v>
      </c>
      <c r="G1077" s="21">
        <f>G1084</f>
        <v>0</v>
      </c>
    </row>
    <row r="1078" spans="1:7" x14ac:dyDescent="0.3">
      <c r="A1078" s="12" t="s">
        <v>334</v>
      </c>
      <c r="B1078" s="13" t="s">
        <v>18</v>
      </c>
      <c r="C1078" s="13" t="s">
        <v>19</v>
      </c>
      <c r="D1078" s="17" t="s">
        <v>335</v>
      </c>
      <c r="E1078" s="14">
        <v>1</v>
      </c>
      <c r="F1078" s="31"/>
      <c r="G1078" s="15">
        <f>ROUND(E1078*F1078,2)</f>
        <v>0</v>
      </c>
    </row>
    <row r="1079" spans="1:7" ht="193.8" x14ac:dyDescent="0.3">
      <c r="A1079" s="16"/>
      <c r="B1079" s="16"/>
      <c r="C1079" s="16"/>
      <c r="D1079" s="17" t="s">
        <v>336</v>
      </c>
      <c r="E1079" s="16"/>
      <c r="F1079" s="16"/>
      <c r="G1079" s="16"/>
    </row>
    <row r="1080" spans="1:7" ht="30.6" x14ac:dyDescent="0.3">
      <c r="A1080" s="12" t="s">
        <v>91</v>
      </c>
      <c r="B1080" s="13" t="s">
        <v>18</v>
      </c>
      <c r="C1080" s="13" t="s">
        <v>19</v>
      </c>
      <c r="D1080" s="17" t="s">
        <v>92</v>
      </c>
      <c r="E1080" s="14">
        <v>1</v>
      </c>
      <c r="F1080" s="31"/>
      <c r="G1080" s="15">
        <f>ROUND(E1080*F1080,2)</f>
        <v>0</v>
      </c>
    </row>
    <row r="1081" spans="1:7" ht="409.6" x14ac:dyDescent="0.3">
      <c r="A1081" s="16"/>
      <c r="B1081" s="16"/>
      <c r="C1081" s="16"/>
      <c r="D1081" s="17" t="s">
        <v>93</v>
      </c>
      <c r="E1081" s="16"/>
      <c r="F1081" s="16"/>
      <c r="G1081" s="16"/>
    </row>
    <row r="1082" spans="1:7" ht="20.399999999999999" x14ac:dyDescent="0.3">
      <c r="A1082" s="12" t="s">
        <v>94</v>
      </c>
      <c r="B1082" s="13" t="s">
        <v>18</v>
      </c>
      <c r="C1082" s="13" t="s">
        <v>19</v>
      </c>
      <c r="D1082" s="17" t="s">
        <v>95</v>
      </c>
      <c r="E1082" s="14">
        <v>1</v>
      </c>
      <c r="F1082" s="31"/>
      <c r="G1082" s="15">
        <f>ROUND(E1082*F1082,2)</f>
        <v>0</v>
      </c>
    </row>
    <row r="1083" spans="1:7" ht="409.6" x14ac:dyDescent="0.3">
      <c r="A1083" s="16"/>
      <c r="B1083" s="16"/>
      <c r="C1083" s="16"/>
      <c r="D1083" s="17" t="s">
        <v>96</v>
      </c>
      <c r="E1083" s="16"/>
      <c r="F1083" s="16"/>
      <c r="G1083" s="16"/>
    </row>
    <row r="1084" spans="1:7" x14ac:dyDescent="0.3">
      <c r="A1084" s="16"/>
      <c r="B1084" s="16"/>
      <c r="C1084" s="16"/>
      <c r="D1084" s="28" t="s">
        <v>896</v>
      </c>
      <c r="E1084" s="14">
        <v>1</v>
      </c>
      <c r="F1084" s="18">
        <f>G1078+G1080+G1082</f>
        <v>0</v>
      </c>
      <c r="G1084" s="18">
        <f>ROUND(E1084*F1084,2)</f>
        <v>0</v>
      </c>
    </row>
    <row r="1085" spans="1:7" ht="1.05" customHeight="1" x14ac:dyDescent="0.3">
      <c r="A1085" s="19"/>
      <c r="B1085" s="19"/>
      <c r="C1085" s="19"/>
      <c r="D1085" s="29"/>
      <c r="E1085" s="19"/>
      <c r="F1085" s="19"/>
      <c r="G1085" s="19"/>
    </row>
    <row r="1086" spans="1:7" x14ac:dyDescent="0.3">
      <c r="A1086" s="20" t="s">
        <v>98</v>
      </c>
      <c r="B1086" s="20" t="s">
        <v>10</v>
      </c>
      <c r="C1086" s="20" t="s">
        <v>11</v>
      </c>
      <c r="D1086" s="30" t="s">
        <v>99</v>
      </c>
      <c r="E1086" s="21">
        <f>E1089</f>
        <v>1</v>
      </c>
      <c r="F1086" s="21">
        <f>F1089</f>
        <v>0</v>
      </c>
      <c r="G1086" s="21">
        <f>G1089</f>
        <v>0</v>
      </c>
    </row>
    <row r="1087" spans="1:7" ht="20.399999999999999" x14ac:dyDescent="0.3">
      <c r="A1087" s="12" t="s">
        <v>100</v>
      </c>
      <c r="B1087" s="13" t="s">
        <v>18</v>
      </c>
      <c r="C1087" s="13" t="s">
        <v>19</v>
      </c>
      <c r="D1087" s="17" t="s">
        <v>101</v>
      </c>
      <c r="E1087" s="14">
        <v>1</v>
      </c>
      <c r="F1087" s="31"/>
      <c r="G1087" s="15">
        <f>ROUND(E1087*F1087,2)</f>
        <v>0</v>
      </c>
    </row>
    <row r="1088" spans="1:7" ht="409.6" x14ac:dyDescent="0.3">
      <c r="A1088" s="16"/>
      <c r="B1088" s="16"/>
      <c r="C1088" s="16"/>
      <c r="D1088" s="17" t="s">
        <v>102</v>
      </c>
      <c r="E1088" s="16"/>
      <c r="F1088" s="16"/>
      <c r="G1088" s="16"/>
    </row>
    <row r="1089" spans="1:7" x14ac:dyDescent="0.3">
      <c r="A1089" s="16"/>
      <c r="B1089" s="16"/>
      <c r="C1089" s="16"/>
      <c r="D1089" s="28" t="s">
        <v>103</v>
      </c>
      <c r="E1089" s="14">
        <v>1</v>
      </c>
      <c r="F1089" s="18">
        <f>G1087</f>
        <v>0</v>
      </c>
      <c r="G1089" s="18">
        <f>ROUND(E1089*F1089,2)</f>
        <v>0</v>
      </c>
    </row>
    <row r="1090" spans="1:7" ht="1.05" customHeight="1" x14ac:dyDescent="0.3">
      <c r="A1090" s="19"/>
      <c r="B1090" s="19"/>
      <c r="C1090" s="19"/>
      <c r="D1090" s="29"/>
      <c r="E1090" s="19"/>
      <c r="F1090" s="19"/>
      <c r="G1090" s="19"/>
    </row>
    <row r="1091" spans="1:7" x14ac:dyDescent="0.3">
      <c r="A1091" s="16"/>
      <c r="B1091" s="16"/>
      <c r="C1091" s="16"/>
      <c r="D1091" s="28" t="s">
        <v>897</v>
      </c>
      <c r="E1091" s="14">
        <v>1</v>
      </c>
      <c r="F1091" s="18">
        <f>G983+G990+G1001+G1012+G1059+G1072+G1077+G1086</f>
        <v>0</v>
      </c>
      <c r="G1091" s="18">
        <f>ROUND(E1091*F1091,2)</f>
        <v>0</v>
      </c>
    </row>
    <row r="1092" spans="1:7" ht="1.05" customHeight="1" x14ac:dyDescent="0.3">
      <c r="A1092" s="19"/>
      <c r="B1092" s="19"/>
      <c r="C1092" s="19"/>
      <c r="D1092" s="29"/>
      <c r="E1092" s="19"/>
      <c r="F1092" s="19"/>
      <c r="G1092" s="19"/>
    </row>
    <row r="1093" spans="1:7" x14ac:dyDescent="0.3">
      <c r="A1093" s="10" t="s">
        <v>898</v>
      </c>
      <c r="B1093" s="10" t="s">
        <v>10</v>
      </c>
      <c r="C1093" s="10" t="s">
        <v>11</v>
      </c>
      <c r="D1093" s="27" t="s">
        <v>106</v>
      </c>
      <c r="E1093" s="11">
        <f>E1138</f>
        <v>1</v>
      </c>
      <c r="F1093" s="11">
        <f>F1138</f>
        <v>0</v>
      </c>
      <c r="G1093" s="11">
        <f>G1138</f>
        <v>0</v>
      </c>
    </row>
    <row r="1094" spans="1:7" x14ac:dyDescent="0.3">
      <c r="A1094" s="12" t="s">
        <v>899</v>
      </c>
      <c r="B1094" s="13" t="s">
        <v>18</v>
      </c>
      <c r="C1094" s="13" t="s">
        <v>11</v>
      </c>
      <c r="D1094" s="17" t="s">
        <v>900</v>
      </c>
      <c r="E1094" s="14">
        <v>1</v>
      </c>
      <c r="F1094" s="31"/>
      <c r="G1094" s="15">
        <f>ROUND(E1094*F1094,2)</f>
        <v>0</v>
      </c>
    </row>
    <row r="1095" spans="1:7" ht="153" x14ac:dyDescent="0.3">
      <c r="A1095" s="16"/>
      <c r="B1095" s="16"/>
      <c r="C1095" s="16"/>
      <c r="D1095" s="17" t="s">
        <v>381</v>
      </c>
      <c r="E1095" s="16"/>
      <c r="F1095" s="16"/>
      <c r="G1095" s="16"/>
    </row>
    <row r="1096" spans="1:7" x14ac:dyDescent="0.3">
      <c r="A1096" s="12" t="s">
        <v>901</v>
      </c>
      <c r="B1096" s="13" t="s">
        <v>18</v>
      </c>
      <c r="C1096" s="13" t="s">
        <v>11</v>
      </c>
      <c r="D1096" s="17" t="s">
        <v>902</v>
      </c>
      <c r="E1096" s="14">
        <v>1</v>
      </c>
      <c r="F1096" s="31"/>
      <c r="G1096" s="15">
        <f>ROUND(E1096*F1096,2)</f>
        <v>0</v>
      </c>
    </row>
    <row r="1097" spans="1:7" x14ac:dyDescent="0.3">
      <c r="A1097" s="12" t="s">
        <v>903</v>
      </c>
      <c r="B1097" s="13" t="s">
        <v>18</v>
      </c>
      <c r="C1097" s="13" t="s">
        <v>11</v>
      </c>
      <c r="D1097" s="17" t="s">
        <v>904</v>
      </c>
      <c r="E1097" s="14">
        <v>1</v>
      </c>
      <c r="F1097" s="31"/>
      <c r="G1097" s="15">
        <f>ROUND(E1097*F1097,2)</f>
        <v>0</v>
      </c>
    </row>
    <row r="1098" spans="1:7" ht="20.399999999999999" x14ac:dyDescent="0.3">
      <c r="A1098" s="16"/>
      <c r="B1098" s="16"/>
      <c r="C1098" s="16"/>
      <c r="D1098" s="17" t="s">
        <v>905</v>
      </c>
      <c r="E1098" s="16"/>
      <c r="F1098" s="16"/>
      <c r="G1098" s="16"/>
    </row>
    <row r="1099" spans="1:7" ht="20.399999999999999" x14ac:dyDescent="0.3">
      <c r="A1099" s="12" t="s">
        <v>144</v>
      </c>
      <c r="B1099" s="13" t="s">
        <v>18</v>
      </c>
      <c r="C1099" s="13" t="s">
        <v>114</v>
      </c>
      <c r="D1099" s="17" t="s">
        <v>145</v>
      </c>
      <c r="E1099" s="14">
        <v>10</v>
      </c>
      <c r="F1099" s="31"/>
      <c r="G1099" s="15">
        <f>ROUND(E1099*F1099,2)</f>
        <v>0</v>
      </c>
    </row>
    <row r="1100" spans="1:7" ht="275.39999999999998" x14ac:dyDescent="0.3">
      <c r="A1100" s="16"/>
      <c r="B1100" s="16"/>
      <c r="C1100" s="16"/>
      <c r="D1100" s="17" t="s">
        <v>146</v>
      </c>
      <c r="E1100" s="16"/>
      <c r="F1100" s="16"/>
      <c r="G1100" s="16"/>
    </row>
    <row r="1101" spans="1:7" x14ac:dyDescent="0.3">
      <c r="A1101" s="12" t="s">
        <v>138</v>
      </c>
      <c r="B1101" s="13" t="s">
        <v>18</v>
      </c>
      <c r="C1101" s="13" t="s">
        <v>114</v>
      </c>
      <c r="D1101" s="17" t="s">
        <v>139</v>
      </c>
      <c r="E1101" s="14">
        <v>36</v>
      </c>
      <c r="F1101" s="31"/>
      <c r="G1101" s="15">
        <f>ROUND(E1101*F1101,2)</f>
        <v>0</v>
      </c>
    </row>
    <row r="1102" spans="1:7" ht="316.2" x14ac:dyDescent="0.3">
      <c r="A1102" s="16"/>
      <c r="B1102" s="16"/>
      <c r="C1102" s="16"/>
      <c r="D1102" s="17" t="s">
        <v>140</v>
      </c>
      <c r="E1102" s="16"/>
      <c r="F1102" s="16"/>
      <c r="G1102" s="16"/>
    </row>
    <row r="1103" spans="1:7" ht="20.399999999999999" x14ac:dyDescent="0.3">
      <c r="A1103" s="12" t="s">
        <v>141</v>
      </c>
      <c r="B1103" s="13" t="s">
        <v>18</v>
      </c>
      <c r="C1103" s="13" t="s">
        <v>114</v>
      </c>
      <c r="D1103" s="17" t="s">
        <v>142</v>
      </c>
      <c r="E1103" s="14">
        <v>10</v>
      </c>
      <c r="F1103" s="31"/>
      <c r="G1103" s="15">
        <f>ROUND(E1103*F1103,2)</f>
        <v>0</v>
      </c>
    </row>
    <row r="1104" spans="1:7" ht="91.8" x14ac:dyDescent="0.3">
      <c r="A1104" s="16"/>
      <c r="B1104" s="16"/>
      <c r="C1104" s="16"/>
      <c r="D1104" s="17" t="s">
        <v>143</v>
      </c>
      <c r="E1104" s="16"/>
      <c r="F1104" s="16"/>
      <c r="G1104" s="16"/>
    </row>
    <row r="1105" spans="1:7" x14ac:dyDescent="0.3">
      <c r="A1105" s="12" t="s">
        <v>786</v>
      </c>
      <c r="B1105" s="13" t="s">
        <v>18</v>
      </c>
      <c r="C1105" s="13" t="s">
        <v>11</v>
      </c>
      <c r="D1105" s="17" t="s">
        <v>787</v>
      </c>
      <c r="E1105" s="14">
        <v>50</v>
      </c>
      <c r="F1105" s="31"/>
      <c r="G1105" s="15">
        <f>ROUND(E1105*F1105,2)</f>
        <v>0</v>
      </c>
    </row>
    <row r="1106" spans="1:7" ht="132.6" x14ac:dyDescent="0.3">
      <c r="A1106" s="16"/>
      <c r="B1106" s="16"/>
      <c r="C1106" s="16"/>
      <c r="D1106" s="17" t="s">
        <v>788</v>
      </c>
      <c r="E1106" s="16"/>
      <c r="F1106" s="16"/>
      <c r="G1106" s="16"/>
    </row>
    <row r="1107" spans="1:7" x14ac:dyDescent="0.3">
      <c r="A1107" s="12" t="s">
        <v>789</v>
      </c>
      <c r="B1107" s="13" t="s">
        <v>18</v>
      </c>
      <c r="C1107" s="13" t="s">
        <v>53</v>
      </c>
      <c r="D1107" s="17" t="s">
        <v>790</v>
      </c>
      <c r="E1107" s="14">
        <v>160</v>
      </c>
      <c r="F1107" s="31"/>
      <c r="G1107" s="15">
        <f>ROUND(E1107*F1107,2)</f>
        <v>0</v>
      </c>
    </row>
    <row r="1108" spans="1:7" ht="40.799999999999997" x14ac:dyDescent="0.3">
      <c r="A1108" s="16"/>
      <c r="B1108" s="16"/>
      <c r="C1108" s="16"/>
      <c r="D1108" s="17" t="s">
        <v>791</v>
      </c>
      <c r="E1108" s="16"/>
      <c r="F1108" s="16"/>
      <c r="G1108" s="16"/>
    </row>
    <row r="1109" spans="1:7" ht="20.399999999999999" x14ac:dyDescent="0.3">
      <c r="A1109" s="13" t="s">
        <v>782</v>
      </c>
      <c r="B1109" s="13" t="s">
        <v>18</v>
      </c>
      <c r="C1109" s="13" t="s">
        <v>114</v>
      </c>
      <c r="D1109" s="17" t="s">
        <v>676</v>
      </c>
      <c r="E1109" s="14">
        <v>2</v>
      </c>
      <c r="F1109" s="31"/>
      <c r="G1109" s="15">
        <f>ROUND(E1109*F1109,2)</f>
        <v>0</v>
      </c>
    </row>
    <row r="1110" spans="1:7" ht="61.2" x14ac:dyDescent="0.3">
      <c r="A1110" s="16"/>
      <c r="B1110" s="16"/>
      <c r="C1110" s="16"/>
      <c r="D1110" s="17" t="s">
        <v>783</v>
      </c>
      <c r="E1110" s="16"/>
      <c r="F1110" s="16"/>
      <c r="G1110" s="16"/>
    </row>
    <row r="1111" spans="1:7" x14ac:dyDescent="0.3">
      <c r="A1111" s="12" t="s">
        <v>126</v>
      </c>
      <c r="B1111" s="13" t="s">
        <v>18</v>
      </c>
      <c r="C1111" s="13" t="s">
        <v>19</v>
      </c>
      <c r="D1111" s="17" t="s">
        <v>127</v>
      </c>
      <c r="E1111" s="14">
        <v>16</v>
      </c>
      <c r="F1111" s="31"/>
      <c r="G1111" s="15">
        <f>ROUND(E1111*F1111,2)</f>
        <v>0</v>
      </c>
    </row>
    <row r="1112" spans="1:7" ht="61.2" x14ac:dyDescent="0.3">
      <c r="A1112" s="16"/>
      <c r="B1112" s="16"/>
      <c r="C1112" s="16"/>
      <c r="D1112" s="17" t="s">
        <v>128</v>
      </c>
      <c r="E1112" s="16"/>
      <c r="F1112" s="16"/>
      <c r="G1112" s="16"/>
    </row>
    <row r="1113" spans="1:7" x14ac:dyDescent="0.3">
      <c r="A1113" s="12" t="s">
        <v>129</v>
      </c>
      <c r="B1113" s="13" t="s">
        <v>18</v>
      </c>
      <c r="C1113" s="13" t="s">
        <v>19</v>
      </c>
      <c r="D1113" s="17" t="s">
        <v>130</v>
      </c>
      <c r="E1113" s="14">
        <v>18</v>
      </c>
      <c r="F1113" s="31"/>
      <c r="G1113" s="15">
        <f>ROUND(E1113*F1113,2)</f>
        <v>0</v>
      </c>
    </row>
    <row r="1114" spans="1:7" ht="71.400000000000006" x14ac:dyDescent="0.3">
      <c r="A1114" s="16"/>
      <c r="B1114" s="16"/>
      <c r="C1114" s="16"/>
      <c r="D1114" s="17" t="s">
        <v>131</v>
      </c>
      <c r="E1114" s="16"/>
      <c r="F1114" s="16"/>
      <c r="G1114" s="16"/>
    </row>
    <row r="1115" spans="1:7" x14ac:dyDescent="0.3">
      <c r="A1115" s="12" t="s">
        <v>156</v>
      </c>
      <c r="B1115" s="13" t="s">
        <v>18</v>
      </c>
      <c r="C1115" s="13" t="s">
        <v>114</v>
      </c>
      <c r="D1115" s="17" t="s">
        <v>157</v>
      </c>
      <c r="E1115" s="14">
        <v>12</v>
      </c>
      <c r="F1115" s="31"/>
      <c r="G1115" s="15">
        <f>ROUND(E1115*F1115,2)</f>
        <v>0</v>
      </c>
    </row>
    <row r="1116" spans="1:7" ht="30.6" x14ac:dyDescent="0.3">
      <c r="A1116" s="16"/>
      <c r="B1116" s="16"/>
      <c r="C1116" s="16"/>
      <c r="D1116" s="17" t="s">
        <v>158</v>
      </c>
      <c r="E1116" s="16"/>
      <c r="F1116" s="16"/>
      <c r="G1116" s="16"/>
    </row>
    <row r="1117" spans="1:7" ht="20.399999999999999" x14ac:dyDescent="0.3">
      <c r="A1117" s="12" t="s">
        <v>394</v>
      </c>
      <c r="B1117" s="13" t="s">
        <v>18</v>
      </c>
      <c r="C1117" s="13" t="s">
        <v>114</v>
      </c>
      <c r="D1117" s="17" t="s">
        <v>395</v>
      </c>
      <c r="E1117" s="14">
        <v>3</v>
      </c>
      <c r="F1117" s="31"/>
      <c r="G1117" s="15">
        <f>ROUND(E1117*F1117,2)</f>
        <v>0</v>
      </c>
    </row>
    <row r="1118" spans="1:7" ht="20.399999999999999" x14ac:dyDescent="0.3">
      <c r="A1118" s="12" t="s">
        <v>402</v>
      </c>
      <c r="B1118" s="13" t="s">
        <v>18</v>
      </c>
      <c r="C1118" s="13" t="s">
        <v>53</v>
      </c>
      <c r="D1118" s="17" t="s">
        <v>403</v>
      </c>
      <c r="E1118" s="14">
        <v>80</v>
      </c>
      <c r="F1118" s="31"/>
      <c r="G1118" s="15">
        <f>ROUND(E1118*F1118,2)</f>
        <v>0</v>
      </c>
    </row>
    <row r="1119" spans="1:7" ht="61.2" x14ac:dyDescent="0.3">
      <c r="A1119" s="16"/>
      <c r="B1119" s="16"/>
      <c r="C1119" s="16"/>
      <c r="D1119" s="17" t="s">
        <v>404</v>
      </c>
      <c r="E1119" s="16"/>
      <c r="F1119" s="16"/>
      <c r="G1119" s="16"/>
    </row>
    <row r="1120" spans="1:7" ht="20.399999999999999" x14ac:dyDescent="0.3">
      <c r="A1120" s="12" t="s">
        <v>117</v>
      </c>
      <c r="B1120" s="13" t="s">
        <v>18</v>
      </c>
      <c r="C1120" s="13" t="s">
        <v>19</v>
      </c>
      <c r="D1120" s="17" t="s">
        <v>118</v>
      </c>
      <c r="E1120" s="14">
        <v>6</v>
      </c>
      <c r="F1120" s="31"/>
      <c r="G1120" s="15">
        <f>ROUND(E1120*F1120,2)</f>
        <v>0</v>
      </c>
    </row>
    <row r="1121" spans="1:7" ht="122.4" x14ac:dyDescent="0.3">
      <c r="A1121" s="16"/>
      <c r="B1121" s="16"/>
      <c r="C1121" s="16"/>
      <c r="D1121" s="17" t="s">
        <v>119</v>
      </c>
      <c r="E1121" s="16"/>
      <c r="F1121" s="16"/>
      <c r="G1121" s="16"/>
    </row>
    <row r="1122" spans="1:7" x14ac:dyDescent="0.3">
      <c r="A1122" s="12" t="s">
        <v>147</v>
      </c>
      <c r="B1122" s="13" t="s">
        <v>18</v>
      </c>
      <c r="C1122" s="13" t="s">
        <v>53</v>
      </c>
      <c r="D1122" s="17" t="s">
        <v>148</v>
      </c>
      <c r="E1122" s="14">
        <v>360</v>
      </c>
      <c r="F1122" s="31"/>
      <c r="G1122" s="15">
        <f>ROUND(E1122*F1122,2)</f>
        <v>0</v>
      </c>
    </row>
    <row r="1123" spans="1:7" ht="91.8" x14ac:dyDescent="0.3">
      <c r="A1123" s="16"/>
      <c r="B1123" s="16"/>
      <c r="C1123" s="16"/>
      <c r="D1123" s="17" t="s">
        <v>149</v>
      </c>
      <c r="E1123" s="16"/>
      <c r="F1123" s="16"/>
      <c r="G1123" s="16"/>
    </row>
    <row r="1124" spans="1:7" x14ac:dyDescent="0.3">
      <c r="A1124" s="12" t="s">
        <v>411</v>
      </c>
      <c r="B1124" s="13" t="s">
        <v>18</v>
      </c>
      <c r="C1124" s="13" t="s">
        <v>53</v>
      </c>
      <c r="D1124" s="17" t="s">
        <v>412</v>
      </c>
      <c r="E1124" s="14">
        <v>360</v>
      </c>
      <c r="F1124" s="31"/>
      <c r="G1124" s="15">
        <f>ROUND(E1124*F1124,2)</f>
        <v>0</v>
      </c>
    </row>
    <row r="1125" spans="1:7" ht="91.8" x14ac:dyDescent="0.3">
      <c r="A1125" s="16"/>
      <c r="B1125" s="16"/>
      <c r="C1125" s="16"/>
      <c r="D1125" s="17" t="s">
        <v>413</v>
      </c>
      <c r="E1125" s="16"/>
      <c r="F1125" s="16"/>
      <c r="G1125" s="16"/>
    </row>
    <row r="1126" spans="1:7" x14ac:dyDescent="0.3">
      <c r="A1126" s="12" t="s">
        <v>405</v>
      </c>
      <c r="B1126" s="13" t="s">
        <v>18</v>
      </c>
      <c r="C1126" s="13" t="s">
        <v>53</v>
      </c>
      <c r="D1126" s="17" t="s">
        <v>406</v>
      </c>
      <c r="E1126" s="14">
        <v>200</v>
      </c>
      <c r="F1126" s="31"/>
      <c r="G1126" s="15">
        <f>ROUND(E1126*F1126,2)</f>
        <v>0</v>
      </c>
    </row>
    <row r="1127" spans="1:7" ht="91.8" x14ac:dyDescent="0.3">
      <c r="A1127" s="16"/>
      <c r="B1127" s="16"/>
      <c r="C1127" s="16"/>
      <c r="D1127" s="17" t="s">
        <v>407</v>
      </c>
      <c r="E1127" s="16"/>
      <c r="F1127" s="16"/>
      <c r="G1127" s="16"/>
    </row>
    <row r="1128" spans="1:7" x14ac:dyDescent="0.3">
      <c r="A1128" s="12" t="s">
        <v>408</v>
      </c>
      <c r="B1128" s="13" t="s">
        <v>18</v>
      </c>
      <c r="C1128" s="13" t="s">
        <v>53</v>
      </c>
      <c r="D1128" s="17" t="s">
        <v>409</v>
      </c>
      <c r="E1128" s="14">
        <v>80</v>
      </c>
      <c r="F1128" s="31"/>
      <c r="G1128" s="15">
        <f>ROUND(E1128*F1128,2)</f>
        <v>0</v>
      </c>
    </row>
    <row r="1129" spans="1:7" ht="91.8" x14ac:dyDescent="0.3">
      <c r="A1129" s="16"/>
      <c r="B1129" s="16"/>
      <c r="C1129" s="16"/>
      <c r="D1129" s="17" t="s">
        <v>410</v>
      </c>
      <c r="E1129" s="16"/>
      <c r="F1129" s="16"/>
      <c r="G1129" s="16"/>
    </row>
    <row r="1130" spans="1:7" x14ac:dyDescent="0.3">
      <c r="A1130" s="12" t="s">
        <v>414</v>
      </c>
      <c r="B1130" s="13" t="s">
        <v>18</v>
      </c>
      <c r="C1130" s="13" t="s">
        <v>53</v>
      </c>
      <c r="D1130" s="17" t="s">
        <v>415</v>
      </c>
      <c r="E1130" s="14">
        <v>220</v>
      </c>
      <c r="F1130" s="31"/>
      <c r="G1130" s="15">
        <f>ROUND(E1130*F1130,2)</f>
        <v>0</v>
      </c>
    </row>
    <row r="1131" spans="1:7" ht="91.8" x14ac:dyDescent="0.3">
      <c r="A1131" s="16"/>
      <c r="B1131" s="16"/>
      <c r="C1131" s="16"/>
      <c r="D1131" s="17" t="s">
        <v>416</v>
      </c>
      <c r="E1131" s="16"/>
      <c r="F1131" s="16"/>
      <c r="G1131" s="16"/>
    </row>
    <row r="1132" spans="1:7" x14ac:dyDescent="0.3">
      <c r="A1132" s="12" t="s">
        <v>906</v>
      </c>
      <c r="B1132" s="13" t="s">
        <v>18</v>
      </c>
      <c r="C1132" s="13" t="s">
        <v>114</v>
      </c>
      <c r="D1132" s="17" t="s">
        <v>907</v>
      </c>
      <c r="E1132" s="14">
        <v>1</v>
      </c>
      <c r="F1132" s="31"/>
      <c r="G1132" s="15">
        <f>ROUND(E1132*F1132,2)</f>
        <v>0</v>
      </c>
    </row>
    <row r="1133" spans="1:7" ht="20.399999999999999" x14ac:dyDescent="0.3">
      <c r="A1133" s="12" t="s">
        <v>908</v>
      </c>
      <c r="B1133" s="13" t="s">
        <v>18</v>
      </c>
      <c r="C1133" s="13" t="s">
        <v>114</v>
      </c>
      <c r="D1133" s="17" t="s">
        <v>389</v>
      </c>
      <c r="E1133" s="14">
        <v>1</v>
      </c>
      <c r="F1133" s="31"/>
      <c r="G1133" s="15">
        <f>ROUND(E1133*F1133,2)</f>
        <v>0</v>
      </c>
    </row>
    <row r="1134" spans="1:7" ht="40.799999999999997" x14ac:dyDescent="0.3">
      <c r="A1134" s="16"/>
      <c r="B1134" s="16"/>
      <c r="C1134" s="16"/>
      <c r="D1134" s="17" t="s">
        <v>390</v>
      </c>
      <c r="E1134" s="16"/>
      <c r="F1134" s="16"/>
      <c r="G1134" s="16"/>
    </row>
    <row r="1135" spans="1:7" ht="20.399999999999999" x14ac:dyDescent="0.3">
      <c r="A1135" s="12" t="s">
        <v>909</v>
      </c>
      <c r="B1135" s="13" t="s">
        <v>18</v>
      </c>
      <c r="C1135" s="13" t="s">
        <v>114</v>
      </c>
      <c r="D1135" s="17" t="s">
        <v>910</v>
      </c>
      <c r="E1135" s="14">
        <v>1</v>
      </c>
      <c r="F1135" s="31"/>
      <c r="G1135" s="15">
        <f>ROUND(E1135*F1135,2)</f>
        <v>0</v>
      </c>
    </row>
    <row r="1136" spans="1:7" ht="255" x14ac:dyDescent="0.3">
      <c r="A1136" s="16"/>
      <c r="B1136" s="16"/>
      <c r="C1136" s="16"/>
      <c r="D1136" s="17" t="s">
        <v>911</v>
      </c>
      <c r="E1136" s="16"/>
      <c r="F1136" s="16"/>
      <c r="G1136" s="16"/>
    </row>
    <row r="1137" spans="1:7" ht="30.6" x14ac:dyDescent="0.3">
      <c r="A1137" s="12" t="s">
        <v>162</v>
      </c>
      <c r="B1137" s="13" t="s">
        <v>18</v>
      </c>
      <c r="C1137" s="13" t="s">
        <v>114</v>
      </c>
      <c r="D1137" s="17" t="s">
        <v>163</v>
      </c>
      <c r="E1137" s="14">
        <v>1</v>
      </c>
      <c r="F1137" s="31"/>
      <c r="G1137" s="15">
        <f>ROUND(E1137*F1137,2)</f>
        <v>0</v>
      </c>
    </row>
    <row r="1138" spans="1:7" x14ac:dyDescent="0.3">
      <c r="A1138" s="16"/>
      <c r="B1138" s="16"/>
      <c r="C1138" s="16"/>
      <c r="D1138" s="28" t="s">
        <v>912</v>
      </c>
      <c r="E1138" s="14">
        <v>1</v>
      </c>
      <c r="F1138" s="18">
        <f>G1094+G1096+G1097+G1099+G1101+G1103+G1105+G1107+G1109+G1111+G1113+G1115+G1117+G1118+G1120+G1122+G1124+G1126+G1128+G1130+G1132+G1133+G1135+G1137</f>
        <v>0</v>
      </c>
      <c r="G1138" s="18">
        <f>ROUND(E1138*F1138,2)</f>
        <v>0</v>
      </c>
    </row>
    <row r="1139" spans="1:7" ht="1.05" customHeight="1" x14ac:dyDescent="0.3">
      <c r="A1139" s="19"/>
      <c r="B1139" s="19"/>
      <c r="C1139" s="19"/>
      <c r="D1139" s="29"/>
      <c r="E1139" s="19"/>
      <c r="F1139" s="19"/>
      <c r="G1139" s="19"/>
    </row>
    <row r="1140" spans="1:7" x14ac:dyDescent="0.3">
      <c r="A1140" s="10" t="s">
        <v>913</v>
      </c>
      <c r="B1140" s="10" t="s">
        <v>10</v>
      </c>
      <c r="C1140" s="10" t="s">
        <v>11</v>
      </c>
      <c r="D1140" s="27" t="s">
        <v>166</v>
      </c>
      <c r="E1140" s="11">
        <f>E1249</f>
        <v>1</v>
      </c>
      <c r="F1140" s="11">
        <f>F1249</f>
        <v>0</v>
      </c>
      <c r="G1140" s="11">
        <f>G1249</f>
        <v>0</v>
      </c>
    </row>
    <row r="1141" spans="1:7" x14ac:dyDescent="0.3">
      <c r="A1141" s="20" t="s">
        <v>914</v>
      </c>
      <c r="B1141" s="20" t="s">
        <v>10</v>
      </c>
      <c r="C1141" s="20" t="s">
        <v>11</v>
      </c>
      <c r="D1141" s="30" t="s">
        <v>168</v>
      </c>
      <c r="E1141" s="21">
        <f>E1188</f>
        <v>1</v>
      </c>
      <c r="F1141" s="21">
        <f>F1188</f>
        <v>0</v>
      </c>
      <c r="G1141" s="21">
        <f>G1188</f>
        <v>0</v>
      </c>
    </row>
    <row r="1142" spans="1:7" x14ac:dyDescent="0.3">
      <c r="A1142" s="12" t="s">
        <v>420</v>
      </c>
      <c r="B1142" s="13" t="s">
        <v>18</v>
      </c>
      <c r="C1142" s="13" t="s">
        <v>19</v>
      </c>
      <c r="D1142" s="17" t="s">
        <v>421</v>
      </c>
      <c r="E1142" s="14">
        <v>6</v>
      </c>
      <c r="F1142" s="31"/>
      <c r="G1142" s="15">
        <f>ROUND(E1142*F1142,2)</f>
        <v>0</v>
      </c>
    </row>
    <row r="1143" spans="1:7" ht="51" x14ac:dyDescent="0.3">
      <c r="A1143" s="16"/>
      <c r="B1143" s="16"/>
      <c r="C1143" s="16"/>
      <c r="D1143" s="17" t="s">
        <v>422</v>
      </c>
      <c r="E1143" s="16"/>
      <c r="F1143" s="16"/>
      <c r="G1143" s="16"/>
    </row>
    <row r="1144" spans="1:7" x14ac:dyDescent="0.3">
      <c r="A1144" s="12" t="s">
        <v>423</v>
      </c>
      <c r="B1144" s="13" t="s">
        <v>18</v>
      </c>
      <c r="C1144" s="13" t="s">
        <v>19</v>
      </c>
      <c r="D1144" s="17" t="s">
        <v>424</v>
      </c>
      <c r="E1144" s="14">
        <v>6</v>
      </c>
      <c r="F1144" s="31"/>
      <c r="G1144" s="15">
        <f>ROUND(E1144*F1144,2)</f>
        <v>0</v>
      </c>
    </row>
    <row r="1145" spans="1:7" ht="40.799999999999997" x14ac:dyDescent="0.3">
      <c r="A1145" s="16"/>
      <c r="B1145" s="16"/>
      <c r="C1145" s="16"/>
      <c r="D1145" s="17" t="s">
        <v>425</v>
      </c>
      <c r="E1145" s="16"/>
      <c r="F1145" s="16"/>
      <c r="G1145" s="16"/>
    </row>
    <row r="1146" spans="1:7" x14ac:dyDescent="0.3">
      <c r="A1146" s="12" t="s">
        <v>426</v>
      </c>
      <c r="B1146" s="13" t="s">
        <v>18</v>
      </c>
      <c r="C1146" s="13" t="s">
        <v>19</v>
      </c>
      <c r="D1146" s="17" t="s">
        <v>427</v>
      </c>
      <c r="E1146" s="14">
        <v>4</v>
      </c>
      <c r="F1146" s="31"/>
      <c r="G1146" s="15">
        <f>ROUND(E1146*F1146,2)</f>
        <v>0</v>
      </c>
    </row>
    <row r="1147" spans="1:7" ht="51" x14ac:dyDescent="0.3">
      <c r="A1147" s="16"/>
      <c r="B1147" s="16"/>
      <c r="C1147" s="16"/>
      <c r="D1147" s="17" t="s">
        <v>428</v>
      </c>
      <c r="E1147" s="16"/>
      <c r="F1147" s="16"/>
      <c r="G1147" s="16"/>
    </row>
    <row r="1148" spans="1:7" x14ac:dyDescent="0.3">
      <c r="A1148" s="12" t="s">
        <v>429</v>
      </c>
      <c r="B1148" s="13" t="s">
        <v>18</v>
      </c>
      <c r="C1148" s="13" t="s">
        <v>19</v>
      </c>
      <c r="D1148" s="17" t="s">
        <v>430</v>
      </c>
      <c r="E1148" s="14">
        <v>3</v>
      </c>
      <c r="F1148" s="31"/>
      <c r="G1148" s="15">
        <f>ROUND(E1148*F1148,2)</f>
        <v>0</v>
      </c>
    </row>
    <row r="1149" spans="1:7" ht="40.799999999999997" x14ac:dyDescent="0.3">
      <c r="A1149" s="16"/>
      <c r="B1149" s="16"/>
      <c r="C1149" s="16"/>
      <c r="D1149" s="17" t="s">
        <v>431</v>
      </c>
      <c r="E1149" s="16"/>
      <c r="F1149" s="16"/>
      <c r="G1149" s="16"/>
    </row>
    <row r="1150" spans="1:7" ht="20.399999999999999" x14ac:dyDescent="0.3">
      <c r="A1150" s="12" t="s">
        <v>915</v>
      </c>
      <c r="B1150" s="13" t="s">
        <v>18</v>
      </c>
      <c r="C1150" s="13" t="s">
        <v>19</v>
      </c>
      <c r="D1150" s="17" t="s">
        <v>916</v>
      </c>
      <c r="E1150" s="14">
        <v>2</v>
      </c>
      <c r="F1150" s="31"/>
      <c r="G1150" s="15">
        <f>ROUND(E1150*F1150,2)</f>
        <v>0</v>
      </c>
    </row>
    <row r="1151" spans="1:7" ht="30.6" x14ac:dyDescent="0.3">
      <c r="A1151" s="16"/>
      <c r="B1151" s="16"/>
      <c r="C1151" s="16"/>
      <c r="D1151" s="17" t="s">
        <v>917</v>
      </c>
      <c r="E1151" s="16"/>
      <c r="F1151" s="16"/>
      <c r="G1151" s="16"/>
    </row>
    <row r="1152" spans="1:7" x14ac:dyDescent="0.3">
      <c r="A1152" s="12" t="s">
        <v>918</v>
      </c>
      <c r="B1152" s="13" t="s">
        <v>18</v>
      </c>
      <c r="C1152" s="13" t="s">
        <v>19</v>
      </c>
      <c r="D1152" s="17" t="s">
        <v>919</v>
      </c>
      <c r="E1152" s="14">
        <v>1</v>
      </c>
      <c r="F1152" s="31"/>
      <c r="G1152" s="15">
        <f>ROUND(E1152*F1152,2)</f>
        <v>0</v>
      </c>
    </row>
    <row r="1153" spans="1:7" ht="40.799999999999997" x14ac:dyDescent="0.3">
      <c r="A1153" s="16"/>
      <c r="B1153" s="16"/>
      <c r="C1153" s="16"/>
      <c r="D1153" s="17" t="s">
        <v>920</v>
      </c>
      <c r="E1153" s="16"/>
      <c r="F1153" s="16"/>
      <c r="G1153" s="16"/>
    </row>
    <row r="1154" spans="1:7" x14ac:dyDescent="0.3">
      <c r="A1154" s="12" t="s">
        <v>686</v>
      </c>
      <c r="B1154" s="13" t="s">
        <v>18</v>
      </c>
      <c r="C1154" s="13" t="s">
        <v>19</v>
      </c>
      <c r="D1154" s="17" t="s">
        <v>687</v>
      </c>
      <c r="E1154" s="14">
        <v>50</v>
      </c>
      <c r="F1154" s="31"/>
      <c r="G1154" s="15">
        <f>ROUND(E1154*F1154,2)</f>
        <v>0</v>
      </c>
    </row>
    <row r="1155" spans="1:7" ht="81.599999999999994" x14ac:dyDescent="0.3">
      <c r="A1155" s="16"/>
      <c r="B1155" s="16"/>
      <c r="C1155" s="16"/>
      <c r="D1155" s="17" t="s">
        <v>688</v>
      </c>
      <c r="E1155" s="16"/>
      <c r="F1155" s="16"/>
      <c r="G1155" s="16"/>
    </row>
    <row r="1156" spans="1:7" x14ac:dyDescent="0.3">
      <c r="A1156" s="12" t="s">
        <v>921</v>
      </c>
      <c r="B1156" s="13" t="s">
        <v>18</v>
      </c>
      <c r="C1156" s="13" t="s">
        <v>19</v>
      </c>
      <c r="D1156" s="17" t="s">
        <v>922</v>
      </c>
      <c r="E1156" s="14">
        <v>30</v>
      </c>
      <c r="F1156" s="31"/>
      <c r="G1156" s="15">
        <f>ROUND(E1156*F1156,2)</f>
        <v>0</v>
      </c>
    </row>
    <row r="1157" spans="1:7" ht="30.6" x14ac:dyDescent="0.3">
      <c r="A1157" s="16"/>
      <c r="B1157" s="16"/>
      <c r="C1157" s="16"/>
      <c r="D1157" s="17" t="s">
        <v>923</v>
      </c>
      <c r="E1157" s="16"/>
      <c r="F1157" s="16"/>
      <c r="G1157" s="16"/>
    </row>
    <row r="1158" spans="1:7" x14ac:dyDescent="0.3">
      <c r="A1158" s="12" t="s">
        <v>432</v>
      </c>
      <c r="B1158" s="13" t="s">
        <v>18</v>
      </c>
      <c r="C1158" s="13" t="s">
        <v>170</v>
      </c>
      <c r="D1158" s="17" t="s">
        <v>433</v>
      </c>
      <c r="E1158" s="14">
        <v>108</v>
      </c>
      <c r="F1158" s="31"/>
      <c r="G1158" s="15">
        <f>ROUND(E1158*F1158,2)</f>
        <v>0</v>
      </c>
    </row>
    <row r="1159" spans="1:7" ht="40.799999999999997" x14ac:dyDescent="0.3">
      <c r="A1159" s="16"/>
      <c r="B1159" s="16"/>
      <c r="C1159" s="16"/>
      <c r="D1159" s="17" t="s">
        <v>434</v>
      </c>
      <c r="E1159" s="16"/>
      <c r="F1159" s="16"/>
      <c r="G1159" s="16"/>
    </row>
    <row r="1160" spans="1:7" x14ac:dyDescent="0.3">
      <c r="A1160" s="12" t="s">
        <v>435</v>
      </c>
      <c r="B1160" s="13" t="s">
        <v>18</v>
      </c>
      <c r="C1160" s="13" t="s">
        <v>170</v>
      </c>
      <c r="D1160" s="17" t="s">
        <v>436</v>
      </c>
      <c r="E1160" s="14">
        <v>105</v>
      </c>
      <c r="F1160" s="31"/>
      <c r="G1160" s="15">
        <f>ROUND(E1160*F1160,2)</f>
        <v>0</v>
      </c>
    </row>
    <row r="1161" spans="1:7" ht="51" x14ac:dyDescent="0.3">
      <c r="A1161" s="16"/>
      <c r="B1161" s="16"/>
      <c r="C1161" s="16"/>
      <c r="D1161" s="17" t="s">
        <v>437</v>
      </c>
      <c r="E1161" s="16"/>
      <c r="F1161" s="16"/>
      <c r="G1161" s="16"/>
    </row>
    <row r="1162" spans="1:7" ht="20.399999999999999" x14ac:dyDescent="0.3">
      <c r="A1162" s="12" t="s">
        <v>924</v>
      </c>
      <c r="B1162" s="13" t="s">
        <v>18</v>
      </c>
      <c r="C1162" s="13" t="s">
        <v>925</v>
      </c>
      <c r="D1162" s="17" t="s">
        <v>926</v>
      </c>
      <c r="E1162" s="14">
        <v>102</v>
      </c>
      <c r="F1162" s="31"/>
      <c r="G1162" s="15">
        <f>ROUND(E1162*F1162,2)</f>
        <v>0</v>
      </c>
    </row>
    <row r="1163" spans="1:7" ht="40.799999999999997" x14ac:dyDescent="0.3">
      <c r="A1163" s="16"/>
      <c r="B1163" s="16"/>
      <c r="C1163" s="16"/>
      <c r="D1163" s="17" t="s">
        <v>927</v>
      </c>
      <c r="E1163" s="16"/>
      <c r="F1163" s="16"/>
      <c r="G1163" s="16"/>
    </row>
    <row r="1164" spans="1:7" x14ac:dyDescent="0.3">
      <c r="A1164" s="12" t="s">
        <v>441</v>
      </c>
      <c r="B1164" s="13" t="s">
        <v>18</v>
      </c>
      <c r="C1164" s="13" t="s">
        <v>170</v>
      </c>
      <c r="D1164" s="17" t="s">
        <v>442</v>
      </c>
      <c r="E1164" s="14">
        <v>8</v>
      </c>
      <c r="F1164" s="31"/>
      <c r="G1164" s="15">
        <f>ROUND(E1164*F1164,2)</f>
        <v>0</v>
      </c>
    </row>
    <row r="1165" spans="1:7" ht="61.2" x14ac:dyDescent="0.3">
      <c r="A1165" s="16"/>
      <c r="B1165" s="16"/>
      <c r="C1165" s="16"/>
      <c r="D1165" s="17" t="s">
        <v>443</v>
      </c>
      <c r="E1165" s="16"/>
      <c r="F1165" s="16"/>
      <c r="G1165" s="16"/>
    </row>
    <row r="1166" spans="1:7" ht="20.399999999999999" x14ac:dyDescent="0.3">
      <c r="A1166" s="12" t="s">
        <v>928</v>
      </c>
      <c r="B1166" s="13" t="s">
        <v>18</v>
      </c>
      <c r="C1166" s="13" t="s">
        <v>170</v>
      </c>
      <c r="D1166" s="17" t="s">
        <v>929</v>
      </c>
      <c r="E1166" s="14">
        <v>40</v>
      </c>
      <c r="F1166" s="31"/>
      <c r="G1166" s="15">
        <f>ROUND(E1166*F1166,2)</f>
        <v>0</v>
      </c>
    </row>
    <row r="1167" spans="1:7" ht="40.799999999999997" x14ac:dyDescent="0.3">
      <c r="A1167" s="16"/>
      <c r="B1167" s="16"/>
      <c r="C1167" s="16"/>
      <c r="D1167" s="17" t="s">
        <v>930</v>
      </c>
      <c r="E1167" s="16"/>
      <c r="F1167" s="16"/>
      <c r="G1167" s="16"/>
    </row>
    <row r="1168" spans="1:7" ht="20.399999999999999" x14ac:dyDescent="0.3">
      <c r="A1168" s="12" t="s">
        <v>931</v>
      </c>
      <c r="B1168" s="13" t="s">
        <v>18</v>
      </c>
      <c r="C1168" s="13" t="s">
        <v>170</v>
      </c>
      <c r="D1168" s="17" t="s">
        <v>932</v>
      </c>
      <c r="E1168" s="14">
        <v>40</v>
      </c>
      <c r="F1168" s="31"/>
      <c r="G1168" s="15">
        <f>ROUND(E1168*F1168,2)</f>
        <v>0</v>
      </c>
    </row>
    <row r="1169" spans="1:7" ht="61.2" x14ac:dyDescent="0.3">
      <c r="A1169" s="16"/>
      <c r="B1169" s="16"/>
      <c r="C1169" s="16"/>
      <c r="D1169" s="17" t="s">
        <v>933</v>
      </c>
      <c r="E1169" s="16"/>
      <c r="F1169" s="16"/>
      <c r="G1169" s="16"/>
    </row>
    <row r="1170" spans="1:7" x14ac:dyDescent="0.3">
      <c r="A1170" s="12" t="s">
        <v>934</v>
      </c>
      <c r="B1170" s="13" t="s">
        <v>18</v>
      </c>
      <c r="C1170" s="13" t="s">
        <v>935</v>
      </c>
      <c r="D1170" s="17" t="s">
        <v>936</v>
      </c>
      <c r="E1170" s="14">
        <v>72</v>
      </c>
      <c r="F1170" s="31"/>
      <c r="G1170" s="15">
        <f>ROUND(E1170*F1170,2)</f>
        <v>0</v>
      </c>
    </row>
    <row r="1171" spans="1:7" ht="183.6" x14ac:dyDescent="0.3">
      <c r="A1171" s="16"/>
      <c r="B1171" s="16"/>
      <c r="C1171" s="16"/>
      <c r="D1171" s="17" t="s">
        <v>937</v>
      </c>
      <c r="E1171" s="16"/>
      <c r="F1171" s="16"/>
      <c r="G1171" s="16"/>
    </row>
    <row r="1172" spans="1:7" x14ac:dyDescent="0.3">
      <c r="A1172" s="12" t="s">
        <v>938</v>
      </c>
      <c r="B1172" s="13" t="s">
        <v>18</v>
      </c>
      <c r="C1172" s="13" t="s">
        <v>53</v>
      </c>
      <c r="D1172" s="17" t="s">
        <v>939</v>
      </c>
      <c r="E1172" s="14">
        <v>12</v>
      </c>
      <c r="F1172" s="31"/>
      <c r="G1172" s="15">
        <f>ROUND(E1172*F1172,2)</f>
        <v>0</v>
      </c>
    </row>
    <row r="1173" spans="1:7" ht="40.799999999999997" x14ac:dyDescent="0.3">
      <c r="A1173" s="16"/>
      <c r="B1173" s="16"/>
      <c r="C1173" s="16"/>
      <c r="D1173" s="17" t="s">
        <v>940</v>
      </c>
      <c r="E1173" s="16"/>
      <c r="F1173" s="16"/>
      <c r="G1173" s="16"/>
    </row>
    <row r="1174" spans="1:7" x14ac:dyDescent="0.3">
      <c r="A1174" s="12" t="s">
        <v>941</v>
      </c>
      <c r="B1174" s="13" t="s">
        <v>18</v>
      </c>
      <c r="C1174" s="13" t="s">
        <v>250</v>
      </c>
      <c r="D1174" s="17" t="s">
        <v>942</v>
      </c>
      <c r="E1174" s="14">
        <v>2.64</v>
      </c>
      <c r="F1174" s="31"/>
      <c r="G1174" s="15">
        <f>ROUND(E1174*F1174,2)</f>
        <v>0</v>
      </c>
    </row>
    <row r="1175" spans="1:7" ht="40.799999999999997" x14ac:dyDescent="0.3">
      <c r="A1175" s="16"/>
      <c r="B1175" s="16"/>
      <c r="C1175" s="16"/>
      <c r="D1175" s="17" t="s">
        <v>943</v>
      </c>
      <c r="E1175" s="16"/>
      <c r="F1175" s="16"/>
      <c r="G1175" s="16"/>
    </row>
    <row r="1176" spans="1:7" x14ac:dyDescent="0.3">
      <c r="A1176" s="12" t="s">
        <v>944</v>
      </c>
      <c r="B1176" s="13" t="s">
        <v>18</v>
      </c>
      <c r="C1176" s="13" t="s">
        <v>19</v>
      </c>
      <c r="D1176" s="17" t="s">
        <v>945</v>
      </c>
      <c r="E1176" s="14">
        <v>3</v>
      </c>
      <c r="F1176" s="31"/>
      <c r="G1176" s="15">
        <f>ROUND(E1176*F1176,2)</f>
        <v>0</v>
      </c>
    </row>
    <row r="1177" spans="1:7" ht="40.799999999999997" x14ac:dyDescent="0.3">
      <c r="A1177" s="16"/>
      <c r="B1177" s="16"/>
      <c r="C1177" s="16"/>
      <c r="D1177" s="17" t="s">
        <v>946</v>
      </c>
      <c r="E1177" s="16"/>
      <c r="F1177" s="16"/>
      <c r="G1177" s="16"/>
    </row>
    <row r="1178" spans="1:7" x14ac:dyDescent="0.3">
      <c r="A1178" s="12" t="s">
        <v>947</v>
      </c>
      <c r="B1178" s="13" t="s">
        <v>18</v>
      </c>
      <c r="C1178" s="13" t="s">
        <v>170</v>
      </c>
      <c r="D1178" s="17" t="s">
        <v>948</v>
      </c>
      <c r="E1178" s="14">
        <v>3</v>
      </c>
      <c r="F1178" s="31"/>
      <c r="G1178" s="15">
        <f>ROUND(E1178*F1178,2)</f>
        <v>0</v>
      </c>
    </row>
    <row r="1179" spans="1:7" ht="40.799999999999997" x14ac:dyDescent="0.3">
      <c r="A1179" s="16"/>
      <c r="B1179" s="16"/>
      <c r="C1179" s="16"/>
      <c r="D1179" s="17" t="s">
        <v>949</v>
      </c>
      <c r="E1179" s="16"/>
      <c r="F1179" s="16"/>
      <c r="G1179" s="16"/>
    </row>
    <row r="1180" spans="1:7" x14ac:dyDescent="0.3">
      <c r="A1180" s="12" t="s">
        <v>950</v>
      </c>
      <c r="B1180" s="13" t="s">
        <v>18</v>
      </c>
      <c r="C1180" s="13" t="s">
        <v>19</v>
      </c>
      <c r="D1180" s="17" t="s">
        <v>951</v>
      </c>
      <c r="E1180" s="14">
        <v>1</v>
      </c>
      <c r="F1180" s="31"/>
      <c r="G1180" s="15">
        <f>ROUND(E1180*F1180,2)</f>
        <v>0</v>
      </c>
    </row>
    <row r="1181" spans="1:7" ht="40.799999999999997" x14ac:dyDescent="0.3">
      <c r="A1181" s="16"/>
      <c r="B1181" s="16"/>
      <c r="C1181" s="16"/>
      <c r="D1181" s="17" t="s">
        <v>952</v>
      </c>
      <c r="E1181" s="16"/>
      <c r="F1181" s="16"/>
      <c r="G1181" s="16"/>
    </row>
    <row r="1182" spans="1:7" ht="20.399999999999999" x14ac:dyDescent="0.3">
      <c r="A1182" s="12" t="s">
        <v>953</v>
      </c>
      <c r="B1182" s="13" t="s">
        <v>18</v>
      </c>
      <c r="C1182" s="13" t="s">
        <v>170</v>
      </c>
      <c r="D1182" s="17" t="s">
        <v>954</v>
      </c>
      <c r="E1182" s="14">
        <v>412.5</v>
      </c>
      <c r="F1182" s="31"/>
      <c r="G1182" s="15">
        <f>ROUND(E1182*F1182,2)</f>
        <v>0</v>
      </c>
    </row>
    <row r="1183" spans="1:7" ht="51" x14ac:dyDescent="0.3">
      <c r="A1183" s="16"/>
      <c r="B1183" s="16"/>
      <c r="C1183" s="16"/>
      <c r="D1183" s="17" t="s">
        <v>955</v>
      </c>
      <c r="E1183" s="16"/>
      <c r="F1183" s="16"/>
      <c r="G1183" s="16"/>
    </row>
    <row r="1184" spans="1:7" x14ac:dyDescent="0.3">
      <c r="A1184" s="12" t="s">
        <v>956</v>
      </c>
      <c r="B1184" s="13" t="s">
        <v>18</v>
      </c>
      <c r="C1184" s="13" t="s">
        <v>250</v>
      </c>
      <c r="D1184" s="17" t="s">
        <v>957</v>
      </c>
      <c r="E1184" s="14">
        <v>2.2000000000000002</v>
      </c>
      <c r="F1184" s="31"/>
      <c r="G1184" s="15">
        <f>ROUND(E1184*F1184,2)</f>
        <v>0</v>
      </c>
    </row>
    <row r="1185" spans="1:7" ht="51" x14ac:dyDescent="0.3">
      <c r="A1185" s="16"/>
      <c r="B1185" s="16"/>
      <c r="C1185" s="16"/>
      <c r="D1185" s="17" t="s">
        <v>958</v>
      </c>
      <c r="E1185" s="16"/>
      <c r="F1185" s="16"/>
      <c r="G1185" s="16"/>
    </row>
    <row r="1186" spans="1:7" x14ac:dyDescent="0.3">
      <c r="A1186" s="12" t="s">
        <v>959</v>
      </c>
      <c r="B1186" s="13" t="s">
        <v>18</v>
      </c>
      <c r="C1186" s="13" t="s">
        <v>170</v>
      </c>
      <c r="D1186" s="17" t="s">
        <v>960</v>
      </c>
      <c r="E1186" s="14">
        <v>19.8</v>
      </c>
      <c r="F1186" s="31"/>
      <c r="G1186" s="15">
        <f>ROUND(E1186*F1186,2)</f>
        <v>0</v>
      </c>
    </row>
    <row r="1187" spans="1:7" ht="51" x14ac:dyDescent="0.3">
      <c r="A1187" s="16"/>
      <c r="B1187" s="16"/>
      <c r="C1187" s="16"/>
      <c r="D1187" s="17" t="s">
        <v>961</v>
      </c>
      <c r="E1187" s="16"/>
      <c r="F1187" s="16"/>
      <c r="G1187" s="16"/>
    </row>
    <row r="1188" spans="1:7" x14ac:dyDescent="0.3">
      <c r="A1188" s="16"/>
      <c r="B1188" s="16"/>
      <c r="C1188" s="16"/>
      <c r="D1188" s="28" t="s">
        <v>962</v>
      </c>
      <c r="E1188" s="14">
        <v>1</v>
      </c>
      <c r="F1188" s="18">
        <f>G1142+G1144+G1146+G1148+G1150+G1152+G1154+G1156+G1158+G1160+G1162+G1164+G1166+G1168+G1170+G1172+G1174+G1176+G1178+G1180+G1182+G1184+G1186</f>
        <v>0</v>
      </c>
      <c r="G1188" s="18">
        <f>ROUND(E1188*F1188,2)</f>
        <v>0</v>
      </c>
    </row>
    <row r="1189" spans="1:7" ht="1.05" customHeight="1" x14ac:dyDescent="0.3">
      <c r="A1189" s="19"/>
      <c r="B1189" s="19"/>
      <c r="C1189" s="19"/>
      <c r="D1189" s="29"/>
      <c r="E1189" s="19"/>
      <c r="F1189" s="19"/>
      <c r="G1189" s="19"/>
    </row>
    <row r="1190" spans="1:7" x14ac:dyDescent="0.3">
      <c r="A1190" s="20" t="s">
        <v>963</v>
      </c>
      <c r="B1190" s="20" t="s">
        <v>10</v>
      </c>
      <c r="C1190" s="20" t="s">
        <v>11</v>
      </c>
      <c r="D1190" s="30" t="s">
        <v>964</v>
      </c>
      <c r="E1190" s="21">
        <f>E1211</f>
        <v>1</v>
      </c>
      <c r="F1190" s="21">
        <f>F1211</f>
        <v>0</v>
      </c>
      <c r="G1190" s="21">
        <f>G1211</f>
        <v>0</v>
      </c>
    </row>
    <row r="1191" spans="1:7" ht="20.399999999999999" x14ac:dyDescent="0.3">
      <c r="A1191" s="12" t="s">
        <v>812</v>
      </c>
      <c r="B1191" s="13" t="s">
        <v>18</v>
      </c>
      <c r="C1191" s="13" t="s">
        <v>170</v>
      </c>
      <c r="D1191" s="17" t="s">
        <v>813</v>
      </c>
      <c r="E1191" s="14">
        <v>132</v>
      </c>
      <c r="F1191" s="31"/>
      <c r="G1191" s="15">
        <f>ROUND(E1191*F1191,2)</f>
        <v>0</v>
      </c>
    </row>
    <row r="1192" spans="1:7" ht="102" x14ac:dyDescent="0.3">
      <c r="A1192" s="16"/>
      <c r="B1192" s="16"/>
      <c r="C1192" s="16"/>
      <c r="D1192" s="17" t="s">
        <v>814</v>
      </c>
      <c r="E1192" s="16"/>
      <c r="F1192" s="16"/>
      <c r="G1192" s="16"/>
    </row>
    <row r="1193" spans="1:7" x14ac:dyDescent="0.3">
      <c r="A1193" s="12" t="s">
        <v>450</v>
      </c>
      <c r="B1193" s="13" t="s">
        <v>18</v>
      </c>
      <c r="C1193" s="13" t="s">
        <v>170</v>
      </c>
      <c r="D1193" s="17" t="s">
        <v>451</v>
      </c>
      <c r="E1193" s="14">
        <v>29.7</v>
      </c>
      <c r="F1193" s="31"/>
      <c r="G1193" s="15">
        <f>ROUND(E1193*F1193,2)</f>
        <v>0</v>
      </c>
    </row>
    <row r="1194" spans="1:7" ht="81.599999999999994" x14ac:dyDescent="0.3">
      <c r="A1194" s="16"/>
      <c r="B1194" s="16"/>
      <c r="C1194" s="16"/>
      <c r="D1194" s="17" t="s">
        <v>452</v>
      </c>
      <c r="E1194" s="16"/>
      <c r="F1194" s="16"/>
      <c r="G1194" s="16"/>
    </row>
    <row r="1195" spans="1:7" x14ac:dyDescent="0.3">
      <c r="A1195" s="12" t="s">
        <v>965</v>
      </c>
      <c r="B1195" s="13" t="s">
        <v>18</v>
      </c>
      <c r="C1195" s="13" t="s">
        <v>170</v>
      </c>
      <c r="D1195" s="17" t="s">
        <v>966</v>
      </c>
      <c r="E1195" s="14">
        <v>65</v>
      </c>
      <c r="F1195" s="31"/>
      <c r="G1195" s="15">
        <f>ROUND(E1195*F1195,2)</f>
        <v>0</v>
      </c>
    </row>
    <row r="1196" spans="1:7" ht="142.80000000000001" x14ac:dyDescent="0.3">
      <c r="A1196" s="16"/>
      <c r="B1196" s="16"/>
      <c r="C1196" s="16"/>
      <c r="D1196" s="17" t="s">
        <v>967</v>
      </c>
      <c r="E1196" s="16"/>
      <c r="F1196" s="16"/>
      <c r="G1196" s="16"/>
    </row>
    <row r="1197" spans="1:7" x14ac:dyDescent="0.3">
      <c r="A1197" s="12" t="s">
        <v>968</v>
      </c>
      <c r="B1197" s="13" t="s">
        <v>18</v>
      </c>
      <c r="C1197" s="13" t="s">
        <v>53</v>
      </c>
      <c r="D1197" s="17" t="s">
        <v>969</v>
      </c>
      <c r="E1197" s="14">
        <v>3</v>
      </c>
      <c r="F1197" s="31"/>
      <c r="G1197" s="15">
        <f>ROUND(E1197*F1197,2)</f>
        <v>0</v>
      </c>
    </row>
    <row r="1198" spans="1:7" ht="51" x14ac:dyDescent="0.3">
      <c r="A1198" s="16"/>
      <c r="B1198" s="16"/>
      <c r="C1198" s="16"/>
      <c r="D1198" s="17" t="s">
        <v>970</v>
      </c>
      <c r="E1198" s="16"/>
      <c r="F1198" s="16"/>
      <c r="G1198" s="16"/>
    </row>
    <row r="1199" spans="1:7" x14ac:dyDescent="0.3">
      <c r="A1199" s="12" t="s">
        <v>459</v>
      </c>
      <c r="B1199" s="13" t="s">
        <v>18</v>
      </c>
      <c r="C1199" s="13" t="s">
        <v>170</v>
      </c>
      <c r="D1199" s="17" t="s">
        <v>460</v>
      </c>
      <c r="E1199" s="14">
        <v>5</v>
      </c>
      <c r="F1199" s="31"/>
      <c r="G1199" s="15">
        <f>ROUND(E1199*F1199,2)</f>
        <v>0</v>
      </c>
    </row>
    <row r="1200" spans="1:7" ht="40.799999999999997" x14ac:dyDescent="0.3">
      <c r="A1200" s="16"/>
      <c r="B1200" s="16"/>
      <c r="C1200" s="16"/>
      <c r="D1200" s="17" t="s">
        <v>461</v>
      </c>
      <c r="E1200" s="16"/>
      <c r="F1200" s="16"/>
      <c r="G1200" s="16"/>
    </row>
    <row r="1201" spans="1:7" x14ac:dyDescent="0.3">
      <c r="A1201" s="12" t="s">
        <v>971</v>
      </c>
      <c r="B1201" s="13" t="s">
        <v>18</v>
      </c>
      <c r="C1201" s="13" t="s">
        <v>520</v>
      </c>
      <c r="D1201" s="17" t="s">
        <v>972</v>
      </c>
      <c r="E1201" s="14">
        <v>875.95</v>
      </c>
      <c r="F1201" s="31"/>
      <c r="G1201" s="15">
        <f>ROUND(E1201*F1201,2)</f>
        <v>0</v>
      </c>
    </row>
    <row r="1202" spans="1:7" ht="71.400000000000006" x14ac:dyDescent="0.3">
      <c r="A1202" s="16"/>
      <c r="B1202" s="16"/>
      <c r="C1202" s="16"/>
      <c r="D1202" s="17" t="s">
        <v>973</v>
      </c>
      <c r="E1202" s="16"/>
      <c r="F1202" s="16"/>
      <c r="G1202" s="16"/>
    </row>
    <row r="1203" spans="1:7" x14ac:dyDescent="0.3">
      <c r="A1203" s="12" t="s">
        <v>456</v>
      </c>
      <c r="B1203" s="13" t="s">
        <v>18</v>
      </c>
      <c r="C1203" s="13" t="s">
        <v>19</v>
      </c>
      <c r="D1203" s="17" t="s">
        <v>457</v>
      </c>
      <c r="E1203" s="14">
        <v>13</v>
      </c>
      <c r="F1203" s="31"/>
      <c r="G1203" s="15">
        <f>ROUND(E1203*F1203,2)</f>
        <v>0</v>
      </c>
    </row>
    <row r="1204" spans="1:7" ht="71.400000000000006" x14ac:dyDescent="0.3">
      <c r="A1204" s="16"/>
      <c r="B1204" s="16"/>
      <c r="C1204" s="16"/>
      <c r="D1204" s="17" t="s">
        <v>458</v>
      </c>
      <c r="E1204" s="16"/>
      <c r="F1204" s="16"/>
      <c r="G1204" s="16"/>
    </row>
    <row r="1205" spans="1:7" x14ac:dyDescent="0.3">
      <c r="A1205" s="12" t="s">
        <v>974</v>
      </c>
      <c r="B1205" s="13" t="s">
        <v>18</v>
      </c>
      <c r="C1205" s="13" t="s">
        <v>170</v>
      </c>
      <c r="D1205" s="17" t="s">
        <v>975</v>
      </c>
      <c r="E1205" s="14">
        <v>4.4000000000000004</v>
      </c>
      <c r="F1205" s="31"/>
      <c r="G1205" s="15">
        <f>ROUND(E1205*F1205,2)</f>
        <v>0</v>
      </c>
    </row>
    <row r="1206" spans="1:7" ht="40.799999999999997" x14ac:dyDescent="0.3">
      <c r="A1206" s="16"/>
      <c r="B1206" s="16"/>
      <c r="C1206" s="16"/>
      <c r="D1206" s="17" t="s">
        <v>976</v>
      </c>
      <c r="E1206" s="16"/>
      <c r="F1206" s="16"/>
      <c r="G1206" s="16"/>
    </row>
    <row r="1207" spans="1:7" x14ac:dyDescent="0.3">
      <c r="A1207" s="12" t="s">
        <v>199</v>
      </c>
      <c r="B1207" s="13" t="s">
        <v>18</v>
      </c>
      <c r="C1207" s="13" t="s">
        <v>114</v>
      </c>
      <c r="D1207" s="17" t="s">
        <v>200</v>
      </c>
      <c r="E1207" s="14">
        <v>1</v>
      </c>
      <c r="F1207" s="31"/>
      <c r="G1207" s="15">
        <f>ROUND(E1207*F1207,2)</f>
        <v>0</v>
      </c>
    </row>
    <row r="1208" spans="1:7" ht="91.8" x14ac:dyDescent="0.3">
      <c r="A1208" s="16"/>
      <c r="B1208" s="16"/>
      <c r="C1208" s="16"/>
      <c r="D1208" s="17" t="s">
        <v>201</v>
      </c>
      <c r="E1208" s="16"/>
      <c r="F1208" s="16"/>
      <c r="G1208" s="16"/>
    </row>
    <row r="1209" spans="1:7" x14ac:dyDescent="0.3">
      <c r="A1209" s="12" t="s">
        <v>202</v>
      </c>
      <c r="B1209" s="13" t="s">
        <v>18</v>
      </c>
      <c r="C1209" s="13" t="s">
        <v>114</v>
      </c>
      <c r="D1209" s="17" t="s">
        <v>203</v>
      </c>
      <c r="E1209" s="14">
        <v>1</v>
      </c>
      <c r="F1209" s="31"/>
      <c r="G1209" s="15">
        <f>ROUND(E1209*F1209,2)</f>
        <v>0</v>
      </c>
    </row>
    <row r="1210" spans="1:7" ht="61.2" x14ac:dyDescent="0.3">
      <c r="A1210" s="16"/>
      <c r="B1210" s="16"/>
      <c r="C1210" s="16"/>
      <c r="D1210" s="17" t="s">
        <v>204</v>
      </c>
      <c r="E1210" s="16"/>
      <c r="F1210" s="16"/>
      <c r="G1210" s="16"/>
    </row>
    <row r="1211" spans="1:7" x14ac:dyDescent="0.3">
      <c r="A1211" s="16"/>
      <c r="B1211" s="16"/>
      <c r="C1211" s="16"/>
      <c r="D1211" s="28" t="s">
        <v>977</v>
      </c>
      <c r="E1211" s="14">
        <v>1</v>
      </c>
      <c r="F1211" s="18">
        <f>G1191+G1193+G1195+G1197+G1199+G1201+G1203+G1205+G1207+G1209</f>
        <v>0</v>
      </c>
      <c r="G1211" s="18">
        <f>ROUND(E1211*F1211,2)</f>
        <v>0</v>
      </c>
    </row>
    <row r="1212" spans="1:7" ht="1.05" customHeight="1" x14ac:dyDescent="0.3">
      <c r="A1212" s="19"/>
      <c r="B1212" s="19"/>
      <c r="C1212" s="19"/>
      <c r="D1212" s="29"/>
      <c r="E1212" s="19"/>
      <c r="F1212" s="19"/>
      <c r="G1212" s="19"/>
    </row>
    <row r="1213" spans="1:7" x14ac:dyDescent="0.3">
      <c r="A1213" s="20" t="s">
        <v>978</v>
      </c>
      <c r="B1213" s="20" t="s">
        <v>10</v>
      </c>
      <c r="C1213" s="20" t="s">
        <v>11</v>
      </c>
      <c r="D1213" s="30" t="s">
        <v>979</v>
      </c>
      <c r="E1213" s="21">
        <f>E1225</f>
        <v>1</v>
      </c>
      <c r="F1213" s="21">
        <f>F1225</f>
        <v>0</v>
      </c>
      <c r="G1213" s="21">
        <f>G1225</f>
        <v>0</v>
      </c>
    </row>
    <row r="1214" spans="1:7" ht="20.399999999999999" x14ac:dyDescent="0.3">
      <c r="A1214" s="12" t="s">
        <v>453</v>
      </c>
      <c r="B1214" s="13" t="s">
        <v>18</v>
      </c>
      <c r="C1214" s="13" t="s">
        <v>170</v>
      </c>
      <c r="D1214" s="17" t="s">
        <v>454</v>
      </c>
      <c r="E1214" s="14">
        <v>528</v>
      </c>
      <c r="F1214" s="31"/>
      <c r="G1214" s="15">
        <f>ROUND(E1214*F1214,2)</f>
        <v>0</v>
      </c>
    </row>
    <row r="1215" spans="1:7" ht="71.400000000000006" x14ac:dyDescent="0.3">
      <c r="A1215" s="16"/>
      <c r="B1215" s="16"/>
      <c r="C1215" s="16"/>
      <c r="D1215" s="17" t="s">
        <v>455</v>
      </c>
      <c r="E1215" s="16"/>
      <c r="F1215" s="16"/>
      <c r="G1215" s="16"/>
    </row>
    <row r="1216" spans="1:7" ht="20.399999999999999" x14ac:dyDescent="0.3">
      <c r="A1216" s="12" t="s">
        <v>980</v>
      </c>
      <c r="B1216" s="13" t="s">
        <v>18</v>
      </c>
      <c r="C1216" s="13" t="s">
        <v>170</v>
      </c>
      <c r="D1216" s="17" t="s">
        <v>981</v>
      </c>
      <c r="E1216" s="14">
        <v>149</v>
      </c>
      <c r="F1216" s="31"/>
      <c r="G1216" s="15">
        <f>ROUND(E1216*F1216,2)</f>
        <v>0</v>
      </c>
    </row>
    <row r="1217" spans="1:7" ht="132.6" x14ac:dyDescent="0.3">
      <c r="A1217" s="16"/>
      <c r="B1217" s="16"/>
      <c r="C1217" s="16"/>
      <c r="D1217" s="17" t="s">
        <v>982</v>
      </c>
      <c r="E1217" s="16"/>
      <c r="F1217" s="16"/>
      <c r="G1217" s="16"/>
    </row>
    <row r="1218" spans="1:7" x14ac:dyDescent="0.3">
      <c r="A1218" s="12" t="s">
        <v>983</v>
      </c>
      <c r="B1218" s="13" t="s">
        <v>18</v>
      </c>
      <c r="C1218" s="13" t="s">
        <v>53</v>
      </c>
      <c r="D1218" s="17" t="s">
        <v>984</v>
      </c>
      <c r="E1218" s="14">
        <v>3.6</v>
      </c>
      <c r="F1218" s="31"/>
      <c r="G1218" s="15">
        <f>ROUND(E1218*F1218,2)</f>
        <v>0</v>
      </c>
    </row>
    <row r="1219" spans="1:7" ht="71.400000000000006" x14ac:dyDescent="0.3">
      <c r="A1219" s="16"/>
      <c r="B1219" s="16"/>
      <c r="C1219" s="16"/>
      <c r="D1219" s="17" t="s">
        <v>985</v>
      </c>
      <c r="E1219" s="16"/>
      <c r="F1219" s="16"/>
      <c r="G1219" s="16"/>
    </row>
    <row r="1220" spans="1:7" x14ac:dyDescent="0.3">
      <c r="A1220" s="12" t="s">
        <v>986</v>
      </c>
      <c r="B1220" s="13" t="s">
        <v>18</v>
      </c>
      <c r="C1220" s="13" t="s">
        <v>53</v>
      </c>
      <c r="D1220" s="17" t="s">
        <v>987</v>
      </c>
      <c r="E1220" s="14">
        <v>12</v>
      </c>
      <c r="F1220" s="31"/>
      <c r="G1220" s="15">
        <f>ROUND(E1220*F1220,2)</f>
        <v>0</v>
      </c>
    </row>
    <row r="1221" spans="1:7" x14ac:dyDescent="0.3">
      <c r="A1221" s="12" t="s">
        <v>988</v>
      </c>
      <c r="B1221" s="13" t="s">
        <v>18</v>
      </c>
      <c r="C1221" s="13" t="s">
        <v>170</v>
      </c>
      <c r="D1221" s="17" t="s">
        <v>989</v>
      </c>
      <c r="E1221" s="14">
        <v>567.6</v>
      </c>
      <c r="F1221" s="31"/>
      <c r="G1221" s="15">
        <f>ROUND(E1221*F1221,2)</f>
        <v>0</v>
      </c>
    </row>
    <row r="1222" spans="1:7" ht="40.799999999999997" x14ac:dyDescent="0.3">
      <c r="A1222" s="16"/>
      <c r="B1222" s="16"/>
      <c r="C1222" s="16"/>
      <c r="D1222" s="17" t="s">
        <v>990</v>
      </c>
      <c r="E1222" s="16"/>
      <c r="F1222" s="16"/>
      <c r="G1222" s="16"/>
    </row>
    <row r="1223" spans="1:7" x14ac:dyDescent="0.3">
      <c r="A1223" s="12" t="s">
        <v>991</v>
      </c>
      <c r="B1223" s="13" t="s">
        <v>18</v>
      </c>
      <c r="C1223" s="13" t="s">
        <v>170</v>
      </c>
      <c r="D1223" s="17" t="s">
        <v>992</v>
      </c>
      <c r="E1223" s="14">
        <v>175</v>
      </c>
      <c r="F1223" s="31"/>
      <c r="G1223" s="15">
        <f>ROUND(E1223*F1223,2)</f>
        <v>0</v>
      </c>
    </row>
    <row r="1224" spans="1:7" ht="30.6" x14ac:dyDescent="0.3">
      <c r="A1224" s="16"/>
      <c r="B1224" s="16"/>
      <c r="C1224" s="16"/>
      <c r="D1224" s="17" t="s">
        <v>993</v>
      </c>
      <c r="E1224" s="16"/>
      <c r="F1224" s="16"/>
      <c r="G1224" s="16"/>
    </row>
    <row r="1225" spans="1:7" x14ac:dyDescent="0.3">
      <c r="A1225" s="16"/>
      <c r="B1225" s="16"/>
      <c r="C1225" s="16"/>
      <c r="D1225" s="28" t="s">
        <v>994</v>
      </c>
      <c r="E1225" s="14">
        <v>1</v>
      </c>
      <c r="F1225" s="18">
        <f>G1214+G1216+G1218+G1220+G1221+G1223</f>
        <v>0</v>
      </c>
      <c r="G1225" s="18">
        <f>ROUND(E1225*F1225,2)</f>
        <v>0</v>
      </c>
    </row>
    <row r="1226" spans="1:7" ht="1.05" customHeight="1" x14ac:dyDescent="0.3">
      <c r="A1226" s="19"/>
      <c r="B1226" s="19"/>
      <c r="C1226" s="19"/>
      <c r="D1226" s="29"/>
      <c r="E1226" s="19"/>
      <c r="F1226" s="19"/>
      <c r="G1226" s="19"/>
    </row>
    <row r="1227" spans="1:7" x14ac:dyDescent="0.3">
      <c r="A1227" s="20" t="s">
        <v>995</v>
      </c>
      <c r="B1227" s="20" t="s">
        <v>10</v>
      </c>
      <c r="C1227" s="20" t="s">
        <v>11</v>
      </c>
      <c r="D1227" s="30" t="s">
        <v>470</v>
      </c>
      <c r="E1227" s="21">
        <f>E1234</f>
        <v>1</v>
      </c>
      <c r="F1227" s="21">
        <f>F1234</f>
        <v>0</v>
      </c>
      <c r="G1227" s="21">
        <f>G1234</f>
        <v>0</v>
      </c>
    </row>
    <row r="1228" spans="1:7" x14ac:dyDescent="0.3">
      <c r="A1228" s="12" t="s">
        <v>471</v>
      </c>
      <c r="B1228" s="13" t="s">
        <v>18</v>
      </c>
      <c r="C1228" s="13" t="s">
        <v>19</v>
      </c>
      <c r="D1228" s="17" t="s">
        <v>472</v>
      </c>
      <c r="E1228" s="14">
        <v>13</v>
      </c>
      <c r="F1228" s="31"/>
      <c r="G1228" s="15">
        <f>ROUND(E1228*F1228,2)</f>
        <v>0</v>
      </c>
    </row>
    <row r="1229" spans="1:7" ht="81.599999999999994" x14ac:dyDescent="0.3">
      <c r="A1229" s="16"/>
      <c r="B1229" s="16"/>
      <c r="C1229" s="16"/>
      <c r="D1229" s="17" t="s">
        <v>473</v>
      </c>
      <c r="E1229" s="16"/>
      <c r="F1229" s="16"/>
      <c r="G1229" s="16"/>
    </row>
    <row r="1230" spans="1:7" x14ac:dyDescent="0.3">
      <c r="A1230" s="12" t="s">
        <v>996</v>
      </c>
      <c r="B1230" s="13" t="s">
        <v>18</v>
      </c>
      <c r="C1230" s="13" t="s">
        <v>170</v>
      </c>
      <c r="D1230" s="17" t="s">
        <v>997</v>
      </c>
      <c r="E1230" s="14">
        <v>46.99</v>
      </c>
      <c r="F1230" s="31"/>
      <c r="G1230" s="15">
        <f>ROUND(E1230*F1230,2)</f>
        <v>0</v>
      </c>
    </row>
    <row r="1231" spans="1:7" ht="214.2" x14ac:dyDescent="0.3">
      <c r="A1231" s="16"/>
      <c r="B1231" s="16"/>
      <c r="C1231" s="16"/>
      <c r="D1231" s="17" t="s">
        <v>998</v>
      </c>
      <c r="E1231" s="16"/>
      <c r="F1231" s="16"/>
      <c r="G1231" s="16"/>
    </row>
    <row r="1232" spans="1:7" x14ac:dyDescent="0.3">
      <c r="A1232" s="12" t="s">
        <v>999</v>
      </c>
      <c r="B1232" s="13" t="s">
        <v>18</v>
      </c>
      <c r="C1232" s="13" t="s">
        <v>170</v>
      </c>
      <c r="D1232" s="17" t="s">
        <v>1000</v>
      </c>
      <c r="E1232" s="14">
        <v>3.96</v>
      </c>
      <c r="F1232" s="31"/>
      <c r="G1232" s="15">
        <f>ROUND(E1232*F1232,2)</f>
        <v>0</v>
      </c>
    </row>
    <row r="1233" spans="1:7" ht="163.19999999999999" x14ac:dyDescent="0.3">
      <c r="A1233" s="16"/>
      <c r="B1233" s="16"/>
      <c r="C1233" s="16"/>
      <c r="D1233" s="17" t="s">
        <v>1001</v>
      </c>
      <c r="E1233" s="16"/>
      <c r="F1233" s="16"/>
      <c r="G1233" s="16"/>
    </row>
    <row r="1234" spans="1:7" x14ac:dyDescent="0.3">
      <c r="A1234" s="16"/>
      <c r="B1234" s="16"/>
      <c r="C1234" s="16"/>
      <c r="D1234" s="28" t="s">
        <v>1002</v>
      </c>
      <c r="E1234" s="14">
        <v>1</v>
      </c>
      <c r="F1234" s="18">
        <f>G1228+G1230+G1232</f>
        <v>0</v>
      </c>
      <c r="G1234" s="18">
        <f>ROUND(E1234*F1234,2)</f>
        <v>0</v>
      </c>
    </row>
    <row r="1235" spans="1:7" ht="1.05" customHeight="1" x14ac:dyDescent="0.3">
      <c r="A1235" s="19"/>
      <c r="B1235" s="19"/>
      <c r="C1235" s="19"/>
      <c r="D1235" s="29"/>
      <c r="E1235" s="19"/>
      <c r="F1235" s="19"/>
      <c r="G1235" s="19"/>
    </row>
    <row r="1236" spans="1:7" x14ac:dyDescent="0.3">
      <c r="A1236" s="20" t="s">
        <v>1003</v>
      </c>
      <c r="B1236" s="20" t="s">
        <v>10</v>
      </c>
      <c r="C1236" s="20" t="s">
        <v>11</v>
      </c>
      <c r="D1236" s="30" t="s">
        <v>184</v>
      </c>
      <c r="E1236" s="21">
        <f>E1247</f>
        <v>1</v>
      </c>
      <c r="F1236" s="21">
        <f>F1247</f>
        <v>0</v>
      </c>
      <c r="G1236" s="21">
        <f>G1247</f>
        <v>0</v>
      </c>
    </row>
    <row r="1237" spans="1:7" x14ac:dyDescent="0.3">
      <c r="A1237" s="12" t="s">
        <v>185</v>
      </c>
      <c r="B1237" s="13" t="s">
        <v>18</v>
      </c>
      <c r="C1237" s="13" t="s">
        <v>170</v>
      </c>
      <c r="D1237" s="17" t="s">
        <v>186</v>
      </c>
      <c r="E1237" s="14">
        <v>310.2</v>
      </c>
      <c r="F1237" s="31"/>
      <c r="G1237" s="15">
        <f>ROUND(E1237*F1237,2)</f>
        <v>0</v>
      </c>
    </row>
    <row r="1238" spans="1:7" ht="20.399999999999999" x14ac:dyDescent="0.3">
      <c r="A1238" s="16"/>
      <c r="B1238" s="16"/>
      <c r="C1238" s="16"/>
      <c r="D1238" s="17" t="s">
        <v>187</v>
      </c>
      <c r="E1238" s="16"/>
      <c r="F1238" s="16"/>
      <c r="G1238" s="16"/>
    </row>
    <row r="1239" spans="1:7" x14ac:dyDescent="0.3">
      <c r="A1239" s="12" t="s">
        <v>188</v>
      </c>
      <c r="B1239" s="13" t="s">
        <v>18</v>
      </c>
      <c r="C1239" s="13" t="s">
        <v>170</v>
      </c>
      <c r="D1239" s="17" t="s">
        <v>189</v>
      </c>
      <c r="E1239" s="14">
        <v>570.20000000000005</v>
      </c>
      <c r="F1239" s="31"/>
      <c r="G1239" s="15">
        <f>ROUND(E1239*F1239,2)</f>
        <v>0</v>
      </c>
    </row>
    <row r="1240" spans="1:7" ht="40.799999999999997" x14ac:dyDescent="0.3">
      <c r="A1240" s="16"/>
      <c r="B1240" s="16"/>
      <c r="C1240" s="16"/>
      <c r="D1240" s="17" t="s">
        <v>190</v>
      </c>
      <c r="E1240" s="16"/>
      <c r="F1240" s="16"/>
      <c r="G1240" s="16"/>
    </row>
    <row r="1241" spans="1:7" x14ac:dyDescent="0.3">
      <c r="A1241" s="12" t="s">
        <v>191</v>
      </c>
      <c r="B1241" s="13" t="s">
        <v>18</v>
      </c>
      <c r="C1241" s="13" t="s">
        <v>170</v>
      </c>
      <c r="D1241" s="17" t="s">
        <v>192</v>
      </c>
      <c r="E1241" s="14">
        <v>60</v>
      </c>
      <c r="F1241" s="31"/>
      <c r="G1241" s="15">
        <f>ROUND(E1241*F1241,2)</f>
        <v>0</v>
      </c>
    </row>
    <row r="1242" spans="1:7" ht="40.799999999999997" x14ac:dyDescent="0.3">
      <c r="A1242" s="16"/>
      <c r="B1242" s="16"/>
      <c r="C1242" s="16"/>
      <c r="D1242" s="17" t="s">
        <v>193</v>
      </c>
      <c r="E1242" s="16"/>
      <c r="F1242" s="16"/>
      <c r="G1242" s="16"/>
    </row>
    <row r="1243" spans="1:7" ht="20.399999999999999" x14ac:dyDescent="0.3">
      <c r="A1243" s="12" t="s">
        <v>194</v>
      </c>
      <c r="B1243" s="13" t="s">
        <v>18</v>
      </c>
      <c r="C1243" s="13" t="s">
        <v>170</v>
      </c>
      <c r="D1243" s="17" t="s">
        <v>195</v>
      </c>
      <c r="E1243" s="14">
        <v>7.92</v>
      </c>
      <c r="F1243" s="31"/>
      <c r="G1243" s="15">
        <f>ROUND(E1243*F1243,2)</f>
        <v>0</v>
      </c>
    </row>
    <row r="1244" spans="1:7" ht="20.399999999999999" x14ac:dyDescent="0.3">
      <c r="A1244" s="16"/>
      <c r="B1244" s="16"/>
      <c r="C1244" s="16"/>
      <c r="D1244" s="17" t="s">
        <v>196</v>
      </c>
      <c r="E1244" s="16"/>
      <c r="F1244" s="16"/>
      <c r="G1244" s="16"/>
    </row>
    <row r="1245" spans="1:7" x14ac:dyDescent="0.3">
      <c r="A1245" s="12" t="s">
        <v>822</v>
      </c>
      <c r="B1245" s="13" t="s">
        <v>18</v>
      </c>
      <c r="C1245" s="13" t="s">
        <v>170</v>
      </c>
      <c r="D1245" s="17" t="s">
        <v>823</v>
      </c>
      <c r="E1245" s="14">
        <v>30.8</v>
      </c>
      <c r="F1245" s="31"/>
      <c r="G1245" s="15">
        <f>ROUND(E1245*F1245,2)</f>
        <v>0</v>
      </c>
    </row>
    <row r="1246" spans="1:7" ht="40.799999999999997" x14ac:dyDescent="0.3">
      <c r="A1246" s="16"/>
      <c r="B1246" s="16"/>
      <c r="C1246" s="16"/>
      <c r="D1246" s="17" t="s">
        <v>824</v>
      </c>
      <c r="E1246" s="16"/>
      <c r="F1246" s="16"/>
      <c r="G1246" s="16"/>
    </row>
    <row r="1247" spans="1:7" x14ac:dyDescent="0.3">
      <c r="A1247" s="16"/>
      <c r="B1247" s="16"/>
      <c r="C1247" s="16"/>
      <c r="D1247" s="28" t="s">
        <v>1004</v>
      </c>
      <c r="E1247" s="14">
        <v>1</v>
      </c>
      <c r="F1247" s="18">
        <f>G1237+G1239+G1241+G1243+G1245</f>
        <v>0</v>
      </c>
      <c r="G1247" s="18">
        <f>ROUND(E1247*F1247,2)</f>
        <v>0</v>
      </c>
    </row>
    <row r="1248" spans="1:7" ht="1.05" customHeight="1" x14ac:dyDescent="0.3">
      <c r="A1248" s="19"/>
      <c r="B1248" s="19"/>
      <c r="C1248" s="19"/>
      <c r="D1248" s="29"/>
      <c r="E1248" s="19"/>
      <c r="F1248" s="19"/>
      <c r="G1248" s="19"/>
    </row>
    <row r="1249" spans="1:7" x14ac:dyDescent="0.3">
      <c r="A1249" s="16"/>
      <c r="B1249" s="16"/>
      <c r="C1249" s="16"/>
      <c r="D1249" s="28" t="s">
        <v>1005</v>
      </c>
      <c r="E1249" s="14">
        <v>1</v>
      </c>
      <c r="F1249" s="18">
        <f>G1141+G1190+G1213+G1227+G1236</f>
        <v>0</v>
      </c>
      <c r="G1249" s="18">
        <f>ROUND(E1249*F1249,2)</f>
        <v>0</v>
      </c>
    </row>
    <row r="1250" spans="1:7" ht="1.05" customHeight="1" x14ac:dyDescent="0.3">
      <c r="A1250" s="19"/>
      <c r="B1250" s="19"/>
      <c r="C1250" s="19"/>
      <c r="D1250" s="29"/>
      <c r="E1250" s="19"/>
      <c r="F1250" s="19"/>
      <c r="G1250" s="19"/>
    </row>
    <row r="1251" spans="1:7" x14ac:dyDescent="0.3">
      <c r="A1251" s="16"/>
      <c r="B1251" s="16"/>
      <c r="C1251" s="16"/>
      <c r="D1251" s="28" t="s">
        <v>1006</v>
      </c>
      <c r="E1251" s="14">
        <v>1</v>
      </c>
      <c r="F1251" s="18">
        <f>G962+G981+G982+G1093+G1140</f>
        <v>0</v>
      </c>
      <c r="G1251" s="18">
        <f>ROUND(E1251*F1251,2)</f>
        <v>0</v>
      </c>
    </row>
    <row r="1252" spans="1:7" ht="1.05" customHeight="1" x14ac:dyDescent="0.3">
      <c r="A1252" s="19"/>
      <c r="B1252" s="19"/>
      <c r="C1252" s="19"/>
      <c r="D1252" s="29"/>
      <c r="E1252" s="19"/>
      <c r="F1252" s="19"/>
      <c r="G1252" s="19"/>
    </row>
    <row r="1253" spans="1:7" x14ac:dyDescent="0.3">
      <c r="A1253" s="8" t="s">
        <v>1007</v>
      </c>
      <c r="B1253" s="8" t="s">
        <v>10</v>
      </c>
      <c r="C1253" s="8" t="s">
        <v>11</v>
      </c>
      <c r="D1253" s="26" t="s">
        <v>1008</v>
      </c>
      <c r="E1253" s="9">
        <f>E1622</f>
        <v>1</v>
      </c>
      <c r="F1253" s="9">
        <f>F1622</f>
        <v>0</v>
      </c>
      <c r="G1253" s="9">
        <f>G1622</f>
        <v>0</v>
      </c>
    </row>
    <row r="1254" spans="1:7" x14ac:dyDescent="0.3">
      <c r="A1254" s="10" t="s">
        <v>1009</v>
      </c>
      <c r="B1254" s="10" t="s">
        <v>10</v>
      </c>
      <c r="C1254" s="10" t="s">
        <v>11</v>
      </c>
      <c r="D1254" s="27" t="s">
        <v>16</v>
      </c>
      <c r="E1254" s="11">
        <f>E1295</f>
        <v>1</v>
      </c>
      <c r="F1254" s="11">
        <f>F1295</f>
        <v>0</v>
      </c>
      <c r="G1254" s="11">
        <f>G1295</f>
        <v>0</v>
      </c>
    </row>
    <row r="1255" spans="1:7" x14ac:dyDescent="0.3">
      <c r="A1255" s="12" t="s">
        <v>52</v>
      </c>
      <c r="B1255" s="13" t="s">
        <v>18</v>
      </c>
      <c r="C1255" s="13" t="s">
        <v>53</v>
      </c>
      <c r="D1255" s="17" t="s">
        <v>54</v>
      </c>
      <c r="E1255" s="14">
        <v>500</v>
      </c>
      <c r="F1255" s="31"/>
      <c r="G1255" s="15">
        <f>ROUND(E1255*F1255,2)</f>
        <v>0</v>
      </c>
    </row>
    <row r="1256" spans="1:7" ht="30.6" x14ac:dyDescent="0.3">
      <c r="A1256" s="16"/>
      <c r="B1256" s="16"/>
      <c r="C1256" s="16"/>
      <c r="D1256" s="17" t="s">
        <v>55</v>
      </c>
      <c r="E1256" s="16"/>
      <c r="F1256" s="16"/>
      <c r="G1256" s="16"/>
    </row>
    <row r="1257" spans="1:7" x14ac:dyDescent="0.3">
      <c r="A1257" s="12" t="s">
        <v>211</v>
      </c>
      <c r="B1257" s="13" t="s">
        <v>18</v>
      </c>
      <c r="C1257" s="13" t="s">
        <v>19</v>
      </c>
      <c r="D1257" s="17" t="s">
        <v>212</v>
      </c>
      <c r="E1257" s="14">
        <v>2</v>
      </c>
      <c r="F1257" s="31"/>
      <c r="G1257" s="15">
        <f>ROUND(E1257*F1257,2)</f>
        <v>0</v>
      </c>
    </row>
    <row r="1258" spans="1:7" ht="81.599999999999994" x14ac:dyDescent="0.3">
      <c r="A1258" s="16"/>
      <c r="B1258" s="16"/>
      <c r="C1258" s="16"/>
      <c r="D1258" s="17" t="s">
        <v>213</v>
      </c>
      <c r="E1258" s="16"/>
      <c r="F1258" s="16"/>
      <c r="G1258" s="16"/>
    </row>
    <row r="1259" spans="1:7" x14ac:dyDescent="0.3">
      <c r="A1259" s="12" t="s">
        <v>214</v>
      </c>
      <c r="B1259" s="13" t="s">
        <v>18</v>
      </c>
      <c r="C1259" s="13" t="s">
        <v>19</v>
      </c>
      <c r="D1259" s="17" t="s">
        <v>215</v>
      </c>
      <c r="E1259" s="14">
        <v>2</v>
      </c>
      <c r="F1259" s="31"/>
      <c r="G1259" s="15">
        <f>ROUND(E1259*F1259,2)</f>
        <v>0</v>
      </c>
    </row>
    <row r="1260" spans="1:7" ht="30.6" x14ac:dyDescent="0.3">
      <c r="A1260" s="16"/>
      <c r="B1260" s="16"/>
      <c r="C1260" s="16"/>
      <c r="D1260" s="17" t="s">
        <v>216</v>
      </c>
      <c r="E1260" s="16"/>
      <c r="F1260" s="16"/>
      <c r="G1260" s="16"/>
    </row>
    <row r="1261" spans="1:7" ht="20.399999999999999" x14ac:dyDescent="0.3">
      <c r="A1261" s="12" t="s">
        <v>217</v>
      </c>
      <c r="B1261" s="13" t="s">
        <v>18</v>
      </c>
      <c r="C1261" s="13" t="s">
        <v>19</v>
      </c>
      <c r="D1261" s="17" t="s">
        <v>218</v>
      </c>
      <c r="E1261" s="14">
        <v>2</v>
      </c>
      <c r="F1261" s="31"/>
      <c r="G1261" s="15">
        <f>ROUND(E1261*F1261,2)</f>
        <v>0</v>
      </c>
    </row>
    <row r="1262" spans="1:7" ht="40.799999999999997" x14ac:dyDescent="0.3">
      <c r="A1262" s="16"/>
      <c r="B1262" s="16"/>
      <c r="C1262" s="16"/>
      <c r="D1262" s="17" t="s">
        <v>219</v>
      </c>
      <c r="E1262" s="16"/>
      <c r="F1262" s="16"/>
      <c r="G1262" s="16"/>
    </row>
    <row r="1263" spans="1:7" x14ac:dyDescent="0.3">
      <c r="A1263" s="12" t="s">
        <v>220</v>
      </c>
      <c r="B1263" s="13" t="s">
        <v>18</v>
      </c>
      <c r="C1263" s="13" t="s">
        <v>19</v>
      </c>
      <c r="D1263" s="17" t="s">
        <v>221</v>
      </c>
      <c r="E1263" s="14">
        <v>1</v>
      </c>
      <c r="F1263" s="31"/>
      <c r="G1263" s="15">
        <f>ROUND(E1263*F1263,2)</f>
        <v>0</v>
      </c>
    </row>
    <row r="1264" spans="1:7" ht="40.799999999999997" x14ac:dyDescent="0.3">
      <c r="A1264" s="16"/>
      <c r="B1264" s="16"/>
      <c r="C1264" s="16"/>
      <c r="D1264" s="17" t="s">
        <v>222</v>
      </c>
      <c r="E1264" s="16"/>
      <c r="F1264" s="16"/>
      <c r="G1264" s="16"/>
    </row>
    <row r="1265" spans="1:7" x14ac:dyDescent="0.3">
      <c r="A1265" s="12" t="s">
        <v>49</v>
      </c>
      <c r="B1265" s="13" t="s">
        <v>18</v>
      </c>
      <c r="C1265" s="13" t="s">
        <v>19</v>
      </c>
      <c r="D1265" s="17" t="s">
        <v>50</v>
      </c>
      <c r="E1265" s="14">
        <v>20</v>
      </c>
      <c r="F1265" s="31"/>
      <c r="G1265" s="15">
        <f>ROUND(E1265*F1265,2)</f>
        <v>0</v>
      </c>
    </row>
    <row r="1266" spans="1:7" ht="30.6" x14ac:dyDescent="0.3">
      <c r="A1266" s="16"/>
      <c r="B1266" s="16"/>
      <c r="C1266" s="16"/>
      <c r="D1266" s="17" t="s">
        <v>51</v>
      </c>
      <c r="E1266" s="16"/>
      <c r="F1266" s="16"/>
      <c r="G1266" s="16"/>
    </row>
    <row r="1267" spans="1:7" x14ac:dyDescent="0.3">
      <c r="A1267" s="12" t="s">
        <v>43</v>
      </c>
      <c r="B1267" s="13" t="s">
        <v>18</v>
      </c>
      <c r="C1267" s="13" t="s">
        <v>19</v>
      </c>
      <c r="D1267" s="17" t="s">
        <v>44</v>
      </c>
      <c r="E1267" s="14">
        <v>700</v>
      </c>
      <c r="F1267" s="31"/>
      <c r="G1267" s="15">
        <f>ROUND(E1267*F1267,2)</f>
        <v>0</v>
      </c>
    </row>
    <row r="1268" spans="1:7" ht="71.400000000000006" x14ac:dyDescent="0.3">
      <c r="A1268" s="16"/>
      <c r="B1268" s="16"/>
      <c r="C1268" s="16"/>
      <c r="D1268" s="17" t="s">
        <v>45</v>
      </c>
      <c r="E1268" s="16"/>
      <c r="F1268" s="16"/>
      <c r="G1268" s="16"/>
    </row>
    <row r="1269" spans="1:7" ht="20.399999999999999" x14ac:dyDescent="0.3">
      <c r="A1269" s="12" t="s">
        <v>56</v>
      </c>
      <c r="B1269" s="13" t="s">
        <v>18</v>
      </c>
      <c r="C1269" s="13" t="s">
        <v>19</v>
      </c>
      <c r="D1269" s="17" t="s">
        <v>57</v>
      </c>
      <c r="E1269" s="14">
        <v>1</v>
      </c>
      <c r="F1269" s="31"/>
      <c r="G1269" s="15">
        <f>ROUND(E1269*F1269,2)</f>
        <v>0</v>
      </c>
    </row>
    <row r="1270" spans="1:7" ht="142.80000000000001" x14ac:dyDescent="0.3">
      <c r="A1270" s="16"/>
      <c r="B1270" s="16"/>
      <c r="C1270" s="16"/>
      <c r="D1270" s="17" t="s">
        <v>58</v>
      </c>
      <c r="E1270" s="16"/>
      <c r="F1270" s="16"/>
      <c r="G1270" s="16"/>
    </row>
    <row r="1271" spans="1:7" x14ac:dyDescent="0.3">
      <c r="A1271" s="12" t="s">
        <v>223</v>
      </c>
      <c r="B1271" s="13" t="s">
        <v>18</v>
      </c>
      <c r="C1271" s="13" t="s">
        <v>114</v>
      </c>
      <c r="D1271" s="17" t="s">
        <v>224</v>
      </c>
      <c r="E1271" s="14">
        <v>10</v>
      </c>
      <c r="F1271" s="31"/>
      <c r="G1271" s="15">
        <f>ROUND(E1271*F1271,2)</f>
        <v>0</v>
      </c>
    </row>
    <row r="1272" spans="1:7" ht="40.799999999999997" x14ac:dyDescent="0.3">
      <c r="A1272" s="16"/>
      <c r="B1272" s="16"/>
      <c r="C1272" s="16"/>
      <c r="D1272" s="17" t="s">
        <v>225</v>
      </c>
      <c r="E1272" s="16"/>
      <c r="F1272" s="16"/>
      <c r="G1272" s="16"/>
    </row>
    <row r="1273" spans="1:7" x14ac:dyDescent="0.3">
      <c r="A1273" s="12" t="s">
        <v>46</v>
      </c>
      <c r="B1273" s="13" t="s">
        <v>18</v>
      </c>
      <c r="C1273" s="13" t="s">
        <v>19</v>
      </c>
      <c r="D1273" s="17" t="s">
        <v>47</v>
      </c>
      <c r="E1273" s="14">
        <v>7</v>
      </c>
      <c r="F1273" s="31"/>
      <c r="G1273" s="15">
        <f>ROUND(E1273*F1273,2)</f>
        <v>0</v>
      </c>
    </row>
    <row r="1274" spans="1:7" ht="71.400000000000006" x14ac:dyDescent="0.3">
      <c r="A1274" s="16"/>
      <c r="B1274" s="16"/>
      <c r="C1274" s="16"/>
      <c r="D1274" s="17" t="s">
        <v>48</v>
      </c>
      <c r="E1274" s="16"/>
      <c r="F1274" s="16"/>
      <c r="G1274" s="16"/>
    </row>
    <row r="1275" spans="1:7" x14ac:dyDescent="0.3">
      <c r="A1275" s="12" t="s">
        <v>226</v>
      </c>
      <c r="B1275" s="13" t="s">
        <v>18</v>
      </c>
      <c r="C1275" s="13" t="s">
        <v>19</v>
      </c>
      <c r="D1275" s="17" t="s">
        <v>227</v>
      </c>
      <c r="E1275" s="14">
        <v>1</v>
      </c>
      <c r="F1275" s="31"/>
      <c r="G1275" s="15">
        <f>ROUND(E1275*F1275,2)</f>
        <v>0</v>
      </c>
    </row>
    <row r="1276" spans="1:7" ht="285.60000000000002" x14ac:dyDescent="0.3">
      <c r="A1276" s="16"/>
      <c r="B1276" s="16"/>
      <c r="C1276" s="16"/>
      <c r="D1276" s="17" t="s">
        <v>228</v>
      </c>
      <c r="E1276" s="16"/>
      <c r="F1276" s="16"/>
      <c r="G1276" s="16"/>
    </row>
    <row r="1277" spans="1:7" x14ac:dyDescent="0.3">
      <c r="A1277" s="12" t="s">
        <v>1010</v>
      </c>
      <c r="B1277" s="13" t="s">
        <v>18</v>
      </c>
      <c r="C1277" s="13" t="s">
        <v>19</v>
      </c>
      <c r="D1277" s="17" t="s">
        <v>1011</v>
      </c>
      <c r="E1277" s="14">
        <v>1</v>
      </c>
      <c r="F1277" s="31"/>
      <c r="G1277" s="15">
        <f>ROUND(E1277*F1277,2)</f>
        <v>0</v>
      </c>
    </row>
    <row r="1278" spans="1:7" x14ac:dyDescent="0.3">
      <c r="A1278" s="12" t="s">
        <v>1012</v>
      </c>
      <c r="B1278" s="13" t="s">
        <v>18</v>
      </c>
      <c r="C1278" s="13" t="s">
        <v>19</v>
      </c>
      <c r="D1278" s="17" t="s">
        <v>1013</v>
      </c>
      <c r="E1278" s="14">
        <v>2</v>
      </c>
      <c r="F1278" s="31"/>
      <c r="G1278" s="15">
        <f>ROUND(E1278*F1278,2)</f>
        <v>0</v>
      </c>
    </row>
    <row r="1279" spans="1:7" x14ac:dyDescent="0.3">
      <c r="A1279" s="12" t="s">
        <v>1014</v>
      </c>
      <c r="B1279" s="13" t="s">
        <v>18</v>
      </c>
      <c r="C1279" s="13" t="s">
        <v>53</v>
      </c>
      <c r="D1279" s="17" t="s">
        <v>1015</v>
      </c>
      <c r="E1279" s="14">
        <v>350</v>
      </c>
      <c r="F1279" s="31"/>
      <c r="G1279" s="15">
        <f>ROUND(E1279*F1279,2)</f>
        <v>0</v>
      </c>
    </row>
    <row r="1280" spans="1:7" ht="30.6" x14ac:dyDescent="0.3">
      <c r="A1280" s="16"/>
      <c r="B1280" s="16"/>
      <c r="C1280" s="16"/>
      <c r="D1280" s="17" t="s">
        <v>1016</v>
      </c>
      <c r="E1280" s="16"/>
      <c r="F1280" s="16"/>
      <c r="G1280" s="16"/>
    </row>
    <row r="1281" spans="1:7" x14ac:dyDescent="0.3">
      <c r="A1281" s="12" t="s">
        <v>1017</v>
      </c>
      <c r="B1281" s="13" t="s">
        <v>18</v>
      </c>
      <c r="C1281" s="13" t="s">
        <v>19</v>
      </c>
      <c r="D1281" s="17" t="s">
        <v>1018</v>
      </c>
      <c r="E1281" s="14">
        <v>8</v>
      </c>
      <c r="F1281" s="31"/>
      <c r="G1281" s="15">
        <f>ROUND(E1281*F1281,2)</f>
        <v>0</v>
      </c>
    </row>
    <row r="1282" spans="1:7" ht="20.399999999999999" x14ac:dyDescent="0.3">
      <c r="A1282" s="16"/>
      <c r="B1282" s="16"/>
      <c r="C1282" s="16"/>
      <c r="D1282" s="17" t="s">
        <v>1019</v>
      </c>
      <c r="E1282" s="16"/>
      <c r="F1282" s="16"/>
      <c r="G1282" s="16"/>
    </row>
    <row r="1283" spans="1:7" x14ac:dyDescent="0.3">
      <c r="A1283" s="12" t="s">
        <v>1020</v>
      </c>
      <c r="B1283" s="13" t="s">
        <v>18</v>
      </c>
      <c r="C1283" s="13" t="s">
        <v>19</v>
      </c>
      <c r="D1283" s="17" t="s">
        <v>1021</v>
      </c>
      <c r="E1283" s="14">
        <v>4</v>
      </c>
      <c r="F1283" s="31"/>
      <c r="G1283" s="15">
        <f>ROUND(E1283*F1283,2)</f>
        <v>0</v>
      </c>
    </row>
    <row r="1284" spans="1:7" ht="20.399999999999999" x14ac:dyDescent="0.3">
      <c r="A1284" s="16"/>
      <c r="B1284" s="16"/>
      <c r="C1284" s="16"/>
      <c r="D1284" s="17" t="s">
        <v>1022</v>
      </c>
      <c r="E1284" s="16"/>
      <c r="F1284" s="16"/>
      <c r="G1284" s="16"/>
    </row>
    <row r="1285" spans="1:7" x14ac:dyDescent="0.3">
      <c r="A1285" s="12" t="s">
        <v>1023</v>
      </c>
      <c r="B1285" s="13" t="s">
        <v>18</v>
      </c>
      <c r="C1285" s="13" t="s">
        <v>19</v>
      </c>
      <c r="D1285" s="17" t="s">
        <v>1024</v>
      </c>
      <c r="E1285" s="14">
        <v>2</v>
      </c>
      <c r="F1285" s="31"/>
      <c r="G1285" s="15">
        <f>ROUND(E1285*F1285,2)</f>
        <v>0</v>
      </c>
    </row>
    <row r="1286" spans="1:7" ht="30.6" x14ac:dyDescent="0.3">
      <c r="A1286" s="16"/>
      <c r="B1286" s="16"/>
      <c r="C1286" s="16"/>
      <c r="D1286" s="17" t="s">
        <v>1025</v>
      </c>
      <c r="E1286" s="16"/>
      <c r="F1286" s="16"/>
      <c r="G1286" s="16"/>
    </row>
    <row r="1287" spans="1:7" ht="20.399999999999999" x14ac:dyDescent="0.3">
      <c r="A1287" s="12" t="s">
        <v>1026</v>
      </c>
      <c r="B1287" s="13" t="s">
        <v>18</v>
      </c>
      <c r="C1287" s="13" t="s">
        <v>19</v>
      </c>
      <c r="D1287" s="17" t="s">
        <v>1027</v>
      </c>
      <c r="E1287" s="14">
        <v>2</v>
      </c>
      <c r="F1287" s="31"/>
      <c r="G1287" s="15">
        <f>ROUND(E1287*F1287,2)</f>
        <v>0</v>
      </c>
    </row>
    <row r="1288" spans="1:7" ht="51" x14ac:dyDescent="0.3">
      <c r="A1288" s="16"/>
      <c r="B1288" s="16"/>
      <c r="C1288" s="16"/>
      <c r="D1288" s="17" t="s">
        <v>1028</v>
      </c>
      <c r="E1288" s="16"/>
      <c r="F1288" s="16"/>
      <c r="G1288" s="16"/>
    </row>
    <row r="1289" spans="1:7" x14ac:dyDescent="0.3">
      <c r="A1289" s="12" t="s">
        <v>1029</v>
      </c>
      <c r="B1289" s="13" t="s">
        <v>18</v>
      </c>
      <c r="C1289" s="13" t="s">
        <v>19</v>
      </c>
      <c r="D1289" s="17" t="s">
        <v>1030</v>
      </c>
      <c r="E1289" s="14">
        <v>1</v>
      </c>
      <c r="F1289" s="31"/>
      <c r="G1289" s="15">
        <f>ROUND(E1289*F1289,2)</f>
        <v>0</v>
      </c>
    </row>
    <row r="1290" spans="1:7" ht="20.399999999999999" x14ac:dyDescent="0.3">
      <c r="A1290" s="16"/>
      <c r="B1290" s="16"/>
      <c r="C1290" s="16"/>
      <c r="D1290" s="17" t="s">
        <v>1031</v>
      </c>
      <c r="E1290" s="16"/>
      <c r="F1290" s="16"/>
      <c r="G1290" s="16"/>
    </row>
    <row r="1291" spans="1:7" x14ac:dyDescent="0.3">
      <c r="A1291" s="12" t="s">
        <v>1032</v>
      </c>
      <c r="B1291" s="13" t="s">
        <v>18</v>
      </c>
      <c r="C1291" s="13" t="s">
        <v>19</v>
      </c>
      <c r="D1291" s="17" t="s">
        <v>1033</v>
      </c>
      <c r="E1291" s="14">
        <v>1</v>
      </c>
      <c r="F1291" s="31"/>
      <c r="G1291" s="15">
        <f>ROUND(E1291*F1291,2)</f>
        <v>0</v>
      </c>
    </row>
    <row r="1292" spans="1:7" ht="51" x14ac:dyDescent="0.3">
      <c r="A1292" s="16"/>
      <c r="B1292" s="16"/>
      <c r="C1292" s="16"/>
      <c r="D1292" s="17" t="s">
        <v>1034</v>
      </c>
      <c r="E1292" s="16"/>
      <c r="F1292" s="16"/>
      <c r="G1292" s="16"/>
    </row>
    <row r="1293" spans="1:7" x14ac:dyDescent="0.3">
      <c r="A1293" s="12" t="s">
        <v>555</v>
      </c>
      <c r="B1293" s="13" t="s">
        <v>18</v>
      </c>
      <c r="C1293" s="13" t="s">
        <v>19</v>
      </c>
      <c r="D1293" s="17" t="s">
        <v>556</v>
      </c>
      <c r="E1293" s="14">
        <v>2</v>
      </c>
      <c r="F1293" s="31"/>
      <c r="G1293" s="15">
        <f>ROUND(E1293*F1293,2)</f>
        <v>0</v>
      </c>
    </row>
    <row r="1294" spans="1:7" ht="20.399999999999999" x14ac:dyDescent="0.3">
      <c r="A1294" s="16"/>
      <c r="B1294" s="16"/>
      <c r="C1294" s="16"/>
      <c r="D1294" s="17" t="s">
        <v>557</v>
      </c>
      <c r="E1294" s="16"/>
      <c r="F1294" s="16"/>
      <c r="G1294" s="16"/>
    </row>
    <row r="1295" spans="1:7" x14ac:dyDescent="0.3">
      <c r="A1295" s="16"/>
      <c r="B1295" s="16"/>
      <c r="C1295" s="16"/>
      <c r="D1295" s="28" t="s">
        <v>1035</v>
      </c>
      <c r="E1295" s="14">
        <v>1</v>
      </c>
      <c r="F1295" s="18">
        <f>G1255+G1257+G1259+G1261+G1263+G1265+G1267+G1269+G1271+G1273+G1275+G1277+G1278+G1279+G1281+G1283+G1285+G1287+G1289+G1291+G1293</f>
        <v>0</v>
      </c>
      <c r="G1295" s="18">
        <f>ROUND(E1295*F1295,2)</f>
        <v>0</v>
      </c>
    </row>
    <row r="1296" spans="1:7" ht="1.05" customHeight="1" x14ac:dyDescent="0.3">
      <c r="A1296" s="19"/>
      <c r="B1296" s="19"/>
      <c r="C1296" s="19"/>
      <c r="D1296" s="29"/>
      <c r="E1296" s="19"/>
      <c r="F1296" s="19"/>
      <c r="G1296" s="19"/>
    </row>
    <row r="1297" spans="1:7" x14ac:dyDescent="0.3">
      <c r="A1297" s="10" t="s">
        <v>1036</v>
      </c>
      <c r="B1297" s="10" t="s">
        <v>10</v>
      </c>
      <c r="C1297" s="10" t="s">
        <v>11</v>
      </c>
      <c r="D1297" s="27" t="s">
        <v>61</v>
      </c>
      <c r="E1297" s="11">
        <f>E1310</f>
        <v>1</v>
      </c>
      <c r="F1297" s="11">
        <f>F1310</f>
        <v>0</v>
      </c>
      <c r="G1297" s="11">
        <f>G1310</f>
        <v>0</v>
      </c>
    </row>
    <row r="1298" spans="1:7" x14ac:dyDescent="0.3">
      <c r="A1298" s="20" t="s">
        <v>1037</v>
      </c>
      <c r="B1298" s="20" t="s">
        <v>10</v>
      </c>
      <c r="C1298" s="20" t="s">
        <v>11</v>
      </c>
      <c r="D1298" s="30" t="s">
        <v>232</v>
      </c>
      <c r="E1298" s="21">
        <f>E1301</f>
        <v>1</v>
      </c>
      <c r="F1298" s="21">
        <f>F1301</f>
        <v>0</v>
      </c>
      <c r="G1298" s="21">
        <f>G1301</f>
        <v>0</v>
      </c>
    </row>
    <row r="1299" spans="1:7" x14ac:dyDescent="0.3">
      <c r="A1299" s="12" t="s">
        <v>233</v>
      </c>
      <c r="B1299" s="13" t="s">
        <v>18</v>
      </c>
      <c r="C1299" s="13" t="s">
        <v>19</v>
      </c>
      <c r="D1299" s="17" t="s">
        <v>234</v>
      </c>
      <c r="E1299" s="14">
        <v>5</v>
      </c>
      <c r="F1299" s="31"/>
      <c r="G1299" s="15">
        <f>ROUND(E1299*F1299,2)</f>
        <v>0</v>
      </c>
    </row>
    <row r="1300" spans="1:7" ht="51" x14ac:dyDescent="0.3">
      <c r="A1300" s="16"/>
      <c r="B1300" s="16"/>
      <c r="C1300" s="16"/>
      <c r="D1300" s="17" t="s">
        <v>235</v>
      </c>
      <c r="E1300" s="16"/>
      <c r="F1300" s="16"/>
      <c r="G1300" s="16"/>
    </row>
    <row r="1301" spans="1:7" x14ac:dyDescent="0.3">
      <c r="A1301" s="16"/>
      <c r="B1301" s="16"/>
      <c r="C1301" s="16"/>
      <c r="D1301" s="28" t="s">
        <v>1038</v>
      </c>
      <c r="E1301" s="14">
        <v>1</v>
      </c>
      <c r="F1301" s="18">
        <f>G1299</f>
        <v>0</v>
      </c>
      <c r="G1301" s="18">
        <f>ROUND(E1301*F1301,2)</f>
        <v>0</v>
      </c>
    </row>
    <row r="1302" spans="1:7" ht="1.05" customHeight="1" x14ac:dyDescent="0.3">
      <c r="A1302" s="19"/>
      <c r="B1302" s="19"/>
      <c r="C1302" s="19"/>
      <c r="D1302" s="29"/>
      <c r="E1302" s="19"/>
      <c r="F1302" s="19"/>
      <c r="G1302" s="19"/>
    </row>
    <row r="1303" spans="1:7" x14ac:dyDescent="0.3">
      <c r="A1303" s="20" t="s">
        <v>1039</v>
      </c>
      <c r="B1303" s="20" t="s">
        <v>10</v>
      </c>
      <c r="C1303" s="20" t="s">
        <v>11</v>
      </c>
      <c r="D1303" s="30" t="s">
        <v>63</v>
      </c>
      <c r="E1303" s="21">
        <f>E1308</f>
        <v>1</v>
      </c>
      <c r="F1303" s="21">
        <f>F1308</f>
        <v>0</v>
      </c>
      <c r="G1303" s="21">
        <f>G1308</f>
        <v>0</v>
      </c>
    </row>
    <row r="1304" spans="1:7" ht="20.399999999999999" x14ac:dyDescent="0.3">
      <c r="A1304" s="12" t="s">
        <v>64</v>
      </c>
      <c r="B1304" s="13" t="s">
        <v>18</v>
      </c>
      <c r="C1304" s="13" t="s">
        <v>19</v>
      </c>
      <c r="D1304" s="17" t="s">
        <v>65</v>
      </c>
      <c r="E1304" s="14">
        <v>7</v>
      </c>
      <c r="F1304" s="31"/>
      <c r="G1304" s="15">
        <f>ROUND(E1304*F1304,2)</f>
        <v>0</v>
      </c>
    </row>
    <row r="1305" spans="1:7" ht="71.400000000000006" x14ac:dyDescent="0.3">
      <c r="A1305" s="16"/>
      <c r="B1305" s="16"/>
      <c r="C1305" s="16"/>
      <c r="D1305" s="17" t="s">
        <v>66</v>
      </c>
      <c r="E1305" s="16"/>
      <c r="F1305" s="16"/>
      <c r="G1305" s="16"/>
    </row>
    <row r="1306" spans="1:7" ht="20.399999999999999" x14ac:dyDescent="0.3">
      <c r="A1306" s="12" t="s">
        <v>67</v>
      </c>
      <c r="B1306" s="13" t="s">
        <v>18</v>
      </c>
      <c r="C1306" s="13" t="s">
        <v>19</v>
      </c>
      <c r="D1306" s="17" t="s">
        <v>68</v>
      </c>
      <c r="E1306" s="14">
        <v>6</v>
      </c>
      <c r="F1306" s="31"/>
      <c r="G1306" s="15">
        <f>ROUND(E1306*F1306,2)</f>
        <v>0</v>
      </c>
    </row>
    <row r="1307" spans="1:7" ht="71.400000000000006" x14ac:dyDescent="0.3">
      <c r="A1307" s="16"/>
      <c r="B1307" s="16"/>
      <c r="C1307" s="16"/>
      <c r="D1307" s="17" t="s">
        <v>69</v>
      </c>
      <c r="E1307" s="16"/>
      <c r="F1307" s="16"/>
      <c r="G1307" s="16"/>
    </row>
    <row r="1308" spans="1:7" x14ac:dyDescent="0.3">
      <c r="A1308" s="16"/>
      <c r="B1308" s="16"/>
      <c r="C1308" s="16"/>
      <c r="D1308" s="28" t="s">
        <v>1040</v>
      </c>
      <c r="E1308" s="14">
        <v>1</v>
      </c>
      <c r="F1308" s="18">
        <f>G1304+G1306</f>
        <v>0</v>
      </c>
      <c r="G1308" s="18">
        <f>ROUND(E1308*F1308,2)</f>
        <v>0</v>
      </c>
    </row>
    <row r="1309" spans="1:7" ht="1.05" customHeight="1" x14ac:dyDescent="0.3">
      <c r="A1309" s="19"/>
      <c r="B1309" s="19"/>
      <c r="C1309" s="19"/>
      <c r="D1309" s="29"/>
      <c r="E1309" s="19"/>
      <c r="F1309" s="19"/>
      <c r="G1309" s="19"/>
    </row>
    <row r="1310" spans="1:7" x14ac:dyDescent="0.3">
      <c r="A1310" s="16"/>
      <c r="B1310" s="16"/>
      <c r="C1310" s="16"/>
      <c r="D1310" s="28" t="s">
        <v>1041</v>
      </c>
      <c r="E1310" s="14">
        <v>1</v>
      </c>
      <c r="F1310" s="18">
        <f>G1298+G1303</f>
        <v>0</v>
      </c>
      <c r="G1310" s="18">
        <f>ROUND(E1310*F1310,2)</f>
        <v>0</v>
      </c>
    </row>
    <row r="1311" spans="1:7" ht="1.05" customHeight="1" x14ac:dyDescent="0.3">
      <c r="A1311" s="19"/>
      <c r="B1311" s="19"/>
      <c r="C1311" s="19"/>
      <c r="D1311" s="29"/>
      <c r="E1311" s="19"/>
      <c r="F1311" s="19"/>
      <c r="G1311" s="19"/>
    </row>
    <row r="1312" spans="1:7" x14ac:dyDescent="0.3">
      <c r="A1312" s="10" t="s">
        <v>1042</v>
      </c>
      <c r="B1312" s="10" t="s">
        <v>10</v>
      </c>
      <c r="C1312" s="10" t="s">
        <v>11</v>
      </c>
      <c r="D1312" s="27" t="s">
        <v>1043</v>
      </c>
      <c r="E1312" s="11">
        <f>E1419</f>
        <v>1</v>
      </c>
      <c r="F1312" s="11">
        <f>F1419</f>
        <v>0</v>
      </c>
      <c r="G1312" s="11">
        <f>G1419</f>
        <v>0</v>
      </c>
    </row>
    <row r="1313" spans="1:7" x14ac:dyDescent="0.3">
      <c r="A1313" s="20" t="s">
        <v>1044</v>
      </c>
      <c r="B1313" s="20" t="s">
        <v>10</v>
      </c>
      <c r="C1313" s="20" t="s">
        <v>11</v>
      </c>
      <c r="D1313" s="30" t="s">
        <v>242</v>
      </c>
      <c r="E1313" s="21">
        <f>E1318</f>
        <v>1</v>
      </c>
      <c r="F1313" s="21">
        <f>F1318</f>
        <v>0</v>
      </c>
      <c r="G1313" s="21">
        <f>G1318</f>
        <v>0</v>
      </c>
    </row>
    <row r="1314" spans="1:7" ht="20.399999999999999" x14ac:dyDescent="0.3">
      <c r="A1314" s="12" t="s">
        <v>243</v>
      </c>
      <c r="B1314" s="13" t="s">
        <v>18</v>
      </c>
      <c r="C1314" s="13" t="s">
        <v>19</v>
      </c>
      <c r="D1314" s="17" t="s">
        <v>244</v>
      </c>
      <c r="E1314" s="14">
        <v>1</v>
      </c>
      <c r="F1314" s="31"/>
      <c r="G1314" s="15">
        <f>ROUND(E1314*F1314,2)</f>
        <v>0</v>
      </c>
    </row>
    <row r="1315" spans="1:7" ht="265.2" x14ac:dyDescent="0.3">
      <c r="A1315" s="16"/>
      <c r="B1315" s="16"/>
      <c r="C1315" s="16"/>
      <c r="D1315" s="17" t="s">
        <v>245</v>
      </c>
      <c r="E1315" s="16"/>
      <c r="F1315" s="16"/>
      <c r="G1315" s="16"/>
    </row>
    <row r="1316" spans="1:7" ht="20.399999999999999" x14ac:dyDescent="0.3">
      <c r="A1316" s="12" t="s">
        <v>246</v>
      </c>
      <c r="B1316" s="13" t="s">
        <v>18</v>
      </c>
      <c r="C1316" s="13" t="s">
        <v>19</v>
      </c>
      <c r="D1316" s="17" t="s">
        <v>247</v>
      </c>
      <c r="E1316" s="14">
        <v>1</v>
      </c>
      <c r="F1316" s="31"/>
      <c r="G1316" s="15">
        <f>ROUND(E1316*F1316,2)</f>
        <v>0</v>
      </c>
    </row>
    <row r="1317" spans="1:7" ht="91.8" x14ac:dyDescent="0.3">
      <c r="A1317" s="16"/>
      <c r="B1317" s="16"/>
      <c r="C1317" s="16"/>
      <c r="D1317" s="17" t="s">
        <v>248</v>
      </c>
      <c r="E1317" s="16"/>
      <c r="F1317" s="16"/>
      <c r="G1317" s="16"/>
    </row>
    <row r="1318" spans="1:7" x14ac:dyDescent="0.3">
      <c r="A1318" s="16"/>
      <c r="B1318" s="16"/>
      <c r="C1318" s="16"/>
      <c r="D1318" s="28" t="s">
        <v>1045</v>
      </c>
      <c r="E1318" s="14">
        <v>1</v>
      </c>
      <c r="F1318" s="18">
        <f>G1314+G1316</f>
        <v>0</v>
      </c>
      <c r="G1318" s="18">
        <f>ROUND(E1318*F1318,2)</f>
        <v>0</v>
      </c>
    </row>
    <row r="1319" spans="1:7" ht="1.05" customHeight="1" x14ac:dyDescent="0.3">
      <c r="A1319" s="19"/>
      <c r="B1319" s="19"/>
      <c r="C1319" s="19"/>
      <c r="D1319" s="29"/>
      <c r="E1319" s="19"/>
      <c r="F1319" s="19"/>
      <c r="G1319" s="19"/>
    </row>
    <row r="1320" spans="1:7" x14ac:dyDescent="0.3">
      <c r="A1320" s="20" t="s">
        <v>1046</v>
      </c>
      <c r="B1320" s="20" t="s">
        <v>10</v>
      </c>
      <c r="C1320" s="20" t="s">
        <v>11</v>
      </c>
      <c r="D1320" s="30" t="s">
        <v>258</v>
      </c>
      <c r="E1320" s="21">
        <f>E1333</f>
        <v>1</v>
      </c>
      <c r="F1320" s="21">
        <f>F1333</f>
        <v>0</v>
      </c>
      <c r="G1320" s="21">
        <f>G1333</f>
        <v>0</v>
      </c>
    </row>
    <row r="1321" spans="1:7" ht="20.399999999999999" x14ac:dyDescent="0.3">
      <c r="A1321" s="12" t="s">
        <v>259</v>
      </c>
      <c r="B1321" s="13" t="s">
        <v>18</v>
      </c>
      <c r="C1321" s="13" t="s">
        <v>19</v>
      </c>
      <c r="D1321" s="17" t="s">
        <v>260</v>
      </c>
      <c r="E1321" s="14">
        <v>1</v>
      </c>
      <c r="F1321" s="31"/>
      <c r="G1321" s="15">
        <f>ROUND(E1321*F1321,2)</f>
        <v>0</v>
      </c>
    </row>
    <row r="1322" spans="1:7" ht="409.6" x14ac:dyDescent="0.3">
      <c r="A1322" s="16"/>
      <c r="B1322" s="16"/>
      <c r="C1322" s="16"/>
      <c r="D1322" s="17" t="s">
        <v>261</v>
      </c>
      <c r="E1322" s="16"/>
      <c r="F1322" s="16"/>
      <c r="G1322" s="16"/>
    </row>
    <row r="1323" spans="1:7" ht="30.6" x14ac:dyDescent="0.3">
      <c r="A1323" s="12" t="s">
        <v>605</v>
      </c>
      <c r="B1323" s="13" t="s">
        <v>18</v>
      </c>
      <c r="C1323" s="13" t="s">
        <v>19</v>
      </c>
      <c r="D1323" s="17" t="s">
        <v>606</v>
      </c>
      <c r="E1323" s="14">
        <v>2</v>
      </c>
      <c r="F1323" s="31"/>
      <c r="G1323" s="15">
        <f>ROUND(E1323*F1323,2)</f>
        <v>0</v>
      </c>
    </row>
    <row r="1324" spans="1:7" ht="409.6" x14ac:dyDescent="0.3">
      <c r="A1324" s="16"/>
      <c r="B1324" s="16"/>
      <c r="C1324" s="16"/>
      <c r="D1324" s="17" t="s">
        <v>607</v>
      </c>
      <c r="E1324" s="16"/>
      <c r="F1324" s="16"/>
      <c r="G1324" s="16"/>
    </row>
    <row r="1325" spans="1:7" x14ac:dyDescent="0.3">
      <c r="A1325" s="12" t="s">
        <v>1047</v>
      </c>
      <c r="B1325" s="13" t="s">
        <v>18</v>
      </c>
      <c r="C1325" s="13" t="s">
        <v>19</v>
      </c>
      <c r="D1325" s="17" t="s">
        <v>269</v>
      </c>
      <c r="E1325" s="14">
        <v>1</v>
      </c>
      <c r="F1325" s="31"/>
      <c r="G1325" s="15">
        <f>ROUND(E1325*F1325,2)</f>
        <v>0</v>
      </c>
    </row>
    <row r="1326" spans="1:7" ht="409.6" x14ac:dyDescent="0.3">
      <c r="A1326" s="16"/>
      <c r="B1326" s="16"/>
      <c r="C1326" s="16"/>
      <c r="D1326" s="17" t="s">
        <v>1048</v>
      </c>
      <c r="E1326" s="16"/>
      <c r="F1326" s="16"/>
      <c r="G1326" s="16"/>
    </row>
    <row r="1327" spans="1:7" x14ac:dyDescent="0.3">
      <c r="A1327" s="12" t="s">
        <v>262</v>
      </c>
      <c r="B1327" s="13" t="s">
        <v>18</v>
      </c>
      <c r="C1327" s="13" t="s">
        <v>19</v>
      </c>
      <c r="D1327" s="17" t="s">
        <v>263</v>
      </c>
      <c r="E1327" s="14">
        <v>1</v>
      </c>
      <c r="F1327" s="31"/>
      <c r="G1327" s="15">
        <f>ROUND(E1327*F1327,2)</f>
        <v>0</v>
      </c>
    </row>
    <row r="1328" spans="1:7" ht="409.6" x14ac:dyDescent="0.3">
      <c r="A1328" s="16"/>
      <c r="B1328" s="16"/>
      <c r="C1328" s="16"/>
      <c r="D1328" s="17" t="s">
        <v>264</v>
      </c>
      <c r="E1328" s="16"/>
      <c r="F1328" s="16"/>
      <c r="G1328" s="16"/>
    </row>
    <row r="1329" spans="1:7" x14ac:dyDescent="0.3">
      <c r="A1329" s="12" t="s">
        <v>1049</v>
      </c>
      <c r="B1329" s="13" t="s">
        <v>18</v>
      </c>
      <c r="C1329" s="13" t="s">
        <v>19</v>
      </c>
      <c r="D1329" s="17" t="s">
        <v>266</v>
      </c>
      <c r="E1329" s="14">
        <v>1</v>
      </c>
      <c r="F1329" s="31"/>
      <c r="G1329" s="15">
        <f>ROUND(E1329*F1329,2)</f>
        <v>0</v>
      </c>
    </row>
    <row r="1330" spans="1:7" ht="409.6" x14ac:dyDescent="0.3">
      <c r="A1330" s="16"/>
      <c r="B1330" s="16"/>
      <c r="C1330" s="16"/>
      <c r="D1330" s="17" t="s">
        <v>1050</v>
      </c>
      <c r="E1330" s="16"/>
      <c r="F1330" s="16"/>
      <c r="G1330" s="16"/>
    </row>
    <row r="1331" spans="1:7" x14ac:dyDescent="0.3">
      <c r="A1331" s="12" t="s">
        <v>274</v>
      </c>
      <c r="B1331" s="13" t="s">
        <v>18</v>
      </c>
      <c r="C1331" s="13" t="s">
        <v>19</v>
      </c>
      <c r="D1331" s="17" t="s">
        <v>275</v>
      </c>
      <c r="E1331" s="14">
        <v>5</v>
      </c>
      <c r="F1331" s="31"/>
      <c r="G1331" s="15">
        <f>ROUND(E1331*F1331,2)</f>
        <v>0</v>
      </c>
    </row>
    <row r="1332" spans="1:7" ht="336.6" x14ac:dyDescent="0.3">
      <c r="A1332" s="16"/>
      <c r="B1332" s="16"/>
      <c r="C1332" s="16"/>
      <c r="D1332" s="17" t="s">
        <v>276</v>
      </c>
      <c r="E1332" s="16"/>
      <c r="F1332" s="16"/>
      <c r="G1332" s="16"/>
    </row>
    <row r="1333" spans="1:7" x14ac:dyDescent="0.3">
      <c r="A1333" s="16"/>
      <c r="B1333" s="16"/>
      <c r="C1333" s="16"/>
      <c r="D1333" s="28" t="s">
        <v>1051</v>
      </c>
      <c r="E1333" s="14">
        <v>1</v>
      </c>
      <c r="F1333" s="18">
        <f>G1321+G1323+G1325+G1327+G1329+G1331</f>
        <v>0</v>
      </c>
      <c r="G1333" s="18">
        <f>ROUND(E1333*F1333,2)</f>
        <v>0</v>
      </c>
    </row>
    <row r="1334" spans="1:7" ht="1.05" customHeight="1" x14ac:dyDescent="0.3">
      <c r="A1334" s="19"/>
      <c r="B1334" s="19"/>
      <c r="C1334" s="19"/>
      <c r="D1334" s="29"/>
      <c r="E1334" s="19"/>
      <c r="F1334" s="19"/>
      <c r="G1334" s="19"/>
    </row>
    <row r="1335" spans="1:7" x14ac:dyDescent="0.3">
      <c r="A1335" s="20" t="s">
        <v>1052</v>
      </c>
      <c r="B1335" s="20" t="s">
        <v>10</v>
      </c>
      <c r="C1335" s="20" t="s">
        <v>11</v>
      </c>
      <c r="D1335" s="30" t="s">
        <v>613</v>
      </c>
      <c r="E1335" s="21">
        <f>E1344</f>
        <v>1</v>
      </c>
      <c r="F1335" s="21">
        <f>F1344</f>
        <v>0</v>
      </c>
      <c r="G1335" s="21">
        <f>G1344</f>
        <v>0</v>
      </c>
    </row>
    <row r="1336" spans="1:7" x14ac:dyDescent="0.3">
      <c r="A1336" s="12" t="s">
        <v>614</v>
      </c>
      <c r="B1336" s="13" t="s">
        <v>18</v>
      </c>
      <c r="C1336" s="13" t="s">
        <v>53</v>
      </c>
      <c r="D1336" s="17" t="s">
        <v>615</v>
      </c>
      <c r="E1336" s="14">
        <v>32</v>
      </c>
      <c r="F1336" s="31"/>
      <c r="G1336" s="15">
        <f>ROUND(E1336*F1336,2)</f>
        <v>0</v>
      </c>
    </row>
    <row r="1337" spans="1:7" ht="142.80000000000001" x14ac:dyDescent="0.3">
      <c r="A1337" s="16"/>
      <c r="B1337" s="16"/>
      <c r="C1337" s="16"/>
      <c r="D1337" s="17" t="s">
        <v>616</v>
      </c>
      <c r="E1337" s="16"/>
      <c r="F1337" s="16"/>
      <c r="G1337" s="16"/>
    </row>
    <row r="1338" spans="1:7" x14ac:dyDescent="0.3">
      <c r="A1338" s="12" t="s">
        <v>617</v>
      </c>
      <c r="B1338" s="13" t="s">
        <v>18</v>
      </c>
      <c r="C1338" s="13" t="s">
        <v>53</v>
      </c>
      <c r="D1338" s="17" t="s">
        <v>618</v>
      </c>
      <c r="E1338" s="14">
        <v>32</v>
      </c>
      <c r="F1338" s="31"/>
      <c r="G1338" s="15">
        <f>ROUND(E1338*F1338,2)</f>
        <v>0</v>
      </c>
    </row>
    <row r="1339" spans="1:7" ht="91.8" x14ac:dyDescent="0.3">
      <c r="A1339" s="16"/>
      <c r="B1339" s="16"/>
      <c r="C1339" s="16"/>
      <c r="D1339" s="17" t="s">
        <v>619</v>
      </c>
      <c r="E1339" s="16"/>
      <c r="F1339" s="16"/>
      <c r="G1339" s="16"/>
    </row>
    <row r="1340" spans="1:7" x14ac:dyDescent="0.3">
      <c r="A1340" s="12" t="s">
        <v>620</v>
      </c>
      <c r="B1340" s="13" t="s">
        <v>18</v>
      </c>
      <c r="C1340" s="13" t="s">
        <v>53</v>
      </c>
      <c r="D1340" s="17" t="s">
        <v>621</v>
      </c>
      <c r="E1340" s="14">
        <v>32</v>
      </c>
      <c r="F1340" s="31"/>
      <c r="G1340" s="15">
        <f>ROUND(E1340*F1340,2)</f>
        <v>0</v>
      </c>
    </row>
    <row r="1341" spans="1:7" ht="153" x14ac:dyDescent="0.3">
      <c r="A1341" s="16"/>
      <c r="B1341" s="16"/>
      <c r="C1341" s="16"/>
      <c r="D1341" s="17" t="s">
        <v>622</v>
      </c>
      <c r="E1341" s="16"/>
      <c r="F1341" s="16"/>
      <c r="G1341" s="16"/>
    </row>
    <row r="1342" spans="1:7" x14ac:dyDescent="0.3">
      <c r="A1342" s="12" t="s">
        <v>735</v>
      </c>
      <c r="B1342" s="13" t="s">
        <v>18</v>
      </c>
      <c r="C1342" s="13" t="s">
        <v>53</v>
      </c>
      <c r="D1342" s="17" t="s">
        <v>736</v>
      </c>
      <c r="E1342" s="14">
        <v>32</v>
      </c>
      <c r="F1342" s="31"/>
      <c r="G1342" s="15">
        <f>ROUND(E1342*F1342,2)</f>
        <v>0</v>
      </c>
    </row>
    <row r="1343" spans="1:7" ht="153" x14ac:dyDescent="0.3">
      <c r="A1343" s="16"/>
      <c r="B1343" s="16"/>
      <c r="C1343" s="16"/>
      <c r="D1343" s="17" t="s">
        <v>737</v>
      </c>
      <c r="E1343" s="16"/>
      <c r="F1343" s="16"/>
      <c r="G1343" s="16"/>
    </row>
    <row r="1344" spans="1:7" x14ac:dyDescent="0.3">
      <c r="A1344" s="16"/>
      <c r="B1344" s="16"/>
      <c r="C1344" s="16"/>
      <c r="D1344" s="28" t="s">
        <v>1053</v>
      </c>
      <c r="E1344" s="14">
        <v>1</v>
      </c>
      <c r="F1344" s="18">
        <f>G1336+G1338+G1340+G1342</f>
        <v>0</v>
      </c>
      <c r="G1344" s="18">
        <f>ROUND(E1344*F1344,2)</f>
        <v>0</v>
      </c>
    </row>
    <row r="1345" spans="1:7" ht="1.05" customHeight="1" x14ac:dyDescent="0.3">
      <c r="A1345" s="19"/>
      <c r="B1345" s="19"/>
      <c r="C1345" s="19"/>
      <c r="D1345" s="29"/>
      <c r="E1345" s="19"/>
      <c r="F1345" s="19"/>
      <c r="G1345" s="19"/>
    </row>
    <row r="1346" spans="1:7" x14ac:dyDescent="0.3">
      <c r="A1346" s="20" t="s">
        <v>1054</v>
      </c>
      <c r="B1346" s="20" t="s">
        <v>10</v>
      </c>
      <c r="C1346" s="20" t="s">
        <v>11</v>
      </c>
      <c r="D1346" s="30" t="s">
        <v>78</v>
      </c>
      <c r="E1346" s="21">
        <f>E1387</f>
        <v>1</v>
      </c>
      <c r="F1346" s="21">
        <f>F1387</f>
        <v>0</v>
      </c>
      <c r="G1346" s="21">
        <f>G1387</f>
        <v>0</v>
      </c>
    </row>
    <row r="1347" spans="1:7" x14ac:dyDescent="0.3">
      <c r="A1347" s="12" t="s">
        <v>309</v>
      </c>
      <c r="B1347" s="13" t="s">
        <v>18</v>
      </c>
      <c r="C1347" s="13" t="s">
        <v>170</v>
      </c>
      <c r="D1347" s="17" t="s">
        <v>310</v>
      </c>
      <c r="E1347" s="14">
        <v>113.1</v>
      </c>
      <c r="F1347" s="31"/>
      <c r="G1347" s="15">
        <f>ROUND(E1347*F1347,2)</f>
        <v>0</v>
      </c>
    </row>
    <row r="1348" spans="1:7" ht="397.8" x14ac:dyDescent="0.3">
      <c r="A1348" s="16"/>
      <c r="B1348" s="16"/>
      <c r="C1348" s="16"/>
      <c r="D1348" s="17" t="s">
        <v>311</v>
      </c>
      <c r="E1348" s="16"/>
      <c r="F1348" s="16"/>
      <c r="G1348" s="16"/>
    </row>
    <row r="1349" spans="1:7" x14ac:dyDescent="0.3">
      <c r="A1349" s="12" t="s">
        <v>288</v>
      </c>
      <c r="B1349" s="13" t="s">
        <v>18</v>
      </c>
      <c r="C1349" s="13" t="s">
        <v>53</v>
      </c>
      <c r="D1349" s="17" t="s">
        <v>289</v>
      </c>
      <c r="E1349" s="14">
        <v>2</v>
      </c>
      <c r="F1349" s="31"/>
      <c r="G1349" s="15">
        <f>ROUND(E1349*F1349,2)</f>
        <v>0</v>
      </c>
    </row>
    <row r="1350" spans="1:7" ht="132.6" x14ac:dyDescent="0.3">
      <c r="A1350" s="16"/>
      <c r="B1350" s="16"/>
      <c r="C1350" s="16"/>
      <c r="D1350" s="17" t="s">
        <v>290</v>
      </c>
      <c r="E1350" s="16"/>
      <c r="F1350" s="16"/>
      <c r="G1350" s="16"/>
    </row>
    <row r="1351" spans="1:7" x14ac:dyDescent="0.3">
      <c r="A1351" s="12" t="s">
        <v>285</v>
      </c>
      <c r="B1351" s="13" t="s">
        <v>18</v>
      </c>
      <c r="C1351" s="13" t="s">
        <v>53</v>
      </c>
      <c r="D1351" s="17" t="s">
        <v>286</v>
      </c>
      <c r="E1351" s="14">
        <v>2.6</v>
      </c>
      <c r="F1351" s="31"/>
      <c r="G1351" s="15">
        <f>ROUND(E1351*F1351,2)</f>
        <v>0</v>
      </c>
    </row>
    <row r="1352" spans="1:7" ht="132.6" x14ac:dyDescent="0.3">
      <c r="A1352" s="16"/>
      <c r="B1352" s="16"/>
      <c r="C1352" s="16"/>
      <c r="D1352" s="17" t="s">
        <v>287</v>
      </c>
      <c r="E1352" s="16"/>
      <c r="F1352" s="16"/>
      <c r="G1352" s="16"/>
    </row>
    <row r="1353" spans="1:7" x14ac:dyDescent="0.3">
      <c r="A1353" s="12" t="s">
        <v>1055</v>
      </c>
      <c r="B1353" s="13" t="s">
        <v>18</v>
      </c>
      <c r="C1353" s="13" t="s">
        <v>53</v>
      </c>
      <c r="D1353" s="17" t="s">
        <v>1056</v>
      </c>
      <c r="E1353" s="14">
        <v>17</v>
      </c>
      <c r="F1353" s="31"/>
      <c r="G1353" s="15">
        <f>ROUND(E1353*F1353,2)</f>
        <v>0</v>
      </c>
    </row>
    <row r="1354" spans="1:7" ht="132.6" x14ac:dyDescent="0.3">
      <c r="A1354" s="16"/>
      <c r="B1354" s="16"/>
      <c r="C1354" s="16"/>
      <c r="D1354" s="17" t="s">
        <v>1057</v>
      </c>
      <c r="E1354" s="16"/>
      <c r="F1354" s="16"/>
      <c r="G1354" s="16"/>
    </row>
    <row r="1355" spans="1:7" x14ac:dyDescent="0.3">
      <c r="A1355" s="12" t="s">
        <v>1058</v>
      </c>
      <c r="B1355" s="13" t="s">
        <v>18</v>
      </c>
      <c r="C1355" s="13" t="s">
        <v>53</v>
      </c>
      <c r="D1355" s="17" t="s">
        <v>1059</v>
      </c>
      <c r="E1355" s="14">
        <v>4</v>
      </c>
      <c r="F1355" s="31"/>
      <c r="G1355" s="15">
        <f>ROUND(E1355*F1355,2)</f>
        <v>0</v>
      </c>
    </row>
    <row r="1356" spans="1:7" ht="132.6" x14ac:dyDescent="0.3">
      <c r="A1356" s="16"/>
      <c r="B1356" s="16"/>
      <c r="C1356" s="16"/>
      <c r="D1356" s="17" t="s">
        <v>1060</v>
      </c>
      <c r="E1356" s="16"/>
      <c r="F1356" s="16"/>
      <c r="G1356" s="16"/>
    </row>
    <row r="1357" spans="1:7" x14ac:dyDescent="0.3">
      <c r="A1357" s="12" t="s">
        <v>291</v>
      </c>
      <c r="B1357" s="13" t="s">
        <v>18</v>
      </c>
      <c r="C1357" s="13" t="s">
        <v>19</v>
      </c>
      <c r="D1357" s="17" t="s">
        <v>292</v>
      </c>
      <c r="E1357" s="14">
        <v>2</v>
      </c>
      <c r="F1357" s="31"/>
      <c r="G1357" s="15">
        <f>ROUND(E1357*F1357,2)</f>
        <v>0</v>
      </c>
    </row>
    <row r="1358" spans="1:7" ht="204" x14ac:dyDescent="0.3">
      <c r="A1358" s="16"/>
      <c r="B1358" s="16"/>
      <c r="C1358" s="16"/>
      <c r="D1358" s="17" t="s">
        <v>293</v>
      </c>
      <c r="E1358" s="16"/>
      <c r="F1358" s="16"/>
      <c r="G1358" s="16"/>
    </row>
    <row r="1359" spans="1:7" x14ac:dyDescent="0.3">
      <c r="A1359" s="12" t="s">
        <v>294</v>
      </c>
      <c r="B1359" s="13" t="s">
        <v>18</v>
      </c>
      <c r="C1359" s="13" t="s">
        <v>19</v>
      </c>
      <c r="D1359" s="17" t="s">
        <v>295</v>
      </c>
      <c r="E1359" s="14">
        <v>3</v>
      </c>
      <c r="F1359" s="31"/>
      <c r="G1359" s="15">
        <f>ROUND(E1359*F1359,2)</f>
        <v>0</v>
      </c>
    </row>
    <row r="1360" spans="1:7" ht="204" x14ac:dyDescent="0.3">
      <c r="A1360" s="16"/>
      <c r="B1360" s="16"/>
      <c r="C1360" s="16"/>
      <c r="D1360" s="17" t="s">
        <v>296</v>
      </c>
      <c r="E1360" s="16"/>
      <c r="F1360" s="16"/>
      <c r="G1360" s="16"/>
    </row>
    <row r="1361" spans="1:7" x14ac:dyDescent="0.3">
      <c r="A1361" s="12" t="s">
        <v>749</v>
      </c>
      <c r="B1361" s="13" t="s">
        <v>18</v>
      </c>
      <c r="C1361" s="13" t="s">
        <v>19</v>
      </c>
      <c r="D1361" s="17" t="s">
        <v>750</v>
      </c>
      <c r="E1361" s="14">
        <v>2</v>
      </c>
      <c r="F1361" s="31"/>
      <c r="G1361" s="15">
        <f>ROUND(E1361*F1361,2)</f>
        <v>0</v>
      </c>
    </row>
    <row r="1362" spans="1:7" ht="204" x14ac:dyDescent="0.3">
      <c r="A1362" s="16"/>
      <c r="B1362" s="16"/>
      <c r="C1362" s="16"/>
      <c r="D1362" s="17" t="s">
        <v>751</v>
      </c>
      <c r="E1362" s="16"/>
      <c r="F1362" s="16"/>
      <c r="G1362" s="16"/>
    </row>
    <row r="1363" spans="1:7" x14ac:dyDescent="0.3">
      <c r="A1363" s="12" t="s">
        <v>1061</v>
      </c>
      <c r="B1363" s="13" t="s">
        <v>18</v>
      </c>
      <c r="C1363" s="13" t="s">
        <v>19</v>
      </c>
      <c r="D1363" s="17" t="s">
        <v>1062</v>
      </c>
      <c r="E1363" s="14">
        <v>1</v>
      </c>
      <c r="F1363" s="31"/>
      <c r="G1363" s="15">
        <f>ROUND(E1363*F1363,2)</f>
        <v>0</v>
      </c>
    </row>
    <row r="1364" spans="1:7" ht="204" x14ac:dyDescent="0.3">
      <c r="A1364" s="16"/>
      <c r="B1364" s="16"/>
      <c r="C1364" s="16"/>
      <c r="D1364" s="17" t="s">
        <v>1063</v>
      </c>
      <c r="E1364" s="16"/>
      <c r="F1364" s="16"/>
      <c r="G1364" s="16"/>
    </row>
    <row r="1365" spans="1:7" x14ac:dyDescent="0.3">
      <c r="A1365" s="12" t="s">
        <v>1064</v>
      </c>
      <c r="B1365" s="13" t="s">
        <v>18</v>
      </c>
      <c r="C1365" s="13" t="s">
        <v>19</v>
      </c>
      <c r="D1365" s="17" t="s">
        <v>1065</v>
      </c>
      <c r="E1365" s="14">
        <v>1</v>
      </c>
      <c r="F1365" s="31"/>
      <c r="G1365" s="15">
        <f>ROUND(E1365*F1365,2)</f>
        <v>0</v>
      </c>
    </row>
    <row r="1366" spans="1:7" ht="204" x14ac:dyDescent="0.3">
      <c r="A1366" s="16"/>
      <c r="B1366" s="16"/>
      <c r="C1366" s="16"/>
      <c r="D1366" s="17" t="s">
        <v>1066</v>
      </c>
      <c r="E1366" s="16"/>
      <c r="F1366" s="16"/>
      <c r="G1366" s="16"/>
    </row>
    <row r="1367" spans="1:7" x14ac:dyDescent="0.3">
      <c r="A1367" s="12" t="s">
        <v>300</v>
      </c>
      <c r="B1367" s="13" t="s">
        <v>18</v>
      </c>
      <c r="C1367" s="13" t="s">
        <v>19</v>
      </c>
      <c r="D1367" s="17" t="s">
        <v>301</v>
      </c>
      <c r="E1367" s="14">
        <v>1</v>
      </c>
      <c r="F1367" s="31"/>
      <c r="G1367" s="15">
        <f>ROUND(E1367*F1367,2)</f>
        <v>0</v>
      </c>
    </row>
    <row r="1368" spans="1:7" ht="204" x14ac:dyDescent="0.3">
      <c r="A1368" s="16"/>
      <c r="B1368" s="16"/>
      <c r="C1368" s="16"/>
      <c r="D1368" s="17" t="s">
        <v>302</v>
      </c>
      <c r="E1368" s="16"/>
      <c r="F1368" s="16"/>
      <c r="G1368" s="16"/>
    </row>
    <row r="1369" spans="1:7" x14ac:dyDescent="0.3">
      <c r="A1369" s="12" t="s">
        <v>303</v>
      </c>
      <c r="B1369" s="13" t="s">
        <v>18</v>
      </c>
      <c r="C1369" s="13" t="s">
        <v>19</v>
      </c>
      <c r="D1369" s="17" t="s">
        <v>304</v>
      </c>
      <c r="E1369" s="14">
        <v>2</v>
      </c>
      <c r="F1369" s="31"/>
      <c r="G1369" s="15">
        <f>ROUND(E1369*F1369,2)</f>
        <v>0</v>
      </c>
    </row>
    <row r="1370" spans="1:7" ht="204" x14ac:dyDescent="0.3">
      <c r="A1370" s="16"/>
      <c r="B1370" s="16"/>
      <c r="C1370" s="16"/>
      <c r="D1370" s="17" t="s">
        <v>305</v>
      </c>
      <c r="E1370" s="16"/>
      <c r="F1370" s="16"/>
      <c r="G1370" s="16"/>
    </row>
    <row r="1371" spans="1:7" x14ac:dyDescent="0.3">
      <c r="A1371" s="12" t="s">
        <v>306</v>
      </c>
      <c r="B1371" s="13" t="s">
        <v>18</v>
      </c>
      <c r="C1371" s="13" t="s">
        <v>19</v>
      </c>
      <c r="D1371" s="17" t="s">
        <v>307</v>
      </c>
      <c r="E1371" s="14">
        <v>1</v>
      </c>
      <c r="F1371" s="31"/>
      <c r="G1371" s="15">
        <f>ROUND(E1371*F1371,2)</f>
        <v>0</v>
      </c>
    </row>
    <row r="1372" spans="1:7" ht="204" x14ac:dyDescent="0.3">
      <c r="A1372" s="16"/>
      <c r="B1372" s="16"/>
      <c r="C1372" s="16"/>
      <c r="D1372" s="17" t="s">
        <v>308</v>
      </c>
      <c r="E1372" s="16"/>
      <c r="F1372" s="16"/>
      <c r="G1372" s="16"/>
    </row>
    <row r="1373" spans="1:7" x14ac:dyDescent="0.3">
      <c r="A1373" s="12" t="s">
        <v>1067</v>
      </c>
      <c r="B1373" s="13" t="s">
        <v>18</v>
      </c>
      <c r="C1373" s="13" t="s">
        <v>19</v>
      </c>
      <c r="D1373" s="17" t="s">
        <v>1068</v>
      </c>
      <c r="E1373" s="14">
        <v>1</v>
      </c>
      <c r="F1373" s="31"/>
      <c r="G1373" s="15">
        <f>ROUND(E1373*F1373,2)</f>
        <v>0</v>
      </c>
    </row>
    <row r="1374" spans="1:7" ht="204" x14ac:dyDescent="0.3">
      <c r="A1374" s="16"/>
      <c r="B1374" s="16"/>
      <c r="C1374" s="16"/>
      <c r="D1374" s="17" t="s">
        <v>1069</v>
      </c>
      <c r="E1374" s="16"/>
      <c r="F1374" s="16"/>
      <c r="G1374" s="16"/>
    </row>
    <row r="1375" spans="1:7" x14ac:dyDescent="0.3">
      <c r="A1375" s="12" t="s">
        <v>1070</v>
      </c>
      <c r="B1375" s="13" t="s">
        <v>18</v>
      </c>
      <c r="C1375" s="13" t="s">
        <v>19</v>
      </c>
      <c r="D1375" s="17" t="s">
        <v>1071</v>
      </c>
      <c r="E1375" s="14">
        <v>5</v>
      </c>
      <c r="F1375" s="31"/>
      <c r="G1375" s="15">
        <f>ROUND(E1375*F1375,2)</f>
        <v>0</v>
      </c>
    </row>
    <row r="1376" spans="1:7" ht="234.6" x14ac:dyDescent="0.3">
      <c r="A1376" s="16"/>
      <c r="B1376" s="16"/>
      <c r="C1376" s="16"/>
      <c r="D1376" s="17" t="s">
        <v>1072</v>
      </c>
      <c r="E1376" s="16"/>
      <c r="F1376" s="16"/>
      <c r="G1376" s="16"/>
    </row>
    <row r="1377" spans="1:7" x14ac:dyDescent="0.3">
      <c r="A1377" s="12" t="s">
        <v>315</v>
      </c>
      <c r="B1377" s="13" t="s">
        <v>18</v>
      </c>
      <c r="C1377" s="13" t="s">
        <v>19</v>
      </c>
      <c r="D1377" s="17" t="s">
        <v>316</v>
      </c>
      <c r="E1377" s="14">
        <v>2</v>
      </c>
      <c r="F1377" s="31"/>
      <c r="G1377" s="15">
        <f>ROUND(E1377*F1377,2)</f>
        <v>0</v>
      </c>
    </row>
    <row r="1378" spans="1:7" ht="306" x14ac:dyDescent="0.3">
      <c r="A1378" s="16"/>
      <c r="B1378" s="16"/>
      <c r="C1378" s="16"/>
      <c r="D1378" s="17" t="s">
        <v>317</v>
      </c>
      <c r="E1378" s="16"/>
      <c r="F1378" s="16"/>
      <c r="G1378" s="16"/>
    </row>
    <row r="1379" spans="1:7" x14ac:dyDescent="0.3">
      <c r="A1379" s="12" t="s">
        <v>312</v>
      </c>
      <c r="B1379" s="13" t="s">
        <v>18</v>
      </c>
      <c r="C1379" s="13" t="s">
        <v>19</v>
      </c>
      <c r="D1379" s="17" t="s">
        <v>313</v>
      </c>
      <c r="E1379" s="14">
        <v>1</v>
      </c>
      <c r="F1379" s="31"/>
      <c r="G1379" s="15">
        <f>ROUND(E1379*F1379,2)</f>
        <v>0</v>
      </c>
    </row>
    <row r="1380" spans="1:7" ht="306" x14ac:dyDescent="0.3">
      <c r="A1380" s="16"/>
      <c r="B1380" s="16"/>
      <c r="C1380" s="16"/>
      <c r="D1380" s="17" t="s">
        <v>314</v>
      </c>
      <c r="E1380" s="16"/>
      <c r="F1380" s="16"/>
      <c r="G1380" s="16"/>
    </row>
    <row r="1381" spans="1:7" x14ac:dyDescent="0.3">
      <c r="A1381" s="12" t="s">
        <v>758</v>
      </c>
      <c r="B1381" s="13" t="s">
        <v>18</v>
      </c>
      <c r="C1381" s="13" t="s">
        <v>19</v>
      </c>
      <c r="D1381" s="17" t="s">
        <v>759</v>
      </c>
      <c r="E1381" s="14">
        <v>1</v>
      </c>
      <c r="F1381" s="31"/>
      <c r="G1381" s="15">
        <f>ROUND(E1381*F1381,2)</f>
        <v>0</v>
      </c>
    </row>
    <row r="1382" spans="1:7" ht="306" x14ac:dyDescent="0.3">
      <c r="A1382" s="16"/>
      <c r="B1382" s="16"/>
      <c r="C1382" s="16"/>
      <c r="D1382" s="17" t="s">
        <v>760</v>
      </c>
      <c r="E1382" s="16"/>
      <c r="F1382" s="16"/>
      <c r="G1382" s="16"/>
    </row>
    <row r="1383" spans="1:7" x14ac:dyDescent="0.3">
      <c r="A1383" s="12" t="s">
        <v>1073</v>
      </c>
      <c r="B1383" s="13" t="s">
        <v>18</v>
      </c>
      <c r="C1383" s="13" t="s">
        <v>19</v>
      </c>
      <c r="D1383" s="17" t="s">
        <v>1074</v>
      </c>
      <c r="E1383" s="14">
        <v>1</v>
      </c>
      <c r="F1383" s="31"/>
      <c r="G1383" s="15">
        <f>ROUND(E1383*F1383,2)</f>
        <v>0</v>
      </c>
    </row>
    <row r="1384" spans="1:7" ht="306" x14ac:dyDescent="0.3">
      <c r="A1384" s="16"/>
      <c r="B1384" s="16"/>
      <c r="C1384" s="16"/>
      <c r="D1384" s="17" t="s">
        <v>1075</v>
      </c>
      <c r="E1384" s="16"/>
      <c r="F1384" s="16"/>
      <c r="G1384" s="16"/>
    </row>
    <row r="1385" spans="1:7" x14ac:dyDescent="0.3">
      <c r="A1385" s="12" t="s">
        <v>1076</v>
      </c>
      <c r="B1385" s="13" t="s">
        <v>18</v>
      </c>
      <c r="C1385" s="13" t="s">
        <v>19</v>
      </c>
      <c r="D1385" s="17" t="s">
        <v>1077</v>
      </c>
      <c r="E1385" s="14">
        <v>1</v>
      </c>
      <c r="F1385" s="31"/>
      <c r="G1385" s="15">
        <f>ROUND(E1385*F1385,2)</f>
        <v>0</v>
      </c>
    </row>
    <row r="1386" spans="1:7" ht="306" x14ac:dyDescent="0.3">
      <c r="A1386" s="16"/>
      <c r="B1386" s="16"/>
      <c r="C1386" s="16"/>
      <c r="D1386" s="17" t="s">
        <v>1078</v>
      </c>
      <c r="E1386" s="16"/>
      <c r="F1386" s="16"/>
      <c r="G1386" s="16"/>
    </row>
    <row r="1387" spans="1:7" x14ac:dyDescent="0.3">
      <c r="A1387" s="16"/>
      <c r="B1387" s="16"/>
      <c r="C1387" s="16"/>
      <c r="D1387" s="28" t="s">
        <v>1079</v>
      </c>
      <c r="E1387" s="14">
        <v>1</v>
      </c>
      <c r="F1387" s="18">
        <f>G1347+G1349+G1351+G1353+G1355+G1357+G1359+G1361+G1363+G1365+G1367+G1369+G1371+G1373+G1375+G1377+G1379+G1381+G1383+G1385</f>
        <v>0</v>
      </c>
      <c r="G1387" s="18">
        <f>ROUND(E1387*F1387,2)</f>
        <v>0</v>
      </c>
    </row>
    <row r="1388" spans="1:7" ht="1.05" customHeight="1" x14ac:dyDescent="0.3">
      <c r="A1388" s="19"/>
      <c r="B1388" s="19"/>
      <c r="C1388" s="19"/>
      <c r="D1388" s="29"/>
      <c r="E1388" s="19"/>
      <c r="F1388" s="19"/>
      <c r="G1388" s="19"/>
    </row>
    <row r="1389" spans="1:7" x14ac:dyDescent="0.3">
      <c r="A1389" s="20" t="s">
        <v>1080</v>
      </c>
      <c r="B1389" s="20" t="s">
        <v>10</v>
      </c>
      <c r="C1389" s="20" t="s">
        <v>11</v>
      </c>
      <c r="D1389" s="30" t="s">
        <v>320</v>
      </c>
      <c r="E1389" s="21">
        <f>E1396</f>
        <v>1</v>
      </c>
      <c r="F1389" s="21">
        <f>F1396</f>
        <v>0</v>
      </c>
      <c r="G1389" s="21">
        <f>G1396</f>
        <v>0</v>
      </c>
    </row>
    <row r="1390" spans="1:7" ht="20.399999999999999" x14ac:dyDescent="0.3">
      <c r="A1390" s="12" t="s">
        <v>321</v>
      </c>
      <c r="B1390" s="13" t="s">
        <v>18</v>
      </c>
      <c r="C1390" s="13" t="s">
        <v>19</v>
      </c>
      <c r="D1390" s="17" t="s">
        <v>322</v>
      </c>
      <c r="E1390" s="14">
        <v>1</v>
      </c>
      <c r="F1390" s="31"/>
      <c r="G1390" s="15">
        <f>ROUND(E1390*F1390,2)</f>
        <v>0</v>
      </c>
    </row>
    <row r="1391" spans="1:7" ht="409.6" x14ac:dyDescent="0.3">
      <c r="A1391" s="16"/>
      <c r="B1391" s="16"/>
      <c r="C1391" s="16"/>
      <c r="D1391" s="17" t="s">
        <v>323</v>
      </c>
      <c r="E1391" s="16"/>
      <c r="F1391" s="16"/>
      <c r="G1391" s="16"/>
    </row>
    <row r="1392" spans="1:7" ht="20.399999999999999" x14ac:dyDescent="0.3">
      <c r="A1392" s="12" t="s">
        <v>1081</v>
      </c>
      <c r="B1392" s="13" t="s">
        <v>18</v>
      </c>
      <c r="C1392" s="13" t="s">
        <v>53</v>
      </c>
      <c r="D1392" s="17" t="s">
        <v>325</v>
      </c>
      <c r="E1392" s="14">
        <v>165</v>
      </c>
      <c r="F1392" s="31"/>
      <c r="G1392" s="15">
        <f>ROUND(E1392*F1392,2)</f>
        <v>0</v>
      </c>
    </row>
    <row r="1393" spans="1:7" ht="255" x14ac:dyDescent="0.3">
      <c r="A1393" s="16"/>
      <c r="B1393" s="16"/>
      <c r="C1393" s="16"/>
      <c r="D1393" s="17" t="s">
        <v>326</v>
      </c>
      <c r="E1393" s="16"/>
      <c r="F1393" s="16"/>
      <c r="G1393" s="16"/>
    </row>
    <row r="1394" spans="1:7" ht="20.399999999999999" x14ac:dyDescent="0.3">
      <c r="A1394" s="12" t="s">
        <v>1082</v>
      </c>
      <c r="B1394" s="13" t="s">
        <v>18</v>
      </c>
      <c r="C1394" s="13" t="s">
        <v>53</v>
      </c>
      <c r="D1394" s="17" t="s">
        <v>328</v>
      </c>
      <c r="E1394" s="14">
        <v>165</v>
      </c>
      <c r="F1394" s="31"/>
      <c r="G1394" s="15">
        <f>ROUND(E1394*F1394,2)</f>
        <v>0</v>
      </c>
    </row>
    <row r="1395" spans="1:7" ht="132.6" x14ac:dyDescent="0.3">
      <c r="A1395" s="16"/>
      <c r="B1395" s="16"/>
      <c r="C1395" s="16"/>
      <c r="D1395" s="17" t="s">
        <v>329</v>
      </c>
      <c r="E1395" s="16"/>
      <c r="F1395" s="16"/>
      <c r="G1395" s="16"/>
    </row>
    <row r="1396" spans="1:7" x14ac:dyDescent="0.3">
      <c r="A1396" s="16"/>
      <c r="B1396" s="16"/>
      <c r="C1396" s="16"/>
      <c r="D1396" s="28" t="s">
        <v>1083</v>
      </c>
      <c r="E1396" s="14">
        <v>1</v>
      </c>
      <c r="F1396" s="18">
        <f>G1390+G1392+G1394</f>
        <v>0</v>
      </c>
      <c r="G1396" s="18">
        <f>ROUND(E1396*F1396,2)</f>
        <v>0</v>
      </c>
    </row>
    <row r="1397" spans="1:7" ht="1.05" customHeight="1" x14ac:dyDescent="0.3">
      <c r="A1397" s="19"/>
      <c r="B1397" s="19"/>
      <c r="C1397" s="19"/>
      <c r="D1397" s="29"/>
      <c r="E1397" s="19"/>
      <c r="F1397" s="19"/>
      <c r="G1397" s="19"/>
    </row>
    <row r="1398" spans="1:7" x14ac:dyDescent="0.3">
      <c r="A1398" s="20" t="s">
        <v>1084</v>
      </c>
      <c r="B1398" s="20" t="s">
        <v>10</v>
      </c>
      <c r="C1398" s="20" t="s">
        <v>11</v>
      </c>
      <c r="D1398" s="30" t="s">
        <v>84</v>
      </c>
      <c r="E1398" s="21">
        <f>E1403</f>
        <v>1</v>
      </c>
      <c r="F1398" s="21">
        <f>F1403</f>
        <v>0</v>
      </c>
      <c r="G1398" s="21">
        <f>G1403</f>
        <v>0</v>
      </c>
    </row>
    <row r="1399" spans="1:7" x14ac:dyDescent="0.3">
      <c r="A1399" s="12" t="s">
        <v>1085</v>
      </c>
      <c r="B1399" s="13" t="s">
        <v>18</v>
      </c>
      <c r="C1399" s="13" t="s">
        <v>170</v>
      </c>
      <c r="D1399" s="17" t="s">
        <v>1086</v>
      </c>
      <c r="E1399" s="14">
        <v>15</v>
      </c>
      <c r="F1399" s="31"/>
      <c r="G1399" s="15">
        <f>ROUND(E1399*F1399,2)</f>
        <v>0</v>
      </c>
    </row>
    <row r="1400" spans="1:7" ht="173.4" x14ac:dyDescent="0.3">
      <c r="A1400" s="16"/>
      <c r="B1400" s="16"/>
      <c r="C1400" s="16"/>
      <c r="D1400" s="17" t="s">
        <v>1087</v>
      </c>
      <c r="E1400" s="16"/>
      <c r="F1400" s="16"/>
      <c r="G1400" s="16"/>
    </row>
    <row r="1401" spans="1:7" x14ac:dyDescent="0.3">
      <c r="A1401" s="12" t="s">
        <v>85</v>
      </c>
      <c r="B1401" s="13" t="s">
        <v>18</v>
      </c>
      <c r="C1401" s="13" t="s">
        <v>19</v>
      </c>
      <c r="D1401" s="17" t="s">
        <v>86</v>
      </c>
      <c r="E1401" s="14">
        <v>1</v>
      </c>
      <c r="F1401" s="31"/>
      <c r="G1401" s="15">
        <f>ROUND(E1401*F1401,2)</f>
        <v>0</v>
      </c>
    </row>
    <row r="1402" spans="1:7" ht="306" x14ac:dyDescent="0.3">
      <c r="A1402" s="16"/>
      <c r="B1402" s="16"/>
      <c r="C1402" s="16"/>
      <c r="D1402" s="17" t="s">
        <v>87</v>
      </c>
      <c r="E1402" s="16"/>
      <c r="F1402" s="16"/>
      <c r="G1402" s="16"/>
    </row>
    <row r="1403" spans="1:7" x14ac:dyDescent="0.3">
      <c r="A1403" s="16"/>
      <c r="B1403" s="16"/>
      <c r="C1403" s="16"/>
      <c r="D1403" s="28" t="s">
        <v>1088</v>
      </c>
      <c r="E1403" s="14">
        <v>1</v>
      </c>
      <c r="F1403" s="18">
        <f>G1399+G1401</f>
        <v>0</v>
      </c>
      <c r="G1403" s="18">
        <f>ROUND(E1403*F1403,2)</f>
        <v>0</v>
      </c>
    </row>
    <row r="1404" spans="1:7" ht="1.05" customHeight="1" x14ac:dyDescent="0.3">
      <c r="A1404" s="19"/>
      <c r="B1404" s="19"/>
      <c r="C1404" s="19"/>
      <c r="D1404" s="29"/>
      <c r="E1404" s="19"/>
      <c r="F1404" s="19"/>
      <c r="G1404" s="19"/>
    </row>
    <row r="1405" spans="1:7" x14ac:dyDescent="0.3">
      <c r="A1405" s="20" t="s">
        <v>1089</v>
      </c>
      <c r="B1405" s="20" t="s">
        <v>10</v>
      </c>
      <c r="C1405" s="20" t="s">
        <v>11</v>
      </c>
      <c r="D1405" s="30" t="s">
        <v>90</v>
      </c>
      <c r="E1405" s="21">
        <f>E1412</f>
        <v>1</v>
      </c>
      <c r="F1405" s="21">
        <f>F1412</f>
        <v>0</v>
      </c>
      <c r="G1405" s="21">
        <f>G1412</f>
        <v>0</v>
      </c>
    </row>
    <row r="1406" spans="1:7" x14ac:dyDescent="0.3">
      <c r="A1406" s="12" t="s">
        <v>334</v>
      </c>
      <c r="B1406" s="13" t="s">
        <v>18</v>
      </c>
      <c r="C1406" s="13" t="s">
        <v>19</v>
      </c>
      <c r="D1406" s="17" t="s">
        <v>335</v>
      </c>
      <c r="E1406" s="14">
        <v>1</v>
      </c>
      <c r="F1406" s="31"/>
      <c r="G1406" s="15">
        <f>ROUND(E1406*F1406,2)</f>
        <v>0</v>
      </c>
    </row>
    <row r="1407" spans="1:7" ht="193.8" x14ac:dyDescent="0.3">
      <c r="A1407" s="16"/>
      <c r="B1407" s="16"/>
      <c r="C1407" s="16"/>
      <c r="D1407" s="17" t="s">
        <v>336</v>
      </c>
      <c r="E1407" s="16"/>
      <c r="F1407" s="16"/>
      <c r="G1407" s="16"/>
    </row>
    <row r="1408" spans="1:7" ht="30.6" x14ac:dyDescent="0.3">
      <c r="A1408" s="12" t="s">
        <v>337</v>
      </c>
      <c r="B1408" s="13" t="s">
        <v>18</v>
      </c>
      <c r="C1408" s="13" t="s">
        <v>19</v>
      </c>
      <c r="D1408" s="17" t="s">
        <v>338</v>
      </c>
      <c r="E1408" s="14">
        <v>1</v>
      </c>
      <c r="F1408" s="31"/>
      <c r="G1408" s="15">
        <f>ROUND(E1408*F1408,2)</f>
        <v>0</v>
      </c>
    </row>
    <row r="1409" spans="1:7" ht="409.6" x14ac:dyDescent="0.3">
      <c r="A1409" s="16"/>
      <c r="B1409" s="16"/>
      <c r="C1409" s="16"/>
      <c r="D1409" s="17" t="s">
        <v>339</v>
      </c>
      <c r="E1409" s="16"/>
      <c r="F1409" s="16"/>
      <c r="G1409" s="16"/>
    </row>
    <row r="1410" spans="1:7" ht="20.399999999999999" x14ac:dyDescent="0.3">
      <c r="A1410" s="12" t="s">
        <v>94</v>
      </c>
      <c r="B1410" s="13" t="s">
        <v>18</v>
      </c>
      <c r="C1410" s="13" t="s">
        <v>19</v>
      </c>
      <c r="D1410" s="17" t="s">
        <v>95</v>
      </c>
      <c r="E1410" s="14">
        <v>1</v>
      </c>
      <c r="F1410" s="31"/>
      <c r="G1410" s="15">
        <f>ROUND(E1410*F1410,2)</f>
        <v>0</v>
      </c>
    </row>
    <row r="1411" spans="1:7" ht="409.6" x14ac:dyDescent="0.3">
      <c r="A1411" s="16"/>
      <c r="B1411" s="16"/>
      <c r="C1411" s="16"/>
      <c r="D1411" s="17" t="s">
        <v>96</v>
      </c>
      <c r="E1411" s="16"/>
      <c r="F1411" s="16"/>
      <c r="G1411" s="16"/>
    </row>
    <row r="1412" spans="1:7" x14ac:dyDescent="0.3">
      <c r="A1412" s="16"/>
      <c r="B1412" s="16"/>
      <c r="C1412" s="16"/>
      <c r="D1412" s="28" t="s">
        <v>1090</v>
      </c>
      <c r="E1412" s="14">
        <v>1</v>
      </c>
      <c r="F1412" s="18">
        <f>G1406+G1408+G1410</f>
        <v>0</v>
      </c>
      <c r="G1412" s="18">
        <f>ROUND(E1412*F1412,2)</f>
        <v>0</v>
      </c>
    </row>
    <row r="1413" spans="1:7" ht="1.05" customHeight="1" x14ac:dyDescent="0.3">
      <c r="A1413" s="19"/>
      <c r="B1413" s="19"/>
      <c r="C1413" s="19"/>
      <c r="D1413" s="29"/>
      <c r="E1413" s="19"/>
      <c r="F1413" s="19"/>
      <c r="G1413" s="19"/>
    </row>
    <row r="1414" spans="1:7" x14ac:dyDescent="0.3">
      <c r="A1414" s="20" t="s">
        <v>98</v>
      </c>
      <c r="B1414" s="20" t="s">
        <v>10</v>
      </c>
      <c r="C1414" s="20" t="s">
        <v>11</v>
      </c>
      <c r="D1414" s="30" t="s">
        <v>99</v>
      </c>
      <c r="E1414" s="21">
        <f>E1417</f>
        <v>1</v>
      </c>
      <c r="F1414" s="21">
        <f>F1417</f>
        <v>0</v>
      </c>
      <c r="G1414" s="21">
        <f>G1417</f>
        <v>0</v>
      </c>
    </row>
    <row r="1415" spans="1:7" ht="20.399999999999999" x14ac:dyDescent="0.3">
      <c r="A1415" s="12" t="s">
        <v>100</v>
      </c>
      <c r="B1415" s="13" t="s">
        <v>18</v>
      </c>
      <c r="C1415" s="13" t="s">
        <v>19</v>
      </c>
      <c r="D1415" s="17" t="s">
        <v>101</v>
      </c>
      <c r="E1415" s="14">
        <v>1</v>
      </c>
      <c r="F1415" s="31"/>
      <c r="G1415" s="15">
        <f>ROUND(E1415*F1415,2)</f>
        <v>0</v>
      </c>
    </row>
    <row r="1416" spans="1:7" ht="409.6" x14ac:dyDescent="0.3">
      <c r="A1416" s="16"/>
      <c r="B1416" s="16"/>
      <c r="C1416" s="16"/>
      <c r="D1416" s="17" t="s">
        <v>102</v>
      </c>
      <c r="E1416" s="16"/>
      <c r="F1416" s="16"/>
      <c r="G1416" s="16"/>
    </row>
    <row r="1417" spans="1:7" x14ac:dyDescent="0.3">
      <c r="A1417" s="16"/>
      <c r="B1417" s="16"/>
      <c r="C1417" s="16"/>
      <c r="D1417" s="28" t="s">
        <v>103</v>
      </c>
      <c r="E1417" s="14">
        <v>1</v>
      </c>
      <c r="F1417" s="18">
        <f>G1415</f>
        <v>0</v>
      </c>
      <c r="G1417" s="18">
        <f>ROUND(E1417*F1417,2)</f>
        <v>0</v>
      </c>
    </row>
    <row r="1418" spans="1:7" ht="1.05" customHeight="1" x14ac:dyDescent="0.3">
      <c r="A1418" s="19"/>
      <c r="B1418" s="19"/>
      <c r="C1418" s="19"/>
      <c r="D1418" s="29"/>
      <c r="E1418" s="19"/>
      <c r="F1418" s="19"/>
      <c r="G1418" s="19"/>
    </row>
    <row r="1419" spans="1:7" x14ac:dyDescent="0.3">
      <c r="A1419" s="16"/>
      <c r="B1419" s="16"/>
      <c r="C1419" s="16"/>
      <c r="D1419" s="28" t="s">
        <v>1091</v>
      </c>
      <c r="E1419" s="14">
        <v>1</v>
      </c>
      <c r="F1419" s="18">
        <f>G1313+G1320+G1335+G1346+G1389+G1398+G1405+G1414</f>
        <v>0</v>
      </c>
      <c r="G1419" s="18">
        <f>ROUND(E1419*F1419,2)</f>
        <v>0</v>
      </c>
    </row>
    <row r="1420" spans="1:7" ht="1.05" customHeight="1" x14ac:dyDescent="0.3">
      <c r="A1420" s="19"/>
      <c r="B1420" s="19"/>
      <c r="C1420" s="19"/>
      <c r="D1420" s="29"/>
      <c r="E1420" s="19"/>
      <c r="F1420" s="19"/>
      <c r="G1420" s="19"/>
    </row>
    <row r="1421" spans="1:7" x14ac:dyDescent="0.3">
      <c r="A1421" s="10" t="s">
        <v>1092</v>
      </c>
      <c r="B1421" s="10" t="s">
        <v>10</v>
      </c>
      <c r="C1421" s="10" t="s">
        <v>11</v>
      </c>
      <c r="D1421" s="27" t="s">
        <v>106</v>
      </c>
      <c r="E1421" s="11">
        <f>E1487</f>
        <v>1</v>
      </c>
      <c r="F1421" s="11">
        <f>F1487</f>
        <v>0</v>
      </c>
      <c r="G1421" s="11">
        <f>G1487</f>
        <v>0</v>
      </c>
    </row>
    <row r="1422" spans="1:7" x14ac:dyDescent="0.3">
      <c r="A1422" s="12" t="s">
        <v>40</v>
      </c>
      <c r="B1422" s="13" t="s">
        <v>18</v>
      </c>
      <c r="C1422" s="13" t="s">
        <v>19</v>
      </c>
      <c r="D1422" s="17" t="s">
        <v>41</v>
      </c>
      <c r="E1422" s="14">
        <v>1</v>
      </c>
      <c r="F1422" s="31"/>
      <c r="G1422" s="15">
        <f>ROUND(E1422*F1422,2)</f>
        <v>0</v>
      </c>
    </row>
    <row r="1423" spans="1:7" ht="20.399999999999999" x14ac:dyDescent="0.3">
      <c r="A1423" s="16"/>
      <c r="B1423" s="16"/>
      <c r="C1423" s="16"/>
      <c r="D1423" s="17" t="s">
        <v>42</v>
      </c>
      <c r="E1423" s="16"/>
      <c r="F1423" s="16"/>
      <c r="G1423" s="16"/>
    </row>
    <row r="1424" spans="1:7" ht="20.399999999999999" x14ac:dyDescent="0.3">
      <c r="A1424" s="12" t="s">
        <v>1093</v>
      </c>
      <c r="B1424" s="13" t="s">
        <v>18</v>
      </c>
      <c r="C1424" s="13" t="s">
        <v>53</v>
      </c>
      <c r="D1424" s="17" t="s">
        <v>1094</v>
      </c>
      <c r="E1424" s="14">
        <v>200</v>
      </c>
      <c r="F1424" s="31"/>
      <c r="G1424" s="15">
        <f>ROUND(E1424*F1424,2)</f>
        <v>0</v>
      </c>
    </row>
    <row r="1425" spans="1:7" ht="112.2" x14ac:dyDescent="0.3">
      <c r="A1425" s="16"/>
      <c r="B1425" s="16"/>
      <c r="C1425" s="16"/>
      <c r="D1425" s="17" t="s">
        <v>1095</v>
      </c>
      <c r="E1425" s="16"/>
      <c r="F1425" s="16"/>
      <c r="G1425" s="16"/>
    </row>
    <row r="1426" spans="1:7" x14ac:dyDescent="0.3">
      <c r="A1426" s="12" t="s">
        <v>1096</v>
      </c>
      <c r="B1426" s="13" t="s">
        <v>18</v>
      </c>
      <c r="C1426" s="13" t="s">
        <v>114</v>
      </c>
      <c r="D1426" s="17" t="s">
        <v>1097</v>
      </c>
      <c r="E1426" s="14">
        <v>5</v>
      </c>
      <c r="F1426" s="31"/>
      <c r="G1426" s="15">
        <f>ROUND(E1426*F1426,2)</f>
        <v>0</v>
      </c>
    </row>
    <row r="1427" spans="1:7" ht="81.599999999999994" x14ac:dyDescent="0.3">
      <c r="A1427" s="16"/>
      <c r="B1427" s="16"/>
      <c r="C1427" s="16"/>
      <c r="D1427" s="17" t="s">
        <v>1098</v>
      </c>
      <c r="E1427" s="16"/>
      <c r="F1427" s="16"/>
      <c r="G1427" s="16"/>
    </row>
    <row r="1428" spans="1:7" x14ac:dyDescent="0.3">
      <c r="A1428" s="12" t="s">
        <v>1099</v>
      </c>
      <c r="B1428" s="13" t="s">
        <v>18</v>
      </c>
      <c r="C1428" s="13" t="s">
        <v>11</v>
      </c>
      <c r="D1428" s="17" t="s">
        <v>1100</v>
      </c>
      <c r="E1428" s="14">
        <v>1</v>
      </c>
      <c r="F1428" s="31"/>
      <c r="G1428" s="15">
        <f>ROUND(E1428*F1428,2)</f>
        <v>0</v>
      </c>
    </row>
    <row r="1429" spans="1:7" ht="20.399999999999999" x14ac:dyDescent="0.3">
      <c r="A1429" s="16"/>
      <c r="B1429" s="16"/>
      <c r="C1429" s="16"/>
      <c r="D1429" s="17" t="s">
        <v>1101</v>
      </c>
      <c r="E1429" s="16"/>
      <c r="F1429" s="16"/>
      <c r="G1429" s="16"/>
    </row>
    <row r="1430" spans="1:7" x14ac:dyDescent="0.3">
      <c r="A1430" s="12" t="s">
        <v>1102</v>
      </c>
      <c r="B1430" s="13" t="s">
        <v>18</v>
      </c>
      <c r="C1430" s="13" t="s">
        <v>11</v>
      </c>
      <c r="D1430" s="17" t="s">
        <v>1103</v>
      </c>
      <c r="E1430" s="14">
        <v>1</v>
      </c>
      <c r="F1430" s="31"/>
      <c r="G1430" s="15">
        <f>ROUND(E1430*F1430,2)</f>
        <v>0</v>
      </c>
    </row>
    <row r="1431" spans="1:7" ht="153" x14ac:dyDescent="0.3">
      <c r="A1431" s="16"/>
      <c r="B1431" s="16"/>
      <c r="C1431" s="16"/>
      <c r="D1431" s="17" t="s">
        <v>1104</v>
      </c>
      <c r="E1431" s="16"/>
      <c r="F1431" s="16"/>
      <c r="G1431" s="16"/>
    </row>
    <row r="1432" spans="1:7" x14ac:dyDescent="0.3">
      <c r="A1432" s="12" t="s">
        <v>1105</v>
      </c>
      <c r="B1432" s="13" t="s">
        <v>18</v>
      </c>
      <c r="C1432" s="13" t="s">
        <v>11</v>
      </c>
      <c r="D1432" s="17" t="s">
        <v>1105</v>
      </c>
      <c r="E1432" s="14">
        <v>1</v>
      </c>
      <c r="F1432" s="31"/>
      <c r="G1432" s="15">
        <f>ROUND(E1432*F1432,2)</f>
        <v>0</v>
      </c>
    </row>
    <row r="1433" spans="1:7" ht="142.80000000000001" x14ac:dyDescent="0.3">
      <c r="A1433" s="16"/>
      <c r="B1433" s="16"/>
      <c r="C1433" s="16"/>
      <c r="D1433" s="17" t="s">
        <v>1106</v>
      </c>
      <c r="E1433" s="16"/>
      <c r="F1433" s="16"/>
      <c r="G1433" s="16"/>
    </row>
    <row r="1434" spans="1:7" x14ac:dyDescent="0.3">
      <c r="A1434" s="12" t="s">
        <v>1107</v>
      </c>
      <c r="B1434" s="13" t="s">
        <v>18</v>
      </c>
      <c r="C1434" s="13" t="s">
        <v>11</v>
      </c>
      <c r="D1434" s="17" t="s">
        <v>1108</v>
      </c>
      <c r="E1434" s="14">
        <v>1</v>
      </c>
      <c r="F1434" s="31"/>
      <c r="G1434" s="15">
        <f>ROUND(E1434*F1434,2)</f>
        <v>0</v>
      </c>
    </row>
    <row r="1435" spans="1:7" ht="153" x14ac:dyDescent="0.3">
      <c r="A1435" s="16"/>
      <c r="B1435" s="16"/>
      <c r="C1435" s="16"/>
      <c r="D1435" s="17" t="s">
        <v>1109</v>
      </c>
      <c r="E1435" s="16"/>
      <c r="F1435" s="16"/>
      <c r="G1435" s="16"/>
    </row>
    <row r="1436" spans="1:7" x14ac:dyDescent="0.3">
      <c r="A1436" s="12" t="s">
        <v>1110</v>
      </c>
      <c r="B1436" s="13" t="s">
        <v>18</v>
      </c>
      <c r="C1436" s="13" t="s">
        <v>114</v>
      </c>
      <c r="D1436" s="17" t="s">
        <v>1111</v>
      </c>
      <c r="E1436" s="14">
        <v>1</v>
      </c>
      <c r="F1436" s="31"/>
      <c r="G1436" s="15">
        <f>ROUND(E1436*F1436,2)</f>
        <v>0</v>
      </c>
    </row>
    <row r="1437" spans="1:7" ht="234.6" x14ac:dyDescent="0.3">
      <c r="A1437" s="16"/>
      <c r="B1437" s="16"/>
      <c r="C1437" s="16"/>
      <c r="D1437" s="17" t="s">
        <v>1112</v>
      </c>
      <c r="E1437" s="16"/>
      <c r="F1437" s="16"/>
      <c r="G1437" s="16"/>
    </row>
    <row r="1438" spans="1:7" x14ac:dyDescent="0.3">
      <c r="A1438" s="12" t="s">
        <v>147</v>
      </c>
      <c r="B1438" s="13" t="s">
        <v>18</v>
      </c>
      <c r="C1438" s="13" t="s">
        <v>53</v>
      </c>
      <c r="D1438" s="17" t="s">
        <v>148</v>
      </c>
      <c r="E1438" s="14">
        <v>360</v>
      </c>
      <c r="F1438" s="31"/>
      <c r="G1438" s="15">
        <f>ROUND(E1438*F1438,2)</f>
        <v>0</v>
      </c>
    </row>
    <row r="1439" spans="1:7" ht="91.8" x14ac:dyDescent="0.3">
      <c r="A1439" s="16"/>
      <c r="B1439" s="16"/>
      <c r="C1439" s="16"/>
      <c r="D1439" s="17" t="s">
        <v>149</v>
      </c>
      <c r="E1439" s="16"/>
      <c r="F1439" s="16"/>
      <c r="G1439" s="16"/>
    </row>
    <row r="1440" spans="1:7" x14ac:dyDescent="0.3">
      <c r="A1440" s="12" t="s">
        <v>1113</v>
      </c>
      <c r="B1440" s="13" t="s">
        <v>18</v>
      </c>
      <c r="C1440" s="13" t="s">
        <v>53</v>
      </c>
      <c r="D1440" s="17" t="s">
        <v>1114</v>
      </c>
      <c r="E1440" s="14">
        <v>300</v>
      </c>
      <c r="F1440" s="31"/>
      <c r="G1440" s="15">
        <f>ROUND(E1440*F1440,2)</f>
        <v>0</v>
      </c>
    </row>
    <row r="1441" spans="1:7" ht="30.6" x14ac:dyDescent="0.3">
      <c r="A1441" s="16"/>
      <c r="B1441" s="16"/>
      <c r="C1441" s="16"/>
      <c r="D1441" s="17" t="s">
        <v>1115</v>
      </c>
      <c r="E1441" s="16"/>
      <c r="F1441" s="16"/>
      <c r="G1441" s="16"/>
    </row>
    <row r="1442" spans="1:7" x14ac:dyDescent="0.3">
      <c r="A1442" s="12" t="s">
        <v>1116</v>
      </c>
      <c r="B1442" s="13" t="s">
        <v>18</v>
      </c>
      <c r="C1442" s="13" t="s">
        <v>53</v>
      </c>
      <c r="D1442" s="17" t="s">
        <v>1117</v>
      </c>
      <c r="E1442" s="14">
        <v>120</v>
      </c>
      <c r="F1442" s="31"/>
      <c r="G1442" s="15">
        <f>ROUND(E1442*F1442,2)</f>
        <v>0</v>
      </c>
    </row>
    <row r="1443" spans="1:7" ht="91.8" x14ac:dyDescent="0.3">
      <c r="A1443" s="16"/>
      <c r="B1443" s="16"/>
      <c r="C1443" s="16"/>
      <c r="D1443" s="17" t="s">
        <v>1118</v>
      </c>
      <c r="E1443" s="16"/>
      <c r="F1443" s="16"/>
      <c r="G1443" s="16"/>
    </row>
    <row r="1444" spans="1:7" x14ac:dyDescent="0.3">
      <c r="A1444" s="12" t="s">
        <v>1119</v>
      </c>
      <c r="B1444" s="13" t="s">
        <v>18</v>
      </c>
      <c r="C1444" s="13" t="s">
        <v>53</v>
      </c>
      <c r="D1444" s="17" t="s">
        <v>1120</v>
      </c>
      <c r="E1444" s="14">
        <v>280</v>
      </c>
      <c r="F1444" s="31"/>
      <c r="G1444" s="15">
        <f>ROUND(E1444*F1444,2)</f>
        <v>0</v>
      </c>
    </row>
    <row r="1445" spans="1:7" ht="30.6" x14ac:dyDescent="0.3">
      <c r="A1445" s="16"/>
      <c r="B1445" s="16"/>
      <c r="C1445" s="16"/>
      <c r="D1445" s="17" t="s">
        <v>1121</v>
      </c>
      <c r="E1445" s="16"/>
      <c r="F1445" s="16"/>
      <c r="G1445" s="16"/>
    </row>
    <row r="1446" spans="1:7" x14ac:dyDescent="0.3">
      <c r="A1446" s="12" t="s">
        <v>1122</v>
      </c>
      <c r="B1446" s="13" t="s">
        <v>18</v>
      </c>
      <c r="C1446" s="13" t="s">
        <v>53</v>
      </c>
      <c r="D1446" s="17" t="s">
        <v>1123</v>
      </c>
      <c r="E1446" s="14">
        <v>250</v>
      </c>
      <c r="F1446" s="31"/>
      <c r="G1446" s="15">
        <f>ROUND(E1446*F1446,2)</f>
        <v>0</v>
      </c>
    </row>
    <row r="1447" spans="1:7" ht="71.400000000000006" x14ac:dyDescent="0.3">
      <c r="A1447" s="16"/>
      <c r="B1447" s="16"/>
      <c r="C1447" s="16"/>
      <c r="D1447" s="17" t="s">
        <v>1124</v>
      </c>
      <c r="E1447" s="16"/>
      <c r="F1447" s="16"/>
      <c r="G1447" s="16"/>
    </row>
    <row r="1448" spans="1:7" x14ac:dyDescent="0.3">
      <c r="A1448" s="12" t="s">
        <v>405</v>
      </c>
      <c r="B1448" s="13" t="s">
        <v>18</v>
      </c>
      <c r="C1448" s="13" t="s">
        <v>53</v>
      </c>
      <c r="D1448" s="17" t="s">
        <v>406</v>
      </c>
      <c r="E1448" s="14">
        <v>160</v>
      </c>
      <c r="F1448" s="31"/>
      <c r="G1448" s="15">
        <f>ROUND(E1448*F1448,2)</f>
        <v>0</v>
      </c>
    </row>
    <row r="1449" spans="1:7" ht="91.8" x14ac:dyDescent="0.3">
      <c r="A1449" s="16"/>
      <c r="B1449" s="16"/>
      <c r="C1449" s="16"/>
      <c r="D1449" s="17" t="s">
        <v>407</v>
      </c>
      <c r="E1449" s="16"/>
      <c r="F1449" s="16"/>
      <c r="G1449" s="16"/>
    </row>
    <row r="1450" spans="1:7" x14ac:dyDescent="0.3">
      <c r="A1450" s="12" t="s">
        <v>408</v>
      </c>
      <c r="B1450" s="13" t="s">
        <v>18</v>
      </c>
      <c r="C1450" s="13" t="s">
        <v>53</v>
      </c>
      <c r="D1450" s="17" t="s">
        <v>409</v>
      </c>
      <c r="E1450" s="14">
        <v>80</v>
      </c>
      <c r="F1450" s="31"/>
      <c r="G1450" s="15">
        <f>ROUND(E1450*F1450,2)</f>
        <v>0</v>
      </c>
    </row>
    <row r="1451" spans="1:7" ht="91.8" x14ac:dyDescent="0.3">
      <c r="A1451" s="16"/>
      <c r="B1451" s="16"/>
      <c r="C1451" s="16"/>
      <c r="D1451" s="17" t="s">
        <v>410</v>
      </c>
      <c r="E1451" s="16"/>
      <c r="F1451" s="16"/>
      <c r="G1451" s="16"/>
    </row>
    <row r="1452" spans="1:7" x14ac:dyDescent="0.3">
      <c r="A1452" s="12" t="s">
        <v>1125</v>
      </c>
      <c r="B1452" s="13" t="s">
        <v>18</v>
      </c>
      <c r="C1452" s="13" t="s">
        <v>11</v>
      </c>
      <c r="D1452" s="17" t="s">
        <v>1126</v>
      </c>
      <c r="E1452" s="14">
        <v>1</v>
      </c>
      <c r="F1452" s="31"/>
      <c r="G1452" s="15">
        <f>ROUND(E1452*F1452,2)</f>
        <v>0</v>
      </c>
    </row>
    <row r="1453" spans="1:7" x14ac:dyDescent="0.3">
      <c r="A1453" s="12" t="s">
        <v>789</v>
      </c>
      <c r="B1453" s="13" t="s">
        <v>18</v>
      </c>
      <c r="C1453" s="13" t="s">
        <v>53</v>
      </c>
      <c r="D1453" s="17" t="s">
        <v>790</v>
      </c>
      <c r="E1453" s="14">
        <v>180</v>
      </c>
      <c r="F1453" s="31"/>
      <c r="G1453" s="15">
        <f>ROUND(E1453*F1453,2)</f>
        <v>0</v>
      </c>
    </row>
    <row r="1454" spans="1:7" ht="40.799999999999997" x14ac:dyDescent="0.3">
      <c r="A1454" s="16"/>
      <c r="B1454" s="16"/>
      <c r="C1454" s="16"/>
      <c r="D1454" s="17" t="s">
        <v>791</v>
      </c>
      <c r="E1454" s="16"/>
      <c r="F1454" s="16"/>
      <c r="G1454" s="16"/>
    </row>
    <row r="1455" spans="1:7" x14ac:dyDescent="0.3">
      <c r="A1455" s="12" t="s">
        <v>1127</v>
      </c>
      <c r="B1455" s="13" t="s">
        <v>18</v>
      </c>
      <c r="C1455" s="13" t="s">
        <v>53</v>
      </c>
      <c r="D1455" s="17" t="s">
        <v>160</v>
      </c>
      <c r="E1455" s="14">
        <v>80</v>
      </c>
      <c r="F1455" s="31"/>
      <c r="G1455" s="15">
        <f>ROUND(E1455*F1455,2)</f>
        <v>0</v>
      </c>
    </row>
    <row r="1456" spans="1:7" ht="122.4" x14ac:dyDescent="0.3">
      <c r="A1456" s="16"/>
      <c r="B1456" s="16"/>
      <c r="C1456" s="16"/>
      <c r="D1456" s="17" t="s">
        <v>1128</v>
      </c>
      <c r="E1456" s="16"/>
      <c r="F1456" s="16"/>
      <c r="G1456" s="16"/>
    </row>
    <row r="1457" spans="1:7" x14ac:dyDescent="0.3">
      <c r="A1457" s="12" t="s">
        <v>1129</v>
      </c>
      <c r="B1457" s="13" t="s">
        <v>18</v>
      </c>
      <c r="C1457" s="13" t="s">
        <v>114</v>
      </c>
      <c r="D1457" s="17" t="s">
        <v>157</v>
      </c>
      <c r="E1457" s="14">
        <v>16</v>
      </c>
      <c r="F1457" s="31"/>
      <c r="G1457" s="15">
        <f>ROUND(E1457*F1457,2)</f>
        <v>0</v>
      </c>
    </row>
    <row r="1458" spans="1:7" ht="20.399999999999999" x14ac:dyDescent="0.3">
      <c r="A1458" s="16"/>
      <c r="B1458" s="16"/>
      <c r="C1458" s="16"/>
      <c r="D1458" s="17" t="s">
        <v>1130</v>
      </c>
      <c r="E1458" s="16"/>
      <c r="F1458" s="16"/>
      <c r="G1458" s="16"/>
    </row>
    <row r="1459" spans="1:7" ht="20.399999999999999" x14ac:dyDescent="0.3">
      <c r="A1459" s="12" t="s">
        <v>1131</v>
      </c>
      <c r="B1459" s="13" t="s">
        <v>18</v>
      </c>
      <c r="C1459" s="13" t="s">
        <v>114</v>
      </c>
      <c r="D1459" s="17" t="s">
        <v>1132</v>
      </c>
      <c r="E1459" s="14">
        <v>120</v>
      </c>
      <c r="F1459" s="31"/>
      <c r="G1459" s="15">
        <f>ROUND(E1459*F1459,2)</f>
        <v>0</v>
      </c>
    </row>
    <row r="1460" spans="1:7" ht="51" x14ac:dyDescent="0.3">
      <c r="A1460" s="16"/>
      <c r="B1460" s="16"/>
      <c r="C1460" s="16"/>
      <c r="D1460" s="17" t="s">
        <v>1133</v>
      </c>
      <c r="E1460" s="16"/>
      <c r="F1460" s="16"/>
      <c r="G1460" s="16"/>
    </row>
    <row r="1461" spans="1:7" x14ac:dyDescent="0.3">
      <c r="A1461" s="12" t="s">
        <v>1134</v>
      </c>
      <c r="B1461" s="13" t="s">
        <v>18</v>
      </c>
      <c r="C1461" s="13" t="s">
        <v>114</v>
      </c>
      <c r="D1461" s="17" t="s">
        <v>1135</v>
      </c>
      <c r="E1461" s="14">
        <v>8</v>
      </c>
      <c r="F1461" s="31"/>
      <c r="G1461" s="15">
        <f>ROUND(E1461*F1461,2)</f>
        <v>0</v>
      </c>
    </row>
    <row r="1462" spans="1:7" ht="20.399999999999999" x14ac:dyDescent="0.3">
      <c r="A1462" s="12" t="s">
        <v>144</v>
      </c>
      <c r="B1462" s="13" t="s">
        <v>18</v>
      </c>
      <c r="C1462" s="13" t="s">
        <v>114</v>
      </c>
      <c r="D1462" s="17" t="s">
        <v>145</v>
      </c>
      <c r="E1462" s="14">
        <v>14</v>
      </c>
      <c r="F1462" s="31"/>
      <c r="G1462" s="15">
        <f>ROUND(E1462*F1462,2)</f>
        <v>0</v>
      </c>
    </row>
    <row r="1463" spans="1:7" ht="275.39999999999998" x14ac:dyDescent="0.3">
      <c r="A1463" s="16"/>
      <c r="B1463" s="16"/>
      <c r="C1463" s="16"/>
      <c r="D1463" s="17" t="s">
        <v>146</v>
      </c>
      <c r="E1463" s="16"/>
      <c r="F1463" s="16"/>
      <c r="G1463" s="16"/>
    </row>
    <row r="1464" spans="1:7" ht="20.399999999999999" x14ac:dyDescent="0.3">
      <c r="A1464" s="12" t="s">
        <v>141</v>
      </c>
      <c r="B1464" s="13" t="s">
        <v>18</v>
      </c>
      <c r="C1464" s="13" t="s">
        <v>114</v>
      </c>
      <c r="D1464" s="17" t="s">
        <v>142</v>
      </c>
      <c r="E1464" s="14">
        <v>14</v>
      </c>
      <c r="F1464" s="31"/>
      <c r="G1464" s="15">
        <f>ROUND(E1464*F1464,2)</f>
        <v>0</v>
      </c>
    </row>
    <row r="1465" spans="1:7" ht="91.8" x14ac:dyDescent="0.3">
      <c r="A1465" s="16"/>
      <c r="B1465" s="16"/>
      <c r="C1465" s="16"/>
      <c r="D1465" s="17" t="s">
        <v>143</v>
      </c>
      <c r="E1465" s="16"/>
      <c r="F1465" s="16"/>
      <c r="G1465" s="16"/>
    </row>
    <row r="1466" spans="1:7" x14ac:dyDescent="0.3">
      <c r="A1466" s="12" t="s">
        <v>138</v>
      </c>
      <c r="B1466" s="13" t="s">
        <v>18</v>
      </c>
      <c r="C1466" s="13" t="s">
        <v>114</v>
      </c>
      <c r="D1466" s="17" t="s">
        <v>139</v>
      </c>
      <c r="E1466" s="14">
        <v>38</v>
      </c>
      <c r="F1466" s="31"/>
      <c r="G1466" s="15">
        <f>ROUND(E1466*F1466,2)</f>
        <v>0</v>
      </c>
    </row>
    <row r="1467" spans="1:7" ht="316.2" x14ac:dyDescent="0.3">
      <c r="A1467" s="16"/>
      <c r="B1467" s="16"/>
      <c r="C1467" s="16"/>
      <c r="D1467" s="17" t="s">
        <v>140</v>
      </c>
      <c r="E1467" s="16"/>
      <c r="F1467" s="16"/>
      <c r="G1467" s="16"/>
    </row>
    <row r="1468" spans="1:7" x14ac:dyDescent="0.3">
      <c r="A1468" s="12" t="s">
        <v>1136</v>
      </c>
      <c r="B1468" s="13" t="s">
        <v>18</v>
      </c>
      <c r="C1468" s="13" t="s">
        <v>19</v>
      </c>
      <c r="D1468" s="17" t="s">
        <v>1137</v>
      </c>
      <c r="E1468" s="14">
        <v>22</v>
      </c>
      <c r="F1468" s="31"/>
      <c r="G1468" s="15">
        <f>ROUND(E1468*F1468,2)</f>
        <v>0</v>
      </c>
    </row>
    <row r="1469" spans="1:7" ht="61.2" x14ac:dyDescent="0.3">
      <c r="A1469" s="16"/>
      <c r="B1469" s="16"/>
      <c r="C1469" s="16"/>
      <c r="D1469" s="17" t="s">
        <v>1138</v>
      </c>
      <c r="E1469" s="16"/>
      <c r="F1469" s="16"/>
      <c r="G1469" s="16"/>
    </row>
    <row r="1470" spans="1:7" ht="20.399999999999999" x14ac:dyDescent="0.3">
      <c r="A1470" s="12" t="s">
        <v>123</v>
      </c>
      <c r="B1470" s="13" t="s">
        <v>18</v>
      </c>
      <c r="C1470" s="13" t="s">
        <v>114</v>
      </c>
      <c r="D1470" s="17" t="s">
        <v>124</v>
      </c>
      <c r="E1470" s="14">
        <v>2</v>
      </c>
      <c r="F1470" s="31"/>
      <c r="G1470" s="15">
        <f>ROUND(E1470*F1470,2)</f>
        <v>0</v>
      </c>
    </row>
    <row r="1471" spans="1:7" ht="51" x14ac:dyDescent="0.3">
      <c r="A1471" s="16"/>
      <c r="B1471" s="16"/>
      <c r="C1471" s="16"/>
      <c r="D1471" s="17" t="s">
        <v>125</v>
      </c>
      <c r="E1471" s="16"/>
      <c r="F1471" s="16"/>
      <c r="G1471" s="16"/>
    </row>
    <row r="1472" spans="1:7" x14ac:dyDescent="0.3">
      <c r="A1472" s="12" t="s">
        <v>135</v>
      </c>
      <c r="B1472" s="13" t="s">
        <v>18</v>
      </c>
      <c r="C1472" s="13" t="s">
        <v>114</v>
      </c>
      <c r="D1472" s="17" t="s">
        <v>136</v>
      </c>
      <c r="E1472" s="14">
        <v>42</v>
      </c>
      <c r="F1472" s="31"/>
      <c r="G1472" s="15">
        <f>ROUND(E1472*F1472,2)</f>
        <v>0</v>
      </c>
    </row>
    <row r="1473" spans="1:7" ht="81.599999999999994" x14ac:dyDescent="0.3">
      <c r="A1473" s="16"/>
      <c r="B1473" s="16"/>
      <c r="C1473" s="16"/>
      <c r="D1473" s="17" t="s">
        <v>137</v>
      </c>
      <c r="E1473" s="16"/>
      <c r="F1473" s="16"/>
      <c r="G1473" s="16"/>
    </row>
    <row r="1474" spans="1:7" ht="20.399999999999999" x14ac:dyDescent="0.3">
      <c r="A1474" s="12" t="s">
        <v>1139</v>
      </c>
      <c r="B1474" s="13" t="s">
        <v>18</v>
      </c>
      <c r="C1474" s="13" t="s">
        <v>114</v>
      </c>
      <c r="D1474" s="17" t="s">
        <v>389</v>
      </c>
      <c r="E1474" s="14">
        <v>1</v>
      </c>
      <c r="F1474" s="31"/>
      <c r="G1474" s="15">
        <f>ROUND(E1474*F1474,2)</f>
        <v>0</v>
      </c>
    </row>
    <row r="1475" spans="1:7" ht="30.6" x14ac:dyDescent="0.3">
      <c r="A1475" s="16"/>
      <c r="B1475" s="16"/>
      <c r="C1475" s="16"/>
      <c r="D1475" s="17" t="s">
        <v>1140</v>
      </c>
      <c r="E1475" s="16"/>
      <c r="F1475" s="16"/>
      <c r="G1475" s="16"/>
    </row>
    <row r="1476" spans="1:7" ht="20.399999999999999" x14ac:dyDescent="0.3">
      <c r="A1476" s="12" t="s">
        <v>117</v>
      </c>
      <c r="B1476" s="13" t="s">
        <v>18</v>
      </c>
      <c r="C1476" s="13" t="s">
        <v>19</v>
      </c>
      <c r="D1476" s="17" t="s">
        <v>118</v>
      </c>
      <c r="E1476" s="14">
        <v>6</v>
      </c>
      <c r="F1476" s="31"/>
      <c r="G1476" s="15">
        <f>ROUND(E1476*F1476,2)</f>
        <v>0</v>
      </c>
    </row>
    <row r="1477" spans="1:7" ht="122.4" x14ac:dyDescent="0.3">
      <c r="A1477" s="16"/>
      <c r="B1477" s="16"/>
      <c r="C1477" s="16"/>
      <c r="D1477" s="17" t="s">
        <v>119</v>
      </c>
      <c r="E1477" s="16"/>
      <c r="F1477" s="16"/>
      <c r="G1477" s="16"/>
    </row>
    <row r="1478" spans="1:7" x14ac:dyDescent="0.3">
      <c r="A1478" s="12" t="s">
        <v>906</v>
      </c>
      <c r="B1478" s="13" t="s">
        <v>18</v>
      </c>
      <c r="C1478" s="13" t="s">
        <v>114</v>
      </c>
      <c r="D1478" s="17" t="s">
        <v>907</v>
      </c>
      <c r="E1478" s="14">
        <v>1</v>
      </c>
      <c r="F1478" s="31"/>
      <c r="G1478" s="15">
        <f>ROUND(E1478*F1478,2)</f>
        <v>0</v>
      </c>
    </row>
    <row r="1479" spans="1:7" x14ac:dyDescent="0.3">
      <c r="A1479" s="12" t="s">
        <v>1141</v>
      </c>
      <c r="B1479" s="13" t="s">
        <v>18</v>
      </c>
      <c r="C1479" s="13" t="s">
        <v>114</v>
      </c>
      <c r="D1479" s="17" t="s">
        <v>1142</v>
      </c>
      <c r="E1479" s="14">
        <v>1</v>
      </c>
      <c r="F1479" s="31"/>
      <c r="G1479" s="15">
        <f>ROUND(E1479*F1479,2)</f>
        <v>0</v>
      </c>
    </row>
    <row r="1480" spans="1:7" ht="30.6" x14ac:dyDescent="0.3">
      <c r="A1480" s="16"/>
      <c r="B1480" s="16"/>
      <c r="C1480" s="16"/>
      <c r="D1480" s="17" t="s">
        <v>1143</v>
      </c>
      <c r="E1480" s="16"/>
      <c r="F1480" s="16"/>
      <c r="G1480" s="16"/>
    </row>
    <row r="1481" spans="1:7" x14ac:dyDescent="0.3">
      <c r="A1481" s="12" t="s">
        <v>129</v>
      </c>
      <c r="B1481" s="13" t="s">
        <v>18</v>
      </c>
      <c r="C1481" s="13" t="s">
        <v>19</v>
      </c>
      <c r="D1481" s="17" t="s">
        <v>130</v>
      </c>
      <c r="E1481" s="14">
        <v>28</v>
      </c>
      <c r="F1481" s="31"/>
      <c r="G1481" s="15">
        <f>ROUND(E1481*F1481,2)</f>
        <v>0</v>
      </c>
    </row>
    <row r="1482" spans="1:7" ht="71.400000000000006" x14ac:dyDescent="0.3">
      <c r="A1482" s="16"/>
      <c r="B1482" s="16"/>
      <c r="C1482" s="16"/>
      <c r="D1482" s="17" t="s">
        <v>131</v>
      </c>
      <c r="E1482" s="16"/>
      <c r="F1482" s="16"/>
      <c r="G1482" s="16"/>
    </row>
    <row r="1483" spans="1:7" ht="20.399999999999999" x14ac:dyDescent="0.3">
      <c r="A1483" s="12" t="s">
        <v>1144</v>
      </c>
      <c r="B1483" s="13" t="s">
        <v>18</v>
      </c>
      <c r="C1483" s="13" t="s">
        <v>114</v>
      </c>
      <c r="D1483" s="17" t="s">
        <v>1145</v>
      </c>
      <c r="E1483" s="14">
        <v>1</v>
      </c>
      <c r="F1483" s="31"/>
      <c r="G1483" s="15">
        <f>ROUND(E1483*F1483,2)</f>
        <v>0</v>
      </c>
    </row>
    <row r="1484" spans="1:7" ht="316.2" x14ac:dyDescent="0.3">
      <c r="A1484" s="16"/>
      <c r="B1484" s="16"/>
      <c r="C1484" s="16"/>
      <c r="D1484" s="17" t="s">
        <v>1146</v>
      </c>
      <c r="E1484" s="16"/>
      <c r="F1484" s="16"/>
      <c r="G1484" s="16"/>
    </row>
    <row r="1485" spans="1:7" ht="20.399999999999999" x14ac:dyDescent="0.3">
      <c r="A1485" s="12" t="s">
        <v>909</v>
      </c>
      <c r="B1485" s="13" t="s">
        <v>18</v>
      </c>
      <c r="C1485" s="13" t="s">
        <v>114</v>
      </c>
      <c r="D1485" s="17" t="s">
        <v>910</v>
      </c>
      <c r="E1485" s="14">
        <v>1</v>
      </c>
      <c r="F1485" s="31"/>
      <c r="G1485" s="15">
        <f>ROUND(E1485*F1485,2)</f>
        <v>0</v>
      </c>
    </row>
    <row r="1486" spans="1:7" ht="255" x14ac:dyDescent="0.3">
      <c r="A1486" s="16"/>
      <c r="B1486" s="16"/>
      <c r="C1486" s="16"/>
      <c r="D1486" s="17" t="s">
        <v>911</v>
      </c>
      <c r="E1486" s="16"/>
      <c r="F1486" s="16"/>
      <c r="G1486" s="16"/>
    </row>
    <row r="1487" spans="1:7" x14ac:dyDescent="0.3">
      <c r="A1487" s="16"/>
      <c r="B1487" s="16"/>
      <c r="C1487" s="16"/>
      <c r="D1487" s="28" t="s">
        <v>1147</v>
      </c>
      <c r="E1487" s="14">
        <v>1</v>
      </c>
      <c r="F1487" s="18">
        <f>G1422+G1424+G1426+G1428+G1430+G1432+G1434+G1436+G1438+G1440+G1442+G1444+G1446+G1448+G1450+G1452+G1453+G1455+G1457+G1459+G1461+G1462+G1464+G1466+G1468+G1470+G1472+G1474+G1476+G1478+G1479+G1481+G1483+G1485</f>
        <v>0</v>
      </c>
      <c r="G1487" s="18">
        <f>ROUND(E1487*F1487,2)</f>
        <v>0</v>
      </c>
    </row>
    <row r="1488" spans="1:7" ht="1.05" customHeight="1" x14ac:dyDescent="0.3">
      <c r="A1488" s="19"/>
      <c r="B1488" s="19"/>
      <c r="C1488" s="19"/>
      <c r="D1488" s="29"/>
      <c r="E1488" s="19"/>
      <c r="F1488" s="19"/>
      <c r="G1488" s="19"/>
    </row>
    <row r="1489" spans="1:7" x14ac:dyDescent="0.3">
      <c r="A1489" s="10" t="s">
        <v>1148</v>
      </c>
      <c r="B1489" s="10" t="s">
        <v>10</v>
      </c>
      <c r="C1489" s="10" t="s">
        <v>11</v>
      </c>
      <c r="D1489" s="27" t="s">
        <v>166</v>
      </c>
      <c r="E1489" s="11">
        <f>E1620</f>
        <v>1</v>
      </c>
      <c r="F1489" s="11">
        <f>F1620</f>
        <v>0</v>
      </c>
      <c r="G1489" s="11">
        <f>G1620</f>
        <v>0</v>
      </c>
    </row>
    <row r="1490" spans="1:7" x14ac:dyDescent="0.3">
      <c r="A1490" s="20" t="s">
        <v>1149</v>
      </c>
      <c r="B1490" s="20" t="s">
        <v>10</v>
      </c>
      <c r="C1490" s="20" t="s">
        <v>11</v>
      </c>
      <c r="D1490" s="30" t="s">
        <v>168</v>
      </c>
      <c r="E1490" s="21">
        <f>E1519</f>
        <v>1</v>
      </c>
      <c r="F1490" s="21">
        <f>F1519</f>
        <v>0</v>
      </c>
      <c r="G1490" s="21">
        <f>G1519</f>
        <v>0</v>
      </c>
    </row>
    <row r="1491" spans="1:7" x14ac:dyDescent="0.3">
      <c r="A1491" s="12" t="s">
        <v>420</v>
      </c>
      <c r="B1491" s="13" t="s">
        <v>18</v>
      </c>
      <c r="C1491" s="13" t="s">
        <v>19</v>
      </c>
      <c r="D1491" s="17" t="s">
        <v>421</v>
      </c>
      <c r="E1491" s="14">
        <v>2</v>
      </c>
      <c r="F1491" s="31"/>
      <c r="G1491" s="15">
        <f>ROUND(E1491*F1491,2)</f>
        <v>0</v>
      </c>
    </row>
    <row r="1492" spans="1:7" ht="51" x14ac:dyDescent="0.3">
      <c r="A1492" s="16"/>
      <c r="B1492" s="16"/>
      <c r="C1492" s="16"/>
      <c r="D1492" s="17" t="s">
        <v>422</v>
      </c>
      <c r="E1492" s="16"/>
      <c r="F1492" s="16"/>
      <c r="G1492" s="16"/>
    </row>
    <row r="1493" spans="1:7" x14ac:dyDescent="0.3">
      <c r="A1493" s="12" t="s">
        <v>423</v>
      </c>
      <c r="B1493" s="13" t="s">
        <v>18</v>
      </c>
      <c r="C1493" s="13" t="s">
        <v>19</v>
      </c>
      <c r="D1493" s="17" t="s">
        <v>424</v>
      </c>
      <c r="E1493" s="14">
        <v>9</v>
      </c>
      <c r="F1493" s="31"/>
      <c r="G1493" s="15">
        <f>ROUND(E1493*F1493,2)</f>
        <v>0</v>
      </c>
    </row>
    <row r="1494" spans="1:7" ht="40.799999999999997" x14ac:dyDescent="0.3">
      <c r="A1494" s="16"/>
      <c r="B1494" s="16"/>
      <c r="C1494" s="16"/>
      <c r="D1494" s="17" t="s">
        <v>425</v>
      </c>
      <c r="E1494" s="16"/>
      <c r="F1494" s="16"/>
      <c r="G1494" s="16"/>
    </row>
    <row r="1495" spans="1:7" x14ac:dyDescent="0.3">
      <c r="A1495" s="12" t="s">
        <v>426</v>
      </c>
      <c r="B1495" s="13" t="s">
        <v>18</v>
      </c>
      <c r="C1495" s="13" t="s">
        <v>19</v>
      </c>
      <c r="D1495" s="17" t="s">
        <v>427</v>
      </c>
      <c r="E1495" s="14">
        <v>5</v>
      </c>
      <c r="F1495" s="31"/>
      <c r="G1495" s="15">
        <f>ROUND(E1495*F1495,2)</f>
        <v>0</v>
      </c>
    </row>
    <row r="1496" spans="1:7" ht="51" x14ac:dyDescent="0.3">
      <c r="A1496" s="16"/>
      <c r="B1496" s="16"/>
      <c r="C1496" s="16"/>
      <c r="D1496" s="17" t="s">
        <v>428</v>
      </c>
      <c r="E1496" s="16"/>
      <c r="F1496" s="16"/>
      <c r="G1496" s="16"/>
    </row>
    <row r="1497" spans="1:7" x14ac:dyDescent="0.3">
      <c r="A1497" s="12" t="s">
        <v>432</v>
      </c>
      <c r="B1497" s="13" t="s">
        <v>18</v>
      </c>
      <c r="C1497" s="13" t="s">
        <v>170</v>
      </c>
      <c r="D1497" s="17" t="s">
        <v>433</v>
      </c>
      <c r="E1497" s="14">
        <v>145.30000000000001</v>
      </c>
      <c r="F1497" s="31"/>
      <c r="G1497" s="15">
        <f>ROUND(E1497*F1497,2)</f>
        <v>0</v>
      </c>
    </row>
    <row r="1498" spans="1:7" ht="40.799999999999997" x14ac:dyDescent="0.3">
      <c r="A1498" s="16"/>
      <c r="B1498" s="16"/>
      <c r="C1498" s="16"/>
      <c r="D1498" s="17" t="s">
        <v>434</v>
      </c>
      <c r="E1498" s="16"/>
      <c r="F1498" s="16"/>
      <c r="G1498" s="16"/>
    </row>
    <row r="1499" spans="1:7" x14ac:dyDescent="0.3">
      <c r="A1499" s="12" t="s">
        <v>435</v>
      </c>
      <c r="B1499" s="13" t="s">
        <v>18</v>
      </c>
      <c r="C1499" s="13" t="s">
        <v>170</v>
      </c>
      <c r="D1499" s="17" t="s">
        <v>436</v>
      </c>
      <c r="E1499" s="14">
        <v>154.6</v>
      </c>
      <c r="F1499" s="31"/>
      <c r="G1499" s="15">
        <f>ROUND(E1499*F1499,2)</f>
        <v>0</v>
      </c>
    </row>
    <row r="1500" spans="1:7" ht="51" x14ac:dyDescent="0.3">
      <c r="A1500" s="16"/>
      <c r="B1500" s="16"/>
      <c r="C1500" s="16"/>
      <c r="D1500" s="17" t="s">
        <v>437</v>
      </c>
      <c r="E1500" s="16"/>
      <c r="F1500" s="16"/>
      <c r="G1500" s="16"/>
    </row>
    <row r="1501" spans="1:7" ht="20.399999999999999" x14ac:dyDescent="0.3">
      <c r="A1501" s="12" t="s">
        <v>438</v>
      </c>
      <c r="B1501" s="13" t="s">
        <v>18</v>
      </c>
      <c r="C1501" s="13" t="s">
        <v>170</v>
      </c>
      <c r="D1501" s="17" t="s">
        <v>439</v>
      </c>
      <c r="E1501" s="14">
        <v>124.05</v>
      </c>
      <c r="F1501" s="31"/>
      <c r="G1501" s="15">
        <f>ROUND(E1501*F1501,2)</f>
        <v>0</v>
      </c>
    </row>
    <row r="1502" spans="1:7" ht="40.799999999999997" x14ac:dyDescent="0.3">
      <c r="A1502" s="16"/>
      <c r="B1502" s="16"/>
      <c r="C1502" s="16"/>
      <c r="D1502" s="17" t="s">
        <v>440</v>
      </c>
      <c r="E1502" s="16"/>
      <c r="F1502" s="16"/>
      <c r="G1502" s="16"/>
    </row>
    <row r="1503" spans="1:7" x14ac:dyDescent="0.3">
      <c r="A1503" s="12" t="s">
        <v>441</v>
      </c>
      <c r="B1503" s="13" t="s">
        <v>18</v>
      </c>
      <c r="C1503" s="13" t="s">
        <v>170</v>
      </c>
      <c r="D1503" s="17" t="s">
        <v>442</v>
      </c>
      <c r="E1503" s="14">
        <v>71.33</v>
      </c>
      <c r="F1503" s="31"/>
      <c r="G1503" s="15">
        <f>ROUND(E1503*F1503,2)</f>
        <v>0</v>
      </c>
    </row>
    <row r="1504" spans="1:7" ht="61.2" x14ac:dyDescent="0.3">
      <c r="A1504" s="16"/>
      <c r="B1504" s="16"/>
      <c r="C1504" s="16"/>
      <c r="D1504" s="17" t="s">
        <v>443</v>
      </c>
      <c r="E1504" s="16"/>
      <c r="F1504" s="16"/>
      <c r="G1504" s="16"/>
    </row>
    <row r="1505" spans="1:7" x14ac:dyDescent="0.3">
      <c r="A1505" s="12" t="s">
        <v>444</v>
      </c>
      <c r="B1505" s="13" t="s">
        <v>18</v>
      </c>
      <c r="C1505" s="13" t="s">
        <v>170</v>
      </c>
      <c r="D1505" s="17" t="s">
        <v>445</v>
      </c>
      <c r="E1505" s="14">
        <v>17.5</v>
      </c>
      <c r="F1505" s="31"/>
      <c r="G1505" s="15">
        <f>ROUND(E1505*F1505,2)</f>
        <v>0</v>
      </c>
    </row>
    <row r="1506" spans="1:7" ht="61.2" x14ac:dyDescent="0.3">
      <c r="A1506" s="16"/>
      <c r="B1506" s="16"/>
      <c r="C1506" s="16"/>
      <c r="D1506" s="17" t="s">
        <v>446</v>
      </c>
      <c r="E1506" s="16"/>
      <c r="F1506" s="16"/>
      <c r="G1506" s="16"/>
    </row>
    <row r="1507" spans="1:7" x14ac:dyDescent="0.3">
      <c r="A1507" s="12" t="s">
        <v>429</v>
      </c>
      <c r="B1507" s="13" t="s">
        <v>18</v>
      </c>
      <c r="C1507" s="13" t="s">
        <v>19</v>
      </c>
      <c r="D1507" s="17" t="s">
        <v>430</v>
      </c>
      <c r="E1507" s="14">
        <v>3</v>
      </c>
      <c r="F1507" s="31"/>
      <c r="G1507" s="15">
        <f>ROUND(E1507*F1507,2)</f>
        <v>0</v>
      </c>
    </row>
    <row r="1508" spans="1:7" ht="40.799999999999997" x14ac:dyDescent="0.3">
      <c r="A1508" s="16"/>
      <c r="B1508" s="16"/>
      <c r="C1508" s="16"/>
      <c r="D1508" s="17" t="s">
        <v>431</v>
      </c>
      <c r="E1508" s="16"/>
      <c r="F1508" s="16"/>
      <c r="G1508" s="16"/>
    </row>
    <row r="1509" spans="1:7" x14ac:dyDescent="0.3">
      <c r="A1509" s="12" t="s">
        <v>1150</v>
      </c>
      <c r="B1509" s="13" t="s">
        <v>18</v>
      </c>
      <c r="C1509" s="13" t="s">
        <v>170</v>
      </c>
      <c r="D1509" s="17" t="s">
        <v>1151</v>
      </c>
      <c r="E1509" s="14">
        <v>20</v>
      </c>
      <c r="F1509" s="31"/>
      <c r="G1509" s="15">
        <f>ROUND(E1509*F1509,2)</f>
        <v>0</v>
      </c>
    </row>
    <row r="1510" spans="1:7" ht="71.400000000000006" x14ac:dyDescent="0.3">
      <c r="A1510" s="16"/>
      <c r="B1510" s="16"/>
      <c r="C1510" s="16"/>
      <c r="D1510" s="17" t="s">
        <v>1152</v>
      </c>
      <c r="E1510" s="16"/>
      <c r="F1510" s="16"/>
      <c r="G1510" s="16"/>
    </row>
    <row r="1511" spans="1:7" ht="20.399999999999999" x14ac:dyDescent="0.3">
      <c r="A1511" s="12" t="s">
        <v>953</v>
      </c>
      <c r="B1511" s="13" t="s">
        <v>18</v>
      </c>
      <c r="C1511" s="13" t="s">
        <v>170</v>
      </c>
      <c r="D1511" s="17" t="s">
        <v>954</v>
      </c>
      <c r="E1511" s="14">
        <v>20</v>
      </c>
      <c r="F1511" s="31"/>
      <c r="G1511" s="15">
        <f>ROUND(E1511*F1511,2)</f>
        <v>0</v>
      </c>
    </row>
    <row r="1512" spans="1:7" ht="51" x14ac:dyDescent="0.3">
      <c r="A1512" s="16"/>
      <c r="B1512" s="16"/>
      <c r="C1512" s="16"/>
      <c r="D1512" s="17" t="s">
        <v>955</v>
      </c>
      <c r="E1512" s="16"/>
      <c r="F1512" s="16"/>
      <c r="G1512" s="16"/>
    </row>
    <row r="1513" spans="1:7" x14ac:dyDescent="0.3">
      <c r="A1513" s="12" t="s">
        <v>918</v>
      </c>
      <c r="B1513" s="13" t="s">
        <v>18</v>
      </c>
      <c r="C1513" s="13" t="s">
        <v>19</v>
      </c>
      <c r="D1513" s="17" t="s">
        <v>919</v>
      </c>
      <c r="E1513" s="14">
        <v>1</v>
      </c>
      <c r="F1513" s="31"/>
      <c r="G1513" s="15">
        <f>ROUND(E1513*F1513,2)</f>
        <v>0</v>
      </c>
    </row>
    <row r="1514" spans="1:7" ht="40.799999999999997" x14ac:dyDescent="0.3">
      <c r="A1514" s="16"/>
      <c r="B1514" s="16"/>
      <c r="C1514" s="16"/>
      <c r="D1514" s="17" t="s">
        <v>920</v>
      </c>
      <c r="E1514" s="16"/>
      <c r="F1514" s="16"/>
      <c r="G1514" s="16"/>
    </row>
    <row r="1515" spans="1:7" ht="20.399999999999999" x14ac:dyDescent="0.3">
      <c r="A1515" s="12" t="s">
        <v>915</v>
      </c>
      <c r="B1515" s="13" t="s">
        <v>18</v>
      </c>
      <c r="C1515" s="13" t="s">
        <v>19</v>
      </c>
      <c r="D1515" s="17" t="s">
        <v>916</v>
      </c>
      <c r="E1515" s="14">
        <v>2</v>
      </c>
      <c r="F1515" s="31"/>
      <c r="G1515" s="15">
        <f>ROUND(E1515*F1515,2)</f>
        <v>0</v>
      </c>
    </row>
    <row r="1516" spans="1:7" ht="30.6" x14ac:dyDescent="0.3">
      <c r="A1516" s="16"/>
      <c r="B1516" s="16"/>
      <c r="C1516" s="16"/>
      <c r="D1516" s="17" t="s">
        <v>917</v>
      </c>
      <c r="E1516" s="16"/>
      <c r="F1516" s="16"/>
      <c r="G1516" s="16"/>
    </row>
    <row r="1517" spans="1:7" x14ac:dyDescent="0.3">
      <c r="A1517" s="12" t="s">
        <v>956</v>
      </c>
      <c r="B1517" s="13" t="s">
        <v>18</v>
      </c>
      <c r="C1517" s="13" t="s">
        <v>250</v>
      </c>
      <c r="D1517" s="17" t="s">
        <v>957</v>
      </c>
      <c r="E1517" s="14">
        <v>1.69</v>
      </c>
      <c r="F1517" s="31"/>
      <c r="G1517" s="15">
        <f>ROUND(E1517*F1517,2)</f>
        <v>0</v>
      </c>
    </row>
    <row r="1518" spans="1:7" ht="51" x14ac:dyDescent="0.3">
      <c r="A1518" s="16"/>
      <c r="B1518" s="16"/>
      <c r="C1518" s="16"/>
      <c r="D1518" s="17" t="s">
        <v>958</v>
      </c>
      <c r="E1518" s="16"/>
      <c r="F1518" s="16"/>
      <c r="G1518" s="16"/>
    </row>
    <row r="1519" spans="1:7" x14ac:dyDescent="0.3">
      <c r="A1519" s="16"/>
      <c r="B1519" s="16"/>
      <c r="C1519" s="16"/>
      <c r="D1519" s="28" t="s">
        <v>1153</v>
      </c>
      <c r="E1519" s="14">
        <v>1</v>
      </c>
      <c r="F1519" s="18">
        <f>G1491+G1493+G1495+G1497+G1499+G1501+G1503+G1505+G1507+G1509+G1511+G1513+G1515+G1517</f>
        <v>0</v>
      </c>
      <c r="G1519" s="18">
        <f>ROUND(E1519*F1519,2)</f>
        <v>0</v>
      </c>
    </row>
    <row r="1520" spans="1:7" ht="1.05" customHeight="1" x14ac:dyDescent="0.3">
      <c r="A1520" s="19"/>
      <c r="B1520" s="19"/>
      <c r="C1520" s="19"/>
      <c r="D1520" s="29"/>
      <c r="E1520" s="19"/>
      <c r="F1520" s="19"/>
      <c r="G1520" s="19"/>
    </row>
    <row r="1521" spans="1:7" x14ac:dyDescent="0.3">
      <c r="A1521" s="20" t="s">
        <v>1154</v>
      </c>
      <c r="B1521" s="20" t="s">
        <v>10</v>
      </c>
      <c r="C1521" s="20" t="s">
        <v>11</v>
      </c>
      <c r="D1521" s="30" t="s">
        <v>449</v>
      </c>
      <c r="E1521" s="21">
        <f>E1537</f>
        <v>1</v>
      </c>
      <c r="F1521" s="21">
        <f>F1537</f>
        <v>0</v>
      </c>
      <c r="G1521" s="21">
        <f>G1537</f>
        <v>0</v>
      </c>
    </row>
    <row r="1522" spans="1:7" x14ac:dyDescent="0.3">
      <c r="A1522" s="12" t="s">
        <v>450</v>
      </c>
      <c r="B1522" s="13" t="s">
        <v>18</v>
      </c>
      <c r="C1522" s="13" t="s">
        <v>170</v>
      </c>
      <c r="D1522" s="17" t="s">
        <v>451</v>
      </c>
      <c r="E1522" s="14">
        <v>54.16</v>
      </c>
      <c r="F1522" s="31"/>
      <c r="G1522" s="15">
        <f>ROUND(E1522*F1522,2)</f>
        <v>0</v>
      </c>
    </row>
    <row r="1523" spans="1:7" ht="81.599999999999994" x14ac:dyDescent="0.3">
      <c r="A1523" s="16"/>
      <c r="B1523" s="16"/>
      <c r="C1523" s="16"/>
      <c r="D1523" s="17" t="s">
        <v>452</v>
      </c>
      <c r="E1523" s="16"/>
      <c r="F1523" s="16"/>
      <c r="G1523" s="16"/>
    </row>
    <row r="1524" spans="1:7" ht="20.399999999999999" x14ac:dyDescent="0.3">
      <c r="A1524" s="12" t="s">
        <v>453</v>
      </c>
      <c r="B1524" s="13" t="s">
        <v>18</v>
      </c>
      <c r="C1524" s="13" t="s">
        <v>170</v>
      </c>
      <c r="D1524" s="17" t="s">
        <v>454</v>
      </c>
      <c r="E1524" s="14">
        <v>186.72</v>
      </c>
      <c r="F1524" s="31"/>
      <c r="G1524" s="15">
        <f>ROUND(E1524*F1524,2)</f>
        <v>0</v>
      </c>
    </row>
    <row r="1525" spans="1:7" ht="71.400000000000006" x14ac:dyDescent="0.3">
      <c r="A1525" s="16"/>
      <c r="B1525" s="16"/>
      <c r="C1525" s="16"/>
      <c r="D1525" s="17" t="s">
        <v>455</v>
      </c>
      <c r="E1525" s="16"/>
      <c r="F1525" s="16"/>
      <c r="G1525" s="16"/>
    </row>
    <row r="1526" spans="1:7" ht="20.399999999999999" x14ac:dyDescent="0.3">
      <c r="A1526" s="12" t="s">
        <v>980</v>
      </c>
      <c r="B1526" s="13" t="s">
        <v>18</v>
      </c>
      <c r="C1526" s="13" t="s">
        <v>170</v>
      </c>
      <c r="D1526" s="17" t="s">
        <v>981</v>
      </c>
      <c r="E1526" s="14">
        <v>153.55000000000001</v>
      </c>
      <c r="F1526" s="31"/>
      <c r="G1526" s="15">
        <f>ROUND(E1526*F1526,2)</f>
        <v>0</v>
      </c>
    </row>
    <row r="1527" spans="1:7" ht="132.6" x14ac:dyDescent="0.3">
      <c r="A1527" s="16"/>
      <c r="B1527" s="16"/>
      <c r="C1527" s="16"/>
      <c r="D1527" s="17" t="s">
        <v>982</v>
      </c>
      <c r="E1527" s="16"/>
      <c r="F1527" s="16"/>
      <c r="G1527" s="16"/>
    </row>
    <row r="1528" spans="1:7" x14ac:dyDescent="0.3">
      <c r="A1528" s="12" t="s">
        <v>986</v>
      </c>
      <c r="B1528" s="13" t="s">
        <v>18</v>
      </c>
      <c r="C1528" s="13" t="s">
        <v>53</v>
      </c>
      <c r="D1528" s="17" t="s">
        <v>987</v>
      </c>
      <c r="E1528" s="14">
        <v>90.6</v>
      </c>
      <c r="F1528" s="31"/>
      <c r="G1528" s="15">
        <f>ROUND(E1528*F1528,2)</f>
        <v>0</v>
      </c>
    </row>
    <row r="1529" spans="1:7" x14ac:dyDescent="0.3">
      <c r="A1529" s="12" t="s">
        <v>456</v>
      </c>
      <c r="B1529" s="13" t="s">
        <v>18</v>
      </c>
      <c r="C1529" s="13" t="s">
        <v>19</v>
      </c>
      <c r="D1529" s="17" t="s">
        <v>457</v>
      </c>
      <c r="E1529" s="14">
        <v>8</v>
      </c>
      <c r="F1529" s="31"/>
      <c r="G1529" s="15">
        <f>ROUND(E1529*F1529,2)</f>
        <v>0</v>
      </c>
    </row>
    <row r="1530" spans="1:7" ht="71.400000000000006" x14ac:dyDescent="0.3">
      <c r="A1530" s="16"/>
      <c r="B1530" s="16"/>
      <c r="C1530" s="16"/>
      <c r="D1530" s="17" t="s">
        <v>458</v>
      </c>
      <c r="E1530" s="16"/>
      <c r="F1530" s="16"/>
      <c r="G1530" s="16"/>
    </row>
    <row r="1531" spans="1:7" x14ac:dyDescent="0.3">
      <c r="A1531" s="12" t="s">
        <v>459</v>
      </c>
      <c r="B1531" s="13" t="s">
        <v>18</v>
      </c>
      <c r="C1531" s="13" t="s">
        <v>170</v>
      </c>
      <c r="D1531" s="17" t="s">
        <v>460</v>
      </c>
      <c r="E1531" s="14">
        <v>20</v>
      </c>
      <c r="F1531" s="31"/>
      <c r="G1531" s="15">
        <f>ROUND(E1531*F1531,2)</f>
        <v>0</v>
      </c>
    </row>
    <row r="1532" spans="1:7" ht="40.799999999999997" x14ac:dyDescent="0.3">
      <c r="A1532" s="16"/>
      <c r="B1532" s="16"/>
      <c r="C1532" s="16"/>
      <c r="D1532" s="17" t="s">
        <v>461</v>
      </c>
      <c r="E1532" s="16"/>
      <c r="F1532" s="16"/>
      <c r="G1532" s="16"/>
    </row>
    <row r="1533" spans="1:7" x14ac:dyDescent="0.3">
      <c r="A1533" s="12" t="s">
        <v>199</v>
      </c>
      <c r="B1533" s="13" t="s">
        <v>18</v>
      </c>
      <c r="C1533" s="13" t="s">
        <v>114</v>
      </c>
      <c r="D1533" s="17" t="s">
        <v>200</v>
      </c>
      <c r="E1533" s="14">
        <v>1</v>
      </c>
      <c r="F1533" s="31"/>
      <c r="G1533" s="15">
        <f>ROUND(E1533*F1533,2)</f>
        <v>0</v>
      </c>
    </row>
    <row r="1534" spans="1:7" ht="91.8" x14ac:dyDescent="0.3">
      <c r="A1534" s="16"/>
      <c r="B1534" s="16"/>
      <c r="C1534" s="16"/>
      <c r="D1534" s="17" t="s">
        <v>201</v>
      </c>
      <c r="E1534" s="16"/>
      <c r="F1534" s="16"/>
      <c r="G1534" s="16"/>
    </row>
    <row r="1535" spans="1:7" x14ac:dyDescent="0.3">
      <c r="A1535" s="12" t="s">
        <v>202</v>
      </c>
      <c r="B1535" s="13" t="s">
        <v>18</v>
      </c>
      <c r="C1535" s="13" t="s">
        <v>114</v>
      </c>
      <c r="D1535" s="17" t="s">
        <v>203</v>
      </c>
      <c r="E1535" s="14">
        <v>1</v>
      </c>
      <c r="F1535" s="31"/>
      <c r="G1535" s="15">
        <f>ROUND(E1535*F1535,2)</f>
        <v>0</v>
      </c>
    </row>
    <row r="1536" spans="1:7" ht="61.2" x14ac:dyDescent="0.3">
      <c r="A1536" s="16"/>
      <c r="B1536" s="16"/>
      <c r="C1536" s="16"/>
      <c r="D1536" s="17" t="s">
        <v>204</v>
      </c>
      <c r="E1536" s="16"/>
      <c r="F1536" s="16"/>
      <c r="G1536" s="16"/>
    </row>
    <row r="1537" spans="1:7" x14ac:dyDescent="0.3">
      <c r="A1537" s="16"/>
      <c r="B1537" s="16"/>
      <c r="C1537" s="16"/>
      <c r="D1537" s="28" t="s">
        <v>1155</v>
      </c>
      <c r="E1537" s="14">
        <v>1</v>
      </c>
      <c r="F1537" s="18">
        <f>G1522+G1524+G1526+G1528+G1529+G1531+G1533+G1535</f>
        <v>0</v>
      </c>
      <c r="G1537" s="18">
        <f>ROUND(E1537*F1537,2)</f>
        <v>0</v>
      </c>
    </row>
    <row r="1538" spans="1:7" ht="1.05" customHeight="1" x14ac:dyDescent="0.3">
      <c r="A1538" s="19"/>
      <c r="B1538" s="19"/>
      <c r="C1538" s="19"/>
      <c r="D1538" s="29"/>
      <c r="E1538" s="19"/>
      <c r="F1538" s="19"/>
      <c r="G1538" s="19"/>
    </row>
    <row r="1539" spans="1:7" x14ac:dyDescent="0.3">
      <c r="A1539" s="20" t="s">
        <v>1156</v>
      </c>
      <c r="B1539" s="20" t="s">
        <v>10</v>
      </c>
      <c r="C1539" s="20" t="s">
        <v>11</v>
      </c>
      <c r="D1539" s="30" t="s">
        <v>479</v>
      </c>
      <c r="E1539" s="21">
        <f>E1574</f>
        <v>1</v>
      </c>
      <c r="F1539" s="21">
        <f>F1574</f>
        <v>0</v>
      </c>
      <c r="G1539" s="21">
        <f>G1574</f>
        <v>0</v>
      </c>
    </row>
    <row r="1540" spans="1:7" ht="20.399999999999999" x14ac:dyDescent="0.3">
      <c r="A1540" s="12" t="s">
        <v>480</v>
      </c>
      <c r="B1540" s="13" t="s">
        <v>18</v>
      </c>
      <c r="C1540" s="13" t="s">
        <v>19</v>
      </c>
      <c r="D1540" s="17" t="s">
        <v>481</v>
      </c>
      <c r="E1540" s="14">
        <v>10</v>
      </c>
      <c r="F1540" s="31"/>
      <c r="G1540" s="15">
        <f>ROUND(E1540*F1540,2)</f>
        <v>0</v>
      </c>
    </row>
    <row r="1541" spans="1:7" ht="81.599999999999994" x14ac:dyDescent="0.3">
      <c r="A1541" s="16"/>
      <c r="B1541" s="16"/>
      <c r="C1541" s="16"/>
      <c r="D1541" s="17" t="s">
        <v>482</v>
      </c>
      <c r="E1541" s="16"/>
      <c r="F1541" s="16"/>
      <c r="G1541" s="16"/>
    </row>
    <row r="1542" spans="1:7" x14ac:dyDescent="0.3">
      <c r="A1542" s="12" t="s">
        <v>483</v>
      </c>
      <c r="B1542" s="13" t="s">
        <v>18</v>
      </c>
      <c r="C1542" s="13" t="s">
        <v>19</v>
      </c>
      <c r="D1542" s="17" t="s">
        <v>484</v>
      </c>
      <c r="E1542" s="14">
        <v>6</v>
      </c>
      <c r="F1542" s="31"/>
      <c r="G1542" s="15">
        <f>ROUND(E1542*F1542,2)</f>
        <v>0</v>
      </c>
    </row>
    <row r="1543" spans="1:7" ht="30.6" x14ac:dyDescent="0.3">
      <c r="A1543" s="16"/>
      <c r="B1543" s="16"/>
      <c r="C1543" s="16"/>
      <c r="D1543" s="17" t="s">
        <v>485</v>
      </c>
      <c r="E1543" s="16"/>
      <c r="F1543" s="16"/>
      <c r="G1543" s="16"/>
    </row>
    <row r="1544" spans="1:7" x14ac:dyDescent="0.3">
      <c r="A1544" s="12" t="s">
        <v>486</v>
      </c>
      <c r="B1544" s="13" t="s">
        <v>18</v>
      </c>
      <c r="C1544" s="13" t="s">
        <v>19</v>
      </c>
      <c r="D1544" s="17" t="s">
        <v>487</v>
      </c>
      <c r="E1544" s="14">
        <v>2</v>
      </c>
      <c r="F1544" s="31"/>
      <c r="G1544" s="15">
        <f>ROUND(E1544*F1544,2)</f>
        <v>0</v>
      </c>
    </row>
    <row r="1545" spans="1:7" ht="30.6" x14ac:dyDescent="0.3">
      <c r="A1545" s="16"/>
      <c r="B1545" s="16"/>
      <c r="C1545" s="16"/>
      <c r="D1545" s="17" t="s">
        <v>488</v>
      </c>
      <c r="E1545" s="16"/>
      <c r="F1545" s="16"/>
      <c r="G1545" s="16"/>
    </row>
    <row r="1546" spans="1:7" x14ac:dyDescent="0.3">
      <c r="A1546" s="12" t="s">
        <v>489</v>
      </c>
      <c r="B1546" s="13" t="s">
        <v>18</v>
      </c>
      <c r="C1546" s="13" t="s">
        <v>19</v>
      </c>
      <c r="D1546" s="17" t="s">
        <v>490</v>
      </c>
      <c r="E1546" s="14">
        <v>9</v>
      </c>
      <c r="F1546" s="31"/>
      <c r="G1546" s="15">
        <f>ROUND(E1546*F1546,2)</f>
        <v>0</v>
      </c>
    </row>
    <row r="1547" spans="1:7" ht="61.2" x14ac:dyDescent="0.3">
      <c r="A1547" s="16"/>
      <c r="B1547" s="16"/>
      <c r="C1547" s="16"/>
      <c r="D1547" s="17" t="s">
        <v>491</v>
      </c>
      <c r="E1547" s="16"/>
      <c r="F1547" s="16"/>
      <c r="G1547" s="16"/>
    </row>
    <row r="1548" spans="1:7" ht="20.399999999999999" x14ac:dyDescent="0.3">
      <c r="A1548" s="12" t="s">
        <v>492</v>
      </c>
      <c r="B1548" s="13" t="s">
        <v>18</v>
      </c>
      <c r="C1548" s="13" t="s">
        <v>114</v>
      </c>
      <c r="D1548" s="17" t="s">
        <v>493</v>
      </c>
      <c r="E1548" s="14">
        <v>9</v>
      </c>
      <c r="F1548" s="31"/>
      <c r="G1548" s="15">
        <f>ROUND(E1548*F1548,2)</f>
        <v>0</v>
      </c>
    </row>
    <row r="1549" spans="1:7" ht="51" x14ac:dyDescent="0.3">
      <c r="A1549" s="16"/>
      <c r="B1549" s="16"/>
      <c r="C1549" s="16"/>
      <c r="D1549" s="17" t="s">
        <v>494</v>
      </c>
      <c r="E1549" s="16"/>
      <c r="F1549" s="16"/>
      <c r="G1549" s="16"/>
    </row>
    <row r="1550" spans="1:7" x14ac:dyDescent="0.3">
      <c r="A1550" s="12" t="s">
        <v>495</v>
      </c>
      <c r="B1550" s="13" t="s">
        <v>18</v>
      </c>
      <c r="C1550" s="13" t="s">
        <v>19</v>
      </c>
      <c r="D1550" s="17" t="s">
        <v>496</v>
      </c>
      <c r="E1550" s="14">
        <v>5</v>
      </c>
      <c r="F1550" s="31"/>
      <c r="G1550" s="15">
        <f>ROUND(E1550*F1550,2)</f>
        <v>0</v>
      </c>
    </row>
    <row r="1551" spans="1:7" ht="30.6" x14ac:dyDescent="0.3">
      <c r="A1551" s="16"/>
      <c r="B1551" s="16"/>
      <c r="C1551" s="16"/>
      <c r="D1551" s="17" t="s">
        <v>497</v>
      </c>
      <c r="E1551" s="16"/>
      <c r="F1551" s="16"/>
      <c r="G1551" s="16"/>
    </row>
    <row r="1552" spans="1:7" ht="20.399999999999999" x14ac:dyDescent="0.3">
      <c r="A1552" s="12" t="s">
        <v>498</v>
      </c>
      <c r="B1552" s="13" t="s">
        <v>18</v>
      </c>
      <c r="C1552" s="13" t="s">
        <v>19</v>
      </c>
      <c r="D1552" s="17" t="s">
        <v>499</v>
      </c>
      <c r="E1552" s="14">
        <v>6</v>
      </c>
      <c r="F1552" s="31"/>
      <c r="G1552" s="15">
        <f>ROUND(E1552*F1552,2)</f>
        <v>0</v>
      </c>
    </row>
    <row r="1553" spans="1:7" ht="91.8" x14ac:dyDescent="0.3">
      <c r="A1553" s="16"/>
      <c r="B1553" s="16"/>
      <c r="C1553" s="16"/>
      <c r="D1553" s="17" t="s">
        <v>500</v>
      </c>
      <c r="E1553" s="16"/>
      <c r="F1553" s="16"/>
      <c r="G1553" s="16"/>
    </row>
    <row r="1554" spans="1:7" x14ac:dyDescent="0.3">
      <c r="A1554" s="12" t="s">
        <v>501</v>
      </c>
      <c r="B1554" s="13" t="s">
        <v>18</v>
      </c>
      <c r="C1554" s="13" t="s">
        <v>19</v>
      </c>
      <c r="D1554" s="17" t="s">
        <v>502</v>
      </c>
      <c r="E1554" s="14">
        <v>2</v>
      </c>
      <c r="F1554" s="31"/>
      <c r="G1554" s="15">
        <f>ROUND(E1554*F1554,2)</f>
        <v>0</v>
      </c>
    </row>
    <row r="1555" spans="1:7" ht="71.400000000000006" x14ac:dyDescent="0.3">
      <c r="A1555" s="16"/>
      <c r="B1555" s="16"/>
      <c r="C1555" s="16"/>
      <c r="D1555" s="17" t="s">
        <v>503</v>
      </c>
      <c r="E1555" s="16"/>
      <c r="F1555" s="16"/>
      <c r="G1555" s="16"/>
    </row>
    <row r="1556" spans="1:7" x14ac:dyDescent="0.3">
      <c r="A1556" s="12" t="s">
        <v>504</v>
      </c>
      <c r="B1556" s="13" t="s">
        <v>18</v>
      </c>
      <c r="C1556" s="13" t="s">
        <v>19</v>
      </c>
      <c r="D1556" s="17" t="s">
        <v>505</v>
      </c>
      <c r="E1556" s="14">
        <v>4</v>
      </c>
      <c r="F1556" s="31"/>
      <c r="G1556" s="15">
        <f>ROUND(E1556*F1556,2)</f>
        <v>0</v>
      </c>
    </row>
    <row r="1557" spans="1:7" ht="102" x14ac:dyDescent="0.3">
      <c r="A1557" s="16"/>
      <c r="B1557" s="16"/>
      <c r="C1557" s="16"/>
      <c r="D1557" s="17" t="s">
        <v>506</v>
      </c>
      <c r="E1557" s="16"/>
      <c r="F1557" s="16"/>
      <c r="G1557" s="16"/>
    </row>
    <row r="1558" spans="1:7" x14ac:dyDescent="0.3">
      <c r="A1558" s="12" t="s">
        <v>507</v>
      </c>
      <c r="B1558" s="13" t="s">
        <v>18</v>
      </c>
      <c r="C1558" s="13" t="s">
        <v>53</v>
      </c>
      <c r="D1558" s="17" t="s">
        <v>508</v>
      </c>
      <c r="E1558" s="14">
        <v>50</v>
      </c>
      <c r="F1558" s="31"/>
      <c r="G1558" s="15">
        <f>ROUND(E1558*F1558,2)</f>
        <v>0</v>
      </c>
    </row>
    <row r="1559" spans="1:7" ht="61.2" x14ac:dyDescent="0.3">
      <c r="A1559" s="16"/>
      <c r="B1559" s="16"/>
      <c r="C1559" s="16"/>
      <c r="D1559" s="17" t="s">
        <v>509</v>
      </c>
      <c r="E1559" s="16"/>
      <c r="F1559" s="16"/>
      <c r="G1559" s="16"/>
    </row>
    <row r="1560" spans="1:7" x14ac:dyDescent="0.3">
      <c r="A1560" s="12" t="s">
        <v>510</v>
      </c>
      <c r="B1560" s="13" t="s">
        <v>18</v>
      </c>
      <c r="C1560" s="13" t="s">
        <v>19</v>
      </c>
      <c r="D1560" s="17" t="s">
        <v>511</v>
      </c>
      <c r="E1560" s="14">
        <v>2</v>
      </c>
      <c r="F1560" s="31"/>
      <c r="G1560" s="15">
        <f>ROUND(E1560*F1560,2)</f>
        <v>0</v>
      </c>
    </row>
    <row r="1561" spans="1:7" ht="51" x14ac:dyDescent="0.3">
      <c r="A1561" s="16"/>
      <c r="B1561" s="16"/>
      <c r="C1561" s="16"/>
      <c r="D1561" s="17" t="s">
        <v>512</v>
      </c>
      <c r="E1561" s="16"/>
      <c r="F1561" s="16"/>
      <c r="G1561" s="16"/>
    </row>
    <row r="1562" spans="1:7" ht="20.399999999999999" x14ac:dyDescent="0.3">
      <c r="A1562" s="12" t="s">
        <v>1157</v>
      </c>
      <c r="B1562" s="13" t="s">
        <v>18</v>
      </c>
      <c r="C1562" s="13" t="s">
        <v>19</v>
      </c>
      <c r="D1562" s="17" t="s">
        <v>1158</v>
      </c>
      <c r="E1562" s="14">
        <v>1</v>
      </c>
      <c r="F1562" s="31"/>
      <c r="G1562" s="15">
        <f>ROUND(E1562*F1562,2)</f>
        <v>0</v>
      </c>
    </row>
    <row r="1563" spans="1:7" ht="61.2" x14ac:dyDescent="0.3">
      <c r="A1563" s="16"/>
      <c r="B1563" s="16"/>
      <c r="C1563" s="16"/>
      <c r="D1563" s="17" t="s">
        <v>1159</v>
      </c>
      <c r="E1563" s="16"/>
      <c r="F1563" s="16"/>
      <c r="G1563" s="16"/>
    </row>
    <row r="1564" spans="1:7" x14ac:dyDescent="0.3">
      <c r="A1564" s="12" t="s">
        <v>1160</v>
      </c>
      <c r="B1564" s="13" t="s">
        <v>18</v>
      </c>
      <c r="C1564" s="13" t="s">
        <v>53</v>
      </c>
      <c r="D1564" s="17" t="s">
        <v>1161</v>
      </c>
      <c r="E1564" s="14">
        <v>3</v>
      </c>
      <c r="F1564" s="31"/>
      <c r="G1564" s="15">
        <f>ROUND(E1564*F1564,2)</f>
        <v>0</v>
      </c>
    </row>
    <row r="1565" spans="1:7" ht="61.2" x14ac:dyDescent="0.3">
      <c r="A1565" s="16"/>
      <c r="B1565" s="16"/>
      <c r="C1565" s="16"/>
      <c r="D1565" s="17" t="s">
        <v>1162</v>
      </c>
      <c r="E1565" s="16"/>
      <c r="F1565" s="16"/>
      <c r="G1565" s="16"/>
    </row>
    <row r="1566" spans="1:7" x14ac:dyDescent="0.3">
      <c r="A1566" s="12" t="s">
        <v>1163</v>
      </c>
      <c r="B1566" s="13" t="s">
        <v>18</v>
      </c>
      <c r="C1566" s="13" t="s">
        <v>19</v>
      </c>
      <c r="D1566" s="17" t="s">
        <v>1164</v>
      </c>
      <c r="E1566" s="14">
        <v>2</v>
      </c>
      <c r="F1566" s="31"/>
      <c r="G1566" s="15">
        <f>ROUND(E1566*F1566,2)</f>
        <v>0</v>
      </c>
    </row>
    <row r="1567" spans="1:7" ht="91.8" x14ac:dyDescent="0.3">
      <c r="A1567" s="16"/>
      <c r="B1567" s="16"/>
      <c r="C1567" s="16"/>
      <c r="D1567" s="17" t="s">
        <v>1165</v>
      </c>
      <c r="E1567" s="16"/>
      <c r="F1567" s="16"/>
      <c r="G1567" s="16"/>
    </row>
    <row r="1568" spans="1:7" x14ac:dyDescent="0.3">
      <c r="A1568" s="12" t="s">
        <v>1166</v>
      </c>
      <c r="B1568" s="13" t="s">
        <v>18</v>
      </c>
      <c r="C1568" s="13" t="s">
        <v>19</v>
      </c>
      <c r="D1568" s="17" t="s">
        <v>1167</v>
      </c>
      <c r="E1568" s="14">
        <v>1</v>
      </c>
      <c r="F1568" s="31"/>
      <c r="G1568" s="15">
        <f>ROUND(E1568*F1568,2)</f>
        <v>0</v>
      </c>
    </row>
    <row r="1569" spans="1:7" ht="81.599999999999994" x14ac:dyDescent="0.3">
      <c r="A1569" s="16"/>
      <c r="B1569" s="16"/>
      <c r="C1569" s="16"/>
      <c r="D1569" s="17" t="s">
        <v>1168</v>
      </c>
      <c r="E1569" s="16"/>
      <c r="F1569" s="16"/>
      <c r="G1569" s="16"/>
    </row>
    <row r="1570" spans="1:7" x14ac:dyDescent="0.3">
      <c r="A1570" s="12" t="s">
        <v>1169</v>
      </c>
      <c r="B1570" s="13" t="s">
        <v>18</v>
      </c>
      <c r="C1570" s="13" t="s">
        <v>53</v>
      </c>
      <c r="D1570" s="17" t="s">
        <v>1170</v>
      </c>
      <c r="E1570" s="14">
        <v>6</v>
      </c>
      <c r="F1570" s="31"/>
      <c r="G1570" s="15">
        <f>ROUND(E1570*F1570,2)</f>
        <v>0</v>
      </c>
    </row>
    <row r="1571" spans="1:7" ht="51" x14ac:dyDescent="0.3">
      <c r="A1571" s="16"/>
      <c r="B1571" s="16"/>
      <c r="C1571" s="16"/>
      <c r="D1571" s="17" t="s">
        <v>1171</v>
      </c>
      <c r="E1571" s="16"/>
      <c r="F1571" s="16"/>
      <c r="G1571" s="16"/>
    </row>
    <row r="1572" spans="1:7" x14ac:dyDescent="0.3">
      <c r="A1572" s="12" t="s">
        <v>1172</v>
      </c>
      <c r="B1572" s="13" t="s">
        <v>18</v>
      </c>
      <c r="C1572" s="13" t="s">
        <v>53</v>
      </c>
      <c r="D1572" s="17" t="s">
        <v>1173</v>
      </c>
      <c r="E1572" s="14">
        <v>30</v>
      </c>
      <c r="F1572" s="31"/>
      <c r="G1572" s="15">
        <f>ROUND(E1572*F1572,2)</f>
        <v>0</v>
      </c>
    </row>
    <row r="1573" spans="1:7" ht="51" x14ac:dyDescent="0.3">
      <c r="A1573" s="16"/>
      <c r="B1573" s="16"/>
      <c r="C1573" s="16"/>
      <c r="D1573" s="17" t="s">
        <v>1174</v>
      </c>
      <c r="E1573" s="16"/>
      <c r="F1573" s="16"/>
      <c r="G1573" s="16"/>
    </row>
    <row r="1574" spans="1:7" x14ac:dyDescent="0.3">
      <c r="A1574" s="16"/>
      <c r="B1574" s="16"/>
      <c r="C1574" s="16"/>
      <c r="D1574" s="28" t="s">
        <v>1175</v>
      </c>
      <c r="E1574" s="14">
        <v>1</v>
      </c>
      <c r="F1574" s="18">
        <f>G1540+G1542+G1544+G1546+G1548+G1550+G1552+G1554+G1556+G1558+G1560+G1562+G1564+G1566+G1568+G1570+G1572</f>
        <v>0</v>
      </c>
      <c r="G1574" s="18">
        <f>ROUND(E1574*F1574,2)</f>
        <v>0</v>
      </c>
    </row>
    <row r="1575" spans="1:7" ht="1.05" customHeight="1" x14ac:dyDescent="0.3">
      <c r="A1575" s="19"/>
      <c r="B1575" s="19"/>
      <c r="C1575" s="19"/>
      <c r="D1575" s="29"/>
      <c r="E1575" s="19"/>
      <c r="F1575" s="19"/>
      <c r="G1575" s="19"/>
    </row>
    <row r="1576" spans="1:7" x14ac:dyDescent="0.3">
      <c r="A1576" s="20" t="s">
        <v>1176</v>
      </c>
      <c r="B1576" s="20" t="s">
        <v>10</v>
      </c>
      <c r="C1576" s="20" t="s">
        <v>11</v>
      </c>
      <c r="D1576" s="30" t="s">
        <v>827</v>
      </c>
      <c r="E1576" s="21">
        <f>E1587</f>
        <v>1</v>
      </c>
      <c r="F1576" s="21">
        <f>F1587</f>
        <v>0</v>
      </c>
      <c r="G1576" s="21">
        <f>G1587</f>
        <v>0</v>
      </c>
    </row>
    <row r="1577" spans="1:7" x14ac:dyDescent="0.3">
      <c r="A1577" s="12" t="s">
        <v>1177</v>
      </c>
      <c r="B1577" s="13" t="s">
        <v>18</v>
      </c>
      <c r="C1577" s="13" t="s">
        <v>19</v>
      </c>
      <c r="D1577" s="17" t="s">
        <v>1178</v>
      </c>
      <c r="E1577" s="14">
        <v>6</v>
      </c>
      <c r="F1577" s="31"/>
      <c r="G1577" s="15">
        <f>ROUND(E1577*F1577,2)</f>
        <v>0</v>
      </c>
    </row>
    <row r="1578" spans="1:7" ht="275.39999999999998" x14ac:dyDescent="0.3">
      <c r="A1578" s="16"/>
      <c r="B1578" s="16"/>
      <c r="C1578" s="16"/>
      <c r="D1578" s="17" t="s">
        <v>1179</v>
      </c>
      <c r="E1578" s="16"/>
      <c r="F1578" s="16"/>
      <c r="G1578" s="16"/>
    </row>
    <row r="1579" spans="1:7" x14ac:dyDescent="0.3">
      <c r="A1579" s="12" t="s">
        <v>1180</v>
      </c>
      <c r="B1579" s="13" t="s">
        <v>18</v>
      </c>
      <c r="C1579" s="13" t="s">
        <v>19</v>
      </c>
      <c r="D1579" s="17" t="s">
        <v>1181</v>
      </c>
      <c r="E1579" s="14">
        <v>11</v>
      </c>
      <c r="F1579" s="31"/>
      <c r="G1579" s="15">
        <f>ROUND(E1579*F1579,2)</f>
        <v>0</v>
      </c>
    </row>
    <row r="1580" spans="1:7" ht="275.39999999999998" x14ac:dyDescent="0.3">
      <c r="A1580" s="16"/>
      <c r="B1580" s="16"/>
      <c r="C1580" s="16"/>
      <c r="D1580" s="17" t="s">
        <v>1182</v>
      </c>
      <c r="E1580" s="16"/>
      <c r="F1580" s="16"/>
      <c r="G1580" s="16"/>
    </row>
    <row r="1581" spans="1:7" x14ac:dyDescent="0.3">
      <c r="A1581" s="12" t="s">
        <v>471</v>
      </c>
      <c r="B1581" s="13" t="s">
        <v>18</v>
      </c>
      <c r="C1581" s="13" t="s">
        <v>19</v>
      </c>
      <c r="D1581" s="17" t="s">
        <v>472</v>
      </c>
      <c r="E1581" s="14">
        <v>7</v>
      </c>
      <c r="F1581" s="31"/>
      <c r="G1581" s="15">
        <f>ROUND(E1581*F1581,2)</f>
        <v>0</v>
      </c>
    </row>
    <row r="1582" spans="1:7" ht="81.599999999999994" x14ac:dyDescent="0.3">
      <c r="A1582" s="16"/>
      <c r="B1582" s="16"/>
      <c r="C1582" s="16"/>
      <c r="D1582" s="17" t="s">
        <v>473</v>
      </c>
      <c r="E1582" s="16"/>
      <c r="F1582" s="16"/>
      <c r="G1582" s="16"/>
    </row>
    <row r="1583" spans="1:7" x14ac:dyDescent="0.3">
      <c r="A1583" s="12" t="s">
        <v>1183</v>
      </c>
      <c r="B1583" s="13" t="s">
        <v>18</v>
      </c>
      <c r="C1583" s="13" t="s">
        <v>19</v>
      </c>
      <c r="D1583" s="17" t="s">
        <v>1184</v>
      </c>
      <c r="E1583" s="14">
        <v>3</v>
      </c>
      <c r="F1583" s="31"/>
      <c r="G1583" s="15">
        <f>ROUND(E1583*F1583,2)</f>
        <v>0</v>
      </c>
    </row>
    <row r="1584" spans="1:7" ht="40.799999999999997" x14ac:dyDescent="0.3">
      <c r="A1584" s="16"/>
      <c r="B1584" s="16"/>
      <c r="C1584" s="16"/>
      <c r="D1584" s="17" t="s">
        <v>1185</v>
      </c>
      <c r="E1584" s="16"/>
      <c r="F1584" s="16"/>
      <c r="G1584" s="16"/>
    </row>
    <row r="1585" spans="1:7" x14ac:dyDescent="0.3">
      <c r="A1585" s="12" t="s">
        <v>1186</v>
      </c>
      <c r="B1585" s="13" t="s">
        <v>18</v>
      </c>
      <c r="C1585" s="13" t="s">
        <v>19</v>
      </c>
      <c r="D1585" s="17" t="s">
        <v>1187</v>
      </c>
      <c r="E1585" s="14">
        <v>2</v>
      </c>
      <c r="F1585" s="31"/>
      <c r="G1585" s="15">
        <f>ROUND(E1585*F1585,2)</f>
        <v>0</v>
      </c>
    </row>
    <row r="1586" spans="1:7" ht="306" x14ac:dyDescent="0.3">
      <c r="A1586" s="16"/>
      <c r="B1586" s="16"/>
      <c r="C1586" s="16"/>
      <c r="D1586" s="17" t="s">
        <v>1188</v>
      </c>
      <c r="E1586" s="16"/>
      <c r="F1586" s="16"/>
      <c r="G1586" s="16"/>
    </row>
    <row r="1587" spans="1:7" x14ac:dyDescent="0.3">
      <c r="A1587" s="16"/>
      <c r="B1587" s="16"/>
      <c r="C1587" s="16"/>
      <c r="D1587" s="28" t="s">
        <v>1189</v>
      </c>
      <c r="E1587" s="14">
        <v>1</v>
      </c>
      <c r="F1587" s="18">
        <f>G1577+G1579+G1581+G1583+G1585</f>
        <v>0</v>
      </c>
      <c r="G1587" s="18">
        <f>ROUND(E1587*F1587,2)</f>
        <v>0</v>
      </c>
    </row>
    <row r="1588" spans="1:7" ht="1.05" customHeight="1" x14ac:dyDescent="0.3">
      <c r="A1588" s="19"/>
      <c r="B1588" s="19"/>
      <c r="C1588" s="19"/>
      <c r="D1588" s="29"/>
      <c r="E1588" s="19"/>
      <c r="F1588" s="19"/>
      <c r="G1588" s="19"/>
    </row>
    <row r="1589" spans="1:7" x14ac:dyDescent="0.3">
      <c r="A1589" s="20" t="s">
        <v>1190</v>
      </c>
      <c r="B1589" s="20" t="s">
        <v>10</v>
      </c>
      <c r="C1589" s="20" t="s">
        <v>11</v>
      </c>
      <c r="D1589" s="30" t="s">
        <v>691</v>
      </c>
      <c r="E1589" s="21">
        <f>E1594</f>
        <v>1</v>
      </c>
      <c r="F1589" s="21">
        <f>F1594</f>
        <v>0</v>
      </c>
      <c r="G1589" s="21">
        <f>G1594</f>
        <v>0</v>
      </c>
    </row>
    <row r="1590" spans="1:7" x14ac:dyDescent="0.3">
      <c r="A1590" s="12" t="s">
        <v>516</v>
      </c>
      <c r="B1590" s="13" t="s">
        <v>18</v>
      </c>
      <c r="C1590" s="13" t="s">
        <v>170</v>
      </c>
      <c r="D1590" s="17" t="s">
        <v>517</v>
      </c>
      <c r="E1590" s="14">
        <v>17.5</v>
      </c>
      <c r="F1590" s="31"/>
      <c r="G1590" s="15">
        <f>ROUND(E1590*F1590,2)</f>
        <v>0</v>
      </c>
    </row>
    <row r="1591" spans="1:7" ht="91.8" x14ac:dyDescent="0.3">
      <c r="A1591" s="16"/>
      <c r="B1591" s="16"/>
      <c r="C1591" s="16"/>
      <c r="D1591" s="17" t="s">
        <v>518</v>
      </c>
      <c r="E1591" s="16"/>
      <c r="F1591" s="16"/>
      <c r="G1591" s="16"/>
    </row>
    <row r="1592" spans="1:7" x14ac:dyDescent="0.3">
      <c r="A1592" s="12" t="s">
        <v>523</v>
      </c>
      <c r="B1592" s="13" t="s">
        <v>18</v>
      </c>
      <c r="C1592" s="13" t="s">
        <v>170</v>
      </c>
      <c r="D1592" s="17" t="s">
        <v>524</v>
      </c>
      <c r="E1592" s="14">
        <v>75</v>
      </c>
      <c r="F1592" s="31"/>
      <c r="G1592" s="15">
        <f>ROUND(E1592*F1592,2)</f>
        <v>0</v>
      </c>
    </row>
    <row r="1593" spans="1:7" ht="91.8" x14ac:dyDescent="0.3">
      <c r="A1593" s="16"/>
      <c r="B1593" s="16"/>
      <c r="C1593" s="16"/>
      <c r="D1593" s="17" t="s">
        <v>525</v>
      </c>
      <c r="E1593" s="16"/>
      <c r="F1593" s="16"/>
      <c r="G1593" s="16"/>
    </row>
    <row r="1594" spans="1:7" x14ac:dyDescent="0.3">
      <c r="A1594" s="16"/>
      <c r="B1594" s="16"/>
      <c r="C1594" s="16"/>
      <c r="D1594" s="28" t="s">
        <v>1191</v>
      </c>
      <c r="E1594" s="14">
        <v>1</v>
      </c>
      <c r="F1594" s="18">
        <f>G1590+G1592</f>
        <v>0</v>
      </c>
      <c r="G1594" s="18">
        <f>ROUND(E1594*F1594,2)</f>
        <v>0</v>
      </c>
    </row>
    <row r="1595" spans="1:7" ht="1.05" customHeight="1" x14ac:dyDescent="0.3">
      <c r="A1595" s="19"/>
      <c r="B1595" s="19"/>
      <c r="C1595" s="19"/>
      <c r="D1595" s="29"/>
      <c r="E1595" s="19"/>
      <c r="F1595" s="19"/>
      <c r="G1595" s="19"/>
    </row>
    <row r="1596" spans="1:7" x14ac:dyDescent="0.3">
      <c r="A1596" s="20" t="s">
        <v>1192</v>
      </c>
      <c r="B1596" s="20" t="s">
        <v>10</v>
      </c>
      <c r="C1596" s="20" t="s">
        <v>11</v>
      </c>
      <c r="D1596" s="30" t="s">
        <v>184</v>
      </c>
      <c r="E1596" s="21">
        <f>E1607</f>
        <v>1</v>
      </c>
      <c r="F1596" s="21">
        <f>F1607</f>
        <v>0</v>
      </c>
      <c r="G1596" s="21">
        <f>G1607</f>
        <v>0</v>
      </c>
    </row>
    <row r="1597" spans="1:7" x14ac:dyDescent="0.3">
      <c r="A1597" s="12" t="s">
        <v>185</v>
      </c>
      <c r="B1597" s="13" t="s">
        <v>18</v>
      </c>
      <c r="C1597" s="13" t="s">
        <v>170</v>
      </c>
      <c r="D1597" s="17" t="s">
        <v>186</v>
      </c>
      <c r="E1597" s="14">
        <v>225.48</v>
      </c>
      <c r="F1597" s="31"/>
      <c r="G1597" s="15">
        <f>ROUND(E1597*F1597,2)</f>
        <v>0</v>
      </c>
    </row>
    <row r="1598" spans="1:7" ht="20.399999999999999" x14ac:dyDescent="0.3">
      <c r="A1598" s="16"/>
      <c r="B1598" s="16"/>
      <c r="C1598" s="16"/>
      <c r="D1598" s="17" t="s">
        <v>187</v>
      </c>
      <c r="E1598" s="16"/>
      <c r="F1598" s="16"/>
      <c r="G1598" s="16"/>
    </row>
    <row r="1599" spans="1:7" x14ac:dyDescent="0.3">
      <c r="A1599" s="12" t="s">
        <v>188</v>
      </c>
      <c r="B1599" s="13" t="s">
        <v>18</v>
      </c>
      <c r="C1599" s="13" t="s">
        <v>170</v>
      </c>
      <c r="D1599" s="17" t="s">
        <v>189</v>
      </c>
      <c r="E1599" s="14">
        <v>178.73</v>
      </c>
      <c r="F1599" s="31"/>
      <c r="G1599" s="15">
        <f>ROUND(E1599*F1599,2)</f>
        <v>0</v>
      </c>
    </row>
    <row r="1600" spans="1:7" ht="40.799999999999997" x14ac:dyDescent="0.3">
      <c r="A1600" s="16"/>
      <c r="B1600" s="16"/>
      <c r="C1600" s="16"/>
      <c r="D1600" s="17" t="s">
        <v>190</v>
      </c>
      <c r="E1600" s="16"/>
      <c r="F1600" s="16"/>
      <c r="G1600" s="16"/>
    </row>
    <row r="1601" spans="1:7" x14ac:dyDescent="0.3">
      <c r="A1601" s="12" t="s">
        <v>191</v>
      </c>
      <c r="B1601" s="13" t="s">
        <v>18</v>
      </c>
      <c r="C1601" s="13" t="s">
        <v>170</v>
      </c>
      <c r="D1601" s="17" t="s">
        <v>192</v>
      </c>
      <c r="E1601" s="14">
        <v>85.78</v>
      </c>
      <c r="F1601" s="31"/>
      <c r="G1601" s="15">
        <f>ROUND(E1601*F1601,2)</f>
        <v>0</v>
      </c>
    </row>
    <row r="1602" spans="1:7" ht="40.799999999999997" x14ac:dyDescent="0.3">
      <c r="A1602" s="16"/>
      <c r="B1602" s="16"/>
      <c r="C1602" s="16"/>
      <c r="D1602" s="17" t="s">
        <v>193</v>
      </c>
      <c r="E1602" s="16"/>
      <c r="F1602" s="16"/>
      <c r="G1602" s="16"/>
    </row>
    <row r="1603" spans="1:7" ht="20.399999999999999" x14ac:dyDescent="0.3">
      <c r="A1603" s="12" t="s">
        <v>194</v>
      </c>
      <c r="B1603" s="13" t="s">
        <v>18</v>
      </c>
      <c r="C1603" s="13" t="s">
        <v>170</v>
      </c>
      <c r="D1603" s="17" t="s">
        <v>195</v>
      </c>
      <c r="E1603" s="14">
        <v>3.6</v>
      </c>
      <c r="F1603" s="31"/>
      <c r="G1603" s="15">
        <f>ROUND(E1603*F1603,2)</f>
        <v>0</v>
      </c>
    </row>
    <row r="1604" spans="1:7" ht="20.399999999999999" x14ac:dyDescent="0.3">
      <c r="A1604" s="16"/>
      <c r="B1604" s="16"/>
      <c r="C1604" s="16"/>
      <c r="D1604" s="17" t="s">
        <v>196</v>
      </c>
      <c r="E1604" s="16"/>
      <c r="F1604" s="16"/>
      <c r="G1604" s="16"/>
    </row>
    <row r="1605" spans="1:7" x14ac:dyDescent="0.3">
      <c r="A1605" s="12" t="s">
        <v>822</v>
      </c>
      <c r="B1605" s="13" t="s">
        <v>18</v>
      </c>
      <c r="C1605" s="13" t="s">
        <v>170</v>
      </c>
      <c r="D1605" s="17" t="s">
        <v>823</v>
      </c>
      <c r="E1605" s="14">
        <v>10.58</v>
      </c>
      <c r="F1605" s="31"/>
      <c r="G1605" s="15">
        <f>ROUND(E1605*F1605,2)</f>
        <v>0</v>
      </c>
    </row>
    <row r="1606" spans="1:7" ht="40.799999999999997" x14ac:dyDescent="0.3">
      <c r="A1606" s="16"/>
      <c r="B1606" s="16"/>
      <c r="C1606" s="16"/>
      <c r="D1606" s="17" t="s">
        <v>824</v>
      </c>
      <c r="E1606" s="16"/>
      <c r="F1606" s="16"/>
      <c r="G1606" s="16"/>
    </row>
    <row r="1607" spans="1:7" x14ac:dyDescent="0.3">
      <c r="A1607" s="16"/>
      <c r="B1607" s="16"/>
      <c r="C1607" s="16"/>
      <c r="D1607" s="28" t="s">
        <v>1193</v>
      </c>
      <c r="E1607" s="14">
        <v>1</v>
      </c>
      <c r="F1607" s="18">
        <f>G1597+G1599+G1601+G1603+G1605</f>
        <v>0</v>
      </c>
      <c r="G1607" s="18">
        <f>ROUND(E1607*F1607,2)</f>
        <v>0</v>
      </c>
    </row>
    <row r="1608" spans="1:7" ht="1.05" customHeight="1" x14ac:dyDescent="0.3">
      <c r="A1608" s="19"/>
      <c r="B1608" s="19"/>
      <c r="C1608" s="19"/>
      <c r="D1608" s="29"/>
      <c r="E1608" s="19"/>
      <c r="F1608" s="19"/>
      <c r="G1608" s="19"/>
    </row>
    <row r="1609" spans="1:7" x14ac:dyDescent="0.3">
      <c r="A1609" s="20" t="s">
        <v>1194</v>
      </c>
      <c r="B1609" s="20" t="s">
        <v>10</v>
      </c>
      <c r="C1609" s="20" t="s">
        <v>11</v>
      </c>
      <c r="D1609" s="30" t="s">
        <v>178</v>
      </c>
      <c r="E1609" s="21">
        <f>E1613</f>
        <v>1</v>
      </c>
      <c r="F1609" s="21">
        <f>F1613</f>
        <v>0</v>
      </c>
      <c r="G1609" s="21">
        <f>G1613</f>
        <v>0</v>
      </c>
    </row>
    <row r="1610" spans="1:7" x14ac:dyDescent="0.3">
      <c r="A1610" s="12" t="s">
        <v>1195</v>
      </c>
      <c r="B1610" s="13" t="s">
        <v>18</v>
      </c>
      <c r="C1610" s="13" t="s">
        <v>170</v>
      </c>
      <c r="D1610" s="17" t="s">
        <v>1196</v>
      </c>
      <c r="E1610" s="14">
        <v>153.55000000000001</v>
      </c>
      <c r="F1610" s="31"/>
      <c r="G1610" s="15">
        <f>ROUND(E1610*F1610,2)</f>
        <v>0</v>
      </c>
    </row>
    <row r="1611" spans="1:7" x14ac:dyDescent="0.3">
      <c r="A1611" s="12" t="s">
        <v>988</v>
      </c>
      <c r="B1611" s="13" t="s">
        <v>18</v>
      </c>
      <c r="C1611" s="13" t="s">
        <v>170</v>
      </c>
      <c r="D1611" s="17" t="s">
        <v>989</v>
      </c>
      <c r="E1611" s="14">
        <v>172.65</v>
      </c>
      <c r="F1611" s="31"/>
      <c r="G1611" s="15">
        <f>ROUND(E1611*F1611,2)</f>
        <v>0</v>
      </c>
    </row>
    <row r="1612" spans="1:7" ht="40.799999999999997" x14ac:dyDescent="0.3">
      <c r="A1612" s="16"/>
      <c r="B1612" s="16"/>
      <c r="C1612" s="16"/>
      <c r="D1612" s="17" t="s">
        <v>990</v>
      </c>
      <c r="E1612" s="16"/>
      <c r="F1612" s="16"/>
      <c r="G1612" s="16"/>
    </row>
    <row r="1613" spans="1:7" x14ac:dyDescent="0.3">
      <c r="A1613" s="16"/>
      <c r="B1613" s="16"/>
      <c r="C1613" s="16"/>
      <c r="D1613" s="28" t="s">
        <v>1197</v>
      </c>
      <c r="E1613" s="14">
        <v>1</v>
      </c>
      <c r="F1613" s="18">
        <f>SUM(G1610:G1611)</f>
        <v>0</v>
      </c>
      <c r="G1613" s="18">
        <f>ROUND(E1613*F1613,2)</f>
        <v>0</v>
      </c>
    </row>
    <row r="1614" spans="1:7" ht="1.05" customHeight="1" x14ac:dyDescent="0.3">
      <c r="A1614" s="19"/>
      <c r="B1614" s="19"/>
      <c r="C1614" s="19"/>
      <c r="D1614" s="29"/>
      <c r="E1614" s="19"/>
      <c r="F1614" s="19"/>
      <c r="G1614" s="19"/>
    </row>
    <row r="1615" spans="1:7" x14ac:dyDescent="0.3">
      <c r="A1615" s="20" t="s">
        <v>1198</v>
      </c>
      <c r="B1615" s="20" t="s">
        <v>10</v>
      </c>
      <c r="C1615" s="20" t="s">
        <v>11</v>
      </c>
      <c r="D1615" s="30" t="s">
        <v>1199</v>
      </c>
      <c r="E1615" s="21">
        <f>E1618</f>
        <v>1</v>
      </c>
      <c r="F1615" s="21">
        <f>F1618</f>
        <v>0</v>
      </c>
      <c r="G1615" s="21">
        <f>G1618</f>
        <v>0</v>
      </c>
    </row>
    <row r="1616" spans="1:7" x14ac:dyDescent="0.3">
      <c r="A1616" s="12" t="s">
        <v>1200</v>
      </c>
      <c r="B1616" s="13" t="s">
        <v>18</v>
      </c>
      <c r="C1616" s="13" t="s">
        <v>170</v>
      </c>
      <c r="D1616" s="17" t="s">
        <v>1201</v>
      </c>
      <c r="E1616" s="14">
        <v>31.17</v>
      </c>
      <c r="F1616" s="31"/>
      <c r="G1616" s="15">
        <f>ROUND(E1616*F1616,2)</f>
        <v>0</v>
      </c>
    </row>
    <row r="1617" spans="1:7" ht="91.8" x14ac:dyDescent="0.3">
      <c r="A1617" s="16"/>
      <c r="B1617" s="16"/>
      <c r="C1617" s="16"/>
      <c r="D1617" s="17" t="s">
        <v>1202</v>
      </c>
      <c r="E1617" s="16"/>
      <c r="F1617" s="16"/>
      <c r="G1617" s="16"/>
    </row>
    <row r="1618" spans="1:7" x14ac:dyDescent="0.3">
      <c r="A1618" s="16"/>
      <c r="B1618" s="16"/>
      <c r="C1618" s="16"/>
      <c r="D1618" s="28" t="s">
        <v>1203</v>
      </c>
      <c r="E1618" s="14">
        <v>1</v>
      </c>
      <c r="F1618" s="18">
        <f>G1616</f>
        <v>0</v>
      </c>
      <c r="G1618" s="18">
        <f>ROUND(E1618*F1618,2)</f>
        <v>0</v>
      </c>
    </row>
    <row r="1619" spans="1:7" ht="1.05" customHeight="1" x14ac:dyDescent="0.3">
      <c r="A1619" s="19"/>
      <c r="B1619" s="19"/>
      <c r="C1619" s="19"/>
      <c r="D1619" s="29"/>
      <c r="E1619" s="19"/>
      <c r="F1619" s="19"/>
      <c r="G1619" s="19"/>
    </row>
    <row r="1620" spans="1:7" x14ac:dyDescent="0.3">
      <c r="A1620" s="16"/>
      <c r="B1620" s="16"/>
      <c r="C1620" s="16"/>
      <c r="D1620" s="28" t="s">
        <v>1204</v>
      </c>
      <c r="E1620" s="14">
        <v>1</v>
      </c>
      <c r="F1620" s="18">
        <f>G1490+G1521+G1539+G1576+G1589+G1596+G1609+G1615</f>
        <v>0</v>
      </c>
      <c r="G1620" s="18">
        <f>ROUND(E1620*F1620,2)</f>
        <v>0</v>
      </c>
    </row>
    <row r="1621" spans="1:7" ht="1.05" customHeight="1" x14ac:dyDescent="0.3">
      <c r="A1621" s="19"/>
      <c r="B1621" s="19"/>
      <c r="C1621" s="19"/>
      <c r="D1621" s="29"/>
      <c r="E1621" s="19"/>
      <c r="F1621" s="19"/>
      <c r="G1621" s="19"/>
    </row>
    <row r="1622" spans="1:7" x14ac:dyDescent="0.3">
      <c r="A1622" s="16"/>
      <c r="B1622" s="16"/>
      <c r="C1622" s="16"/>
      <c r="D1622" s="28" t="s">
        <v>1205</v>
      </c>
      <c r="E1622" s="14">
        <v>1</v>
      </c>
      <c r="F1622" s="18">
        <f>G1254+G1297+G1312+G1421+G1489</f>
        <v>0</v>
      </c>
      <c r="G1622" s="18">
        <f>ROUND(E1622*F1622,2)</f>
        <v>0</v>
      </c>
    </row>
    <row r="1623" spans="1:7" ht="1.05" customHeight="1" x14ac:dyDescent="0.3">
      <c r="A1623" s="19"/>
      <c r="B1623" s="19"/>
      <c r="C1623" s="19"/>
      <c r="D1623" s="29"/>
      <c r="E1623" s="19"/>
      <c r="F1623" s="19"/>
      <c r="G1623" s="19"/>
    </row>
    <row r="1624" spans="1:7" x14ac:dyDescent="0.3">
      <c r="A1624" s="16"/>
      <c r="B1624" s="16"/>
      <c r="C1624" s="16"/>
      <c r="D1624" s="28" t="s">
        <v>1206</v>
      </c>
      <c r="E1624" s="22">
        <v>1</v>
      </c>
      <c r="F1624" s="18">
        <f>G961+G1253</f>
        <v>0</v>
      </c>
      <c r="G1624" s="18">
        <f>ROUND(E1624*F1624,2)</f>
        <v>0</v>
      </c>
    </row>
    <row r="1625" spans="1:7" ht="1.05" customHeight="1" x14ac:dyDescent="0.3">
      <c r="A1625" s="19"/>
      <c r="B1625" s="19"/>
      <c r="C1625" s="19"/>
      <c r="D1625" s="29"/>
      <c r="E1625" s="19"/>
      <c r="F1625" s="19"/>
      <c r="G1625" s="19"/>
    </row>
    <row r="1626" spans="1:7" x14ac:dyDescent="0.3">
      <c r="A1626" s="16"/>
      <c r="B1626" s="16"/>
      <c r="C1626" s="16"/>
      <c r="D1626" s="28" t="s">
        <v>1207</v>
      </c>
      <c r="E1626" s="22">
        <v>1</v>
      </c>
      <c r="F1626" s="18">
        <f>G4+G463+G704+G960</f>
        <v>0</v>
      </c>
      <c r="G1626" s="18">
        <f>ROUND(E1626*F1626,2)</f>
        <v>0</v>
      </c>
    </row>
    <row r="1627" spans="1:7" ht="1.05" customHeight="1" x14ac:dyDescent="0.3">
      <c r="A1627" s="19"/>
      <c r="B1627" s="19"/>
      <c r="C1627" s="19"/>
      <c r="D1627" s="29"/>
      <c r="E1627" s="19"/>
      <c r="F1627" s="19"/>
      <c r="G1627" s="19"/>
    </row>
    <row r="1629" spans="1:7" x14ac:dyDescent="0.3">
      <c r="E1629" t="s">
        <v>1212</v>
      </c>
    </row>
    <row r="1630" spans="1:7" x14ac:dyDescent="0.3">
      <c r="D1630" s="33" t="s">
        <v>1213</v>
      </c>
      <c r="E1630" s="35"/>
      <c r="F1630" s="32"/>
      <c r="G1630" s="36">
        <f>G1626*(E1630/100)</f>
        <v>0</v>
      </c>
    </row>
    <row r="1631" spans="1:7" x14ac:dyDescent="0.3">
      <c r="D1631" s="33" t="s">
        <v>1208</v>
      </c>
      <c r="E1631" s="35"/>
      <c r="F1631" s="32"/>
      <c r="G1631" s="36">
        <f>G1626*(E1631/100)</f>
        <v>0</v>
      </c>
    </row>
    <row r="1632" spans="1:7" x14ac:dyDescent="0.3">
      <c r="D1632" s="34" t="s">
        <v>1210</v>
      </c>
      <c r="F1632" s="32"/>
      <c r="G1632" s="37">
        <f>G1626+G1630+G1631</f>
        <v>0</v>
      </c>
    </row>
    <row r="1633" spans="4:7" x14ac:dyDescent="0.3">
      <c r="D1633" s="33" t="s">
        <v>1209</v>
      </c>
      <c r="E1633">
        <v>21</v>
      </c>
      <c r="F1633" s="32"/>
      <c r="G1633" s="36">
        <f>G1632*(E1633/100)</f>
        <v>0</v>
      </c>
    </row>
    <row r="1634" spans="4:7" x14ac:dyDescent="0.3">
      <c r="D1634" s="34" t="s">
        <v>1211</v>
      </c>
      <c r="F1634" s="32"/>
      <c r="G1634" s="37">
        <f>G1633+G1632</f>
        <v>0</v>
      </c>
    </row>
  </sheetData>
  <sheetProtection algorithmName="SHA-512" hashValue="01qUnZa2fzIv5vD2WNL6Zi+bZQfZYHPZK3ti5D50BnruMXUwkakf173WCDM5KGsVrpnNeg3HTA8rlv6XCbk6vw==" saltValue="e1qEtx/t+EULqHndGvZ4AQ==" spinCount="100000" sheet="1" objects="1" scenarios="1"/>
  <dataValidations count="1">
    <dataValidation type="list" allowBlank="1" showInputMessage="1" showErrorMessage="1" sqref="B4:B1627" xr:uid="{00CC7C48-FE21-48E7-8219-6309BB42429C}">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2023-07-18T11:30:04Z</dcterms:created>
  <dcterms:modified xsi:type="dcterms:W3CDTF">2023-08-16T10:04:37Z</dcterms:modified>
</cp:coreProperties>
</file>