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Comp\Subdirecciones\Contratacion\00. EXPEDIENTES_REVISION_PUBLICADO\SGT - 2023 - 163 -ABREV -  MATERIAL FUNGIBLE DE CROMATOGRAFÍA II  - SUM\"/>
    </mc:Choice>
  </mc:AlternateContent>
  <xr:revisionPtr revIDLastSave="0" documentId="13_ncr:1_{E7479664-DA41-4257-879A-67BA6CB7D4F4}" xr6:coauthVersionLast="47" xr6:coauthVersionMax="47" xr10:uidLastSave="{00000000-0000-0000-0000-000000000000}"/>
  <bookViews>
    <workbookView xWindow="-108" yWindow="-108" windowWidth="23256" windowHeight="12576" xr2:uid="{24CB70EF-5A08-4B19-BE24-59F592009C30}"/>
  </bookViews>
  <sheets>
    <sheet name="66-2023 ANEXO II PCAP" sheetId="1" r:id="rId1"/>
  </sheets>
  <externalReferences>
    <externalReference r:id="rId2"/>
  </externalReferences>
  <definedNames>
    <definedName name="_Hlk78800046" localSheetId="0">'66-2023 ANEXO II PCAP'!#REF!</definedName>
    <definedName name="_Toc46141779" localSheetId="0">'66-2023 ANEXO II PCAP'!$C$71</definedName>
    <definedName name="_Toc75344338" localSheetId="0">'66-2023 ANEXO II PCAP'!$A$1</definedName>
    <definedName name="_Toc75344339" localSheetId="0">'66-2023 ANEXO II PCAP'!$A$2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1" l="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14" i="1"/>
  <c r="G15" i="1" l="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14" i="1"/>
  <c r="G64" i="1" l="1"/>
  <c r="G65" i="1" s="1"/>
  <c r="G66" i="1" l="1"/>
</calcChain>
</file>

<file path=xl/sharedStrings.xml><?xml version="1.0" encoding="utf-8"?>
<sst xmlns="http://schemas.openxmlformats.org/spreadsheetml/2006/main" count="118" uniqueCount="118">
  <si>
    <t>ANEXO II</t>
  </si>
  <si>
    <t>CANAL DE ISABEL II, S.A.</t>
  </si>
  <si>
    <t>Santa Engracia, 125</t>
  </si>
  <si>
    <t>Descripción</t>
  </si>
  <si>
    <t>IMPORTE TOTAL CON IVA</t>
  </si>
  <si>
    <t>Fecha y Firma de Licitador</t>
  </si>
  <si>
    <t>_________________________________________________________________________</t>
  </si>
  <si>
    <t xml:space="preserve">LOTE 1 Suministro Accesorios de Latón </t>
  </si>
  <si>
    <t>Nº</t>
  </si>
  <si>
    <t>Código</t>
  </si>
  <si>
    <t>D.   ..................................................................................., con D.N.I. ......................, en nombre y representación de .........................................................., con domicilio social en ..................................................................................enterado de las condiciones, requisitos y obligaciones establecidos en los Pliegos de Cláusulas Administrativas Particulares y de Prescripciones Técnicas del procedimiento de licitación CONTRATO DE SUMINISTRO DE FUNGIBLE DE CROMATOGRAFÍA II Nº 163/2023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</si>
  <si>
    <t>0JARP040012</t>
  </si>
  <si>
    <t>Columna Waters PAH C18 5µm 4.6x250mm</t>
  </si>
  <si>
    <t>0JARP040011</t>
  </si>
  <si>
    <t>Cartuchos SPE On-line 08xx PLRP-s 15-20um</t>
  </si>
  <si>
    <t>0JARP050033</t>
  </si>
  <si>
    <t>Cartuchos Genuine Spark Online Solid fase extraction</t>
  </si>
  <si>
    <t>0JAFI030011</t>
  </si>
  <si>
    <t>Filtros de jeringa de fibra de vidrio (GF) GD/X. 0,7 µm de poro y 25mm diametro. Luer lock</t>
  </si>
  <si>
    <t>0JARP040008</t>
  </si>
  <si>
    <t>Fibras de poliacrilato para SPME</t>
  </si>
  <si>
    <t>0JARP040009</t>
  </si>
  <si>
    <t>Fibras DVB/CAR/PDMS para SPME</t>
  </si>
  <si>
    <t>0JARP050045</t>
  </si>
  <si>
    <t>Liner split 1079 3,4 mm</t>
  </si>
  <si>
    <t>0JARE050022</t>
  </si>
  <si>
    <t>Viales roscados de vidrio ambar de clase B con tapones acoplados, 20 mL</t>
  </si>
  <si>
    <t>0JARP050042</t>
  </si>
  <si>
    <t>Syringe Head Space</t>
  </si>
  <si>
    <t>0JARR060004</t>
  </si>
  <si>
    <t>Metanol calidad purga y trampa</t>
  </si>
  <si>
    <t>0JARP050044</t>
  </si>
  <si>
    <t>Liner de SPME, 0,8 mm IDGC Inlt Lnr</t>
  </si>
  <si>
    <t>0JARP050043</t>
  </si>
  <si>
    <t>Tapon magnético con septum de silicona/PTFE 1,3mm</t>
  </si>
  <si>
    <t>0JARR060027</t>
  </si>
  <si>
    <t>Acetona</t>
  </si>
  <si>
    <t>0JARP050046</t>
  </si>
  <si>
    <t>SPME Liner . Glass Insert 6,3 mm o.d. x 78,5 mm</t>
  </si>
  <si>
    <t>0JARR060037</t>
  </si>
  <si>
    <t>ISO-HEXANO</t>
  </si>
  <si>
    <t>0JARR060026</t>
  </si>
  <si>
    <t>Heptano 99% Pestipur</t>
  </si>
  <si>
    <t>0JARR040044</t>
  </si>
  <si>
    <t>Cloroformo ≥99.8% (por GC), AR® ACS</t>
  </si>
  <si>
    <t>0JARR060028</t>
  </si>
  <si>
    <t>Isopropanol LC/MS</t>
  </si>
  <si>
    <t>0JARE050005</t>
  </si>
  <si>
    <t>Viales 20 mL espacio en cabeza ambar</t>
  </si>
  <si>
    <t>0JARR040043</t>
  </si>
  <si>
    <t>Metanol, anhidro ≥99.8%, ChromAR® para HPLC</t>
  </si>
  <si>
    <t>0JARR060036</t>
  </si>
  <si>
    <t>Metanol HPLC</t>
  </si>
  <si>
    <t>0JARE050003</t>
  </si>
  <si>
    <t>Viales 10 mL espacio en cabeza ambar</t>
  </si>
  <si>
    <t>0JARR060023</t>
  </si>
  <si>
    <t>Acetona HPLC</t>
  </si>
  <si>
    <t>0JARR060035</t>
  </si>
  <si>
    <t>2-Propanol HPLC</t>
  </si>
  <si>
    <t>0JAFI030010</t>
  </si>
  <si>
    <t>Filtro de Jeringa no estéril ø 30 mm porosidad 0,2 µm cono Luer - membrana : acetato de celulosa</t>
  </si>
  <si>
    <t>0JAFI030012</t>
  </si>
  <si>
    <t xml:space="preserve">Filtro de Jeringa no estéril ø 30 mm porosidad 0,45 µm cono Luer ClearLine® - membrana : acetato de celulosa. </t>
  </si>
  <si>
    <t>0JARE050004</t>
  </si>
  <si>
    <t>Viales 20 mL espacio en cabeza  transparentes</t>
  </si>
  <si>
    <t>0JARR060032</t>
  </si>
  <si>
    <t>Metanol (Reag. USP, Ph. Eur.) ≥ 99 %</t>
  </si>
  <si>
    <t>0JARR080034</t>
  </si>
  <si>
    <t>Agua UHPLC-MS</t>
  </si>
  <si>
    <t>0JARR060030</t>
  </si>
  <si>
    <t>Acetona (Reag. Ph. Eur.) PA, ACS, ISO ≥ 99 %</t>
  </si>
  <si>
    <t>0JARE050007</t>
  </si>
  <si>
    <t>Tapon vial EPA 40 mL PP blanco, c/septum PFTE/silicona</t>
  </si>
  <si>
    <t>0JARR060029</t>
  </si>
  <si>
    <t>Acetona (Reag. Ph. Eur.) PA, ACS,  ≥ 98 %</t>
  </si>
  <si>
    <t>0JARR060003</t>
  </si>
  <si>
    <t>Acetonitrilo HPLC UltraGradient</t>
  </si>
  <si>
    <t>0JARE050006</t>
  </si>
  <si>
    <t>Vial de 40 mL ambar (P&amp;T)</t>
  </si>
  <si>
    <t>0JARR060031</t>
  </si>
  <si>
    <t>Ethanol absolute (Reag. USP, Ph. Eur.), PA ≥ 99,8 %</t>
  </si>
  <si>
    <t>0JARR060001</t>
  </si>
  <si>
    <t>Isopropanol HPLC</t>
  </si>
  <si>
    <t>0JARR060002</t>
  </si>
  <si>
    <t>Acetona calidad residuos pesticidas</t>
  </si>
  <si>
    <t>0JAMV060058</t>
  </si>
  <si>
    <t>Filtro pliegues celulosa ø 200mm</t>
  </si>
  <si>
    <t>0JARR040062</t>
  </si>
  <si>
    <t>METANOL CALIDAD ANALISIS DE PESTICIDAS</t>
  </si>
  <si>
    <t>0JARR040064</t>
  </si>
  <si>
    <t>METANOL CALIDAD ÓPTIMA LC/MS</t>
  </si>
  <si>
    <t>0JARR030139</t>
  </si>
  <si>
    <t>AMONIO ACETATO ADITIVO ELUYENTE PARA LCMS</t>
  </si>
  <si>
    <t>0JARR010036</t>
  </si>
  <si>
    <t>ACIDO FORMICO  ELUYENTE PARA LC-MS</t>
  </si>
  <si>
    <t>0JARE010052</t>
  </si>
  <si>
    <t>FRASCO VIDRIO AMBAR BOCA ANCHA CON TAPON ESMERILADO 50 ML</t>
  </si>
  <si>
    <t>0MARP040026</t>
  </si>
  <si>
    <t>COLUMNA LUNA OMEGA 5 µm PS C18 100Å. LC COLUMN 50X3,0 mm</t>
  </si>
  <si>
    <t>0MARP040027</t>
  </si>
  <si>
    <t>COLUMNA LUNA OMEGA 3 µm PS C18 100Å. LC COLUMN 100X2,1mm</t>
  </si>
  <si>
    <t>0JARE070016</t>
  </si>
  <si>
    <t>VIALES PP 1,5 mL</t>
  </si>
  <si>
    <t>0JARE070015</t>
  </si>
  <si>
    <t>TAPONES PARA VIALES DE 1,5 mL DE PP</t>
  </si>
  <si>
    <t>0JARR040051</t>
  </si>
  <si>
    <t>FORMIATO AMONICO PARA LC-MS</t>
  </si>
  <si>
    <t>0JARR060034</t>
  </si>
  <si>
    <t>METANOL LC/MS</t>
  </si>
  <si>
    <t>0JARP050054</t>
  </si>
  <si>
    <t>COLUMNA CROMATOGRÁFICA. TIPO INTENSITY SOLO C18; LONGITUD 100 MM; DIAMETRÓ INTERNO 2,1 µM; TAMAÑO PARTÍCULA 2µM</t>
  </si>
  <si>
    <t>MODELO PROPOSICIÓN ECONÓMICA: SUMINISTRO MATERIAL FUNGIBLE DE CROMATOGRAFÍA II</t>
  </si>
  <si>
    <t>Marca y Referencia (1)</t>
  </si>
  <si>
    <t>Nº Unidades (2)</t>
  </si>
  <si>
    <t>IMPORTE UD. (IVA excluido) (3)</t>
  </si>
  <si>
    <t>IMPORTE IVA excluido (Euros) (4)</t>
  </si>
  <si>
    <t>IMPORTE TOTAL IVA Excluido (5)</t>
  </si>
  <si>
    <t>(1) Por necesidades específicas de los laboratorios y de los equipos existentes en los mismos, y toda vez que los productos objeto del contrato están validados en procesos analíticos y de ensayo, por lo que cambiarlos podría alterar los resultados, perder fiabilidad y supondría cambiar los procesos, algunos de ellos certificados, teniendo en cuenta que son productos de origen y fabricación muy diversa, deberán ofertarse los mismos productos indicados en la tabla de este Anexo II en cuanto a marca y referencia.
En caso de que un producto este descatalogado, se ofertará el precio del artículo equivalente que lo sustituye indicándolo en la oferta, y se admitirá el mismo siempre que sea de igual o superior categoría a lo solicitado. En caso de que el licitador oferte productos equivalentes relativos a los productos que no admitan productos equivalentes, deberá presentar obligatoriamente la siguiente documentación:
➢ Ficha técnica del producto indicado en el Anexo II del presente Pliego de Cláusulas Administrativas Particulares.
➢ Ficha técnica del producto equivalente.
➢ Certificado del fabricante como que el producto ha sido descatalogado.
(2)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(3)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(4) El “IMPORTE TOTAL IVA excluido” para cada producto será igual a la resultante de multiplicar el “IMPORTE UD IVA excluido” por las “UNIDADES” del producto correspondiente. 
(5) El “IMPORTE TOTAL, IVA excluido” de la oferta se corresponderá con el precio propuesto por el licitador para un escenario hipotético de valoración (en cuanto a las actuaciones concretas objeto de contratación) para la duración del mismo.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PBL, IVA excluido, de 104.994,88 € establecido en el apartado 3.2 del Anexo I al Pliego de Cláusulas Administrativas Particulares para la duración del contrato no serán tomadas en consideración en el presente procedimiento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</si>
</sst>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quot;"/>
    <numFmt numFmtId="165" formatCode="_-* #,##0_-;\-* #,##0_-;_-* &quot;-&quot;??_-;_-@_-"/>
  </numFmts>
  <fonts count="8"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1"/>
      <color rgb="FF000000"/>
      <name val="Calibri"/>
      <family val="2"/>
      <scheme val="minor"/>
    </font>
    <font>
      <b/>
      <u/>
      <sz val="10"/>
      <color theme="1"/>
      <name val="Calibri"/>
      <family val="2"/>
    </font>
    <font>
      <sz val="11"/>
      <color theme="1"/>
      <name val="Calibri"/>
      <family val="2"/>
      <scheme val="minor"/>
    </font>
  </fonts>
  <fills count="3">
    <fill>
      <patternFill patternType="none"/>
    </fill>
    <fill>
      <patternFill patternType="gray125"/>
    </fill>
    <fill>
      <patternFill patternType="solid">
        <fgColor rgb="FFBFBFBF"/>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2">
    <xf numFmtId="0" fontId="0" fillId="0" borderId="0"/>
    <xf numFmtId="43" fontId="7" fillId="0" borderId="0" applyFont="0" applyFill="0" applyBorder="0" applyAlignment="0" applyProtection="0"/>
  </cellStyleXfs>
  <cellXfs count="40">
    <xf numFmtId="0" fontId="0" fillId="0" borderId="0" xfId="0"/>
    <xf numFmtId="49" fontId="4" fillId="0" borderId="4" xfId="1" applyNumberFormat="1" applyFont="1" applyBorder="1" applyAlignment="1" applyProtection="1">
      <alignment horizontal="right" vertical="center"/>
      <protection locked="0"/>
    </xf>
    <xf numFmtId="0" fontId="0" fillId="0" borderId="0" xfId="0" applyProtection="1"/>
    <xf numFmtId="0" fontId="1" fillId="0" borderId="0" xfId="0" applyFont="1" applyAlignment="1" applyProtection="1">
      <alignment horizontal="left" vertical="center" indent="2"/>
    </xf>
    <xf numFmtId="0" fontId="1" fillId="0" borderId="0" xfId="0" applyFont="1" applyAlignment="1" applyProtection="1">
      <alignment horizontal="left" vertical="center" wrapText="1"/>
    </xf>
    <xf numFmtId="0" fontId="1" fillId="0" borderId="0" xfId="0" applyFont="1" applyAlignment="1" applyProtection="1">
      <alignment horizontal="justify" vertical="center"/>
    </xf>
    <xf numFmtId="0" fontId="0" fillId="0" borderId="0" xfId="0" applyAlignment="1" applyProtection="1">
      <alignment wrapText="1"/>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0" fontId="3" fillId="2" borderId="2" xfId="0" applyFont="1" applyFill="1" applyBorder="1" applyAlignment="1" applyProtection="1">
      <alignment vertical="center" wrapText="1"/>
    </xf>
    <xf numFmtId="0" fontId="3" fillId="2" borderId="2" xfId="0" applyFont="1" applyFill="1" applyBorder="1" applyAlignment="1" applyProtection="1">
      <alignment horizontal="center" vertical="center" wrapText="1"/>
    </xf>
    <xf numFmtId="0" fontId="1" fillId="0" borderId="3" xfId="0" applyFont="1" applyBorder="1" applyAlignment="1" applyProtection="1">
      <alignment horizontal="center" vertical="center"/>
    </xf>
    <xf numFmtId="0" fontId="1" fillId="0" borderId="3" xfId="0" applyFont="1" applyBorder="1" applyAlignment="1" applyProtection="1">
      <alignment vertical="center"/>
    </xf>
    <xf numFmtId="0" fontId="1" fillId="0" borderId="4" xfId="0" applyFont="1" applyBorder="1" applyAlignment="1" applyProtection="1">
      <alignment vertical="center"/>
    </xf>
    <xf numFmtId="165" fontId="5" fillId="0" borderId="4" xfId="1" applyNumberFormat="1" applyFont="1" applyBorder="1" applyAlignment="1" applyProtection="1">
      <alignment horizontal="right" vertical="center"/>
    </xf>
    <xf numFmtId="164" fontId="4" fillId="0" borderId="4" xfId="0" applyNumberFormat="1" applyFont="1" applyBorder="1" applyAlignment="1" applyProtection="1">
      <alignment vertical="center"/>
    </xf>
    <xf numFmtId="0" fontId="1" fillId="0" borderId="6" xfId="0" applyFont="1" applyBorder="1" applyAlignment="1" applyProtection="1">
      <alignment horizontal="center" vertical="center"/>
    </xf>
    <xf numFmtId="164" fontId="0" fillId="0" borderId="1" xfId="0" applyNumberFormat="1" applyBorder="1" applyProtection="1"/>
    <xf numFmtId="0" fontId="0" fillId="0" borderId="5" xfId="0" applyBorder="1" applyAlignment="1" applyProtection="1">
      <alignment horizontal="center" vertical="center"/>
    </xf>
    <xf numFmtId="0" fontId="0" fillId="0" borderId="3" xfId="0" applyBorder="1" applyAlignment="1" applyProtection="1">
      <alignment horizontal="center" vertical="center"/>
    </xf>
    <xf numFmtId="0" fontId="1" fillId="0" borderId="0" xfId="0" applyFont="1" applyAlignment="1" applyProtection="1">
      <alignment horizontal="center" vertical="center"/>
    </xf>
    <xf numFmtId="0" fontId="2" fillId="0" borderId="0" xfId="0" applyFont="1" applyAlignment="1" applyProtection="1">
      <alignment horizontal="left" vertical="center" indent="2"/>
    </xf>
    <xf numFmtId="0" fontId="6" fillId="0" borderId="0" xfId="0" applyFont="1" applyAlignment="1" applyProtection="1">
      <alignment horizontal="center" vertical="center" wrapText="1"/>
    </xf>
    <xf numFmtId="0" fontId="6" fillId="0" borderId="0" xfId="0" applyFont="1" applyAlignment="1" applyProtection="1">
      <alignment horizontal="center" vertical="center" wrapText="1"/>
    </xf>
    <xf numFmtId="0" fontId="0" fillId="0" borderId="0" xfId="0" applyAlignment="1" applyProtection="1">
      <alignment wrapText="1"/>
    </xf>
    <xf numFmtId="0" fontId="2" fillId="0" borderId="0" xfId="0" applyFont="1" applyAlignment="1" applyProtection="1">
      <alignment horizontal="center" vertical="center"/>
    </xf>
    <xf numFmtId="0" fontId="1" fillId="0" borderId="6"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3" xfId="0" applyBorder="1" applyAlignment="1" applyProtection="1">
      <alignment horizontal="center" vertical="center"/>
    </xf>
    <xf numFmtId="10" fontId="4" fillId="0" borderId="1" xfId="0" applyNumberFormat="1" applyFont="1" applyBorder="1" applyAlignment="1" applyProtection="1">
      <alignment vertical="center"/>
    </xf>
    <xf numFmtId="10" fontId="0" fillId="0" borderId="1" xfId="0" applyNumberFormat="1" applyBorder="1" applyAlignment="1" applyProtection="1"/>
    <xf numFmtId="0" fontId="3" fillId="0" borderId="1" xfId="0" applyFont="1" applyBorder="1" applyAlignment="1" applyProtection="1">
      <alignment horizontal="right" vertical="center" wrapText="1"/>
    </xf>
    <xf numFmtId="0" fontId="0" fillId="0" borderId="1" xfId="0" applyBorder="1" applyAlignment="1" applyProtection="1">
      <alignment horizontal="right" wrapText="1"/>
    </xf>
    <xf numFmtId="0" fontId="0" fillId="0" borderId="0" xfId="0" applyAlignment="1" applyProtection="1">
      <alignment horizontal="justify" wrapText="1"/>
    </xf>
    <xf numFmtId="0" fontId="1" fillId="0" borderId="0" xfId="0" applyFont="1" applyAlignment="1" applyProtection="1">
      <alignment horizontal="left" vertical="center" wrapText="1"/>
    </xf>
    <xf numFmtId="0" fontId="3" fillId="0" borderId="1" xfId="0" applyFont="1" applyBorder="1" applyAlignment="1" applyProtection="1">
      <alignment horizontal="right" vertical="center"/>
    </xf>
    <xf numFmtId="0" fontId="0" fillId="0" borderId="1" xfId="0" applyBorder="1" applyAlignment="1" applyProtection="1">
      <alignment horizontal="right"/>
    </xf>
    <xf numFmtId="0" fontId="0" fillId="0" borderId="7" xfId="0" applyBorder="1" applyAlignment="1" applyProtection="1"/>
    <xf numFmtId="0" fontId="0" fillId="0" borderId="8" xfId="0" applyBorder="1" applyAlignment="1" applyProtection="1"/>
    <xf numFmtId="0" fontId="0" fillId="0" borderId="9" xfId="0" applyBorder="1" applyAlignment="1" applyProtection="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CONCURSOS\CONCURSOS%202023\163-2023%20SUMINISTRO%20DE%20MATERIAL%20FUNGIBLE%20DE%20CROMATOGRAF&#205;A%20II\01%20ESTIMACIONES\Contrato%20cromatograf&#237;a%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1 (2)"/>
      <sheetName val="Hoja3"/>
    </sheetNames>
    <sheetDataSet>
      <sheetData sheetId="0"/>
      <sheetData sheetId="1">
        <row r="2">
          <cell r="E2" t="str">
            <v>Waters</v>
          </cell>
          <cell r="F2">
            <v>186001265</v>
          </cell>
        </row>
        <row r="3">
          <cell r="E3" t="str">
            <v>Spark Holland</v>
          </cell>
          <cell r="F3" t="str">
            <v>AS-SP-0622.11</v>
          </cell>
        </row>
        <row r="4">
          <cell r="E4" t="str">
            <v>Spark Holland</v>
          </cell>
          <cell r="F4" t="str">
            <v>AS-SP-0622.008</v>
          </cell>
        </row>
        <row r="5">
          <cell r="E5" t="str">
            <v>Cytiva</v>
          </cell>
          <cell r="F5">
            <v>11344794</v>
          </cell>
        </row>
        <row r="6">
          <cell r="E6" t="str">
            <v>SIGMA-ALDRICH</v>
          </cell>
          <cell r="F6">
            <v>57305</v>
          </cell>
        </row>
        <row r="7">
          <cell r="E7" t="str">
            <v>SIGMA-ALDRICH</v>
          </cell>
          <cell r="F7" t="str">
            <v>57348-U</v>
          </cell>
        </row>
        <row r="8">
          <cell r="E8" t="str">
            <v>VAIMA</v>
          </cell>
          <cell r="F8" t="str">
            <v>VC341079</v>
          </cell>
        </row>
        <row r="9">
          <cell r="E9" t="str">
            <v>Fisher</v>
          </cell>
          <cell r="F9">
            <v>11503552</v>
          </cell>
        </row>
        <row r="10">
          <cell r="E10" t="str">
            <v>CTC Analytics</v>
          </cell>
          <cell r="F10" t="str">
            <v>203084/04</v>
          </cell>
        </row>
        <row r="11">
          <cell r="E11" t="str">
            <v>J.T.BAKER</v>
          </cell>
          <cell r="F11" t="str">
            <v>9077-02</v>
          </cell>
        </row>
        <row r="12">
          <cell r="E12" t="str">
            <v>VAIMA</v>
          </cell>
          <cell r="F12">
            <v>392611948</v>
          </cell>
        </row>
        <row r="13">
          <cell r="E13" t="str">
            <v>Scharlau</v>
          </cell>
          <cell r="F13" t="str">
            <v>00WIC41850</v>
          </cell>
        </row>
        <row r="14">
          <cell r="E14" t="str">
            <v>CHEMLAB</v>
          </cell>
          <cell r="F14" t="str">
            <v>CL00.0191.</v>
          </cell>
        </row>
        <row r="15">
          <cell r="E15" t="str">
            <v>VAIMA</v>
          </cell>
          <cell r="F15" t="str">
            <v>VCSPME1177</v>
          </cell>
        </row>
        <row r="16">
          <cell r="E16" t="str">
            <v>CARLO ERBA</v>
          </cell>
          <cell r="F16" t="str">
            <v>P6263216</v>
          </cell>
        </row>
        <row r="17">
          <cell r="E17" t="str">
            <v>Carlo Erba</v>
          </cell>
          <cell r="F17">
            <v>446951</v>
          </cell>
        </row>
        <row r="18">
          <cell r="E18" t="str">
            <v>MACRON</v>
          </cell>
          <cell r="F18" t="str">
            <v>6754-25</v>
          </cell>
        </row>
        <row r="19">
          <cell r="E19" t="str">
            <v>CHEMLAB</v>
          </cell>
          <cell r="F19" t="str">
            <v>CL00.0926.2500</v>
          </cell>
        </row>
        <row r="20">
          <cell r="E20" t="str">
            <v>Scharlau</v>
          </cell>
          <cell r="F20" t="str">
            <v>00WIC41830</v>
          </cell>
        </row>
        <row r="21">
          <cell r="E21" t="str">
            <v>MACRON</v>
          </cell>
          <cell r="F21" t="str">
            <v>6712-25</v>
          </cell>
        </row>
        <row r="22">
          <cell r="E22" t="str">
            <v>Panreac</v>
          </cell>
          <cell r="F22">
            <v>3610911611</v>
          </cell>
        </row>
        <row r="23">
          <cell r="E23" t="str">
            <v>Scharlau</v>
          </cell>
          <cell r="F23" t="str">
            <v>00WIC41810</v>
          </cell>
        </row>
        <row r="24">
          <cell r="E24" t="str">
            <v>Carlo Erba</v>
          </cell>
          <cell r="F24">
            <v>412501</v>
          </cell>
        </row>
        <row r="25">
          <cell r="E25" t="str">
            <v>Panreac</v>
          </cell>
          <cell r="F25">
            <v>3610901611</v>
          </cell>
        </row>
        <row r="26">
          <cell r="E26" t="str">
            <v>ClearLine</v>
          </cell>
          <cell r="F26">
            <v>37042</v>
          </cell>
        </row>
        <row r="27">
          <cell r="E27" t="str">
            <v>DDBIOLAB</v>
          </cell>
          <cell r="F27">
            <v>37043</v>
          </cell>
        </row>
        <row r="28">
          <cell r="E28" t="str">
            <v>Scharlau</v>
          </cell>
          <cell r="F28" t="str">
            <v>00WIC41820</v>
          </cell>
        </row>
        <row r="29">
          <cell r="E29" t="str">
            <v>PANREAC</v>
          </cell>
          <cell r="F29">
            <v>1310911612</v>
          </cell>
        </row>
        <row r="30">
          <cell r="E30" t="str">
            <v>Carlo Erba</v>
          </cell>
          <cell r="F30">
            <v>412092</v>
          </cell>
        </row>
        <row r="31">
          <cell r="E31" t="str">
            <v>PANREAC</v>
          </cell>
          <cell r="F31">
            <v>1310071611</v>
          </cell>
        </row>
        <row r="32">
          <cell r="E32" t="str">
            <v>Scharlau</v>
          </cell>
          <cell r="F32" t="str">
            <v>CAP24MMCHL</v>
          </cell>
        </row>
        <row r="33">
          <cell r="E33" t="str">
            <v>PANREAC</v>
          </cell>
          <cell r="F33">
            <v>1310071211</v>
          </cell>
        </row>
        <row r="34">
          <cell r="E34" t="str">
            <v>J.T.BAKER</v>
          </cell>
          <cell r="F34">
            <v>90172500</v>
          </cell>
        </row>
        <row r="35">
          <cell r="E35" t="str">
            <v>Scharlau</v>
          </cell>
          <cell r="F35" t="str">
            <v>0VEPA40AMB</v>
          </cell>
        </row>
        <row r="36">
          <cell r="E36" t="str">
            <v>PANREAC</v>
          </cell>
          <cell r="F36">
            <v>1310861211</v>
          </cell>
        </row>
        <row r="37">
          <cell r="E37" t="str">
            <v>Carlo Erba</v>
          </cell>
          <cell r="F37">
            <v>412422000</v>
          </cell>
        </row>
        <row r="38">
          <cell r="E38" t="str">
            <v>J.T.BAKER</v>
          </cell>
          <cell r="F38">
            <v>52762500</v>
          </cell>
        </row>
        <row r="39">
          <cell r="E39" t="str">
            <v>FILTER-LAB</v>
          </cell>
          <cell r="F39" t="str">
            <v>1300/80</v>
          </cell>
        </row>
        <row r="40">
          <cell r="E40" t="str">
            <v>JT BAKER</v>
          </cell>
          <cell r="F40">
            <v>52792500</v>
          </cell>
        </row>
        <row r="41">
          <cell r="E41" t="str">
            <v>FISHER</v>
          </cell>
          <cell r="F41" t="str">
            <v>A456-1</v>
          </cell>
        </row>
        <row r="42">
          <cell r="E42" t="str">
            <v xml:space="preserve">SIGMA ALDRICH  </v>
          </cell>
          <cell r="F42" t="str">
            <v>73594-25G-F</v>
          </cell>
        </row>
        <row r="43">
          <cell r="E43" t="str">
            <v>SCHARLAB</v>
          </cell>
          <cell r="F43" t="str">
            <v>AC10760050</v>
          </cell>
        </row>
        <row r="44">
          <cell r="E44" t="str">
            <v>LABCOMERCIAL</v>
          </cell>
          <cell r="F44" t="str">
            <v>090.051-AM</v>
          </cell>
        </row>
        <row r="45">
          <cell r="E45" t="str">
            <v>PHENOMENEX</v>
          </cell>
          <cell r="F45" t="str">
            <v>00B-4753-YO</v>
          </cell>
        </row>
        <row r="46">
          <cell r="E46" t="str">
            <v>PHENOMENEX</v>
          </cell>
          <cell r="F46" t="str">
            <v>00D-4758-AN</v>
          </cell>
        </row>
        <row r="47">
          <cell r="E47" t="str">
            <v>J.G.FINNERAN</v>
          </cell>
          <cell r="F47" t="str">
            <v>31509P-1232</v>
          </cell>
        </row>
        <row r="48">
          <cell r="E48" t="str">
            <v>J.G.FINNERAN</v>
          </cell>
          <cell r="F48" t="str">
            <v>5330-09</v>
          </cell>
        </row>
        <row r="49">
          <cell r="E49" t="str">
            <v xml:space="preserve">SCHARLAB  </v>
          </cell>
          <cell r="F49" t="str">
            <v>AM0320050</v>
          </cell>
        </row>
        <row r="50">
          <cell r="E50" t="str">
            <v>SCHARLAB</v>
          </cell>
          <cell r="F50" t="str">
            <v>ME03262500</v>
          </cell>
        </row>
        <row r="51">
          <cell r="E51" t="str">
            <v>BRUKER</v>
          </cell>
          <cell r="F51" t="str">
            <v>BRHSC18022100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9DC8-7470-4234-9D0A-21E5CDFA6B52}">
  <dimension ref="A1:J80"/>
  <sheetViews>
    <sheetView tabSelected="1" topLeftCell="A9" workbookViewId="0">
      <selection activeCell="A81" sqref="A81"/>
    </sheetView>
  </sheetViews>
  <sheetFormatPr baseColWidth="10" defaultColWidth="11.44140625" defaultRowHeight="14.4" x14ac:dyDescent="0.3"/>
  <cols>
    <col min="1" max="1" width="7.6640625" style="2" customWidth="1"/>
    <col min="2" max="2" width="12.6640625" style="2" customWidth="1"/>
    <col min="3" max="3" width="55.33203125" style="2" customWidth="1"/>
    <col min="4" max="4" width="26.109375" style="2" bestFit="1" customWidth="1"/>
    <col min="5" max="5" width="11.6640625" style="2" customWidth="1"/>
    <col min="6" max="16384" width="11.44140625" style="2"/>
  </cols>
  <sheetData>
    <row r="1" spans="1:7" x14ac:dyDescent="0.3">
      <c r="A1" s="25" t="s">
        <v>0</v>
      </c>
      <c r="B1" s="25"/>
      <c r="C1" s="25"/>
      <c r="D1" s="25"/>
      <c r="E1" s="25"/>
      <c r="F1" s="25"/>
      <c r="G1" s="25"/>
    </row>
    <row r="2" spans="1:7" x14ac:dyDescent="0.3">
      <c r="A2" s="25" t="s">
        <v>111</v>
      </c>
      <c r="B2" s="25"/>
      <c r="C2" s="25"/>
      <c r="D2" s="25"/>
      <c r="E2" s="25"/>
      <c r="F2" s="25"/>
      <c r="G2" s="25"/>
    </row>
    <row r="3" spans="1:7" x14ac:dyDescent="0.3">
      <c r="C3" s="3"/>
      <c r="D3" s="3"/>
    </row>
    <row r="4" spans="1:7" x14ac:dyDescent="0.3">
      <c r="A4" s="34" t="s">
        <v>1</v>
      </c>
      <c r="B4" s="34"/>
      <c r="C4" s="34"/>
      <c r="D4" s="4"/>
    </row>
    <row r="5" spans="1:7" x14ac:dyDescent="0.3">
      <c r="A5" s="34" t="s">
        <v>2</v>
      </c>
      <c r="B5" s="34"/>
      <c r="C5" s="34"/>
      <c r="D5" s="4"/>
    </row>
    <row r="6" spans="1:7" x14ac:dyDescent="0.3">
      <c r="C6" s="4"/>
      <c r="D6" s="4"/>
    </row>
    <row r="7" spans="1:7" x14ac:dyDescent="0.3">
      <c r="C7" s="4"/>
      <c r="D7" s="4"/>
    </row>
    <row r="8" spans="1:7" x14ac:dyDescent="0.3">
      <c r="C8" s="4"/>
      <c r="D8" s="4"/>
    </row>
    <row r="9" spans="1:7" ht="213" customHeight="1" x14ac:dyDescent="0.3">
      <c r="A9" s="33" t="s">
        <v>10</v>
      </c>
      <c r="B9" s="33"/>
      <c r="C9" s="33"/>
      <c r="D9" s="33"/>
      <c r="E9" s="33"/>
      <c r="F9" s="33"/>
      <c r="G9" s="33"/>
    </row>
    <row r="10" spans="1:7" x14ac:dyDescent="0.3">
      <c r="C10" s="5"/>
      <c r="D10" s="5"/>
    </row>
    <row r="11" spans="1:7" ht="17.399999999999999" customHeight="1" x14ac:dyDescent="0.3">
      <c r="A11" s="24"/>
      <c r="B11" s="24"/>
      <c r="C11" s="24" t="s">
        <v>7</v>
      </c>
      <c r="D11" s="6"/>
    </row>
    <row r="12" spans="1:7" ht="15" thickBot="1" x14ac:dyDescent="0.35">
      <c r="C12" s="5"/>
      <c r="D12" s="5"/>
    </row>
    <row r="13" spans="1:7" ht="42" thickBot="1" x14ac:dyDescent="0.35">
      <c r="A13" s="7" t="s">
        <v>8</v>
      </c>
      <c r="B13" s="7" t="s">
        <v>9</v>
      </c>
      <c r="C13" s="8" t="s">
        <v>3</v>
      </c>
      <c r="D13" s="9" t="s">
        <v>112</v>
      </c>
      <c r="E13" s="10" t="s">
        <v>113</v>
      </c>
      <c r="F13" s="10" t="s">
        <v>114</v>
      </c>
      <c r="G13" s="10" t="s">
        <v>115</v>
      </c>
    </row>
    <row r="14" spans="1:7" ht="15" thickBot="1" x14ac:dyDescent="0.35">
      <c r="A14" s="11">
        <v>1</v>
      </c>
      <c r="B14" s="11" t="s">
        <v>11</v>
      </c>
      <c r="C14" s="12" t="s">
        <v>12</v>
      </c>
      <c r="D14" s="13" t="str">
        <f>CONCATENATE('[1]Hoja1 (2)'!E2," - ",'[1]Hoja1 (2)'!F2)</f>
        <v>Waters - 186001265</v>
      </c>
      <c r="E14" s="14">
        <v>6</v>
      </c>
      <c r="F14" s="1"/>
      <c r="G14" s="15">
        <f>E14*TRUNC(F14,2)</f>
        <v>0</v>
      </c>
    </row>
    <row r="15" spans="1:7" ht="15" thickBot="1" x14ac:dyDescent="0.35">
      <c r="A15" s="11">
        <v>2</v>
      </c>
      <c r="B15" s="11" t="s">
        <v>13</v>
      </c>
      <c r="C15" s="12" t="s">
        <v>14</v>
      </c>
      <c r="D15" s="13" t="str">
        <f>CONCATENATE('[1]Hoja1 (2)'!E3," - ",'[1]Hoja1 (2)'!F3)</f>
        <v>Spark Holland - AS-SP-0622.11</v>
      </c>
      <c r="E15" s="14">
        <v>12</v>
      </c>
      <c r="F15" s="1"/>
      <c r="G15" s="15">
        <f t="shared" ref="G15:G63" si="0">E15*TRUNC(F15,2)</f>
        <v>0</v>
      </c>
    </row>
    <row r="16" spans="1:7" ht="15" thickBot="1" x14ac:dyDescent="0.35">
      <c r="A16" s="11">
        <v>3</v>
      </c>
      <c r="B16" s="11" t="s">
        <v>15</v>
      </c>
      <c r="C16" s="12" t="s">
        <v>16</v>
      </c>
      <c r="D16" s="13" t="str">
        <f>CONCATENATE('[1]Hoja1 (2)'!E4," - ",'[1]Hoja1 (2)'!F4)</f>
        <v>Spark Holland - AS-SP-0622.008</v>
      </c>
      <c r="E16" s="14">
        <v>1</v>
      </c>
      <c r="F16" s="1"/>
      <c r="G16" s="15">
        <f t="shared" si="0"/>
        <v>0</v>
      </c>
    </row>
    <row r="17" spans="1:7" ht="15" thickBot="1" x14ac:dyDescent="0.35">
      <c r="A17" s="11">
        <v>4</v>
      </c>
      <c r="B17" s="11" t="s">
        <v>17</v>
      </c>
      <c r="C17" s="12" t="s">
        <v>18</v>
      </c>
      <c r="D17" s="13" t="str">
        <f>CONCATENATE('[1]Hoja1 (2)'!E5," - ",'[1]Hoja1 (2)'!F5)</f>
        <v>Cytiva - 11344794</v>
      </c>
      <c r="E17" s="14">
        <v>8</v>
      </c>
      <c r="F17" s="1"/>
      <c r="G17" s="15">
        <f t="shared" si="0"/>
        <v>0</v>
      </c>
    </row>
    <row r="18" spans="1:7" ht="15" thickBot="1" x14ac:dyDescent="0.35">
      <c r="A18" s="11">
        <v>5</v>
      </c>
      <c r="B18" s="11" t="s">
        <v>19</v>
      </c>
      <c r="C18" s="12" t="s">
        <v>20</v>
      </c>
      <c r="D18" s="13" t="str">
        <f>CONCATENATE('[1]Hoja1 (2)'!E6," - ",'[1]Hoja1 (2)'!F6)</f>
        <v>SIGMA-ALDRICH - 57305</v>
      </c>
      <c r="E18" s="14">
        <v>5</v>
      </c>
      <c r="F18" s="1"/>
      <c r="G18" s="15">
        <f t="shared" si="0"/>
        <v>0</v>
      </c>
    </row>
    <row r="19" spans="1:7" ht="15" thickBot="1" x14ac:dyDescent="0.35">
      <c r="A19" s="11">
        <v>6</v>
      </c>
      <c r="B19" s="11" t="s">
        <v>21</v>
      </c>
      <c r="C19" s="12" t="s">
        <v>22</v>
      </c>
      <c r="D19" s="13" t="str">
        <f>CONCATENATE('[1]Hoja1 (2)'!E7," - ",'[1]Hoja1 (2)'!F7)</f>
        <v>SIGMA-ALDRICH - 57348-U</v>
      </c>
      <c r="E19" s="14">
        <v>18</v>
      </c>
      <c r="F19" s="1"/>
      <c r="G19" s="15">
        <f t="shared" si="0"/>
        <v>0</v>
      </c>
    </row>
    <row r="20" spans="1:7" ht="15" thickBot="1" x14ac:dyDescent="0.35">
      <c r="A20" s="11">
        <v>7</v>
      </c>
      <c r="B20" s="11" t="s">
        <v>23</v>
      </c>
      <c r="C20" s="12" t="s">
        <v>24</v>
      </c>
      <c r="D20" s="13" t="str">
        <f>CONCATENATE('[1]Hoja1 (2)'!E8," - ",'[1]Hoja1 (2)'!F8)</f>
        <v>VAIMA - VC341079</v>
      </c>
      <c r="E20" s="14">
        <v>4</v>
      </c>
      <c r="F20" s="1"/>
      <c r="G20" s="15">
        <f t="shared" si="0"/>
        <v>0</v>
      </c>
    </row>
    <row r="21" spans="1:7" ht="15" thickBot="1" x14ac:dyDescent="0.35">
      <c r="A21" s="11">
        <v>8</v>
      </c>
      <c r="B21" s="11" t="s">
        <v>25</v>
      </c>
      <c r="C21" s="12" t="s">
        <v>26</v>
      </c>
      <c r="D21" s="13" t="str">
        <f>CONCATENATE('[1]Hoja1 (2)'!E9," - ",'[1]Hoja1 (2)'!F9)</f>
        <v>Fisher - 11503552</v>
      </c>
      <c r="E21" s="14">
        <v>1</v>
      </c>
      <c r="F21" s="1"/>
      <c r="G21" s="15">
        <f t="shared" si="0"/>
        <v>0</v>
      </c>
    </row>
    <row r="22" spans="1:7" ht="15" thickBot="1" x14ac:dyDescent="0.35">
      <c r="A22" s="11">
        <v>9</v>
      </c>
      <c r="B22" s="11" t="s">
        <v>27</v>
      </c>
      <c r="C22" s="12" t="s">
        <v>28</v>
      </c>
      <c r="D22" s="13" t="str">
        <f>CONCATENATE('[1]Hoja1 (2)'!E10," - ",'[1]Hoja1 (2)'!F10)</f>
        <v>CTC Analytics - 203084/04</v>
      </c>
      <c r="E22" s="14">
        <v>1</v>
      </c>
      <c r="F22" s="1"/>
      <c r="G22" s="15">
        <f t="shared" si="0"/>
        <v>0</v>
      </c>
    </row>
    <row r="23" spans="1:7" ht="15" thickBot="1" x14ac:dyDescent="0.35">
      <c r="A23" s="11">
        <v>10</v>
      </c>
      <c r="B23" s="11" t="s">
        <v>29</v>
      </c>
      <c r="C23" s="12" t="s">
        <v>30</v>
      </c>
      <c r="D23" s="13" t="str">
        <f>CONCATENATE('[1]Hoja1 (2)'!E11," - ",'[1]Hoja1 (2)'!F11)</f>
        <v>J.T.BAKER - 9077-02</v>
      </c>
      <c r="E23" s="14">
        <v>2</v>
      </c>
      <c r="F23" s="1"/>
      <c r="G23" s="15">
        <f t="shared" si="0"/>
        <v>0</v>
      </c>
    </row>
    <row r="24" spans="1:7" ht="15" thickBot="1" x14ac:dyDescent="0.35">
      <c r="A24" s="11">
        <v>11</v>
      </c>
      <c r="B24" s="11" t="s">
        <v>31</v>
      </c>
      <c r="C24" s="12" t="s">
        <v>32</v>
      </c>
      <c r="D24" s="13" t="str">
        <f>CONCATENATE('[1]Hoja1 (2)'!E12," - ",'[1]Hoja1 (2)'!F12)</f>
        <v>VAIMA - 392611948</v>
      </c>
      <c r="E24" s="14">
        <v>1</v>
      </c>
      <c r="F24" s="1"/>
      <c r="G24" s="15">
        <f t="shared" si="0"/>
        <v>0</v>
      </c>
    </row>
    <row r="25" spans="1:7" ht="15" thickBot="1" x14ac:dyDescent="0.35">
      <c r="A25" s="11">
        <v>12</v>
      </c>
      <c r="B25" s="11" t="s">
        <v>33</v>
      </c>
      <c r="C25" s="12" t="s">
        <v>34</v>
      </c>
      <c r="D25" s="13" t="str">
        <f>CONCATENATE('[1]Hoja1 (2)'!E13," - ",'[1]Hoja1 (2)'!F13)</f>
        <v>Scharlau - 00WIC41850</v>
      </c>
      <c r="E25" s="14">
        <v>50</v>
      </c>
      <c r="F25" s="1"/>
      <c r="G25" s="15">
        <f t="shared" si="0"/>
        <v>0</v>
      </c>
    </row>
    <row r="26" spans="1:7" ht="15" thickBot="1" x14ac:dyDescent="0.35">
      <c r="A26" s="11">
        <v>13</v>
      </c>
      <c r="B26" s="11" t="s">
        <v>35</v>
      </c>
      <c r="C26" s="12" t="s">
        <v>36</v>
      </c>
      <c r="D26" s="13" t="str">
        <f>CONCATENATE('[1]Hoja1 (2)'!E14," - ",'[1]Hoja1 (2)'!F14)</f>
        <v>CHEMLAB - CL00.0191.</v>
      </c>
      <c r="E26" s="14">
        <v>4</v>
      </c>
      <c r="F26" s="1"/>
      <c r="G26" s="15">
        <f t="shared" si="0"/>
        <v>0</v>
      </c>
    </row>
    <row r="27" spans="1:7" ht="15" thickBot="1" x14ac:dyDescent="0.35">
      <c r="A27" s="11">
        <v>14</v>
      </c>
      <c r="B27" s="11" t="s">
        <v>37</v>
      </c>
      <c r="C27" s="12" t="s">
        <v>38</v>
      </c>
      <c r="D27" s="13" t="str">
        <f>CONCATENATE('[1]Hoja1 (2)'!E15," - ",'[1]Hoja1 (2)'!F15)</f>
        <v>VAIMA - VCSPME1177</v>
      </c>
      <c r="E27" s="14">
        <v>10</v>
      </c>
      <c r="F27" s="1"/>
      <c r="G27" s="15">
        <f t="shared" si="0"/>
        <v>0</v>
      </c>
    </row>
    <row r="28" spans="1:7" ht="15" thickBot="1" x14ac:dyDescent="0.35">
      <c r="A28" s="11">
        <v>15</v>
      </c>
      <c r="B28" s="11" t="s">
        <v>39</v>
      </c>
      <c r="C28" s="12" t="s">
        <v>40</v>
      </c>
      <c r="D28" s="13" t="str">
        <f>CONCATENATE('[1]Hoja1 (2)'!E16," - ",'[1]Hoja1 (2)'!F16)</f>
        <v>CARLO ERBA - P6263216</v>
      </c>
      <c r="E28" s="14">
        <v>5</v>
      </c>
      <c r="F28" s="1"/>
      <c r="G28" s="15">
        <f t="shared" si="0"/>
        <v>0</v>
      </c>
    </row>
    <row r="29" spans="1:7" ht="15" thickBot="1" x14ac:dyDescent="0.35">
      <c r="A29" s="11">
        <v>16</v>
      </c>
      <c r="B29" s="11" t="s">
        <v>41</v>
      </c>
      <c r="C29" s="12" t="s">
        <v>42</v>
      </c>
      <c r="D29" s="13" t="str">
        <f>CONCATENATE('[1]Hoja1 (2)'!E17," - ",'[1]Hoja1 (2)'!F17)</f>
        <v>Carlo Erba - 446951</v>
      </c>
      <c r="E29" s="14">
        <v>1</v>
      </c>
      <c r="F29" s="1"/>
      <c r="G29" s="15">
        <f t="shared" si="0"/>
        <v>0</v>
      </c>
    </row>
    <row r="30" spans="1:7" ht="15" thickBot="1" x14ac:dyDescent="0.35">
      <c r="A30" s="11">
        <v>17</v>
      </c>
      <c r="B30" s="11" t="s">
        <v>43</v>
      </c>
      <c r="C30" s="12" t="s">
        <v>44</v>
      </c>
      <c r="D30" s="13" t="str">
        <f>CONCATENATE('[1]Hoja1 (2)'!E18," - ",'[1]Hoja1 (2)'!F18)</f>
        <v>MACRON - 6754-25</v>
      </c>
      <c r="E30" s="14">
        <v>1</v>
      </c>
      <c r="F30" s="1"/>
      <c r="G30" s="15">
        <f t="shared" si="0"/>
        <v>0</v>
      </c>
    </row>
    <row r="31" spans="1:7" ht="15" thickBot="1" x14ac:dyDescent="0.35">
      <c r="A31" s="11">
        <v>18</v>
      </c>
      <c r="B31" s="11" t="s">
        <v>45</v>
      </c>
      <c r="C31" s="12" t="s">
        <v>46</v>
      </c>
      <c r="D31" s="13" t="str">
        <f>CONCATENATE('[1]Hoja1 (2)'!E19," - ",'[1]Hoja1 (2)'!F19)</f>
        <v>CHEMLAB - CL00.0926.2500</v>
      </c>
      <c r="E31" s="14">
        <v>6</v>
      </c>
      <c r="F31" s="1"/>
      <c r="G31" s="15">
        <f t="shared" si="0"/>
        <v>0</v>
      </c>
    </row>
    <row r="32" spans="1:7" ht="15" thickBot="1" x14ac:dyDescent="0.35">
      <c r="A32" s="11">
        <v>19</v>
      </c>
      <c r="B32" s="11" t="s">
        <v>47</v>
      </c>
      <c r="C32" s="12" t="s">
        <v>48</v>
      </c>
      <c r="D32" s="13" t="str">
        <f>CONCATENATE('[1]Hoja1 (2)'!E20," - ",'[1]Hoja1 (2)'!F20)</f>
        <v>Scharlau - 00WIC41830</v>
      </c>
      <c r="E32" s="14">
        <v>15</v>
      </c>
      <c r="F32" s="1"/>
      <c r="G32" s="15">
        <f t="shared" si="0"/>
        <v>0</v>
      </c>
    </row>
    <row r="33" spans="1:7" ht="15" thickBot="1" x14ac:dyDescent="0.35">
      <c r="A33" s="11">
        <v>20</v>
      </c>
      <c r="B33" s="11" t="s">
        <v>49</v>
      </c>
      <c r="C33" s="12" t="s">
        <v>50</v>
      </c>
      <c r="D33" s="13" t="str">
        <f>CONCATENATE('[1]Hoja1 (2)'!E21," - ",'[1]Hoja1 (2)'!F21)</f>
        <v>MACRON - 6712-25</v>
      </c>
      <c r="E33" s="14">
        <v>8</v>
      </c>
      <c r="F33" s="1"/>
      <c r="G33" s="15">
        <f t="shared" si="0"/>
        <v>0</v>
      </c>
    </row>
    <row r="34" spans="1:7" ht="15" thickBot="1" x14ac:dyDescent="0.35">
      <c r="A34" s="11">
        <v>21</v>
      </c>
      <c r="B34" s="11" t="s">
        <v>51</v>
      </c>
      <c r="C34" s="12" t="s">
        <v>52</v>
      </c>
      <c r="D34" s="13" t="str">
        <f>CONCATENATE('[1]Hoja1 (2)'!E22," - ",'[1]Hoja1 (2)'!F22)</f>
        <v>Panreac - 3610911611</v>
      </c>
      <c r="E34" s="14">
        <v>7</v>
      </c>
      <c r="F34" s="1"/>
      <c r="G34" s="15">
        <f t="shared" si="0"/>
        <v>0</v>
      </c>
    </row>
    <row r="35" spans="1:7" ht="15" thickBot="1" x14ac:dyDescent="0.35">
      <c r="A35" s="11">
        <v>22</v>
      </c>
      <c r="B35" s="11" t="s">
        <v>53</v>
      </c>
      <c r="C35" s="12" t="s">
        <v>54</v>
      </c>
      <c r="D35" s="13" t="str">
        <f>CONCATENATE('[1]Hoja1 (2)'!E23," - ",'[1]Hoja1 (2)'!F23)</f>
        <v>Scharlau - 00WIC41810</v>
      </c>
      <c r="E35" s="14">
        <v>10</v>
      </c>
      <c r="F35" s="1"/>
      <c r="G35" s="15">
        <f t="shared" si="0"/>
        <v>0</v>
      </c>
    </row>
    <row r="36" spans="1:7" ht="15" thickBot="1" x14ac:dyDescent="0.35">
      <c r="A36" s="11">
        <v>23</v>
      </c>
      <c r="B36" s="11" t="s">
        <v>55</v>
      </c>
      <c r="C36" s="12" t="s">
        <v>56</v>
      </c>
      <c r="D36" s="13" t="str">
        <f>CONCATENATE('[1]Hoja1 (2)'!E24," - ",'[1]Hoja1 (2)'!F24)</f>
        <v>Carlo Erba - 412501</v>
      </c>
      <c r="E36" s="14">
        <v>12</v>
      </c>
      <c r="F36" s="1"/>
      <c r="G36" s="15">
        <f t="shared" si="0"/>
        <v>0</v>
      </c>
    </row>
    <row r="37" spans="1:7" ht="15" thickBot="1" x14ac:dyDescent="0.35">
      <c r="A37" s="11">
        <v>24</v>
      </c>
      <c r="B37" s="11" t="s">
        <v>57</v>
      </c>
      <c r="C37" s="12" t="s">
        <v>58</v>
      </c>
      <c r="D37" s="13" t="str">
        <f>CONCATENATE('[1]Hoja1 (2)'!E25," - ",'[1]Hoja1 (2)'!F25)</f>
        <v>Panreac - 3610901611</v>
      </c>
      <c r="E37" s="14">
        <v>1</v>
      </c>
      <c r="F37" s="1"/>
      <c r="G37" s="15">
        <f t="shared" si="0"/>
        <v>0</v>
      </c>
    </row>
    <row r="38" spans="1:7" ht="15" thickBot="1" x14ac:dyDescent="0.35">
      <c r="A38" s="11">
        <v>25</v>
      </c>
      <c r="B38" s="11" t="s">
        <v>59</v>
      </c>
      <c r="C38" s="12" t="s">
        <v>60</v>
      </c>
      <c r="D38" s="13" t="str">
        <f>CONCATENATE('[1]Hoja1 (2)'!E26," - ",'[1]Hoja1 (2)'!F26)</f>
        <v>ClearLine - 37042</v>
      </c>
      <c r="E38" s="14">
        <v>1</v>
      </c>
      <c r="F38" s="1"/>
      <c r="G38" s="15">
        <f t="shared" si="0"/>
        <v>0</v>
      </c>
    </row>
    <row r="39" spans="1:7" ht="15" thickBot="1" x14ac:dyDescent="0.35">
      <c r="A39" s="11">
        <v>26</v>
      </c>
      <c r="B39" s="11" t="s">
        <v>61</v>
      </c>
      <c r="C39" s="12" t="s">
        <v>62</v>
      </c>
      <c r="D39" s="13" t="str">
        <f>CONCATENATE('[1]Hoja1 (2)'!E27," - ",'[1]Hoja1 (2)'!F27)</f>
        <v>DDBIOLAB - 37043</v>
      </c>
      <c r="E39" s="14">
        <v>76</v>
      </c>
      <c r="F39" s="1"/>
      <c r="G39" s="15">
        <f t="shared" si="0"/>
        <v>0</v>
      </c>
    </row>
    <row r="40" spans="1:7" ht="15" thickBot="1" x14ac:dyDescent="0.35">
      <c r="A40" s="11">
        <v>27</v>
      </c>
      <c r="B40" s="11" t="s">
        <v>63</v>
      </c>
      <c r="C40" s="12" t="s">
        <v>64</v>
      </c>
      <c r="D40" s="13" t="str">
        <f>CONCATENATE('[1]Hoja1 (2)'!E28," - ",'[1]Hoja1 (2)'!F28)</f>
        <v>Scharlau - 00WIC41820</v>
      </c>
      <c r="E40" s="14">
        <v>15</v>
      </c>
      <c r="F40" s="1"/>
      <c r="G40" s="15">
        <f t="shared" si="0"/>
        <v>0</v>
      </c>
    </row>
    <row r="41" spans="1:7" ht="15" thickBot="1" x14ac:dyDescent="0.35">
      <c r="A41" s="11">
        <v>28</v>
      </c>
      <c r="B41" s="11" t="s">
        <v>65</v>
      </c>
      <c r="C41" s="12" t="s">
        <v>66</v>
      </c>
      <c r="D41" s="13" t="str">
        <f>CONCATENATE('[1]Hoja1 (2)'!E29," - ",'[1]Hoja1 (2)'!F29)</f>
        <v>PANREAC - 1310911612</v>
      </c>
      <c r="E41" s="14">
        <v>1</v>
      </c>
      <c r="F41" s="1"/>
      <c r="G41" s="15">
        <f t="shared" si="0"/>
        <v>0</v>
      </c>
    </row>
    <row r="42" spans="1:7" ht="15" thickBot="1" x14ac:dyDescent="0.35">
      <c r="A42" s="11">
        <v>29</v>
      </c>
      <c r="B42" s="11" t="s">
        <v>67</v>
      </c>
      <c r="C42" s="12" t="s">
        <v>68</v>
      </c>
      <c r="D42" s="13" t="str">
        <f>CONCATENATE('[1]Hoja1 (2)'!E30," - ",'[1]Hoja1 (2)'!F30)</f>
        <v>Carlo Erba - 412092</v>
      </c>
      <c r="E42" s="14">
        <v>12</v>
      </c>
      <c r="F42" s="1"/>
      <c r="G42" s="15">
        <f t="shared" si="0"/>
        <v>0</v>
      </c>
    </row>
    <row r="43" spans="1:7" ht="15" thickBot="1" x14ac:dyDescent="0.35">
      <c r="A43" s="11">
        <v>30</v>
      </c>
      <c r="B43" s="11" t="s">
        <v>69</v>
      </c>
      <c r="C43" s="12" t="s">
        <v>70</v>
      </c>
      <c r="D43" s="13" t="str">
        <f>CONCATENATE('[1]Hoja1 (2)'!E31," - ",'[1]Hoja1 (2)'!F31)</f>
        <v>PANREAC - 1310071611</v>
      </c>
      <c r="E43" s="14">
        <v>5</v>
      </c>
      <c r="F43" s="1"/>
      <c r="G43" s="15">
        <f t="shared" si="0"/>
        <v>0</v>
      </c>
    </row>
    <row r="44" spans="1:7" ht="15" thickBot="1" x14ac:dyDescent="0.35">
      <c r="A44" s="11">
        <v>31</v>
      </c>
      <c r="B44" s="11" t="s">
        <v>71</v>
      </c>
      <c r="C44" s="12" t="s">
        <v>72</v>
      </c>
      <c r="D44" s="13" t="str">
        <f>CONCATENATE('[1]Hoja1 (2)'!E32," - ",'[1]Hoja1 (2)'!F32)</f>
        <v>Scharlau - CAP24MMCHL</v>
      </c>
      <c r="E44" s="14">
        <v>40</v>
      </c>
      <c r="F44" s="1"/>
      <c r="G44" s="15">
        <f t="shared" si="0"/>
        <v>0</v>
      </c>
    </row>
    <row r="45" spans="1:7" ht="15" thickBot="1" x14ac:dyDescent="0.35">
      <c r="A45" s="11">
        <v>32</v>
      </c>
      <c r="B45" s="11" t="s">
        <v>73</v>
      </c>
      <c r="C45" s="12" t="s">
        <v>74</v>
      </c>
      <c r="D45" s="13" t="str">
        <f>CONCATENATE('[1]Hoja1 (2)'!E33," - ",'[1]Hoja1 (2)'!F33)</f>
        <v>PANREAC - 1310071211</v>
      </c>
      <c r="E45" s="14">
        <v>5</v>
      </c>
      <c r="F45" s="1"/>
      <c r="G45" s="15">
        <f t="shared" si="0"/>
        <v>0</v>
      </c>
    </row>
    <row r="46" spans="1:7" ht="15" thickBot="1" x14ac:dyDescent="0.35">
      <c r="A46" s="11">
        <v>33</v>
      </c>
      <c r="B46" s="11" t="s">
        <v>75</v>
      </c>
      <c r="C46" s="12" t="s">
        <v>76</v>
      </c>
      <c r="D46" s="13" t="str">
        <f>CONCATENATE('[1]Hoja1 (2)'!E34," - ",'[1]Hoja1 (2)'!F34)</f>
        <v>J.T.BAKER - 90172500</v>
      </c>
      <c r="E46" s="14">
        <v>80</v>
      </c>
      <c r="F46" s="1"/>
      <c r="G46" s="15">
        <f t="shared" si="0"/>
        <v>0</v>
      </c>
    </row>
    <row r="47" spans="1:7" ht="15" thickBot="1" x14ac:dyDescent="0.35">
      <c r="A47" s="11">
        <v>34</v>
      </c>
      <c r="B47" s="11" t="s">
        <v>77</v>
      </c>
      <c r="C47" s="12" t="s">
        <v>78</v>
      </c>
      <c r="D47" s="13" t="str">
        <f>CONCATENATE('[1]Hoja1 (2)'!E35," - ",'[1]Hoja1 (2)'!F35)</f>
        <v>Scharlau - 0VEPA40AMB</v>
      </c>
      <c r="E47" s="14">
        <v>40</v>
      </c>
      <c r="F47" s="1"/>
      <c r="G47" s="15">
        <f t="shared" si="0"/>
        <v>0</v>
      </c>
    </row>
    <row r="48" spans="1:7" ht="15" thickBot="1" x14ac:dyDescent="0.35">
      <c r="A48" s="11">
        <v>35</v>
      </c>
      <c r="B48" s="11" t="s">
        <v>79</v>
      </c>
      <c r="C48" s="12" t="s">
        <v>80</v>
      </c>
      <c r="D48" s="13" t="str">
        <f>CONCATENATE('[1]Hoja1 (2)'!E36," - ",'[1]Hoja1 (2)'!F36)</f>
        <v>PANREAC - 1310861211</v>
      </c>
      <c r="E48" s="14">
        <v>10</v>
      </c>
      <c r="F48" s="1"/>
      <c r="G48" s="15">
        <f t="shared" si="0"/>
        <v>0</v>
      </c>
    </row>
    <row r="49" spans="1:7" ht="15" thickBot="1" x14ac:dyDescent="0.35">
      <c r="A49" s="11">
        <v>36</v>
      </c>
      <c r="B49" s="11" t="s">
        <v>81</v>
      </c>
      <c r="C49" s="12" t="s">
        <v>82</v>
      </c>
      <c r="D49" s="13" t="str">
        <f>CONCATENATE('[1]Hoja1 (2)'!E37," - ",'[1]Hoja1 (2)'!F37)</f>
        <v>Carlo Erba - 412422000</v>
      </c>
      <c r="E49" s="14">
        <v>41</v>
      </c>
      <c r="F49" s="1"/>
      <c r="G49" s="15">
        <f t="shared" si="0"/>
        <v>0</v>
      </c>
    </row>
    <row r="50" spans="1:7" ht="15" thickBot="1" x14ac:dyDescent="0.35">
      <c r="A50" s="11">
        <v>37</v>
      </c>
      <c r="B50" s="11" t="s">
        <v>83</v>
      </c>
      <c r="C50" s="12" t="s">
        <v>84</v>
      </c>
      <c r="D50" s="13" t="str">
        <f>CONCATENATE('[1]Hoja1 (2)'!E38," - ",'[1]Hoja1 (2)'!F38)</f>
        <v>J.T.BAKER - 52762500</v>
      </c>
      <c r="E50" s="14">
        <v>64</v>
      </c>
      <c r="F50" s="1"/>
      <c r="G50" s="15">
        <f t="shared" si="0"/>
        <v>0</v>
      </c>
    </row>
    <row r="51" spans="1:7" ht="15" thickBot="1" x14ac:dyDescent="0.35">
      <c r="A51" s="11">
        <v>38</v>
      </c>
      <c r="B51" s="11" t="s">
        <v>85</v>
      </c>
      <c r="C51" s="12" t="s">
        <v>86</v>
      </c>
      <c r="D51" s="13" t="str">
        <f>CONCATENATE('[1]Hoja1 (2)'!E39," - ",'[1]Hoja1 (2)'!F39)</f>
        <v>FILTER-LAB - 1300/80</v>
      </c>
      <c r="E51" s="14">
        <v>22</v>
      </c>
      <c r="F51" s="1"/>
      <c r="G51" s="15">
        <f t="shared" si="0"/>
        <v>0</v>
      </c>
    </row>
    <row r="52" spans="1:7" ht="15" thickBot="1" x14ac:dyDescent="0.35">
      <c r="A52" s="11">
        <v>39</v>
      </c>
      <c r="B52" s="11" t="s">
        <v>87</v>
      </c>
      <c r="C52" s="12" t="s">
        <v>88</v>
      </c>
      <c r="D52" s="13" t="str">
        <f>CONCATENATE('[1]Hoja1 (2)'!E40," - ",'[1]Hoja1 (2)'!F40)</f>
        <v>JT BAKER - 52792500</v>
      </c>
      <c r="E52" s="14">
        <v>4</v>
      </c>
      <c r="F52" s="1"/>
      <c r="G52" s="15">
        <f t="shared" si="0"/>
        <v>0</v>
      </c>
    </row>
    <row r="53" spans="1:7" ht="15" thickBot="1" x14ac:dyDescent="0.35">
      <c r="A53" s="11">
        <v>40</v>
      </c>
      <c r="B53" s="11" t="s">
        <v>89</v>
      </c>
      <c r="C53" s="12" t="s">
        <v>90</v>
      </c>
      <c r="D53" s="13" t="str">
        <f>CONCATENATE('[1]Hoja1 (2)'!E41," - ",'[1]Hoja1 (2)'!F41)</f>
        <v>FISHER - A456-1</v>
      </c>
      <c r="E53" s="14">
        <v>20</v>
      </c>
      <c r="F53" s="1"/>
      <c r="G53" s="15">
        <f t="shared" si="0"/>
        <v>0</v>
      </c>
    </row>
    <row r="54" spans="1:7" ht="15" thickBot="1" x14ac:dyDescent="0.35">
      <c r="A54" s="11">
        <v>41</v>
      </c>
      <c r="B54" s="11" t="s">
        <v>91</v>
      </c>
      <c r="C54" s="12" t="s">
        <v>92</v>
      </c>
      <c r="D54" s="13" t="str">
        <f>CONCATENATE('[1]Hoja1 (2)'!E42," - ",'[1]Hoja1 (2)'!F42)</f>
        <v>SIGMA ALDRICH   - 73594-25G-F</v>
      </c>
      <c r="E54" s="14">
        <v>4</v>
      </c>
      <c r="F54" s="1"/>
      <c r="G54" s="15">
        <f t="shared" si="0"/>
        <v>0</v>
      </c>
    </row>
    <row r="55" spans="1:7" ht="15" thickBot="1" x14ac:dyDescent="0.35">
      <c r="A55" s="11">
        <v>42</v>
      </c>
      <c r="B55" s="11" t="s">
        <v>93</v>
      </c>
      <c r="C55" s="12" t="s">
        <v>94</v>
      </c>
      <c r="D55" s="13" t="str">
        <f>CONCATENATE('[1]Hoja1 (2)'!E43," - ",'[1]Hoja1 (2)'!F43)</f>
        <v>SCHARLAB - AC10760050</v>
      </c>
      <c r="E55" s="14">
        <v>2</v>
      </c>
      <c r="F55" s="1"/>
      <c r="G55" s="15">
        <f t="shared" si="0"/>
        <v>0</v>
      </c>
    </row>
    <row r="56" spans="1:7" ht="15" thickBot="1" x14ac:dyDescent="0.35">
      <c r="A56" s="11">
        <v>43</v>
      </c>
      <c r="B56" s="11" t="s">
        <v>95</v>
      </c>
      <c r="C56" s="12" t="s">
        <v>96</v>
      </c>
      <c r="D56" s="13" t="str">
        <f>CONCATENATE('[1]Hoja1 (2)'!E44," - ",'[1]Hoja1 (2)'!F44)</f>
        <v>LABCOMERCIAL - 090.051-AM</v>
      </c>
      <c r="E56" s="14">
        <v>20</v>
      </c>
      <c r="F56" s="1"/>
      <c r="G56" s="15">
        <f t="shared" si="0"/>
        <v>0</v>
      </c>
    </row>
    <row r="57" spans="1:7" ht="15" thickBot="1" x14ac:dyDescent="0.35">
      <c r="A57" s="11">
        <v>44</v>
      </c>
      <c r="B57" s="11" t="s">
        <v>97</v>
      </c>
      <c r="C57" s="12" t="s">
        <v>98</v>
      </c>
      <c r="D57" s="13" t="str">
        <f>CONCATENATE('[1]Hoja1 (2)'!E45," - ",'[1]Hoja1 (2)'!F45)</f>
        <v>PHENOMENEX - 00B-4753-YO</v>
      </c>
      <c r="E57" s="14">
        <v>2</v>
      </c>
      <c r="F57" s="1"/>
      <c r="G57" s="15">
        <f t="shared" si="0"/>
        <v>0</v>
      </c>
    </row>
    <row r="58" spans="1:7" ht="15" thickBot="1" x14ac:dyDescent="0.35">
      <c r="A58" s="11">
        <v>45</v>
      </c>
      <c r="B58" s="11" t="s">
        <v>99</v>
      </c>
      <c r="C58" s="12" t="s">
        <v>100</v>
      </c>
      <c r="D58" s="13" t="str">
        <f>CONCATENATE('[1]Hoja1 (2)'!E46," - ",'[1]Hoja1 (2)'!F46)</f>
        <v>PHENOMENEX - 00D-4758-AN</v>
      </c>
      <c r="E58" s="14">
        <v>2</v>
      </c>
      <c r="F58" s="1"/>
      <c r="G58" s="15">
        <f t="shared" si="0"/>
        <v>0</v>
      </c>
    </row>
    <row r="59" spans="1:7" ht="15" thickBot="1" x14ac:dyDescent="0.35">
      <c r="A59" s="11">
        <v>46</v>
      </c>
      <c r="B59" s="11" t="s">
        <v>101</v>
      </c>
      <c r="C59" s="12" t="s">
        <v>102</v>
      </c>
      <c r="D59" s="13" t="str">
        <f>CONCATENATE('[1]Hoja1 (2)'!E47," - ",'[1]Hoja1 (2)'!F47)</f>
        <v>J.G.FINNERAN - 31509P-1232</v>
      </c>
      <c r="E59" s="14">
        <v>1</v>
      </c>
      <c r="F59" s="1"/>
      <c r="G59" s="15">
        <f t="shared" si="0"/>
        <v>0</v>
      </c>
    </row>
    <row r="60" spans="1:7" ht="15" thickBot="1" x14ac:dyDescent="0.35">
      <c r="A60" s="11">
        <v>47</v>
      </c>
      <c r="B60" s="11" t="s">
        <v>103</v>
      </c>
      <c r="C60" s="12" t="s">
        <v>104</v>
      </c>
      <c r="D60" s="13" t="str">
        <f>CONCATENATE('[1]Hoja1 (2)'!E48," - ",'[1]Hoja1 (2)'!F48)</f>
        <v>J.G.FINNERAN - 5330-09</v>
      </c>
      <c r="E60" s="14">
        <v>1</v>
      </c>
      <c r="F60" s="1"/>
      <c r="G60" s="15">
        <f t="shared" si="0"/>
        <v>0</v>
      </c>
    </row>
    <row r="61" spans="1:7" ht="15" thickBot="1" x14ac:dyDescent="0.35">
      <c r="A61" s="11">
        <v>48</v>
      </c>
      <c r="B61" s="11" t="s">
        <v>105</v>
      </c>
      <c r="C61" s="12" t="s">
        <v>106</v>
      </c>
      <c r="D61" s="13" t="str">
        <f>CONCATENATE('[1]Hoja1 (2)'!E49," - ",'[1]Hoja1 (2)'!F49)</f>
        <v>SCHARLAB   - AM0320050</v>
      </c>
      <c r="E61" s="14">
        <v>1</v>
      </c>
      <c r="F61" s="1"/>
      <c r="G61" s="15">
        <f t="shared" si="0"/>
        <v>0</v>
      </c>
    </row>
    <row r="62" spans="1:7" ht="15" thickBot="1" x14ac:dyDescent="0.35">
      <c r="A62" s="11">
        <v>49</v>
      </c>
      <c r="B62" s="11" t="s">
        <v>107</v>
      </c>
      <c r="C62" s="12" t="s">
        <v>108</v>
      </c>
      <c r="D62" s="13" t="str">
        <f>CONCATENATE('[1]Hoja1 (2)'!E50," - ",'[1]Hoja1 (2)'!F50)</f>
        <v>SCHARLAB - ME03262500</v>
      </c>
      <c r="E62" s="14">
        <v>8</v>
      </c>
      <c r="F62" s="1"/>
      <c r="G62" s="15">
        <f t="shared" si="0"/>
        <v>0</v>
      </c>
    </row>
    <row r="63" spans="1:7" ht="15" thickBot="1" x14ac:dyDescent="0.35">
      <c r="A63" s="11">
        <v>50</v>
      </c>
      <c r="B63" s="11" t="s">
        <v>109</v>
      </c>
      <c r="C63" s="12" t="s">
        <v>110</v>
      </c>
      <c r="D63" s="13" t="str">
        <f>CONCATENATE('[1]Hoja1 (2)'!E51," - ",'[1]Hoja1 (2)'!F51)</f>
        <v>BRUKER - BRHSC18022100</v>
      </c>
      <c r="E63" s="14">
        <v>5</v>
      </c>
      <c r="F63" s="1"/>
      <c r="G63" s="15">
        <f t="shared" si="0"/>
        <v>0</v>
      </c>
    </row>
    <row r="64" spans="1:7" ht="34.200000000000003" customHeight="1" thickBot="1" x14ac:dyDescent="0.35">
      <c r="A64" s="26"/>
      <c r="B64" s="16"/>
      <c r="C64" s="37"/>
      <c r="D64" s="13"/>
      <c r="E64" s="31" t="s">
        <v>116</v>
      </c>
      <c r="F64" s="32"/>
      <c r="G64" s="17">
        <f>SUM(G14:G63)</f>
        <v>0</v>
      </c>
    </row>
    <row r="65" spans="1:10" ht="15" thickBot="1" x14ac:dyDescent="0.35">
      <c r="A65" s="27"/>
      <c r="B65" s="18"/>
      <c r="C65" s="38"/>
      <c r="D65" s="13"/>
      <c r="E65" s="29">
        <v>0.21</v>
      </c>
      <c r="F65" s="30"/>
      <c r="G65" s="17">
        <f>+G64*0.21</f>
        <v>0</v>
      </c>
    </row>
    <row r="66" spans="1:10" ht="20.399999999999999" customHeight="1" thickBot="1" x14ac:dyDescent="0.35">
      <c r="A66" s="28"/>
      <c r="B66" s="19"/>
      <c r="C66" s="39"/>
      <c r="D66" s="13"/>
      <c r="E66" s="35" t="s">
        <v>4</v>
      </c>
      <c r="F66" s="36"/>
      <c r="G66" s="17">
        <f>+G64+G65</f>
        <v>0</v>
      </c>
    </row>
    <row r="67" spans="1:10" x14ac:dyDescent="0.3">
      <c r="C67" s="5"/>
      <c r="D67" s="5"/>
    </row>
    <row r="68" spans="1:10" x14ac:dyDescent="0.3">
      <c r="C68" s="5"/>
      <c r="D68" s="5"/>
    </row>
    <row r="69" spans="1:10" x14ac:dyDescent="0.3">
      <c r="C69" s="20" t="s">
        <v>5</v>
      </c>
      <c r="D69" s="20"/>
    </row>
    <row r="70" spans="1:10" x14ac:dyDescent="0.3">
      <c r="C70" s="20"/>
      <c r="D70" s="20"/>
    </row>
    <row r="71" spans="1:10" x14ac:dyDescent="0.3">
      <c r="C71" s="21" t="s">
        <v>6</v>
      </c>
      <c r="D71" s="21"/>
    </row>
    <row r="72" spans="1:10" ht="53.1" customHeight="1" x14ac:dyDescent="0.3">
      <c r="A72" s="23" t="s">
        <v>117</v>
      </c>
      <c r="B72" s="24"/>
      <c r="C72" s="24"/>
      <c r="D72" s="24"/>
      <c r="E72" s="24"/>
      <c r="F72" s="24"/>
      <c r="G72" s="24"/>
      <c r="H72" s="22"/>
      <c r="I72" s="22"/>
      <c r="J72" s="22"/>
    </row>
    <row r="73" spans="1:10" ht="35.1" customHeight="1" x14ac:dyDescent="0.3">
      <c r="A73" s="24"/>
      <c r="B73" s="24"/>
      <c r="C73" s="24"/>
      <c r="D73" s="24"/>
      <c r="E73" s="24"/>
      <c r="F73" s="24"/>
      <c r="G73" s="24"/>
      <c r="H73" s="22"/>
      <c r="I73" s="22"/>
      <c r="J73" s="22"/>
    </row>
    <row r="74" spans="1:10" ht="28.2" customHeight="1" x14ac:dyDescent="0.3">
      <c r="A74" s="24"/>
      <c r="B74" s="24"/>
      <c r="C74" s="24"/>
      <c r="D74" s="24"/>
      <c r="E74" s="24"/>
      <c r="F74" s="24"/>
      <c r="G74" s="24"/>
      <c r="H74" s="22"/>
      <c r="I74" s="22"/>
      <c r="J74" s="22"/>
    </row>
    <row r="75" spans="1:10" ht="48.6" customHeight="1" x14ac:dyDescent="0.3">
      <c r="A75" s="24"/>
      <c r="B75" s="24"/>
      <c r="C75" s="24"/>
      <c r="D75" s="24"/>
      <c r="E75" s="24"/>
      <c r="F75" s="24"/>
      <c r="G75" s="24"/>
      <c r="H75" s="22"/>
      <c r="I75" s="22"/>
      <c r="J75" s="22"/>
    </row>
    <row r="76" spans="1:10" x14ac:dyDescent="0.3">
      <c r="A76" s="24"/>
      <c r="B76" s="24"/>
      <c r="C76" s="24"/>
      <c r="D76" s="24"/>
      <c r="E76" s="24"/>
      <c r="F76" s="24"/>
      <c r="G76" s="24"/>
      <c r="H76" s="22"/>
      <c r="I76" s="22"/>
      <c r="J76" s="22"/>
    </row>
    <row r="77" spans="1:10" x14ac:dyDescent="0.3">
      <c r="A77" s="24"/>
      <c r="B77" s="24"/>
      <c r="C77" s="24"/>
      <c r="D77" s="24"/>
      <c r="E77" s="24"/>
      <c r="F77" s="24"/>
      <c r="G77" s="24"/>
      <c r="H77" s="22"/>
      <c r="I77" s="22"/>
      <c r="J77" s="22"/>
    </row>
    <row r="78" spans="1:10" x14ac:dyDescent="0.3">
      <c r="A78" s="24"/>
      <c r="B78" s="24"/>
      <c r="C78" s="24"/>
      <c r="D78" s="24"/>
      <c r="E78" s="24"/>
      <c r="F78" s="24"/>
      <c r="G78" s="24"/>
      <c r="H78" s="22"/>
      <c r="I78" s="22"/>
      <c r="J78" s="22"/>
    </row>
    <row r="79" spans="1:10" x14ac:dyDescent="0.3">
      <c r="A79" s="24"/>
      <c r="B79" s="24"/>
      <c r="C79" s="24"/>
      <c r="D79" s="24"/>
      <c r="E79" s="24"/>
      <c r="F79" s="24"/>
      <c r="G79" s="24"/>
      <c r="H79" s="22"/>
      <c r="I79" s="22"/>
      <c r="J79" s="22"/>
    </row>
    <row r="80" spans="1:10" x14ac:dyDescent="0.3">
      <c r="A80" s="24"/>
      <c r="B80" s="24"/>
      <c r="C80" s="24"/>
      <c r="D80" s="24"/>
      <c r="E80" s="24"/>
      <c r="F80" s="24"/>
      <c r="G80" s="24"/>
    </row>
  </sheetData>
  <mergeCells count="12">
    <mergeCell ref="A72:G80"/>
    <mergeCell ref="A1:G1"/>
    <mergeCell ref="A2:G2"/>
    <mergeCell ref="A64:A66"/>
    <mergeCell ref="E65:F65"/>
    <mergeCell ref="E64:F64"/>
    <mergeCell ref="A9:G9"/>
    <mergeCell ref="A11:C11"/>
    <mergeCell ref="A4:C4"/>
    <mergeCell ref="A5:C5"/>
    <mergeCell ref="E66:F66"/>
    <mergeCell ref="C64:C66"/>
  </mergeCells>
  <pageMargins left="0.51181102362204722" right="0.11811023622047245" top="0.74803149606299213" bottom="0.74803149606299213" header="0.31496062992125984" footer="0.31496062992125984"/>
  <pageSetup paperSize="9" orientation="portrait"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66-2023 ANEXO II PCAP</vt:lpstr>
      <vt:lpstr>'66-2023 ANEXO II PCAP'!_Toc46141779</vt:lpstr>
      <vt:lpstr>'66-2023 ANEXO II PCAP'!_Toc75344338</vt:lpstr>
      <vt:lpstr>'66-2023 ANEXO II PCAP'!_Toc75344339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Pesquera Rubio, Fernando</dc:creator>
  <cp:lastModifiedBy>Canelo Chamorro, Vanessa</cp:lastModifiedBy>
  <cp:lastPrinted>2021-08-11T11:54:31Z</cp:lastPrinted>
  <dcterms:created xsi:type="dcterms:W3CDTF">2021-08-11T10:54:43Z</dcterms:created>
  <dcterms:modified xsi:type="dcterms:W3CDTF">2023-10-18T11:46:12Z</dcterms:modified>
</cp:coreProperties>
</file>