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Coord. Ing. de Sist. e Inf. Criticas\02. Proyectos\53. SACE\Presupuestos\"/>
    </mc:Choice>
  </mc:AlternateContent>
  <xr:revisionPtr revIDLastSave="0" documentId="13_ncr:1_{6C626059-D060-42C7-B355-10C6E0E091AA}" xr6:coauthVersionLast="47" xr6:coauthVersionMax="47" xr10:uidLastSave="{00000000-0000-0000-0000-000000000000}"/>
  <bookViews>
    <workbookView xWindow="-120" yWindow="-120" windowWidth="29040" windowHeight="15840" xr2:uid="{E9E92D98-386E-4391-B72B-C95B6520C571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E10" i="1"/>
  <c r="E20" i="1"/>
  <c r="E27" i="1"/>
  <c r="E30" i="1"/>
  <c r="E35" i="1"/>
  <c r="E38" i="1"/>
  <c r="E50" i="1"/>
  <c r="E55" i="1"/>
  <c r="E58" i="1"/>
  <c r="E65" i="1"/>
  <c r="E75" i="1"/>
  <c r="E76" i="1"/>
  <c r="E77" i="1"/>
  <c r="E80" i="1"/>
  <c r="E79" i="1" s="1"/>
  <c r="E88" i="1"/>
  <c r="E86" i="1"/>
  <c r="E85" i="1" s="1"/>
  <c r="E83" i="1"/>
  <c r="E82" i="1" s="1"/>
  <c r="E74" i="1"/>
  <c r="E66" i="1"/>
  <c r="E67" i="1"/>
  <c r="E68" i="1"/>
  <c r="E69" i="1"/>
  <c r="E70" i="1"/>
  <c r="E71" i="1"/>
  <c r="E49" i="1"/>
  <c r="E51" i="1"/>
  <c r="E52" i="1"/>
  <c r="E53" i="1"/>
  <c r="E54" i="1"/>
  <c r="E56" i="1"/>
  <c r="E57" i="1"/>
  <c r="E59" i="1"/>
  <c r="E60" i="1"/>
  <c r="E61" i="1"/>
  <c r="E62" i="1"/>
  <c r="E48" i="1"/>
  <c r="E44" i="1"/>
  <c r="E45" i="1"/>
  <c r="E43" i="1"/>
  <c r="E28" i="1"/>
  <c r="E29" i="1"/>
  <c r="E31" i="1"/>
  <c r="E32" i="1"/>
  <c r="E33" i="1"/>
  <c r="E34" i="1"/>
  <c r="E36" i="1"/>
  <c r="E37" i="1"/>
  <c r="E39" i="1"/>
  <c r="E40" i="1"/>
  <c r="E14" i="1"/>
  <c r="E15" i="1"/>
  <c r="E16" i="1"/>
  <c r="E17" i="1"/>
  <c r="E18" i="1"/>
  <c r="E19" i="1"/>
  <c r="E21" i="1"/>
  <c r="E22" i="1"/>
  <c r="E23" i="1"/>
  <c r="E24" i="1"/>
  <c r="E3" i="1"/>
  <c r="E4" i="1"/>
  <c r="E5" i="1"/>
  <c r="E6" i="1"/>
  <c r="E8" i="1"/>
  <c r="E9" i="1"/>
  <c r="E11" i="1"/>
  <c r="E42" i="1" l="1"/>
  <c r="E47" i="1"/>
  <c r="E73" i="1"/>
  <c r="E26" i="1"/>
  <c r="E64" i="1"/>
  <c r="E13" i="1"/>
  <c r="E2" i="1"/>
  <c r="E91" i="1" l="1"/>
  <c r="E92" i="1" l="1"/>
  <c r="E93" i="1"/>
  <c r="E94" i="1" l="1"/>
  <c r="E95" i="1" s="1"/>
  <c r="E96" i="1" s="1"/>
</calcChain>
</file>

<file path=xl/sharedStrings.xml><?xml version="1.0" encoding="utf-8"?>
<sst xmlns="http://schemas.openxmlformats.org/spreadsheetml/2006/main" count="90" uniqueCount="78">
  <si>
    <t>AUDITORÍA Y ESTUDIOS PREVIOS</t>
  </si>
  <si>
    <t>Auditoría funcional del sistema</t>
  </si>
  <si>
    <t>Identificación de alto nivel de las integraciones existentes</t>
  </si>
  <si>
    <t>Auditoría de ciberseguridad</t>
  </si>
  <si>
    <t>Auditoría revisión de normas aplicables</t>
  </si>
  <si>
    <t>Establecimiento de matriz de requisitos</t>
  </si>
  <si>
    <t>Auditoría de intergración con equipos de estación y puesto central</t>
  </si>
  <si>
    <t>Auditoría de intergración con COMMIT</t>
  </si>
  <si>
    <t>Elaboración de informe inicial de auditoría</t>
  </si>
  <si>
    <t>Documentación</t>
  </si>
  <si>
    <t>DISEÑO, DESARROLLO E INGENIERÍA</t>
  </si>
  <si>
    <t>Diseño funcional, arquitectura del sistema, IHM y ergonomía</t>
  </si>
  <si>
    <t>Diseño infraestructura TI e interfaces con terceros sistemas</t>
  </si>
  <si>
    <t>Diseño de la integración con equipos de estación e IHM</t>
  </si>
  <si>
    <t>Diseño de la integración con COMMIT</t>
  </si>
  <si>
    <t>Análisis de riesgos</t>
  </si>
  <si>
    <t>Análisis de RAMS</t>
  </si>
  <si>
    <t>Diseño de Ciberseguridad</t>
  </si>
  <si>
    <t>Diseño plan de pruebas global</t>
  </si>
  <si>
    <t>Diseño plan de trabajo para despliegue</t>
  </si>
  <si>
    <t>Diseño de plataforma para gemelo digital y asistente virtual IA</t>
  </si>
  <si>
    <t>Documentación: guía de diseños, especificaciones técnicas,  arquitecturas y pruebas</t>
  </si>
  <si>
    <t>PREPRODUCCIÓN Y PUEBAS SAT</t>
  </si>
  <si>
    <t>Despliegue plataforma de preproducción (arquitectura)</t>
  </si>
  <si>
    <t>Despliegue plataforma de preproducción (aplicaciones)</t>
  </si>
  <si>
    <t>Integración equipamiento de estación para pruebas en CTE</t>
  </si>
  <si>
    <t>Desarrollo y despliegue de la integración con equipos de estación e IHM</t>
  </si>
  <si>
    <t>Desarrollo y despliegue de la integración con COMMIT</t>
  </si>
  <si>
    <t>Desarrollo y despliegue de medidas de Ciberseguridad</t>
  </si>
  <si>
    <t>Desarrollo y despliegue IHM y ergonomía</t>
  </si>
  <si>
    <t>Pruebas de la plataforma de preproducción (arquitectura)</t>
  </si>
  <si>
    <t>Pruebas de la plataforma de preproducción (aplicaciones)</t>
  </si>
  <si>
    <t>Pruebas de la integración con equipos de estación e IHM</t>
  </si>
  <si>
    <t>Pruebas de la integración con COMMIT</t>
  </si>
  <si>
    <t>Pruebas sobre medidas de Ciberseguridad</t>
  </si>
  <si>
    <t>Pruebas sobre IHM y ergonomía</t>
  </si>
  <si>
    <t>Documentación: revisión de diseños, desarrollos, guias de despliegue y pruebas</t>
  </si>
  <si>
    <t>ENTORNO DE FORMACIÓN</t>
  </si>
  <si>
    <t>Integración del equipamiento instalado en el aula de estaciones</t>
  </si>
  <si>
    <t>Plan de pruebas del entorno de formación</t>
  </si>
  <si>
    <t>ENTORNO DE PRODUCCIÓN</t>
  </si>
  <si>
    <t>Despliegue plataforma de producción (arquitectura)</t>
  </si>
  <si>
    <t>Despliegue plataforma de producción (aplicaciones)</t>
  </si>
  <si>
    <t>Despliegue de plataforma para gemelo digital y asistente virtual IA</t>
  </si>
  <si>
    <t>Pruebas de la plataforma de producción (arquitectura)</t>
  </si>
  <si>
    <t>Pruebas de la plataforma de producción (aplicaciones)</t>
  </si>
  <si>
    <t>Pruebas de plataforma para gemelo digital y asistente virtual IA</t>
  </si>
  <si>
    <t>INTEGRACIÓN EN ESTACIÓN Y TICS PILOTO</t>
  </si>
  <si>
    <t>Integración estación piloto</t>
  </si>
  <si>
    <t>Integración de puesto operador COMMIT piloto</t>
  </si>
  <si>
    <t>Integración de puesto operador TICS piloto</t>
  </si>
  <si>
    <t>Integración de puesto operador Puesto Central piloto</t>
  </si>
  <si>
    <t>Plan de pruebas</t>
  </si>
  <si>
    <t>Despliegue y puesta en marcha en  pilotos</t>
  </si>
  <si>
    <t>Documentación y Pruebas completas en  pilotos</t>
  </si>
  <si>
    <t>DESPLIEGUE SCADA EN RED DE METRO</t>
  </si>
  <si>
    <t>Plan de despliegue masivo</t>
  </si>
  <si>
    <t>Despliegue masivo estaciones</t>
  </si>
  <si>
    <t>Gestión de residuos</t>
  </si>
  <si>
    <t>DOCUMENTACIÓN</t>
  </si>
  <si>
    <t>Documentación final de obra</t>
  </si>
  <si>
    <t>FORMACIÓN</t>
  </si>
  <si>
    <t>Cursos de formación</t>
  </si>
  <si>
    <t>GARANTIA Y EVOLUTIVOS</t>
  </si>
  <si>
    <t>Garantía y evolutivos</t>
  </si>
  <si>
    <t>Total 0</t>
  </si>
  <si>
    <t>PARTIDAS</t>
  </si>
  <si>
    <t>UNIDADES PREVISTAS</t>
  </si>
  <si>
    <t>PRECIO UNITARIO MÁXIMO SIN IVA</t>
  </si>
  <si>
    <t>TOTAL PARTIDA SIN IVA</t>
  </si>
  <si>
    <t>PRECIO UNITARIO SIN IVA</t>
  </si>
  <si>
    <t>gastos generales</t>
  </si>
  <si>
    <t>%</t>
  </si>
  <si>
    <t xml:space="preserve">beneficio industrial </t>
  </si>
  <si>
    <t>IVA</t>
  </si>
  <si>
    <t>TOTAL OFERTA CON IVA</t>
  </si>
  <si>
    <t>Para la elaboración de este documento se tendrán en cuenta las Notas del apartado 27 del cuadro resumen del Pliego de Condiciones Particulares.</t>
  </si>
  <si>
    <t>TOTAL OFERTA SIN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</si>
</sst>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4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40F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9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0C0C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 applyProtection="1">
      <alignment horizontal="center" vertical="center"/>
      <protection locked="0"/>
    </xf>
    <xf numFmtId="4" fontId="4" fillId="2" borderId="0" xfId="0" applyNumberFormat="1" applyFont="1" applyFill="1" applyAlignment="1" applyProtection="1">
      <alignment vertical="top"/>
      <protection locked="0"/>
    </xf>
    <xf numFmtId="0" fontId="0" fillId="0" borderId="0" xfId="0" applyProtection="1">
      <protection locked="0"/>
    </xf>
    <xf numFmtId="0" fontId="5" fillId="3" borderId="0" xfId="0" applyFont="1" applyFill="1" applyAlignment="1" applyProtection="1">
      <alignment vertical="top"/>
      <protection locked="0"/>
    </xf>
    <xf numFmtId="0" fontId="0" fillId="0" borderId="0" xfId="0" applyAlignment="1" applyProtection="1">
      <alignment horizontal="right" wrapText="1"/>
      <protection locked="0"/>
    </xf>
    <xf numFmtId="9" fontId="0" fillId="0" borderId="1" xfId="1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 wrapText="1"/>
    </xf>
    <xf numFmtId="49" fontId="3" fillId="2" borderId="0" xfId="0" applyNumberFormat="1" applyFont="1" applyFill="1" applyAlignment="1" applyProtection="1">
      <alignment vertical="top" wrapText="1"/>
    </xf>
    <xf numFmtId="3" fontId="4" fillId="2" borderId="0" xfId="0" applyNumberFormat="1" applyFont="1" applyFill="1" applyAlignment="1" applyProtection="1">
      <alignment vertical="top"/>
    </xf>
    <xf numFmtId="4" fontId="4" fillId="2" borderId="0" xfId="0" applyNumberFormat="1" applyFont="1" applyFill="1" applyAlignment="1" applyProtection="1">
      <alignment vertical="top"/>
    </xf>
    <xf numFmtId="49" fontId="5" fillId="0" borderId="0" xfId="0" applyNumberFormat="1" applyFont="1" applyAlignment="1" applyProtection="1">
      <alignment vertical="top" wrapText="1"/>
    </xf>
    <xf numFmtId="4" fontId="5" fillId="0" borderId="0" xfId="0" applyNumberFormat="1" applyFont="1" applyAlignment="1" applyProtection="1">
      <alignment vertical="top"/>
    </xf>
    <xf numFmtId="0" fontId="5" fillId="3" borderId="0" xfId="0" applyFont="1" applyFill="1" applyAlignment="1" applyProtection="1">
      <alignment vertical="top" wrapText="1"/>
    </xf>
    <xf numFmtId="0" fontId="5" fillId="3" borderId="0" xfId="0" applyFont="1" applyFill="1" applyAlignment="1" applyProtection="1">
      <alignment vertical="top"/>
    </xf>
    <xf numFmtId="49" fontId="3" fillId="0" borderId="0" xfId="0" applyNumberFormat="1" applyFont="1" applyAlignment="1" applyProtection="1">
      <alignment vertical="top" wrapText="1"/>
    </xf>
    <xf numFmtId="3" fontId="5" fillId="0" borderId="0" xfId="0" applyNumberFormat="1" applyFont="1" applyAlignment="1" applyProtection="1">
      <alignment vertical="top"/>
    </xf>
    <xf numFmtId="0" fontId="0" fillId="0" borderId="0" xfId="0" applyProtection="1"/>
    <xf numFmtId="0" fontId="8" fillId="0" borderId="0" xfId="0" applyFont="1" applyAlignment="1" applyProtection="1">
      <alignment horizontal="right"/>
    </xf>
    <xf numFmtId="0" fontId="9" fillId="0" borderId="0" xfId="0" applyFont="1" applyAlignment="1" applyProtection="1">
      <alignment horizontal="justify" vertical="center"/>
    </xf>
    <xf numFmtId="8" fontId="7" fillId="0" borderId="1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right"/>
      <protection locked="0"/>
    </xf>
    <xf numFmtId="44" fontId="5" fillId="0" borderId="0" xfId="2" applyFont="1" applyAlignment="1" applyProtection="1">
      <alignment vertical="top"/>
      <protection locked="0"/>
    </xf>
    <xf numFmtId="44" fontId="5" fillId="3" borderId="0" xfId="2" applyFont="1" applyFill="1" applyAlignment="1" applyProtection="1">
      <alignment vertical="top"/>
      <protection locked="0"/>
    </xf>
    <xf numFmtId="44" fontId="4" fillId="2" borderId="0" xfId="2" applyFont="1" applyFill="1" applyAlignment="1" applyProtection="1">
      <alignment vertical="top"/>
      <protection locked="0"/>
    </xf>
    <xf numFmtId="44" fontId="4" fillId="0" borderId="0" xfId="2" applyFont="1" applyAlignment="1" applyProtection="1">
      <alignment vertical="top"/>
      <protection locked="0"/>
    </xf>
    <xf numFmtId="44" fontId="5" fillId="0" borderId="0" xfId="2" applyFont="1" applyAlignment="1" applyProtection="1">
      <alignment vertical="top"/>
    </xf>
    <xf numFmtId="44" fontId="5" fillId="3" borderId="0" xfId="2" applyFont="1" applyFill="1" applyAlignment="1" applyProtection="1">
      <alignment vertical="top"/>
    </xf>
    <xf numFmtId="44" fontId="4" fillId="2" borderId="0" xfId="2" applyFont="1" applyFill="1" applyAlignment="1" applyProtection="1">
      <alignment vertical="top"/>
    </xf>
    <xf numFmtId="44" fontId="4" fillId="0" borderId="0" xfId="2" applyFont="1" applyAlignment="1" applyProtection="1">
      <alignment vertical="top"/>
    </xf>
    <xf numFmtId="44" fontId="6" fillId="0" borderId="0" xfId="2" applyFont="1" applyAlignment="1" applyProtection="1">
      <alignment vertical="top"/>
    </xf>
  </cellXfs>
  <cellStyles count="3">
    <cellStyle name="Moneda" xfId="2" builtinId="4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E6F0A-F2BE-4361-B6D6-C0B926C43BAB}">
  <dimension ref="A1:E100"/>
  <sheetViews>
    <sheetView tabSelected="1" workbookViewId="0">
      <pane ySplit="1" topLeftCell="A2" activePane="bottomLeft" state="frozen"/>
      <selection pane="bottomLeft" activeCell="D4" sqref="D4"/>
    </sheetView>
  </sheetViews>
  <sheetFormatPr baseColWidth="10" defaultColWidth="11.5703125" defaultRowHeight="15" x14ac:dyDescent="0.25"/>
  <cols>
    <col min="1" max="1" width="44" style="17" customWidth="1"/>
    <col min="2" max="2" width="11.28515625" style="17" customWidth="1"/>
    <col min="3" max="3" width="16.42578125" style="17" customWidth="1"/>
    <col min="4" max="4" width="15.42578125" style="3" customWidth="1"/>
    <col min="5" max="5" width="13.85546875" style="17" customWidth="1"/>
    <col min="6" max="16384" width="11.5703125" style="3"/>
  </cols>
  <sheetData>
    <row r="1" spans="1:5" s="1" customFormat="1" ht="25.5" x14ac:dyDescent="0.25">
      <c r="A1" s="7" t="s">
        <v>66</v>
      </c>
      <c r="B1" s="7" t="s">
        <v>67</v>
      </c>
      <c r="C1" s="7" t="s">
        <v>68</v>
      </c>
      <c r="D1" s="7" t="s">
        <v>70</v>
      </c>
      <c r="E1" s="7" t="s">
        <v>69</v>
      </c>
    </row>
    <row r="2" spans="1:5" x14ac:dyDescent="0.25">
      <c r="A2" s="8" t="s">
        <v>0</v>
      </c>
      <c r="B2" s="9"/>
      <c r="C2" s="10"/>
      <c r="D2" s="2"/>
      <c r="E2" s="10">
        <f>SUM(E3:E11)</f>
        <v>0</v>
      </c>
    </row>
    <row r="3" spans="1:5" x14ac:dyDescent="0.25">
      <c r="A3" s="11" t="s">
        <v>1</v>
      </c>
      <c r="B3" s="12">
        <v>1</v>
      </c>
      <c r="C3" s="26">
        <v>8223.99</v>
      </c>
      <c r="D3" s="22"/>
      <c r="E3" s="30">
        <f t="shared" ref="E3:E11" si="0">ROUND(B3*D3,2)</f>
        <v>0</v>
      </c>
    </row>
    <row r="4" spans="1:5" x14ac:dyDescent="0.25">
      <c r="A4" s="11" t="s">
        <v>2</v>
      </c>
      <c r="B4" s="12">
        <v>1</v>
      </c>
      <c r="C4" s="26">
        <v>8223.99</v>
      </c>
      <c r="D4" s="22"/>
      <c r="E4" s="30">
        <f t="shared" si="0"/>
        <v>0</v>
      </c>
    </row>
    <row r="5" spans="1:5" x14ac:dyDescent="0.25">
      <c r="A5" s="11" t="s">
        <v>3</v>
      </c>
      <c r="B5" s="12">
        <v>1</v>
      </c>
      <c r="C5" s="26">
        <v>8223.99</v>
      </c>
      <c r="D5" s="22"/>
      <c r="E5" s="30">
        <f t="shared" si="0"/>
        <v>0</v>
      </c>
    </row>
    <row r="6" spans="1:5" x14ac:dyDescent="0.25">
      <c r="A6" s="11" t="s">
        <v>4</v>
      </c>
      <c r="B6" s="12">
        <v>1</v>
      </c>
      <c r="C6" s="26">
        <v>8223.99</v>
      </c>
      <c r="D6" s="22"/>
      <c r="E6" s="30">
        <f t="shared" si="0"/>
        <v>0</v>
      </c>
    </row>
    <row r="7" spans="1:5" x14ac:dyDescent="0.25">
      <c r="A7" s="11" t="s">
        <v>5</v>
      </c>
      <c r="B7" s="12">
        <v>1</v>
      </c>
      <c r="C7" s="26">
        <v>8223.99</v>
      </c>
      <c r="D7" s="22"/>
      <c r="E7" s="30">
        <f t="shared" si="0"/>
        <v>0</v>
      </c>
    </row>
    <row r="8" spans="1:5" ht="22.5" x14ac:dyDescent="0.25">
      <c r="A8" s="11" t="s">
        <v>6</v>
      </c>
      <c r="B8" s="12">
        <v>1</v>
      </c>
      <c r="C8" s="26">
        <v>8223.99</v>
      </c>
      <c r="D8" s="22"/>
      <c r="E8" s="30">
        <f t="shared" si="0"/>
        <v>0</v>
      </c>
    </row>
    <row r="9" spans="1:5" x14ac:dyDescent="0.25">
      <c r="A9" s="11" t="s">
        <v>7</v>
      </c>
      <c r="B9" s="12">
        <v>1</v>
      </c>
      <c r="C9" s="26">
        <v>8223.99</v>
      </c>
      <c r="D9" s="22"/>
      <c r="E9" s="30">
        <f t="shared" si="0"/>
        <v>0</v>
      </c>
    </row>
    <row r="10" spans="1:5" x14ac:dyDescent="0.25">
      <c r="A10" s="11" t="s">
        <v>8</v>
      </c>
      <c r="B10" s="12">
        <v>1</v>
      </c>
      <c r="C10" s="26">
        <v>4299.54</v>
      </c>
      <c r="D10" s="22"/>
      <c r="E10" s="30">
        <f t="shared" si="0"/>
        <v>0</v>
      </c>
    </row>
    <row r="11" spans="1:5" x14ac:dyDescent="0.25">
      <c r="A11" s="11" t="s">
        <v>9</v>
      </c>
      <c r="B11" s="12">
        <v>1</v>
      </c>
      <c r="C11" s="26">
        <v>4299.54</v>
      </c>
      <c r="D11" s="22"/>
      <c r="E11" s="30">
        <f t="shared" si="0"/>
        <v>0</v>
      </c>
    </row>
    <row r="12" spans="1:5" x14ac:dyDescent="0.25">
      <c r="A12" s="13"/>
      <c r="B12" s="14"/>
      <c r="C12" s="27"/>
      <c r="D12" s="23"/>
      <c r="E12" s="27"/>
    </row>
    <row r="13" spans="1:5" x14ac:dyDescent="0.25">
      <c r="A13" s="8" t="s">
        <v>10</v>
      </c>
      <c r="B13" s="9"/>
      <c r="C13" s="28"/>
      <c r="D13" s="24"/>
      <c r="E13" s="28">
        <f>SUM(E14:E24)</f>
        <v>0</v>
      </c>
    </row>
    <row r="14" spans="1:5" x14ac:dyDescent="0.25">
      <c r="A14" s="11" t="s">
        <v>11</v>
      </c>
      <c r="B14" s="12">
        <v>1</v>
      </c>
      <c r="C14" s="26">
        <v>17270.47</v>
      </c>
      <c r="D14" s="22"/>
      <c r="E14" s="30">
        <f t="shared" ref="E14:E24" si="1">ROUND(B14*D14,2)</f>
        <v>0</v>
      </c>
    </row>
    <row r="15" spans="1:5" x14ac:dyDescent="0.25">
      <c r="A15" s="11" t="s">
        <v>12</v>
      </c>
      <c r="B15" s="12">
        <v>1</v>
      </c>
      <c r="C15" s="26">
        <v>45678.49</v>
      </c>
      <c r="D15" s="22"/>
      <c r="E15" s="30">
        <f t="shared" si="1"/>
        <v>0</v>
      </c>
    </row>
    <row r="16" spans="1:5" x14ac:dyDescent="0.25">
      <c r="A16" s="11" t="s">
        <v>13</v>
      </c>
      <c r="B16" s="12">
        <v>1</v>
      </c>
      <c r="C16" s="26">
        <v>28338.49</v>
      </c>
      <c r="D16" s="22"/>
      <c r="E16" s="30">
        <f t="shared" si="1"/>
        <v>0</v>
      </c>
    </row>
    <row r="17" spans="1:5" x14ac:dyDescent="0.25">
      <c r="A17" s="11" t="s">
        <v>14</v>
      </c>
      <c r="B17" s="12">
        <v>1</v>
      </c>
      <c r="C17" s="26">
        <v>38538.49</v>
      </c>
      <c r="D17" s="22"/>
      <c r="E17" s="30">
        <f t="shared" si="1"/>
        <v>0</v>
      </c>
    </row>
    <row r="18" spans="1:5" x14ac:dyDescent="0.25">
      <c r="A18" s="11" t="s">
        <v>15</v>
      </c>
      <c r="B18" s="12">
        <v>1</v>
      </c>
      <c r="C18" s="26">
        <v>15780.25</v>
      </c>
      <c r="D18" s="22"/>
      <c r="E18" s="30">
        <f t="shared" si="1"/>
        <v>0</v>
      </c>
    </row>
    <row r="19" spans="1:5" x14ac:dyDescent="0.25">
      <c r="A19" s="11" t="s">
        <v>16</v>
      </c>
      <c r="B19" s="12">
        <v>1</v>
      </c>
      <c r="C19" s="26">
        <v>15780.25</v>
      </c>
      <c r="D19" s="22"/>
      <c r="E19" s="30">
        <f t="shared" si="1"/>
        <v>0</v>
      </c>
    </row>
    <row r="20" spans="1:5" x14ac:dyDescent="0.25">
      <c r="A20" s="11" t="s">
        <v>17</v>
      </c>
      <c r="B20" s="12">
        <v>1</v>
      </c>
      <c r="C20" s="26">
        <v>15780.25</v>
      </c>
      <c r="D20" s="22"/>
      <c r="E20" s="30">
        <f t="shared" si="1"/>
        <v>0</v>
      </c>
    </row>
    <row r="21" spans="1:5" x14ac:dyDescent="0.25">
      <c r="A21" s="11" t="s">
        <v>18</v>
      </c>
      <c r="B21" s="12">
        <v>1</v>
      </c>
      <c r="C21" s="26">
        <v>15780.25</v>
      </c>
      <c r="D21" s="22"/>
      <c r="E21" s="30">
        <f t="shared" si="1"/>
        <v>0</v>
      </c>
    </row>
    <row r="22" spans="1:5" x14ac:dyDescent="0.25">
      <c r="A22" s="11" t="s">
        <v>19</v>
      </c>
      <c r="B22" s="12">
        <v>1</v>
      </c>
      <c r="C22" s="26">
        <v>14210.47</v>
      </c>
      <c r="D22" s="22"/>
      <c r="E22" s="30">
        <f t="shared" si="1"/>
        <v>0</v>
      </c>
    </row>
    <row r="23" spans="1:5" x14ac:dyDescent="0.25">
      <c r="A23" s="11" t="s">
        <v>20</v>
      </c>
      <c r="B23" s="12">
        <v>1</v>
      </c>
      <c r="C23" s="26">
        <v>46563</v>
      </c>
      <c r="D23" s="22"/>
      <c r="E23" s="30">
        <f t="shared" si="1"/>
        <v>0</v>
      </c>
    </row>
    <row r="24" spans="1:5" ht="22.5" x14ac:dyDescent="0.25">
      <c r="A24" s="11" t="s">
        <v>21</v>
      </c>
      <c r="B24" s="12">
        <v>1</v>
      </c>
      <c r="C24" s="26">
        <v>14210.47</v>
      </c>
      <c r="D24" s="22"/>
      <c r="E24" s="30">
        <f t="shared" si="1"/>
        <v>0</v>
      </c>
    </row>
    <row r="25" spans="1:5" x14ac:dyDescent="0.25">
      <c r="A25" s="13"/>
      <c r="B25" s="14"/>
      <c r="C25" s="27"/>
      <c r="D25" s="23"/>
      <c r="E25" s="27"/>
    </row>
    <row r="26" spans="1:5" x14ac:dyDescent="0.25">
      <c r="A26" s="8" t="s">
        <v>22</v>
      </c>
      <c r="B26" s="9"/>
      <c r="C26" s="28"/>
      <c r="D26" s="24"/>
      <c r="E26" s="28">
        <f>SUM(E27:E40)</f>
        <v>0</v>
      </c>
    </row>
    <row r="27" spans="1:5" x14ac:dyDescent="0.25">
      <c r="A27" s="11" t="s">
        <v>23</v>
      </c>
      <c r="B27" s="12">
        <v>1</v>
      </c>
      <c r="C27" s="26">
        <v>97957.89</v>
      </c>
      <c r="D27" s="22"/>
      <c r="E27" s="30">
        <f t="shared" ref="E27:E40" si="2">ROUND(B27*D27,2)</f>
        <v>0</v>
      </c>
    </row>
    <row r="28" spans="1:5" x14ac:dyDescent="0.25">
      <c r="A28" s="11" t="s">
        <v>24</v>
      </c>
      <c r="B28" s="12">
        <v>1</v>
      </c>
      <c r="C28" s="26">
        <v>34544.99</v>
      </c>
      <c r="D28" s="22"/>
      <c r="E28" s="30">
        <f t="shared" si="2"/>
        <v>0</v>
      </c>
    </row>
    <row r="29" spans="1:5" x14ac:dyDescent="0.25">
      <c r="A29" s="11" t="s">
        <v>25</v>
      </c>
      <c r="B29" s="12">
        <v>1</v>
      </c>
      <c r="C29" s="26">
        <v>34544.99</v>
      </c>
      <c r="D29" s="22"/>
      <c r="E29" s="30">
        <f t="shared" si="2"/>
        <v>0</v>
      </c>
    </row>
    <row r="30" spans="1:5" ht="22.5" x14ac:dyDescent="0.25">
      <c r="A30" s="11" t="s">
        <v>26</v>
      </c>
      <c r="B30" s="12">
        <v>1</v>
      </c>
      <c r="C30" s="26">
        <v>34544.99</v>
      </c>
      <c r="D30" s="22"/>
      <c r="E30" s="30">
        <f t="shared" si="2"/>
        <v>0</v>
      </c>
    </row>
    <row r="31" spans="1:5" x14ac:dyDescent="0.25">
      <c r="A31" s="11" t="s">
        <v>27</v>
      </c>
      <c r="B31" s="12">
        <v>1</v>
      </c>
      <c r="C31" s="26">
        <v>35798.559999999998</v>
      </c>
      <c r="D31" s="22"/>
      <c r="E31" s="30">
        <f t="shared" si="2"/>
        <v>0</v>
      </c>
    </row>
    <row r="32" spans="1:5" x14ac:dyDescent="0.25">
      <c r="A32" s="11" t="s">
        <v>28</v>
      </c>
      <c r="B32" s="12">
        <v>1</v>
      </c>
      <c r="C32" s="26">
        <v>34544.99</v>
      </c>
      <c r="D32" s="22"/>
      <c r="E32" s="30">
        <f t="shared" si="2"/>
        <v>0</v>
      </c>
    </row>
    <row r="33" spans="1:5" x14ac:dyDescent="0.25">
      <c r="A33" s="11" t="s">
        <v>29</v>
      </c>
      <c r="B33" s="12">
        <v>1</v>
      </c>
      <c r="C33" s="26">
        <v>34544.99</v>
      </c>
      <c r="D33" s="22"/>
      <c r="E33" s="30">
        <f t="shared" si="2"/>
        <v>0</v>
      </c>
    </row>
    <row r="34" spans="1:5" x14ac:dyDescent="0.25">
      <c r="A34" s="11" t="s">
        <v>30</v>
      </c>
      <c r="B34" s="12">
        <v>1</v>
      </c>
      <c r="C34" s="26">
        <v>33831.58</v>
      </c>
      <c r="D34" s="22"/>
      <c r="E34" s="30">
        <f t="shared" si="2"/>
        <v>0</v>
      </c>
    </row>
    <row r="35" spans="1:5" x14ac:dyDescent="0.25">
      <c r="A35" s="11" t="s">
        <v>31</v>
      </c>
      <c r="B35" s="12">
        <v>1</v>
      </c>
      <c r="C35" s="26">
        <v>33831.58</v>
      </c>
      <c r="D35" s="22"/>
      <c r="E35" s="30">
        <f t="shared" si="2"/>
        <v>0</v>
      </c>
    </row>
    <row r="36" spans="1:5" x14ac:dyDescent="0.25">
      <c r="A36" s="11" t="s">
        <v>32</v>
      </c>
      <c r="B36" s="12">
        <v>1</v>
      </c>
      <c r="C36" s="26">
        <v>33831.58</v>
      </c>
      <c r="D36" s="22"/>
      <c r="E36" s="30">
        <f t="shared" si="2"/>
        <v>0</v>
      </c>
    </row>
    <row r="37" spans="1:5" x14ac:dyDescent="0.25">
      <c r="A37" s="11" t="s">
        <v>33</v>
      </c>
      <c r="B37" s="12">
        <v>1</v>
      </c>
      <c r="C37" s="26">
        <v>41071.64</v>
      </c>
      <c r="D37" s="22"/>
      <c r="E37" s="30">
        <f t="shared" si="2"/>
        <v>0</v>
      </c>
    </row>
    <row r="38" spans="1:5" x14ac:dyDescent="0.25">
      <c r="A38" s="11" t="s">
        <v>34</v>
      </c>
      <c r="B38" s="12">
        <v>1</v>
      </c>
      <c r="C38" s="26">
        <v>33831.58</v>
      </c>
      <c r="D38" s="22"/>
      <c r="E38" s="30">
        <f t="shared" si="2"/>
        <v>0</v>
      </c>
    </row>
    <row r="39" spans="1:5" x14ac:dyDescent="0.25">
      <c r="A39" s="11" t="s">
        <v>35</v>
      </c>
      <c r="B39" s="12">
        <v>1</v>
      </c>
      <c r="C39" s="26">
        <v>33831.58</v>
      </c>
      <c r="D39" s="22"/>
      <c r="E39" s="30">
        <f t="shared" si="2"/>
        <v>0</v>
      </c>
    </row>
    <row r="40" spans="1:5" ht="22.5" x14ac:dyDescent="0.25">
      <c r="A40" s="11" t="s">
        <v>36</v>
      </c>
      <c r="B40" s="12">
        <v>1</v>
      </c>
      <c r="C40" s="26">
        <v>12860.71</v>
      </c>
      <c r="D40" s="22"/>
      <c r="E40" s="30">
        <f t="shared" si="2"/>
        <v>0</v>
      </c>
    </row>
    <row r="41" spans="1:5" x14ac:dyDescent="0.25">
      <c r="A41" s="13"/>
      <c r="B41" s="14"/>
      <c r="C41" s="27"/>
      <c r="D41" s="23"/>
      <c r="E41" s="27"/>
    </row>
    <row r="42" spans="1:5" x14ac:dyDescent="0.25">
      <c r="A42" s="8" t="s">
        <v>37</v>
      </c>
      <c r="B42" s="9"/>
      <c r="C42" s="28"/>
      <c r="D42" s="24"/>
      <c r="E42" s="28">
        <f>SUM(E43:E45)</f>
        <v>0</v>
      </c>
    </row>
    <row r="43" spans="1:5" ht="22.5" x14ac:dyDescent="0.25">
      <c r="A43" s="11" t="s">
        <v>38</v>
      </c>
      <c r="B43" s="12">
        <v>1</v>
      </c>
      <c r="C43" s="26">
        <v>13599.55</v>
      </c>
      <c r="D43" s="22"/>
      <c r="E43" s="30">
        <f>ROUND(B43*D43,2)</f>
        <v>0</v>
      </c>
    </row>
    <row r="44" spans="1:5" x14ac:dyDescent="0.25">
      <c r="A44" s="11" t="s">
        <v>39</v>
      </c>
      <c r="B44" s="12">
        <v>1</v>
      </c>
      <c r="C44" s="26">
        <v>13599.55</v>
      </c>
      <c r="D44" s="22"/>
      <c r="E44" s="30">
        <f>ROUND(B44*D44,2)</f>
        <v>0</v>
      </c>
    </row>
    <row r="45" spans="1:5" x14ac:dyDescent="0.25">
      <c r="A45" s="11" t="s">
        <v>9</v>
      </c>
      <c r="B45" s="12">
        <v>1</v>
      </c>
      <c r="C45" s="26">
        <v>13599.55</v>
      </c>
      <c r="D45" s="22"/>
      <c r="E45" s="30">
        <f>ROUND(B45*D45,2)</f>
        <v>0</v>
      </c>
    </row>
    <row r="46" spans="1:5" x14ac:dyDescent="0.25">
      <c r="A46" s="13"/>
      <c r="B46" s="14"/>
      <c r="C46" s="27"/>
      <c r="D46" s="23"/>
      <c r="E46" s="27"/>
    </row>
    <row r="47" spans="1:5" x14ac:dyDescent="0.25">
      <c r="A47" s="8" t="s">
        <v>40</v>
      </c>
      <c r="B47" s="9"/>
      <c r="C47" s="28"/>
      <c r="D47" s="24"/>
      <c r="E47" s="28">
        <f>SUM(E48:E62)</f>
        <v>0</v>
      </c>
    </row>
    <row r="48" spans="1:5" x14ac:dyDescent="0.25">
      <c r="A48" s="11" t="s">
        <v>41</v>
      </c>
      <c r="B48" s="12">
        <v>1</v>
      </c>
      <c r="C48" s="26">
        <v>97957.89</v>
      </c>
      <c r="D48" s="22"/>
      <c r="E48" s="30">
        <f t="shared" ref="E48:E62" si="3">ROUND(B48*D48,2)</f>
        <v>0</v>
      </c>
    </row>
    <row r="49" spans="1:5" x14ac:dyDescent="0.25">
      <c r="A49" s="11" t="s">
        <v>42</v>
      </c>
      <c r="B49" s="12">
        <v>1</v>
      </c>
      <c r="C49" s="26">
        <v>44744.99</v>
      </c>
      <c r="D49" s="22"/>
      <c r="E49" s="30">
        <f t="shared" si="3"/>
        <v>0</v>
      </c>
    </row>
    <row r="50" spans="1:5" ht="22.5" x14ac:dyDescent="0.25">
      <c r="A50" s="11" t="s">
        <v>26</v>
      </c>
      <c r="B50" s="12">
        <v>1</v>
      </c>
      <c r="C50" s="26">
        <v>44744.99</v>
      </c>
      <c r="D50" s="22"/>
      <c r="E50" s="30">
        <f t="shared" si="3"/>
        <v>0</v>
      </c>
    </row>
    <row r="51" spans="1:5" x14ac:dyDescent="0.25">
      <c r="A51" s="11" t="s">
        <v>27</v>
      </c>
      <c r="B51" s="12">
        <v>1</v>
      </c>
      <c r="C51" s="26">
        <v>56198.559999999998</v>
      </c>
      <c r="D51" s="22"/>
      <c r="E51" s="30">
        <f t="shared" si="3"/>
        <v>0</v>
      </c>
    </row>
    <row r="52" spans="1:5" x14ac:dyDescent="0.25">
      <c r="A52" s="11" t="s">
        <v>28</v>
      </c>
      <c r="B52" s="12">
        <v>1</v>
      </c>
      <c r="C52" s="26">
        <v>34544.99</v>
      </c>
      <c r="D52" s="22"/>
      <c r="E52" s="30">
        <f t="shared" si="3"/>
        <v>0</v>
      </c>
    </row>
    <row r="53" spans="1:5" x14ac:dyDescent="0.25">
      <c r="A53" s="11" t="s">
        <v>29</v>
      </c>
      <c r="B53" s="12">
        <v>1</v>
      </c>
      <c r="C53" s="26">
        <v>34544.99</v>
      </c>
      <c r="D53" s="22"/>
      <c r="E53" s="30">
        <f t="shared" si="3"/>
        <v>0</v>
      </c>
    </row>
    <row r="54" spans="1:5" ht="22.5" x14ac:dyDescent="0.25">
      <c r="A54" s="11" t="s">
        <v>43</v>
      </c>
      <c r="B54" s="12">
        <v>1</v>
      </c>
      <c r="C54" s="26">
        <v>34935</v>
      </c>
      <c r="D54" s="22"/>
      <c r="E54" s="30">
        <f t="shared" si="3"/>
        <v>0</v>
      </c>
    </row>
    <row r="55" spans="1:5" x14ac:dyDescent="0.25">
      <c r="A55" s="11" t="s">
        <v>44</v>
      </c>
      <c r="B55" s="12">
        <v>1</v>
      </c>
      <c r="C55" s="26">
        <v>33831.58</v>
      </c>
      <c r="D55" s="22"/>
      <c r="E55" s="30">
        <f t="shared" si="3"/>
        <v>0</v>
      </c>
    </row>
    <row r="56" spans="1:5" x14ac:dyDescent="0.25">
      <c r="A56" s="11" t="s">
        <v>45</v>
      </c>
      <c r="B56" s="12">
        <v>1</v>
      </c>
      <c r="C56" s="26">
        <v>33831.58</v>
      </c>
      <c r="D56" s="22"/>
      <c r="E56" s="30">
        <f t="shared" si="3"/>
        <v>0</v>
      </c>
    </row>
    <row r="57" spans="1:5" x14ac:dyDescent="0.25">
      <c r="A57" s="11" t="s">
        <v>32</v>
      </c>
      <c r="B57" s="12">
        <v>1</v>
      </c>
      <c r="C57" s="26">
        <v>33831.58</v>
      </c>
      <c r="D57" s="22"/>
      <c r="E57" s="30">
        <f t="shared" si="3"/>
        <v>0</v>
      </c>
    </row>
    <row r="58" spans="1:5" x14ac:dyDescent="0.25">
      <c r="A58" s="11" t="s">
        <v>33</v>
      </c>
      <c r="B58" s="12">
        <v>1</v>
      </c>
      <c r="C58" s="26">
        <v>41071.64</v>
      </c>
      <c r="D58" s="22"/>
      <c r="E58" s="30">
        <f t="shared" si="3"/>
        <v>0</v>
      </c>
    </row>
    <row r="59" spans="1:5" x14ac:dyDescent="0.25">
      <c r="A59" s="11" t="s">
        <v>34</v>
      </c>
      <c r="B59" s="12">
        <v>1</v>
      </c>
      <c r="C59" s="26">
        <v>33831.58</v>
      </c>
      <c r="D59" s="22"/>
      <c r="E59" s="30">
        <f t="shared" si="3"/>
        <v>0</v>
      </c>
    </row>
    <row r="60" spans="1:5" x14ac:dyDescent="0.25">
      <c r="A60" s="11" t="s">
        <v>35</v>
      </c>
      <c r="B60" s="12">
        <v>1</v>
      </c>
      <c r="C60" s="26">
        <v>33831.58</v>
      </c>
      <c r="D60" s="22"/>
      <c r="E60" s="30">
        <f t="shared" si="3"/>
        <v>0</v>
      </c>
    </row>
    <row r="61" spans="1:5" ht="22.5" x14ac:dyDescent="0.25">
      <c r="A61" s="11" t="s">
        <v>46</v>
      </c>
      <c r="B61" s="12">
        <v>1</v>
      </c>
      <c r="C61" s="26">
        <v>36363</v>
      </c>
      <c r="D61" s="22"/>
      <c r="E61" s="30">
        <f t="shared" si="3"/>
        <v>0</v>
      </c>
    </row>
    <row r="62" spans="1:5" ht="22.5" x14ac:dyDescent="0.25">
      <c r="A62" s="11" t="s">
        <v>36</v>
      </c>
      <c r="B62" s="12">
        <v>1</v>
      </c>
      <c r="C62" s="26">
        <v>12860.71</v>
      </c>
      <c r="D62" s="22"/>
      <c r="E62" s="30">
        <f t="shared" si="3"/>
        <v>0</v>
      </c>
    </row>
    <row r="63" spans="1:5" x14ac:dyDescent="0.25">
      <c r="A63" s="13"/>
      <c r="B63" s="14"/>
      <c r="C63" s="27"/>
      <c r="D63" s="23"/>
      <c r="E63" s="27"/>
    </row>
    <row r="64" spans="1:5" x14ac:dyDescent="0.25">
      <c r="A64" s="8" t="s">
        <v>47</v>
      </c>
      <c r="B64" s="9"/>
      <c r="C64" s="28"/>
      <c r="D64" s="24"/>
      <c r="E64" s="28">
        <f>SUM(E65:E71)</f>
        <v>0</v>
      </c>
    </row>
    <row r="65" spans="1:5" x14ac:dyDescent="0.25">
      <c r="A65" s="11" t="s">
        <v>48</v>
      </c>
      <c r="B65" s="12">
        <v>1</v>
      </c>
      <c r="C65" s="26">
        <v>32543.279999999999</v>
      </c>
      <c r="D65" s="22"/>
      <c r="E65" s="30">
        <f t="shared" ref="E65:E71" si="4">ROUND(B65*D65,2)</f>
        <v>0</v>
      </c>
    </row>
    <row r="66" spans="1:5" x14ac:dyDescent="0.25">
      <c r="A66" s="11" t="s">
        <v>49</v>
      </c>
      <c r="B66" s="12">
        <v>1</v>
      </c>
      <c r="C66" s="26">
        <v>37432.230000000003</v>
      </c>
      <c r="D66" s="22"/>
      <c r="E66" s="30">
        <f t="shared" si="4"/>
        <v>0</v>
      </c>
    </row>
    <row r="67" spans="1:5" x14ac:dyDescent="0.25">
      <c r="A67" s="11" t="s">
        <v>50</v>
      </c>
      <c r="B67" s="12">
        <v>1</v>
      </c>
      <c r="C67" s="26">
        <v>32543.279999999999</v>
      </c>
      <c r="D67" s="22"/>
      <c r="E67" s="30">
        <f t="shared" si="4"/>
        <v>0</v>
      </c>
    </row>
    <row r="68" spans="1:5" x14ac:dyDescent="0.25">
      <c r="A68" s="11" t="s">
        <v>51</v>
      </c>
      <c r="B68" s="12">
        <v>1</v>
      </c>
      <c r="C68" s="26">
        <v>32543.279999999999</v>
      </c>
      <c r="D68" s="22"/>
      <c r="E68" s="30">
        <f t="shared" si="4"/>
        <v>0</v>
      </c>
    </row>
    <row r="69" spans="1:5" x14ac:dyDescent="0.25">
      <c r="A69" s="11" t="s">
        <v>52</v>
      </c>
      <c r="B69" s="12">
        <v>1</v>
      </c>
      <c r="C69" s="26">
        <v>31549.54</v>
      </c>
      <c r="D69" s="22"/>
      <c r="E69" s="30">
        <f t="shared" si="4"/>
        <v>0</v>
      </c>
    </row>
    <row r="70" spans="1:5" x14ac:dyDescent="0.25">
      <c r="A70" s="11" t="s">
        <v>53</v>
      </c>
      <c r="B70" s="12">
        <v>1</v>
      </c>
      <c r="C70" s="26">
        <v>10578.66</v>
      </c>
      <c r="D70" s="22"/>
      <c r="E70" s="30">
        <f t="shared" si="4"/>
        <v>0</v>
      </c>
    </row>
    <row r="71" spans="1:5" x14ac:dyDescent="0.25">
      <c r="A71" s="11" t="s">
        <v>54</v>
      </c>
      <c r="B71" s="12">
        <v>1</v>
      </c>
      <c r="C71" s="26">
        <v>10578.66</v>
      </c>
      <c r="D71" s="22"/>
      <c r="E71" s="30">
        <f t="shared" si="4"/>
        <v>0</v>
      </c>
    </row>
    <row r="72" spans="1:5" x14ac:dyDescent="0.25">
      <c r="A72" s="13"/>
      <c r="B72" s="14"/>
      <c r="C72" s="27"/>
      <c r="D72" s="23"/>
      <c r="E72" s="27"/>
    </row>
    <row r="73" spans="1:5" x14ac:dyDescent="0.25">
      <c r="A73" s="8" t="s">
        <v>55</v>
      </c>
      <c r="B73" s="9"/>
      <c r="C73" s="28"/>
      <c r="D73" s="24"/>
      <c r="E73" s="28">
        <f>SUM(E74:E77)</f>
        <v>0</v>
      </c>
    </row>
    <row r="74" spans="1:5" x14ac:dyDescent="0.25">
      <c r="A74" s="11" t="s">
        <v>56</v>
      </c>
      <c r="B74" s="12">
        <v>1</v>
      </c>
      <c r="C74" s="26">
        <v>14658.66</v>
      </c>
      <c r="D74" s="22"/>
      <c r="E74" s="30">
        <f>ROUND(B74*D74,2)</f>
        <v>0</v>
      </c>
    </row>
    <row r="75" spans="1:5" x14ac:dyDescent="0.25">
      <c r="A75" s="11" t="s">
        <v>57</v>
      </c>
      <c r="B75" s="12">
        <v>1</v>
      </c>
      <c r="C75" s="26">
        <v>485459.17</v>
      </c>
      <c r="D75" s="22"/>
      <c r="E75" s="30">
        <f>ROUND(B75*D75,2)</f>
        <v>0</v>
      </c>
    </row>
    <row r="76" spans="1:5" x14ac:dyDescent="0.25">
      <c r="A76" s="11" t="s">
        <v>58</v>
      </c>
      <c r="B76" s="12">
        <v>1</v>
      </c>
      <c r="C76" s="26">
        <v>16698.66</v>
      </c>
      <c r="D76" s="22"/>
      <c r="E76" s="30">
        <f>ROUND(B76*D76,2)</f>
        <v>0</v>
      </c>
    </row>
    <row r="77" spans="1:5" x14ac:dyDescent="0.25">
      <c r="A77" s="11" t="s">
        <v>9</v>
      </c>
      <c r="B77" s="12">
        <v>1</v>
      </c>
      <c r="C77" s="26">
        <v>10578.66</v>
      </c>
      <c r="D77" s="22"/>
      <c r="E77" s="30">
        <f>ROUND(B77*D77,2)</f>
        <v>0</v>
      </c>
    </row>
    <row r="78" spans="1:5" x14ac:dyDescent="0.25">
      <c r="A78" s="13"/>
      <c r="B78" s="14"/>
      <c r="C78" s="27"/>
      <c r="D78" s="23"/>
      <c r="E78" s="27"/>
    </row>
    <row r="79" spans="1:5" x14ac:dyDescent="0.25">
      <c r="A79" s="8" t="s">
        <v>59</v>
      </c>
      <c r="B79" s="9"/>
      <c r="C79" s="28"/>
      <c r="D79" s="24"/>
      <c r="E79" s="28">
        <f>SUM(E80)</f>
        <v>0</v>
      </c>
    </row>
    <row r="80" spans="1:5" x14ac:dyDescent="0.25">
      <c r="A80" s="11" t="s">
        <v>60</v>
      </c>
      <c r="B80" s="12">
        <v>1</v>
      </c>
      <c r="C80" s="26">
        <v>4541.76</v>
      </c>
      <c r="D80" s="22"/>
      <c r="E80" s="30">
        <f>ROUND(B80*D80,2)</f>
        <v>0</v>
      </c>
    </row>
    <row r="81" spans="1:5" x14ac:dyDescent="0.25">
      <c r="A81" s="13"/>
      <c r="B81" s="14"/>
      <c r="C81" s="27"/>
      <c r="D81" s="23"/>
      <c r="E81" s="27"/>
    </row>
    <row r="82" spans="1:5" x14ac:dyDescent="0.25">
      <c r="A82" s="8" t="s">
        <v>61</v>
      </c>
      <c r="B82" s="9"/>
      <c r="C82" s="28"/>
      <c r="D82" s="24"/>
      <c r="E82" s="28">
        <f>SUM(E83)</f>
        <v>0</v>
      </c>
    </row>
    <row r="83" spans="1:5" x14ac:dyDescent="0.25">
      <c r="A83" s="11" t="s">
        <v>62</v>
      </c>
      <c r="B83" s="12">
        <v>1</v>
      </c>
      <c r="C83" s="26">
        <v>14702.65</v>
      </c>
      <c r="D83" s="22"/>
      <c r="E83" s="30">
        <f>ROUND(B83*D83,2)</f>
        <v>0</v>
      </c>
    </row>
    <row r="84" spans="1:5" x14ac:dyDescent="0.25">
      <c r="A84" s="13"/>
      <c r="B84" s="14"/>
      <c r="C84" s="27"/>
      <c r="D84" s="23"/>
      <c r="E84" s="27"/>
    </row>
    <row r="85" spans="1:5" x14ac:dyDescent="0.25">
      <c r="A85" s="8" t="s">
        <v>63</v>
      </c>
      <c r="B85" s="9"/>
      <c r="C85" s="28"/>
      <c r="D85" s="24"/>
      <c r="E85" s="28">
        <f>SUM(E86)</f>
        <v>0</v>
      </c>
    </row>
    <row r="86" spans="1:5" x14ac:dyDescent="0.25">
      <c r="A86" s="11" t="s">
        <v>64</v>
      </c>
      <c r="B86" s="12">
        <v>1</v>
      </c>
      <c r="C86" s="26">
        <v>103540.88</v>
      </c>
      <c r="D86" s="22"/>
      <c r="E86" s="30">
        <f>ROUND(B86*D86,2)</f>
        <v>0</v>
      </c>
    </row>
    <row r="87" spans="1:5" x14ac:dyDescent="0.25">
      <c r="A87" s="13"/>
      <c r="B87" s="14"/>
      <c r="C87" s="27"/>
      <c r="D87" s="23"/>
      <c r="E87" s="27"/>
    </row>
    <row r="88" spans="1:5" x14ac:dyDescent="0.25">
      <c r="A88" s="15" t="s">
        <v>65</v>
      </c>
      <c r="B88" s="16">
        <v>1</v>
      </c>
      <c r="C88" s="29"/>
      <c r="D88" s="25"/>
      <c r="E88" s="29">
        <f>ROUND(B88*C88,2)</f>
        <v>0</v>
      </c>
    </row>
    <row r="89" spans="1:5" ht="1.1499999999999999" customHeight="1" x14ac:dyDescent="0.25">
      <c r="A89" s="13"/>
      <c r="B89" s="14"/>
      <c r="C89" s="14"/>
      <c r="D89" s="4"/>
      <c r="E89" s="14"/>
    </row>
    <row r="90" spans="1:5" ht="15.75" thickBot="1" x14ac:dyDescent="0.3"/>
    <row r="91" spans="1:5" ht="15.75" thickBot="1" x14ac:dyDescent="0.3">
      <c r="B91" s="18"/>
      <c r="C91" s="18"/>
      <c r="E91" s="20">
        <f>SUM(E2+E13+E26+E42+E47+E64+E73+E79+E82+E85)</f>
        <v>0</v>
      </c>
    </row>
    <row r="92" spans="1:5" ht="15.75" thickBot="1" x14ac:dyDescent="0.3">
      <c r="B92" s="18" t="s">
        <v>71</v>
      </c>
      <c r="C92" s="21">
        <v>0</v>
      </c>
      <c r="D92" s="3" t="s">
        <v>72</v>
      </c>
      <c r="E92" s="20">
        <f>E91*C92/100</f>
        <v>0</v>
      </c>
    </row>
    <row r="93" spans="1:5" ht="15.75" thickBot="1" x14ac:dyDescent="0.3">
      <c r="B93" s="18" t="s">
        <v>73</v>
      </c>
      <c r="C93" s="21">
        <v>0</v>
      </c>
      <c r="D93" s="3" t="s">
        <v>72</v>
      </c>
      <c r="E93" s="20">
        <f>E91*C93/100</f>
        <v>0</v>
      </c>
    </row>
    <row r="94" spans="1:5" ht="30.75" thickBot="1" x14ac:dyDescent="0.3">
      <c r="B94" s="18"/>
      <c r="C94" s="18"/>
      <c r="D94" s="5" t="s">
        <v>77</v>
      </c>
      <c r="E94" s="20">
        <f>SUM(E91:E93)</f>
        <v>0</v>
      </c>
    </row>
    <row r="95" spans="1:5" ht="15.75" thickBot="1" x14ac:dyDescent="0.3">
      <c r="D95" s="6" t="s">
        <v>74</v>
      </c>
      <c r="E95" s="20">
        <f>E94*0.21</f>
        <v>0</v>
      </c>
    </row>
    <row r="96" spans="1:5" ht="30.75" thickBot="1" x14ac:dyDescent="0.3">
      <c r="B96" s="18"/>
      <c r="C96" s="18"/>
      <c r="D96" s="5" t="s">
        <v>75</v>
      </c>
      <c r="E96" s="20">
        <f>E94+E95</f>
        <v>0</v>
      </c>
    </row>
    <row r="100" spans="1:1" ht="36" x14ac:dyDescent="0.25">
      <c r="A100" s="19" t="s">
        <v>76</v>
      </c>
    </row>
  </sheetData>
  <sheetProtection algorithmName="SHA-512" hashValue="Mzp8XeDRGSlcnuUofhrahWNTAd7NIsm3LBPb6pAka7QDavKbGTlI0HZz+mem4W7M+7RioMCXAcssRskXrjsaVA==" saltValue="Ps7a9lOSW/TIFU7Kp87m2g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Herraiz García, Mario</dc:creator>
  <cp:lastModifiedBy>Herraiz García, Mario</cp:lastModifiedBy>
  <dcterms:created xsi:type="dcterms:W3CDTF">2023-09-14T08:55:29Z</dcterms:created>
  <dcterms:modified xsi:type="dcterms:W3CDTF">2023-09-25T06:56:33Z</dcterms:modified>
</cp:coreProperties>
</file>