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0AB9C7A-FE0C-4C74-B33C-2EB79803E10D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OFERTA ECONÓMICA" sheetId="1" r:id="rId1"/>
  </sheets>
  <externalReferences>
    <externalReference r:id="rId2"/>
  </externalReferences>
  <definedNames>
    <definedName name="_xlnm._FilterDatabase" localSheetId="0" hidden="1">'OFERTA ECONÓMICA'!$A$1:$G$41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C3" i="1"/>
  <c r="G3" i="1" s="1"/>
  <c r="D3" i="1"/>
  <c r="C4" i="1"/>
  <c r="G4" i="1" s="1"/>
  <c r="D4" i="1"/>
  <c r="C5" i="1"/>
  <c r="G5" i="1" s="1"/>
  <c r="D5" i="1"/>
  <c r="C6" i="1"/>
  <c r="G6" i="1" s="1"/>
  <c r="D6" i="1"/>
  <c r="C7" i="1"/>
  <c r="G7" i="1" s="1"/>
  <c r="D7" i="1"/>
  <c r="C8" i="1"/>
  <c r="G8" i="1" s="1"/>
  <c r="D8" i="1"/>
  <c r="C9" i="1"/>
  <c r="G9" i="1" s="1"/>
  <c r="D9" i="1"/>
  <c r="C10" i="1"/>
  <c r="G10" i="1" s="1"/>
  <c r="D10" i="1"/>
  <c r="C11" i="1"/>
  <c r="G11" i="1" s="1"/>
  <c r="D11" i="1"/>
  <c r="C12" i="1"/>
  <c r="G12" i="1" s="1"/>
  <c r="D12" i="1"/>
  <c r="C13" i="1"/>
  <c r="G13" i="1" s="1"/>
  <c r="D13" i="1"/>
  <c r="C14" i="1"/>
  <c r="G14" i="1" s="1"/>
  <c r="D14" i="1"/>
  <c r="C15" i="1"/>
  <c r="G15" i="1" s="1"/>
  <c r="D15" i="1"/>
  <c r="C16" i="1"/>
  <c r="G16" i="1" s="1"/>
  <c r="D16" i="1"/>
  <c r="C17" i="1"/>
  <c r="G17" i="1" s="1"/>
  <c r="D17" i="1"/>
  <c r="C18" i="1"/>
  <c r="D18" i="1"/>
  <c r="C19" i="1"/>
  <c r="G19" i="1" s="1"/>
  <c r="D19" i="1"/>
  <c r="C20" i="1"/>
  <c r="G20" i="1" s="1"/>
  <c r="D20" i="1"/>
  <c r="C21" i="1"/>
  <c r="G21" i="1" s="1"/>
  <c r="D21" i="1"/>
  <c r="C22" i="1"/>
  <c r="G22" i="1" s="1"/>
  <c r="D22" i="1"/>
  <c r="C23" i="1"/>
  <c r="G23" i="1" s="1"/>
  <c r="D23" i="1"/>
  <c r="C24" i="1"/>
  <c r="G24" i="1" s="1"/>
  <c r="D24" i="1"/>
  <c r="C25" i="1"/>
  <c r="G25" i="1" s="1"/>
  <c r="D25" i="1"/>
  <c r="C26" i="1"/>
  <c r="G26" i="1" s="1"/>
  <c r="D26" i="1"/>
  <c r="C27" i="1"/>
  <c r="G27" i="1" s="1"/>
  <c r="D27" i="1"/>
  <c r="C28" i="1"/>
  <c r="G28" i="1" s="1"/>
  <c r="D28" i="1"/>
  <c r="C29" i="1"/>
  <c r="G29" i="1" s="1"/>
  <c r="D29" i="1"/>
  <c r="C30" i="1"/>
  <c r="G30" i="1" s="1"/>
  <c r="D30" i="1"/>
  <c r="C31" i="1"/>
  <c r="G31" i="1" s="1"/>
  <c r="D31" i="1"/>
  <c r="C32" i="1"/>
  <c r="G32" i="1" s="1"/>
  <c r="D32" i="1"/>
  <c r="C33" i="1"/>
  <c r="G33" i="1" s="1"/>
  <c r="D33" i="1"/>
  <c r="C34" i="1"/>
  <c r="G34" i="1" s="1"/>
  <c r="D34" i="1"/>
  <c r="C35" i="1"/>
  <c r="G35" i="1" s="1"/>
  <c r="D35" i="1"/>
  <c r="C36" i="1"/>
  <c r="G36" i="1" s="1"/>
  <c r="D36" i="1"/>
  <c r="C37" i="1"/>
  <c r="G37" i="1" s="1"/>
  <c r="D37" i="1"/>
  <c r="C38" i="1"/>
  <c r="G38" i="1" s="1"/>
  <c r="D38" i="1"/>
  <c r="D2" i="1"/>
  <c r="C2" i="1"/>
  <c r="G2" i="1" s="1"/>
  <c r="G39" i="1" l="1"/>
  <c r="G40" i="1" s="1"/>
  <c r="G41" i="1" s="1"/>
</calcChain>
</file>

<file path=xl/sharedStrings.xml><?xml version="1.0" encoding="utf-8"?>
<sst xmlns="http://schemas.openxmlformats.org/spreadsheetml/2006/main" count="87" uniqueCount="61">
  <si>
    <t>TUERCA AUTOBL CLIFCO M14 8 Zn/Cn  (5 UN)</t>
  </si>
  <si>
    <t>TUERCA AUTOBL CLIFCO M16 8 flZn   (5 UN)</t>
  </si>
  <si>
    <t>TUERCA AUTOBL CLIFCO M20 8 Zn/Cn  (5 UN)</t>
  </si>
  <si>
    <t>TUERCA AUTOBL CLIFCO M10 8 flZn   (5 UN)</t>
  </si>
  <si>
    <t>TUERCA AUTOBL DIN 985 M36 8 Zn/Cn (4 UN)</t>
  </si>
  <si>
    <t>TUERCA VERBUS RIPP M12 10 flZn  (100 UN)</t>
  </si>
  <si>
    <t>TORN VERBUS RIPP M8x30 100 flZn  (24 UN)</t>
  </si>
  <si>
    <t>ARAND PLANA ISO 7093 12 300 flZn (50 UN)</t>
  </si>
  <si>
    <t>ARAND ELASTICA DIN 127B 6 Zn/Cn (200 UN)</t>
  </si>
  <si>
    <t>ARAND ELASTICA DIN 7980 20 FSt   (50 UN)</t>
  </si>
  <si>
    <t>JUNTA PLANA DIN 7603A 26x31x2 Cu (25 UN)</t>
  </si>
  <si>
    <t>ARAND SEGUR 2 PEST DIN 463 40 St (10 UN)</t>
  </si>
  <si>
    <t>ARAND SEGUR SCHNORR VS 6 INOX   (100 UN)</t>
  </si>
  <si>
    <t>ANILLO SEGURIDAD EJE DIN 471 75  (75 UN)</t>
  </si>
  <si>
    <t>TORN AVELL ISO 2009 M6x16 MS    (250 un)</t>
  </si>
  <si>
    <t>TORN ISO 4017 M6x16 8.8 SZ Zn/Cn (25 UN)</t>
  </si>
  <si>
    <t>TORN ISO 4017 M8x20 8.8 SZ Zn/Cn (25 UN)</t>
  </si>
  <si>
    <t>TORN ISO 4014 M12x45 8.8 SK Zn/Cn(10 UN)</t>
  </si>
  <si>
    <t>TORN ISO 4017 M12x70 8.8 SZ Zn/Cn(10 UN)</t>
  </si>
  <si>
    <t>TORN ISO 4014 M16x130 8.8 Zn/Cn   (5 UN)</t>
  </si>
  <si>
    <t>TORN ISO 4014 M20x160 8.8 Zn/Cn  (10 UN)</t>
  </si>
  <si>
    <t>TORN ISO 4014 M20x65 8.8 Zn/Cn   (25 UN)</t>
  </si>
  <si>
    <t>TORN ISO 4014 M16x70 8.8 flZn    (10 UN)</t>
  </si>
  <si>
    <t>TORN DIN 6912 M20x110 8.8 flZn   (10 UN)</t>
  </si>
  <si>
    <t>TORN ISO 4762 M20x100 8.8 Zn/Cn   (5 UN)</t>
  </si>
  <si>
    <t>TORN ISO 4762 M30x80 8.8          (5 UN)</t>
  </si>
  <si>
    <t>TORN DIN 6912 M20x70 8.8 Zn/Cn    (5 UN)</t>
  </si>
  <si>
    <t>TORN ISO 4762 M16x80 10.9 flZn   (10 UN)</t>
  </si>
  <si>
    <t>TORN VALONA M12x95 10.9 flZn      (5 UN)</t>
  </si>
  <si>
    <t>TUERCA ALMENADA M42x1,5 22H HURTH (4 UN)</t>
  </si>
  <si>
    <t>TORN ISO 4014 M30x220 8.8 flZn   (10 UN)</t>
  </si>
  <si>
    <t>TORN ISO 4762 M20x70 8.8         (25 UN)</t>
  </si>
  <si>
    <t>TUERCA AUTOBL VARGAL M30 8 flZn   (8 UN)</t>
  </si>
  <si>
    <t>TORN ISO 4014 M20x90 10.9 flZn   (10 UN)</t>
  </si>
  <si>
    <t>TUERCA AUTOBL PHILIDAS M10 8 flZn(25 UN)</t>
  </si>
  <si>
    <t>TORN VERBUS RIPP M16x60 100 flZn (10 UN)</t>
  </si>
  <si>
    <t>REF. INTERNA MM</t>
  </si>
  <si>
    <t>DENOMINACIÓN PROPUESTA</t>
  </si>
  <si>
    <t>CANTIDAD ESTIMADA</t>
  </si>
  <si>
    <t>PRECIO UNITARIO (*)
(Por unidad o paquete, según condición de embalaje)</t>
  </si>
  <si>
    <t>TOTAL</t>
  </si>
  <si>
    <t>Por unidad</t>
  </si>
  <si>
    <t>Por paquete de 4 un.</t>
  </si>
  <si>
    <t>Por paquete de 5 un.</t>
  </si>
  <si>
    <t>Por paquete de 24 un.</t>
  </si>
  <si>
    <t>Por paquete de 200 un.</t>
  </si>
  <si>
    <t>Por paquete de 50 un.</t>
  </si>
  <si>
    <t>Por paquete de 25 un.</t>
  </si>
  <si>
    <t>Por paquete de 10 un.</t>
  </si>
  <si>
    <t>Por caja de 75 un.</t>
  </si>
  <si>
    <t>Por paquete de 250 un.</t>
  </si>
  <si>
    <t>Por caja de 4 un.</t>
  </si>
  <si>
    <t>IMPORTE OFERTADO 
(SIN IVA)</t>
  </si>
  <si>
    <t>IMPORTE DEL IVA</t>
  </si>
  <si>
    <t>IMPORTE OFERTADO 
(IVA INCLUIDO)</t>
  </si>
  <si>
    <r>
      <t xml:space="preserve">* NOTA: </t>
    </r>
    <r>
      <rPr>
        <b/>
        <sz val="11"/>
        <color theme="1"/>
        <rFont val="Calibri"/>
        <family val="2"/>
        <scheme val="minor"/>
      </rPr>
      <t>no se admitirán precios con más de dos cifras decimales.</t>
    </r>
  </si>
  <si>
    <r>
      <rPr>
        <b/>
        <i/>
        <sz val="10"/>
        <rFont val="Calibri"/>
        <family val="2"/>
        <scheme val="minor"/>
      </rPr>
      <t>Los</t>
    </r>
    <r>
      <rPr>
        <b/>
        <i/>
        <sz val="10"/>
        <color rgb="FFC00000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</si>
  <si>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r>
      <t xml:space="preserve">Los </t>
    </r>
    <r>
      <rPr>
        <i/>
        <sz val="10"/>
        <rFont val="Calibri"/>
        <family val="2"/>
        <scheme val="minor"/>
      </rPr>
      <t>oferentes que deseen presentar oferta por un lote, deberán presentar cotización por</t>
    </r>
    <r>
      <rPr>
        <b/>
        <i/>
        <sz val="10"/>
        <rFont val="Calibri"/>
        <family val="2"/>
        <scheme val="minor"/>
      </rPr>
      <t xml:space="preserve"> TODAS Y CADA UNA</t>
    </r>
    <r>
      <rPr>
        <i/>
        <sz val="10"/>
        <rFont val="Calibri"/>
        <family val="2"/>
        <scheme val="minor"/>
      </rPr>
      <t xml:space="preserve"> de las posiciones indicadas para dicho lote.</t>
    </r>
  </si>
  <si>
    <r>
      <t>El precio ofertado para todas las referencias se realizará según su condición de embalaje (unidad, paquete, metro, rollo o caja)</t>
    </r>
    <r>
      <rPr>
        <i/>
        <sz val="10"/>
        <rFont val="Calibri"/>
        <family val="2"/>
        <scheme val="minor"/>
      </rPr>
      <t>, es decir, si se solicitan paquetes, el precio ofertado a indicar será para cada paquete.</t>
    </r>
  </si>
  <si>
    <r>
      <t>El</t>
    </r>
    <r>
      <rPr>
        <i/>
        <sz val="10"/>
        <rFont val="Calibri"/>
        <family val="2"/>
        <scheme val="minor"/>
      </rPr>
      <t xml:space="preserve"> </t>
    </r>
    <r>
      <rPr>
        <b/>
        <i/>
        <sz val="10"/>
        <rFont val="Calibri"/>
        <family val="2"/>
        <scheme val="minor"/>
      </rPr>
      <t>precio ofertado se entiende cómo total</t>
    </r>
    <r>
      <rPr>
        <i/>
        <sz val="10"/>
        <rFont val="Calibri"/>
        <family val="2"/>
        <scheme val="minor"/>
      </rPr>
      <t>, comprendiendo toda clase de gastos hasta la entrega de la mercancía en los almacenes de METRO (portes, embalajes, seguros, GG, BI, etc.), incluidos tributos, impuestos y arbitrios estatales, autonómicos y locales, excepto I.V.A. que figurará expresamente aparte</t>
    </r>
  </si>
  <si>
    <t>TORN ISO 4762 M20x80 10.9 flZn    (5 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</si>
</sst>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0"/>
      <color indexed="9"/>
      <name val="Arial"/>
      <family val="2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13" fillId="33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16" fillId="34" borderId="10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vertical="center"/>
    </xf>
    <xf numFmtId="44" fontId="0" fillId="0" borderId="0" xfId="42" applyFont="1" applyAlignment="1">
      <alignment vertical="center"/>
    </xf>
    <xf numFmtId="0" fontId="19" fillId="36" borderId="10" xfId="0" applyFont="1" applyFill="1" applyBorder="1" applyAlignment="1">
      <alignment horizontal="center" vertical="center" wrapText="1"/>
    </xf>
    <xf numFmtId="44" fontId="0" fillId="38" borderId="10" xfId="42" applyFont="1" applyFill="1" applyBorder="1" applyAlignment="1">
      <alignment vertical="center"/>
    </xf>
    <xf numFmtId="44" fontId="21" fillId="38" borderId="14" xfId="0" applyNumberFormat="1" applyFont="1" applyFill="1" applyBorder="1" applyAlignment="1">
      <alignment vertical="center"/>
    </xf>
    <xf numFmtId="44" fontId="0" fillId="0" borderId="10" xfId="42" applyFont="1" applyBorder="1" applyAlignment="1" applyProtection="1">
      <alignment vertical="center"/>
      <protection locked="0"/>
    </xf>
    <xf numFmtId="0" fontId="16" fillId="37" borderId="10" xfId="0" applyFont="1" applyFill="1" applyBorder="1" applyAlignment="1">
      <alignment horizontal="center" vertical="center"/>
    </xf>
    <xf numFmtId="0" fontId="16" fillId="37" borderId="10" xfId="0" applyFont="1" applyFill="1" applyBorder="1" applyAlignment="1">
      <alignment vertical="center"/>
    </xf>
    <xf numFmtId="0" fontId="22" fillId="39" borderId="0" xfId="0" applyFont="1" applyFill="1" applyAlignment="1">
      <alignment horizontal="left"/>
    </xf>
    <xf numFmtId="0" fontId="23" fillId="39" borderId="0" xfId="0" applyFont="1" applyFill="1" applyAlignment="1">
      <alignment horizontal="left"/>
    </xf>
    <xf numFmtId="0" fontId="23" fillId="39" borderId="0" xfId="0" applyFont="1" applyFill="1" applyAlignment="1">
      <alignment horizontal="left" wrapText="1"/>
    </xf>
    <xf numFmtId="0" fontId="18" fillId="35" borderId="10" xfId="0" applyFont="1" applyFill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vertical="center" wrapText="1"/>
    </xf>
    <xf numFmtId="0" fontId="20" fillId="36" borderId="11" xfId="0" applyFont="1" applyFill="1" applyBorder="1" applyAlignment="1">
      <alignment horizontal="right" vertical="center" wrapText="1"/>
    </xf>
    <xf numFmtId="0" fontId="20" fillId="36" borderId="12" xfId="0" applyFont="1" applyFill="1" applyBorder="1" applyAlignment="1">
      <alignment horizontal="right" vertical="center" wrapText="1"/>
    </xf>
    <xf numFmtId="0" fontId="20" fillId="36" borderId="13" xfId="0" applyFont="1" applyFill="1" applyBorder="1" applyAlignment="1">
      <alignment horizontal="right" vertical="center" wrapText="1"/>
    </xf>
    <xf numFmtId="0" fontId="20" fillId="36" borderId="11" xfId="0" applyFont="1" applyFill="1" applyBorder="1" applyAlignment="1">
      <alignment horizontal="right" vertical="center"/>
    </xf>
    <xf numFmtId="0" fontId="20" fillId="36" borderId="12" xfId="0" applyFont="1" applyFill="1" applyBorder="1" applyAlignment="1">
      <alignment horizontal="right" vertical="center"/>
    </xf>
    <xf numFmtId="0" fontId="20" fillId="36" borderId="13" xfId="0" applyFont="1" applyFill="1" applyBorder="1" applyAlignment="1">
      <alignment horizontal="right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oneda" xfId="42" builtinId="4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18915/Desktop/AM%20UNI&#211;N%20MEC&#193;NICA/ACUERDO%20MARCO%20UNI&#211;N%20MECANICA%20C220300/ED1/ABC%20AM%20UNION%20MECANICA%2038%20MAT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</sheetNames>
    <sheetDataSet>
      <sheetData sheetId="0">
        <row r="1">
          <cell r="A1" t="str">
            <v>MATRÍCULA</v>
          </cell>
          <cell r="B1" t="str">
            <v>TEXTO BREVE</v>
          </cell>
          <cell r="C1" t="str">
            <v>Necesidad 24 meses</v>
          </cell>
          <cell r="D1" t="str">
            <v>CONTADOR</v>
          </cell>
          <cell r="E1" t="str">
            <v>Necesidad 24 meses UMP</v>
          </cell>
          <cell r="F1" t="str">
            <v>UMP</v>
          </cell>
        </row>
        <row r="2">
          <cell r="A2">
            <v>22570</v>
          </cell>
          <cell r="B2" t="str">
            <v>TUERCA HEXAGONAL M-36 DIN-985 8</v>
          </cell>
          <cell r="C2">
            <v>600</v>
          </cell>
          <cell r="D2">
            <v>4</v>
          </cell>
          <cell r="E2">
            <v>150</v>
          </cell>
          <cell r="F2" t="str">
            <v>PAQ</v>
          </cell>
        </row>
        <row r="3">
          <cell r="A3">
            <v>22579</v>
          </cell>
          <cell r="B3" t="str">
            <v>TUERCA VERBUS RIPP M-12 10 GEOMET 321</v>
          </cell>
          <cell r="C3">
            <v>7770</v>
          </cell>
          <cell r="D3">
            <v>1</v>
          </cell>
          <cell r="E3">
            <v>7770</v>
          </cell>
          <cell r="F3" t="str">
            <v>UN</v>
          </cell>
        </row>
        <row r="4">
          <cell r="A4">
            <v>22594</v>
          </cell>
          <cell r="B4" t="str">
            <v>TUERCA AUTOFRENANTE 14 MH1 CLIFCO (5 UN)</v>
          </cell>
          <cell r="C4">
            <v>1870</v>
          </cell>
          <cell r="D4">
            <v>5</v>
          </cell>
          <cell r="E4">
            <v>374</v>
          </cell>
          <cell r="F4" t="str">
            <v>PAQ</v>
          </cell>
        </row>
        <row r="5">
          <cell r="A5">
            <v>22595</v>
          </cell>
          <cell r="B5" t="str">
            <v>TUERCA AUTOFRENANTE 16 MH1 CLIFCO</v>
          </cell>
          <cell r="C5">
            <v>1700</v>
          </cell>
          <cell r="D5">
            <v>5</v>
          </cell>
          <cell r="E5">
            <v>340</v>
          </cell>
          <cell r="F5" t="str">
            <v>PAQ</v>
          </cell>
        </row>
        <row r="6">
          <cell r="A6">
            <v>22596</v>
          </cell>
          <cell r="B6" t="str">
            <v>TUERCA AUTOFRENANTE  20MH1 CLIFCO (5 UN)</v>
          </cell>
          <cell r="C6">
            <v>1400</v>
          </cell>
          <cell r="D6">
            <v>5</v>
          </cell>
          <cell r="E6">
            <v>280</v>
          </cell>
          <cell r="F6" t="str">
            <v>PAQ</v>
          </cell>
        </row>
        <row r="7">
          <cell r="A7">
            <v>22598</v>
          </cell>
          <cell r="B7" t="str">
            <v>TUERCA AUTOFRENANTE 10 MH1 CLIFCO (5 UN)</v>
          </cell>
          <cell r="C7">
            <v>5000</v>
          </cell>
          <cell r="D7">
            <v>5</v>
          </cell>
          <cell r="E7">
            <v>1000</v>
          </cell>
          <cell r="F7" t="str">
            <v>PAQ</v>
          </cell>
        </row>
        <row r="8">
          <cell r="A8">
            <v>23304</v>
          </cell>
          <cell r="B8" t="str">
            <v>TORNILLO ( VERBUS RIPP) M-8X30 C/RECUB.</v>
          </cell>
          <cell r="C8">
            <v>15000</v>
          </cell>
          <cell r="D8">
            <v>24</v>
          </cell>
          <cell r="E8">
            <v>625</v>
          </cell>
          <cell r="F8" t="str">
            <v>PAQ</v>
          </cell>
        </row>
        <row r="9">
          <cell r="A9">
            <v>23450</v>
          </cell>
          <cell r="B9" t="str">
            <v>ARANDELA ISO 7093-1 12-300 HV GEOMET 321</v>
          </cell>
          <cell r="C9">
            <v>16200</v>
          </cell>
          <cell r="D9">
            <v>1</v>
          </cell>
          <cell r="E9">
            <v>16200</v>
          </cell>
          <cell r="F9" t="str">
            <v>UN</v>
          </cell>
        </row>
        <row r="10">
          <cell r="A10">
            <v>23503</v>
          </cell>
          <cell r="B10" t="str">
            <v>ARAN.MUELL.B 6 ST GAL.ZN12 DIN127(200UN)</v>
          </cell>
          <cell r="C10">
            <v>110000</v>
          </cell>
          <cell r="D10">
            <v>200</v>
          </cell>
          <cell r="E10">
            <v>550</v>
          </cell>
          <cell r="F10" t="str">
            <v>PAQ</v>
          </cell>
        </row>
        <row r="11">
          <cell r="A11">
            <v>23517</v>
          </cell>
          <cell r="B11" t="str">
            <v>ARANDELA DE MUELLE 20 DIN 7980   (50 UN)</v>
          </cell>
          <cell r="C11">
            <v>9800</v>
          </cell>
          <cell r="D11">
            <v>50</v>
          </cell>
          <cell r="E11">
            <v>196</v>
          </cell>
          <cell r="F11" t="str">
            <v>PAQ</v>
          </cell>
        </row>
        <row r="12">
          <cell r="A12">
            <v>23552</v>
          </cell>
          <cell r="B12" t="str">
            <v>JUNTA DIN 7603-A 26X31X2 Cu (25 un)</v>
          </cell>
          <cell r="C12">
            <v>6300</v>
          </cell>
          <cell r="D12">
            <v>25</v>
          </cell>
          <cell r="E12">
            <v>252</v>
          </cell>
          <cell r="F12" t="str">
            <v>PAQ</v>
          </cell>
        </row>
        <row r="13">
          <cell r="A13">
            <v>23718</v>
          </cell>
          <cell r="B13" t="str">
            <v>ARAND.SEGUR.2 PEST.40 DIN-463 ACE(10 UN)</v>
          </cell>
          <cell r="C13">
            <v>1950</v>
          </cell>
          <cell r="D13">
            <v>10</v>
          </cell>
          <cell r="E13">
            <v>195</v>
          </cell>
          <cell r="F13" t="str">
            <v>PAQ</v>
          </cell>
        </row>
        <row r="14">
          <cell r="A14">
            <v>23763</v>
          </cell>
          <cell r="B14" t="str">
            <v>ARANDELA SEGURIDAD SCHNORR VS 6</v>
          </cell>
          <cell r="C14">
            <v>8700</v>
          </cell>
          <cell r="D14">
            <v>1</v>
          </cell>
          <cell r="E14">
            <v>8700</v>
          </cell>
          <cell r="F14" t="str">
            <v>UN</v>
          </cell>
        </row>
        <row r="15">
          <cell r="A15">
            <v>23863</v>
          </cell>
          <cell r="B15" t="str">
            <v>ANILLO SEGURIDAD EJE DIN-471 75 mm</v>
          </cell>
          <cell r="C15">
            <v>17100</v>
          </cell>
          <cell r="D15">
            <v>75</v>
          </cell>
          <cell r="E15">
            <v>228</v>
          </cell>
          <cell r="F15" t="str">
            <v>CAJ</v>
          </cell>
        </row>
        <row r="16">
          <cell r="A16">
            <v>24034</v>
          </cell>
          <cell r="B16" t="str">
            <v>TORNILLO AVELL.ISO 2009 M6X16 MS (250un)</v>
          </cell>
          <cell r="C16">
            <v>2500</v>
          </cell>
          <cell r="D16">
            <v>250</v>
          </cell>
          <cell r="E16">
            <v>10</v>
          </cell>
          <cell r="F16" t="str">
            <v>PAQ</v>
          </cell>
        </row>
        <row r="17">
          <cell r="A17">
            <v>24312</v>
          </cell>
          <cell r="B17" t="str">
            <v>TORN.HEX DIN933 M6X16 8.8 SZ C/REC (25Un</v>
          </cell>
          <cell r="C17">
            <v>9500</v>
          </cell>
          <cell r="D17">
            <v>25</v>
          </cell>
          <cell r="E17">
            <v>380</v>
          </cell>
          <cell r="F17" t="str">
            <v>PAQ</v>
          </cell>
        </row>
        <row r="18">
          <cell r="A18">
            <v>24321</v>
          </cell>
          <cell r="B18" t="str">
            <v>T.EXA.M8X20 SZ 8.8 GAL.ZN8 D-933 (25 Un)</v>
          </cell>
          <cell r="C18">
            <v>16000</v>
          </cell>
          <cell r="D18">
            <v>25</v>
          </cell>
          <cell r="E18">
            <v>640</v>
          </cell>
          <cell r="F18" t="str">
            <v>PAQ</v>
          </cell>
        </row>
        <row r="19">
          <cell r="A19">
            <v>24341</v>
          </cell>
          <cell r="B19" t="str">
            <v>TORN.EXAG.M12X70 DIN-933 8.8 A3P (10 Un)</v>
          </cell>
          <cell r="C19">
            <v>7300</v>
          </cell>
          <cell r="D19">
            <v>10</v>
          </cell>
          <cell r="E19">
            <v>730</v>
          </cell>
          <cell r="F19" t="str">
            <v>PAQ</v>
          </cell>
        </row>
        <row r="20">
          <cell r="A20">
            <v>24653</v>
          </cell>
          <cell r="B20" t="str">
            <v>T.EX.M12X45 SK931 8.8D TAL.CAB.2MM(10 Un</v>
          </cell>
          <cell r="C20">
            <v>860</v>
          </cell>
          <cell r="D20">
            <v>10</v>
          </cell>
          <cell r="E20">
            <v>86</v>
          </cell>
          <cell r="F20" t="str">
            <v>PAQ</v>
          </cell>
        </row>
        <row r="21">
          <cell r="A21">
            <v>24668</v>
          </cell>
          <cell r="B21" t="str">
            <v>TORN.EXAG.M16X130 DIN 931 8.8 A3G (5 Un)</v>
          </cell>
          <cell r="C21">
            <v>8550</v>
          </cell>
          <cell r="D21">
            <v>5</v>
          </cell>
          <cell r="E21">
            <v>1710</v>
          </cell>
          <cell r="F21" t="str">
            <v>PAQ</v>
          </cell>
        </row>
        <row r="22">
          <cell r="A22">
            <v>24686</v>
          </cell>
          <cell r="B22" t="str">
            <v>TORNILLO EXA. M20x160-8.8 A3P ISO 4014</v>
          </cell>
          <cell r="C22">
            <v>2570</v>
          </cell>
          <cell r="D22">
            <v>1</v>
          </cell>
          <cell r="E22">
            <v>2570</v>
          </cell>
          <cell r="F22" t="str">
            <v>UN</v>
          </cell>
        </row>
        <row r="23">
          <cell r="A23">
            <v>24690</v>
          </cell>
          <cell r="B23" t="str">
            <v>TORN.EXAG.M20X65 DIN 931 8.8 C/RECUB</v>
          </cell>
          <cell r="C23">
            <v>1700</v>
          </cell>
          <cell r="D23">
            <v>1</v>
          </cell>
          <cell r="E23">
            <v>1700</v>
          </cell>
          <cell r="F23" t="str">
            <v>UN</v>
          </cell>
        </row>
        <row r="24">
          <cell r="A24">
            <v>24695</v>
          </cell>
          <cell r="B24" t="str">
            <v>PERNO HEX. ISO 4014-M16X70-8.8-flZn</v>
          </cell>
          <cell r="C24">
            <v>350</v>
          </cell>
          <cell r="D24">
            <v>1</v>
          </cell>
          <cell r="E24">
            <v>350</v>
          </cell>
          <cell r="F24" t="str">
            <v>UN</v>
          </cell>
        </row>
        <row r="25">
          <cell r="A25">
            <v>24740</v>
          </cell>
          <cell r="B25" t="str">
            <v>TORNILLO ALLEN M20X110 DIN 6912 8.8 ZINC</v>
          </cell>
          <cell r="C25">
            <v>750</v>
          </cell>
          <cell r="D25">
            <v>10</v>
          </cell>
          <cell r="E25">
            <v>75</v>
          </cell>
          <cell r="F25" t="str">
            <v>PAQ</v>
          </cell>
        </row>
        <row r="26">
          <cell r="A26">
            <v>24742</v>
          </cell>
          <cell r="B26" t="str">
            <v>TORN.CILIND. M 20X100 DIN 912 8.8 (5 Un)</v>
          </cell>
          <cell r="C26">
            <v>2000</v>
          </cell>
          <cell r="D26">
            <v>5</v>
          </cell>
          <cell r="E26">
            <v>400</v>
          </cell>
          <cell r="F26" t="str">
            <v>PAQ</v>
          </cell>
        </row>
        <row r="27">
          <cell r="A27">
            <v>24745</v>
          </cell>
          <cell r="B27" t="str">
            <v>TORNILLO CILINDRICO M 30X80 DIN 912 8.8</v>
          </cell>
          <cell r="C27">
            <v>500</v>
          </cell>
          <cell r="D27">
            <v>5</v>
          </cell>
          <cell r="E27">
            <v>100</v>
          </cell>
          <cell r="F27" t="str">
            <v>PAQ</v>
          </cell>
        </row>
        <row r="28">
          <cell r="A28">
            <v>24746</v>
          </cell>
          <cell r="B28" t="str">
            <v>TOR.CILIN.M20X70 DIN 6912 8.8 BIC (5 Un)</v>
          </cell>
          <cell r="C28">
            <v>200</v>
          </cell>
          <cell r="D28">
            <v>5</v>
          </cell>
          <cell r="E28">
            <v>40</v>
          </cell>
          <cell r="F28" t="str">
            <v>PAQ</v>
          </cell>
        </row>
        <row r="29">
          <cell r="A29">
            <v>24772</v>
          </cell>
          <cell r="B29" t="str">
            <v>TORN.CIL.DIN912 M20X80 10.9 MECH.ZN8GLC</v>
          </cell>
          <cell r="C29">
            <v>3200</v>
          </cell>
          <cell r="D29">
            <v>5</v>
          </cell>
          <cell r="E29">
            <v>640</v>
          </cell>
          <cell r="F29" t="str">
            <v>PAQ</v>
          </cell>
        </row>
        <row r="30">
          <cell r="A30">
            <v>24773</v>
          </cell>
          <cell r="B30" t="str">
            <v>TORN.CIL.DIN912 M16X80 10.9 MECH.ZN8GLC</v>
          </cell>
          <cell r="C30">
            <v>2080</v>
          </cell>
          <cell r="D30">
            <v>1</v>
          </cell>
          <cell r="E30">
            <v>2080</v>
          </cell>
          <cell r="F30" t="str">
            <v>UN</v>
          </cell>
        </row>
        <row r="31">
          <cell r="A31">
            <v>25810</v>
          </cell>
          <cell r="B31" t="str">
            <v>TORNILLO DIN 6921 M12x95 10.9 GEOMET 321</v>
          </cell>
          <cell r="C31">
            <v>8000</v>
          </cell>
          <cell r="D31">
            <v>1</v>
          </cell>
          <cell r="E31">
            <v>8000</v>
          </cell>
          <cell r="F31" t="str">
            <v>UN</v>
          </cell>
        </row>
        <row r="32">
          <cell r="A32">
            <v>88424</v>
          </cell>
          <cell r="B32" t="str">
            <v>HURTH TUERCA ALMENADA M 42 X 1'5</v>
          </cell>
          <cell r="C32">
            <v>60</v>
          </cell>
          <cell r="D32">
            <v>4</v>
          </cell>
          <cell r="E32">
            <v>15</v>
          </cell>
          <cell r="F32" t="str">
            <v>CAJ</v>
          </cell>
        </row>
        <row r="33">
          <cell r="A33">
            <v>88572</v>
          </cell>
          <cell r="B33" t="str">
            <v>TORNILLO CILINDRICO M 20X70 DIN 912 8.8</v>
          </cell>
          <cell r="C33">
            <v>1500</v>
          </cell>
          <cell r="D33">
            <v>25</v>
          </cell>
          <cell r="E33">
            <v>60</v>
          </cell>
          <cell r="F33" t="str">
            <v>PAQ</v>
          </cell>
        </row>
        <row r="34">
          <cell r="A34">
            <v>274458</v>
          </cell>
          <cell r="B34" t="str">
            <v>TORN. C/EXAGONAL M30x220 ISO 4014 C/REC</v>
          </cell>
          <cell r="C34">
            <v>700</v>
          </cell>
          <cell r="D34">
            <v>1</v>
          </cell>
          <cell r="E34">
            <v>700</v>
          </cell>
          <cell r="F34" t="str">
            <v>UN</v>
          </cell>
        </row>
        <row r="35">
          <cell r="A35">
            <v>274460</v>
          </cell>
          <cell r="B35" t="str">
            <v>TUERCA ANTIBLOCANTE M30/1 UNI 9319</v>
          </cell>
          <cell r="C35">
            <v>650</v>
          </cell>
          <cell r="D35">
            <v>1</v>
          </cell>
          <cell r="E35">
            <v>650</v>
          </cell>
          <cell r="F35" t="str">
            <v>UN</v>
          </cell>
        </row>
        <row r="36">
          <cell r="A36">
            <v>274482</v>
          </cell>
          <cell r="B36" t="str">
            <v>TORNILLO HEX.  M20x90 10.9  ISO 4014 A4G</v>
          </cell>
          <cell r="C36">
            <v>2300</v>
          </cell>
          <cell r="D36">
            <v>1</v>
          </cell>
          <cell r="E36">
            <v>2300</v>
          </cell>
          <cell r="F36" t="str">
            <v>UN</v>
          </cell>
        </row>
        <row r="37">
          <cell r="A37">
            <v>274491</v>
          </cell>
          <cell r="B37" t="str">
            <v>TUERCA PHILIDAS M10 -8 C/RECUB</v>
          </cell>
          <cell r="C37">
            <v>1800</v>
          </cell>
          <cell r="D37">
            <v>25</v>
          </cell>
          <cell r="E37">
            <v>72</v>
          </cell>
          <cell r="F37" t="str">
            <v>PAQ</v>
          </cell>
        </row>
        <row r="38">
          <cell r="A38">
            <v>274871</v>
          </cell>
          <cell r="B38" t="str">
            <v>TORNILLO VERBUS RIPP M16X60 100 C/RECUB</v>
          </cell>
          <cell r="C38">
            <v>460</v>
          </cell>
          <cell r="D38">
            <v>1</v>
          </cell>
          <cell r="E38">
            <v>460</v>
          </cell>
          <cell r="F38" t="str">
            <v>UN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3"/>
  <sheetViews>
    <sheetView tabSelected="1" zoomScale="70" zoomScaleNormal="70" workbookViewId="0">
      <pane ySplit="1" topLeftCell="A2" activePane="bottomLeft" state="frozen"/>
      <selection pane="bottomLeft" activeCell="B42" sqref="B42"/>
    </sheetView>
  </sheetViews>
  <sheetFormatPr baseColWidth="10" defaultColWidth="11.5" defaultRowHeight="14.3" x14ac:dyDescent="0.25"/>
  <cols>
    <col min="1" max="1" width="11.5" style="1" customWidth="1"/>
    <col min="2" max="2" width="69.875" style="3" customWidth="1"/>
    <col min="3" max="4" width="11.5" style="1"/>
    <col min="5" max="5" width="23.625" style="8" customWidth="1"/>
    <col min="6" max="6" width="27.25" style="3" bestFit="1" customWidth="1"/>
    <col min="7" max="7" width="18" style="3" bestFit="1" customWidth="1"/>
    <col min="8" max="16384" width="11.5" style="3"/>
  </cols>
  <sheetData>
    <row r="1" spans="1:7" s="4" customFormat="1" ht="54" customHeight="1" x14ac:dyDescent="0.25">
      <c r="A1" s="2" t="s">
        <v>36</v>
      </c>
      <c r="B1" s="2" t="s">
        <v>37</v>
      </c>
      <c r="C1" s="18" t="s">
        <v>38</v>
      </c>
      <c r="D1" s="18"/>
      <c r="E1" s="19" t="s">
        <v>39</v>
      </c>
      <c r="F1" s="19"/>
      <c r="G1" s="9" t="s">
        <v>40</v>
      </c>
    </row>
    <row r="2" spans="1:7" ht="54" customHeight="1" x14ac:dyDescent="0.25">
      <c r="A2" s="6">
        <v>22570</v>
      </c>
      <c r="B2" s="7" t="s">
        <v>4</v>
      </c>
      <c r="C2" s="13">
        <f>+VLOOKUP(A2,[1]DATOS!$A:$E,5,0)</f>
        <v>150</v>
      </c>
      <c r="D2" s="13" t="str">
        <f>+VLOOKUP(A2,[1]DATOS!$A:$F,6,0)</f>
        <v>PAQ</v>
      </c>
      <c r="E2" s="12">
        <v>0</v>
      </c>
      <c r="F2" s="14" t="s">
        <v>42</v>
      </c>
      <c r="G2" s="10">
        <f>+E2*C2</f>
        <v>0</v>
      </c>
    </row>
    <row r="3" spans="1:7" ht="54" customHeight="1" x14ac:dyDescent="0.25">
      <c r="A3" s="6">
        <v>22579</v>
      </c>
      <c r="B3" s="7" t="s">
        <v>5</v>
      </c>
      <c r="C3" s="13">
        <f>+VLOOKUP(A3,[1]DATOS!$A:$E,5,0)</f>
        <v>7770</v>
      </c>
      <c r="D3" s="13" t="str">
        <f>+VLOOKUP(A3,[1]DATOS!$A:$F,6,0)</f>
        <v>UN</v>
      </c>
      <c r="E3" s="12">
        <v>0</v>
      </c>
      <c r="F3" s="14" t="s">
        <v>41</v>
      </c>
      <c r="G3" s="10">
        <f t="shared" ref="G3:G38" si="0">+E3*C3</f>
        <v>0</v>
      </c>
    </row>
    <row r="4" spans="1:7" ht="54" customHeight="1" x14ac:dyDescent="0.25">
      <c r="A4" s="6">
        <v>22594</v>
      </c>
      <c r="B4" s="7" t="s">
        <v>0</v>
      </c>
      <c r="C4" s="13">
        <f>+VLOOKUP(A4,[1]DATOS!$A:$E,5,0)</f>
        <v>374</v>
      </c>
      <c r="D4" s="13" t="str">
        <f>+VLOOKUP(A4,[1]DATOS!$A:$F,6,0)</f>
        <v>PAQ</v>
      </c>
      <c r="E4" s="12">
        <v>0</v>
      </c>
      <c r="F4" s="14" t="s">
        <v>43</v>
      </c>
      <c r="G4" s="10">
        <f t="shared" si="0"/>
        <v>0</v>
      </c>
    </row>
    <row r="5" spans="1:7" ht="54" customHeight="1" x14ac:dyDescent="0.25">
      <c r="A5" s="6">
        <v>22595</v>
      </c>
      <c r="B5" s="7" t="s">
        <v>1</v>
      </c>
      <c r="C5" s="13">
        <f>+VLOOKUP(A5,[1]DATOS!$A:$E,5,0)</f>
        <v>340</v>
      </c>
      <c r="D5" s="13" t="str">
        <f>+VLOOKUP(A5,[1]DATOS!$A:$F,6,0)</f>
        <v>PAQ</v>
      </c>
      <c r="E5" s="12">
        <v>0</v>
      </c>
      <c r="F5" s="14" t="s">
        <v>43</v>
      </c>
      <c r="G5" s="10">
        <f t="shared" si="0"/>
        <v>0</v>
      </c>
    </row>
    <row r="6" spans="1:7" ht="54" customHeight="1" x14ac:dyDescent="0.25">
      <c r="A6" s="6">
        <v>22596</v>
      </c>
      <c r="B6" s="7" t="s">
        <v>2</v>
      </c>
      <c r="C6" s="13">
        <f>+VLOOKUP(A6,[1]DATOS!$A:$E,5,0)</f>
        <v>280</v>
      </c>
      <c r="D6" s="13" t="str">
        <f>+VLOOKUP(A6,[1]DATOS!$A:$F,6,0)</f>
        <v>PAQ</v>
      </c>
      <c r="E6" s="12">
        <v>0</v>
      </c>
      <c r="F6" s="14" t="s">
        <v>43</v>
      </c>
      <c r="G6" s="10">
        <f t="shared" si="0"/>
        <v>0</v>
      </c>
    </row>
    <row r="7" spans="1:7" ht="54" customHeight="1" x14ac:dyDescent="0.25">
      <c r="A7" s="6">
        <v>22598</v>
      </c>
      <c r="B7" s="7" t="s">
        <v>3</v>
      </c>
      <c r="C7" s="13">
        <f>+VLOOKUP(A7,[1]DATOS!$A:$E,5,0)</f>
        <v>1000</v>
      </c>
      <c r="D7" s="13" t="str">
        <f>+VLOOKUP(A7,[1]DATOS!$A:$F,6,0)</f>
        <v>PAQ</v>
      </c>
      <c r="E7" s="12">
        <v>0</v>
      </c>
      <c r="F7" s="14" t="s">
        <v>43</v>
      </c>
      <c r="G7" s="10">
        <f t="shared" si="0"/>
        <v>0</v>
      </c>
    </row>
    <row r="8" spans="1:7" ht="54" customHeight="1" x14ac:dyDescent="0.25">
      <c r="A8" s="6">
        <v>23304</v>
      </c>
      <c r="B8" s="7" t="s">
        <v>6</v>
      </c>
      <c r="C8" s="13">
        <f>+VLOOKUP(A8,[1]DATOS!$A:$E,5,0)</f>
        <v>625</v>
      </c>
      <c r="D8" s="13" t="str">
        <f>+VLOOKUP(A8,[1]DATOS!$A:$F,6,0)</f>
        <v>PAQ</v>
      </c>
      <c r="E8" s="12">
        <v>0</v>
      </c>
      <c r="F8" s="14" t="s">
        <v>44</v>
      </c>
      <c r="G8" s="10">
        <f t="shared" si="0"/>
        <v>0</v>
      </c>
    </row>
    <row r="9" spans="1:7" ht="54" customHeight="1" x14ac:dyDescent="0.25">
      <c r="A9" s="6">
        <v>23450</v>
      </c>
      <c r="B9" s="7" t="s">
        <v>7</v>
      </c>
      <c r="C9" s="13">
        <f>+VLOOKUP(A9,[1]DATOS!$A:$E,5,0)</f>
        <v>16200</v>
      </c>
      <c r="D9" s="13" t="str">
        <f>+VLOOKUP(A9,[1]DATOS!$A:$F,6,0)</f>
        <v>UN</v>
      </c>
      <c r="E9" s="12">
        <v>0</v>
      </c>
      <c r="F9" s="14" t="s">
        <v>41</v>
      </c>
      <c r="G9" s="10">
        <f t="shared" si="0"/>
        <v>0</v>
      </c>
    </row>
    <row r="10" spans="1:7" ht="54" customHeight="1" x14ac:dyDescent="0.25">
      <c r="A10" s="6">
        <v>23503</v>
      </c>
      <c r="B10" s="7" t="s">
        <v>8</v>
      </c>
      <c r="C10" s="13">
        <f>+VLOOKUP(A10,[1]DATOS!$A:$E,5,0)</f>
        <v>550</v>
      </c>
      <c r="D10" s="13" t="str">
        <f>+VLOOKUP(A10,[1]DATOS!$A:$F,6,0)</f>
        <v>PAQ</v>
      </c>
      <c r="E10" s="12">
        <v>0</v>
      </c>
      <c r="F10" s="14" t="s">
        <v>45</v>
      </c>
      <c r="G10" s="10">
        <f t="shared" si="0"/>
        <v>0</v>
      </c>
    </row>
    <row r="11" spans="1:7" ht="54" customHeight="1" x14ac:dyDescent="0.25">
      <c r="A11" s="6">
        <v>23517</v>
      </c>
      <c r="B11" s="7" t="s">
        <v>9</v>
      </c>
      <c r="C11" s="13">
        <f>+VLOOKUP(A11,[1]DATOS!$A:$E,5,0)</f>
        <v>196</v>
      </c>
      <c r="D11" s="13" t="str">
        <f>+VLOOKUP(A11,[1]DATOS!$A:$F,6,0)</f>
        <v>PAQ</v>
      </c>
      <c r="E11" s="12">
        <v>0</v>
      </c>
      <c r="F11" s="14" t="s">
        <v>46</v>
      </c>
      <c r="G11" s="10">
        <f t="shared" si="0"/>
        <v>0</v>
      </c>
    </row>
    <row r="12" spans="1:7" ht="54" customHeight="1" x14ac:dyDescent="0.25">
      <c r="A12" s="6">
        <v>23552</v>
      </c>
      <c r="B12" s="7" t="s">
        <v>10</v>
      </c>
      <c r="C12" s="13">
        <f>+VLOOKUP(A12,[1]DATOS!$A:$E,5,0)</f>
        <v>252</v>
      </c>
      <c r="D12" s="13" t="str">
        <f>+VLOOKUP(A12,[1]DATOS!$A:$F,6,0)</f>
        <v>PAQ</v>
      </c>
      <c r="E12" s="12">
        <v>0</v>
      </c>
      <c r="F12" s="14" t="s">
        <v>47</v>
      </c>
      <c r="G12" s="10">
        <f t="shared" si="0"/>
        <v>0</v>
      </c>
    </row>
    <row r="13" spans="1:7" ht="54" customHeight="1" x14ac:dyDescent="0.25">
      <c r="A13" s="6">
        <v>23718</v>
      </c>
      <c r="B13" s="7" t="s">
        <v>11</v>
      </c>
      <c r="C13" s="13">
        <f>+VLOOKUP(A13,[1]DATOS!$A:$E,5,0)</f>
        <v>195</v>
      </c>
      <c r="D13" s="13" t="str">
        <f>+VLOOKUP(A13,[1]DATOS!$A:$F,6,0)</f>
        <v>PAQ</v>
      </c>
      <c r="E13" s="12">
        <v>0</v>
      </c>
      <c r="F13" s="14" t="s">
        <v>48</v>
      </c>
      <c r="G13" s="10">
        <f t="shared" si="0"/>
        <v>0</v>
      </c>
    </row>
    <row r="14" spans="1:7" ht="54" customHeight="1" x14ac:dyDescent="0.25">
      <c r="A14" s="6">
        <v>23763</v>
      </c>
      <c r="B14" s="7" t="s">
        <v>12</v>
      </c>
      <c r="C14" s="13">
        <f>+VLOOKUP(A14,[1]DATOS!$A:$E,5,0)</f>
        <v>8700</v>
      </c>
      <c r="D14" s="13" t="str">
        <f>+VLOOKUP(A14,[1]DATOS!$A:$F,6,0)</f>
        <v>UN</v>
      </c>
      <c r="E14" s="12">
        <v>0</v>
      </c>
      <c r="F14" s="14" t="s">
        <v>41</v>
      </c>
      <c r="G14" s="10">
        <f t="shared" si="0"/>
        <v>0</v>
      </c>
    </row>
    <row r="15" spans="1:7" ht="54" customHeight="1" x14ac:dyDescent="0.25">
      <c r="A15" s="6">
        <v>23863</v>
      </c>
      <c r="B15" s="7" t="s">
        <v>13</v>
      </c>
      <c r="C15" s="13">
        <f>+VLOOKUP(A15,[1]DATOS!$A:$E,5,0)</f>
        <v>228</v>
      </c>
      <c r="D15" s="13" t="str">
        <f>+VLOOKUP(A15,[1]DATOS!$A:$F,6,0)</f>
        <v>CAJ</v>
      </c>
      <c r="E15" s="12">
        <v>0</v>
      </c>
      <c r="F15" s="14" t="s">
        <v>49</v>
      </c>
      <c r="G15" s="10">
        <f t="shared" si="0"/>
        <v>0</v>
      </c>
    </row>
    <row r="16" spans="1:7" ht="54" customHeight="1" x14ac:dyDescent="0.25">
      <c r="A16" s="6">
        <v>24034</v>
      </c>
      <c r="B16" s="7" t="s">
        <v>14</v>
      </c>
      <c r="C16" s="13">
        <f>+VLOOKUP(A16,[1]DATOS!$A:$E,5,0)</f>
        <v>10</v>
      </c>
      <c r="D16" s="13" t="str">
        <f>+VLOOKUP(A16,[1]DATOS!$A:$F,6,0)</f>
        <v>PAQ</v>
      </c>
      <c r="E16" s="12">
        <v>0</v>
      </c>
      <c r="F16" s="14" t="s">
        <v>50</v>
      </c>
      <c r="G16" s="10">
        <f t="shared" si="0"/>
        <v>0</v>
      </c>
    </row>
    <row r="17" spans="1:7" ht="54" customHeight="1" x14ac:dyDescent="0.25">
      <c r="A17" s="6">
        <v>24312</v>
      </c>
      <c r="B17" s="7" t="s">
        <v>15</v>
      </c>
      <c r="C17" s="13">
        <f>+VLOOKUP(A17,[1]DATOS!$A:$E,5,0)</f>
        <v>380</v>
      </c>
      <c r="D17" s="13" t="str">
        <f>+VLOOKUP(A17,[1]DATOS!$A:$F,6,0)</f>
        <v>PAQ</v>
      </c>
      <c r="E17" s="12">
        <v>0</v>
      </c>
      <c r="F17" s="14" t="s">
        <v>47</v>
      </c>
      <c r="G17" s="10">
        <f t="shared" si="0"/>
        <v>0</v>
      </c>
    </row>
    <row r="18" spans="1:7" ht="54" customHeight="1" x14ac:dyDescent="0.25">
      <c r="A18" s="6">
        <v>24321</v>
      </c>
      <c r="B18" s="7" t="s">
        <v>16</v>
      </c>
      <c r="C18" s="13">
        <f>+VLOOKUP(A18,[1]DATOS!$A:$E,5,0)</f>
        <v>640</v>
      </c>
      <c r="D18" s="13" t="str">
        <f>+VLOOKUP(A18,[1]DATOS!$A:$F,6,0)</f>
        <v>PAQ</v>
      </c>
      <c r="E18" s="12">
        <v>0</v>
      </c>
      <c r="F18" s="14" t="s">
        <v>47</v>
      </c>
      <c r="G18" s="10">
        <f t="shared" si="0"/>
        <v>0</v>
      </c>
    </row>
    <row r="19" spans="1:7" ht="54" customHeight="1" x14ac:dyDescent="0.25">
      <c r="A19" s="6">
        <v>24341</v>
      </c>
      <c r="B19" s="7" t="s">
        <v>18</v>
      </c>
      <c r="C19" s="13">
        <f>+VLOOKUP(A19,[1]DATOS!$A:$E,5,0)</f>
        <v>730</v>
      </c>
      <c r="D19" s="13" t="str">
        <f>+VLOOKUP(A19,[1]DATOS!$A:$F,6,0)</f>
        <v>PAQ</v>
      </c>
      <c r="E19" s="12">
        <v>0</v>
      </c>
      <c r="F19" s="14" t="s">
        <v>48</v>
      </c>
      <c r="G19" s="10">
        <f t="shared" si="0"/>
        <v>0</v>
      </c>
    </row>
    <row r="20" spans="1:7" ht="54" customHeight="1" x14ac:dyDescent="0.25">
      <c r="A20" s="6">
        <v>24653</v>
      </c>
      <c r="B20" s="7" t="s">
        <v>17</v>
      </c>
      <c r="C20" s="13">
        <f>+VLOOKUP(A20,[1]DATOS!$A:$E,5,0)</f>
        <v>86</v>
      </c>
      <c r="D20" s="13" t="str">
        <f>+VLOOKUP(A20,[1]DATOS!$A:$F,6,0)</f>
        <v>PAQ</v>
      </c>
      <c r="E20" s="12">
        <v>0</v>
      </c>
      <c r="F20" s="14" t="s">
        <v>48</v>
      </c>
      <c r="G20" s="10">
        <f t="shared" si="0"/>
        <v>0</v>
      </c>
    </row>
    <row r="21" spans="1:7" ht="54" customHeight="1" x14ac:dyDescent="0.25">
      <c r="A21" s="6">
        <v>24668</v>
      </c>
      <c r="B21" s="7" t="s">
        <v>19</v>
      </c>
      <c r="C21" s="13">
        <f>+VLOOKUP(A21,[1]DATOS!$A:$E,5,0)</f>
        <v>1710</v>
      </c>
      <c r="D21" s="13" t="str">
        <f>+VLOOKUP(A21,[1]DATOS!$A:$F,6,0)</f>
        <v>PAQ</v>
      </c>
      <c r="E21" s="12">
        <v>0</v>
      </c>
      <c r="F21" s="14" t="s">
        <v>43</v>
      </c>
      <c r="G21" s="10">
        <f t="shared" si="0"/>
        <v>0</v>
      </c>
    </row>
    <row r="22" spans="1:7" ht="54" customHeight="1" x14ac:dyDescent="0.25">
      <c r="A22" s="6">
        <v>24686</v>
      </c>
      <c r="B22" s="7" t="s">
        <v>20</v>
      </c>
      <c r="C22" s="13">
        <f>+VLOOKUP(A22,[1]DATOS!$A:$E,5,0)</f>
        <v>2570</v>
      </c>
      <c r="D22" s="13" t="str">
        <f>+VLOOKUP(A22,[1]DATOS!$A:$F,6,0)</f>
        <v>UN</v>
      </c>
      <c r="E22" s="12">
        <v>0</v>
      </c>
      <c r="F22" s="14" t="s">
        <v>41</v>
      </c>
      <c r="G22" s="10">
        <f t="shared" si="0"/>
        <v>0</v>
      </c>
    </row>
    <row r="23" spans="1:7" ht="54" customHeight="1" x14ac:dyDescent="0.25">
      <c r="A23" s="6">
        <v>24690</v>
      </c>
      <c r="B23" s="7" t="s">
        <v>21</v>
      </c>
      <c r="C23" s="13">
        <f>+VLOOKUP(A23,[1]DATOS!$A:$E,5,0)</f>
        <v>1700</v>
      </c>
      <c r="D23" s="13" t="str">
        <f>+VLOOKUP(A23,[1]DATOS!$A:$F,6,0)</f>
        <v>UN</v>
      </c>
      <c r="E23" s="12">
        <v>0</v>
      </c>
      <c r="F23" s="14" t="s">
        <v>41</v>
      </c>
      <c r="G23" s="10">
        <f t="shared" si="0"/>
        <v>0</v>
      </c>
    </row>
    <row r="24" spans="1:7" ht="54" customHeight="1" x14ac:dyDescent="0.25">
      <c r="A24" s="6">
        <v>24695</v>
      </c>
      <c r="B24" s="7" t="s">
        <v>22</v>
      </c>
      <c r="C24" s="13">
        <f>+VLOOKUP(A24,[1]DATOS!$A:$E,5,0)</f>
        <v>350</v>
      </c>
      <c r="D24" s="13" t="str">
        <f>+VLOOKUP(A24,[1]DATOS!$A:$F,6,0)</f>
        <v>UN</v>
      </c>
      <c r="E24" s="12">
        <v>0</v>
      </c>
      <c r="F24" s="14" t="s">
        <v>41</v>
      </c>
      <c r="G24" s="10">
        <f t="shared" si="0"/>
        <v>0</v>
      </c>
    </row>
    <row r="25" spans="1:7" ht="54" customHeight="1" x14ac:dyDescent="0.25">
      <c r="A25" s="6">
        <v>24740</v>
      </c>
      <c r="B25" s="7" t="s">
        <v>23</v>
      </c>
      <c r="C25" s="13">
        <f>+VLOOKUP(A25,[1]DATOS!$A:$E,5,0)</f>
        <v>75</v>
      </c>
      <c r="D25" s="13" t="str">
        <f>+VLOOKUP(A25,[1]DATOS!$A:$F,6,0)</f>
        <v>PAQ</v>
      </c>
      <c r="E25" s="12">
        <v>0</v>
      </c>
      <c r="F25" s="14" t="s">
        <v>48</v>
      </c>
      <c r="G25" s="10">
        <f t="shared" si="0"/>
        <v>0</v>
      </c>
    </row>
    <row r="26" spans="1:7" ht="54" customHeight="1" x14ac:dyDescent="0.25">
      <c r="A26" s="6">
        <v>24742</v>
      </c>
      <c r="B26" s="7" t="s">
        <v>24</v>
      </c>
      <c r="C26" s="13">
        <f>+VLOOKUP(A26,[1]DATOS!$A:$E,5,0)</f>
        <v>400</v>
      </c>
      <c r="D26" s="13" t="str">
        <f>+VLOOKUP(A26,[1]DATOS!$A:$F,6,0)</f>
        <v>PAQ</v>
      </c>
      <c r="E26" s="12">
        <v>0</v>
      </c>
      <c r="F26" s="14" t="s">
        <v>43</v>
      </c>
      <c r="G26" s="10">
        <f t="shared" si="0"/>
        <v>0</v>
      </c>
    </row>
    <row r="27" spans="1:7" ht="54" customHeight="1" x14ac:dyDescent="0.25">
      <c r="A27" s="6">
        <v>24745</v>
      </c>
      <c r="B27" s="7" t="s">
        <v>25</v>
      </c>
      <c r="C27" s="13">
        <f>+VLOOKUP(A27,[1]DATOS!$A:$E,5,0)</f>
        <v>100</v>
      </c>
      <c r="D27" s="13" t="str">
        <f>+VLOOKUP(A27,[1]DATOS!$A:$F,6,0)</f>
        <v>PAQ</v>
      </c>
      <c r="E27" s="12">
        <v>0</v>
      </c>
      <c r="F27" s="14" t="s">
        <v>43</v>
      </c>
      <c r="G27" s="10">
        <f t="shared" si="0"/>
        <v>0</v>
      </c>
    </row>
    <row r="28" spans="1:7" ht="54" customHeight="1" x14ac:dyDescent="0.25">
      <c r="A28" s="6">
        <v>24746</v>
      </c>
      <c r="B28" s="7" t="s">
        <v>26</v>
      </c>
      <c r="C28" s="13">
        <f>+VLOOKUP(A28,[1]DATOS!$A:$E,5,0)</f>
        <v>40</v>
      </c>
      <c r="D28" s="13" t="str">
        <f>+VLOOKUP(A28,[1]DATOS!$A:$F,6,0)</f>
        <v>PAQ</v>
      </c>
      <c r="E28" s="12">
        <v>0</v>
      </c>
      <c r="F28" s="14" t="s">
        <v>43</v>
      </c>
      <c r="G28" s="10">
        <f t="shared" si="0"/>
        <v>0</v>
      </c>
    </row>
    <row r="29" spans="1:7" ht="54" customHeight="1" x14ac:dyDescent="0.25">
      <c r="A29" s="6">
        <v>24772</v>
      </c>
      <c r="B29" s="7" t="s">
        <v>60</v>
      </c>
      <c r="C29" s="13">
        <f>+VLOOKUP(A29,[1]DATOS!$A:$E,5,0)</f>
        <v>640</v>
      </c>
      <c r="D29" s="13" t="str">
        <f>+VLOOKUP(A29,[1]DATOS!$A:$F,6,0)</f>
        <v>PAQ</v>
      </c>
      <c r="E29" s="12">
        <v>0</v>
      </c>
      <c r="F29" s="14" t="s">
        <v>43</v>
      </c>
      <c r="G29" s="10">
        <f t="shared" si="0"/>
        <v>0</v>
      </c>
    </row>
    <row r="30" spans="1:7" ht="54" customHeight="1" x14ac:dyDescent="0.25">
      <c r="A30" s="6">
        <v>24773</v>
      </c>
      <c r="B30" s="7" t="s">
        <v>27</v>
      </c>
      <c r="C30" s="13">
        <f>+VLOOKUP(A30,[1]DATOS!$A:$E,5,0)</f>
        <v>2080</v>
      </c>
      <c r="D30" s="13" t="str">
        <f>+VLOOKUP(A30,[1]DATOS!$A:$F,6,0)</f>
        <v>UN</v>
      </c>
      <c r="E30" s="12">
        <v>0</v>
      </c>
      <c r="F30" s="14" t="s">
        <v>41</v>
      </c>
      <c r="G30" s="10">
        <f>+E30*C30</f>
        <v>0</v>
      </c>
    </row>
    <row r="31" spans="1:7" ht="54" customHeight="1" x14ac:dyDescent="0.25">
      <c r="A31" s="6">
        <v>25810</v>
      </c>
      <c r="B31" s="7" t="s">
        <v>28</v>
      </c>
      <c r="C31" s="13">
        <f>+VLOOKUP(A31,[1]DATOS!$A:$E,5,0)</f>
        <v>8000</v>
      </c>
      <c r="D31" s="13" t="str">
        <f>+VLOOKUP(A31,[1]DATOS!$A:$F,6,0)</f>
        <v>UN</v>
      </c>
      <c r="E31" s="12">
        <v>0</v>
      </c>
      <c r="F31" s="14" t="s">
        <v>41</v>
      </c>
      <c r="G31" s="10">
        <f t="shared" si="0"/>
        <v>0</v>
      </c>
    </row>
    <row r="32" spans="1:7" ht="54" customHeight="1" x14ac:dyDescent="0.25">
      <c r="A32" s="6">
        <v>88424</v>
      </c>
      <c r="B32" s="7" t="s">
        <v>29</v>
      </c>
      <c r="C32" s="13">
        <f>+VLOOKUP(A32,[1]DATOS!$A:$E,5,0)</f>
        <v>15</v>
      </c>
      <c r="D32" s="13" t="str">
        <f>+VLOOKUP(A32,[1]DATOS!$A:$F,6,0)</f>
        <v>CAJ</v>
      </c>
      <c r="E32" s="12">
        <v>0</v>
      </c>
      <c r="F32" s="14" t="s">
        <v>51</v>
      </c>
      <c r="G32" s="10">
        <f>+E32*C32</f>
        <v>0</v>
      </c>
    </row>
    <row r="33" spans="1:9" ht="54" customHeight="1" x14ac:dyDescent="0.25">
      <c r="A33" s="6">
        <v>88572</v>
      </c>
      <c r="B33" s="7" t="s">
        <v>31</v>
      </c>
      <c r="C33" s="13">
        <f>+VLOOKUP(A33,[1]DATOS!$A:$E,5,0)</f>
        <v>60</v>
      </c>
      <c r="D33" s="13" t="str">
        <f>+VLOOKUP(A33,[1]DATOS!$A:$F,6,0)</f>
        <v>PAQ</v>
      </c>
      <c r="E33" s="12">
        <v>0</v>
      </c>
      <c r="F33" s="14" t="s">
        <v>47</v>
      </c>
      <c r="G33" s="10">
        <f t="shared" si="0"/>
        <v>0</v>
      </c>
    </row>
    <row r="34" spans="1:9" ht="54" customHeight="1" x14ac:dyDescent="0.25">
      <c r="A34" s="6">
        <v>274458</v>
      </c>
      <c r="B34" s="7" t="s">
        <v>30</v>
      </c>
      <c r="C34" s="13">
        <f>+VLOOKUP(A34,[1]DATOS!$A:$E,5,0)</f>
        <v>700</v>
      </c>
      <c r="D34" s="13" t="str">
        <f>+VLOOKUP(A34,[1]DATOS!$A:$F,6,0)</f>
        <v>UN</v>
      </c>
      <c r="E34" s="12">
        <v>0</v>
      </c>
      <c r="F34" s="14" t="s">
        <v>41</v>
      </c>
      <c r="G34" s="10">
        <f t="shared" si="0"/>
        <v>0</v>
      </c>
    </row>
    <row r="35" spans="1:9" ht="54" customHeight="1" x14ac:dyDescent="0.25">
      <c r="A35" s="6">
        <v>274460</v>
      </c>
      <c r="B35" s="7" t="s">
        <v>32</v>
      </c>
      <c r="C35" s="13">
        <f>+VLOOKUP(A35,[1]DATOS!$A:$E,5,0)</f>
        <v>650</v>
      </c>
      <c r="D35" s="13" t="str">
        <f>+VLOOKUP(A35,[1]DATOS!$A:$F,6,0)</f>
        <v>UN</v>
      </c>
      <c r="E35" s="12">
        <v>0</v>
      </c>
      <c r="F35" s="14" t="s">
        <v>41</v>
      </c>
      <c r="G35" s="10">
        <f t="shared" si="0"/>
        <v>0</v>
      </c>
    </row>
    <row r="36" spans="1:9" ht="54" customHeight="1" x14ac:dyDescent="0.25">
      <c r="A36" s="6">
        <v>274482</v>
      </c>
      <c r="B36" s="7" t="s">
        <v>33</v>
      </c>
      <c r="C36" s="13">
        <f>+VLOOKUP(A36,[1]DATOS!$A:$E,5,0)</f>
        <v>2300</v>
      </c>
      <c r="D36" s="13" t="str">
        <f>+VLOOKUP(A36,[1]DATOS!$A:$F,6,0)</f>
        <v>UN</v>
      </c>
      <c r="E36" s="12">
        <v>0</v>
      </c>
      <c r="F36" s="14" t="s">
        <v>41</v>
      </c>
      <c r="G36" s="10">
        <f t="shared" si="0"/>
        <v>0</v>
      </c>
    </row>
    <row r="37" spans="1:9" ht="54" customHeight="1" x14ac:dyDescent="0.25">
      <c r="A37" s="6">
        <v>274491</v>
      </c>
      <c r="B37" s="7" t="s">
        <v>34</v>
      </c>
      <c r="C37" s="13">
        <f>+VLOOKUP(A37,[1]DATOS!$A:$E,5,0)</f>
        <v>72</v>
      </c>
      <c r="D37" s="13" t="str">
        <f>+VLOOKUP(A37,[1]DATOS!$A:$F,6,0)</f>
        <v>PAQ</v>
      </c>
      <c r="E37" s="12">
        <v>0</v>
      </c>
      <c r="F37" s="14" t="s">
        <v>47</v>
      </c>
      <c r="G37" s="10">
        <f t="shared" si="0"/>
        <v>0</v>
      </c>
    </row>
    <row r="38" spans="1:9" ht="54" customHeight="1" thickBot="1" x14ac:dyDescent="0.3">
      <c r="A38" s="6">
        <v>274871</v>
      </c>
      <c r="B38" s="7" t="s">
        <v>35</v>
      </c>
      <c r="C38" s="13">
        <f>+VLOOKUP(A38,[1]DATOS!$A:$E,5,0)</f>
        <v>460</v>
      </c>
      <c r="D38" s="13" t="str">
        <f>+VLOOKUP(A38,[1]DATOS!$A:$F,6,0)</f>
        <v>UN</v>
      </c>
      <c r="E38" s="12">
        <v>0</v>
      </c>
      <c r="F38" s="14" t="s">
        <v>41</v>
      </c>
      <c r="G38" s="10">
        <f t="shared" si="0"/>
        <v>0</v>
      </c>
    </row>
    <row r="39" spans="1:9" ht="14.95" customHeight="1" thickBot="1" x14ac:dyDescent="0.3">
      <c r="A39" s="5"/>
      <c r="D39" s="20" t="s">
        <v>52</v>
      </c>
      <c r="E39" s="21"/>
      <c r="F39" s="22"/>
      <c r="G39" s="11">
        <f>SUM(G2:G38)</f>
        <v>0</v>
      </c>
    </row>
    <row r="40" spans="1:9" ht="14.95" thickBot="1" x14ac:dyDescent="0.3">
      <c r="D40" s="23" t="s">
        <v>53</v>
      </c>
      <c r="E40" s="24"/>
      <c r="F40" s="25"/>
      <c r="G40" s="11">
        <f>G39*0.21</f>
        <v>0</v>
      </c>
    </row>
    <row r="41" spans="1:9" ht="14.95" customHeight="1" thickBot="1" x14ac:dyDescent="0.3">
      <c r="D41" s="20" t="s">
        <v>54</v>
      </c>
      <c r="E41" s="21"/>
      <c r="F41" s="22"/>
      <c r="G41" s="11">
        <f>G40+G39</f>
        <v>0</v>
      </c>
    </row>
    <row r="45" spans="1:9" x14ac:dyDescent="0.25">
      <c r="A45" s="15" t="s">
        <v>55</v>
      </c>
      <c r="B45" s="15"/>
      <c r="C45" s="15"/>
      <c r="D45" s="15"/>
      <c r="E45" s="15"/>
      <c r="F45" s="15"/>
      <c r="G45" s="15"/>
      <c r="H45" s="15"/>
      <c r="I45" s="15"/>
    </row>
    <row r="46" spans="1:9" x14ac:dyDescent="0.25">
      <c r="A46" s="15" t="s">
        <v>56</v>
      </c>
      <c r="B46" s="15"/>
      <c r="C46" s="15"/>
      <c r="D46" s="15"/>
      <c r="E46" s="15"/>
      <c r="F46" s="15"/>
      <c r="G46" s="15"/>
      <c r="H46" s="15"/>
      <c r="I46" s="15"/>
    </row>
    <row r="47" spans="1:9" x14ac:dyDescent="0.25">
      <c r="A47" s="16" t="s">
        <v>57</v>
      </c>
      <c r="B47" s="16"/>
      <c r="C47" s="16"/>
      <c r="D47" s="16"/>
      <c r="E47" s="16"/>
      <c r="F47" s="16"/>
      <c r="G47" s="16"/>
      <c r="H47" s="16"/>
      <c r="I47" s="16"/>
    </row>
    <row r="48" spans="1:9" x14ac:dyDescent="0.25">
      <c r="A48" s="16" t="s">
        <v>58</v>
      </c>
      <c r="B48" s="16"/>
      <c r="C48" s="16"/>
      <c r="D48" s="16"/>
      <c r="E48" s="16"/>
      <c r="F48" s="16"/>
      <c r="G48" s="16"/>
      <c r="H48" s="16"/>
      <c r="I48" s="16"/>
    </row>
    <row r="49" spans="1:9" x14ac:dyDescent="0.25">
      <c r="A49" s="17" t="s">
        <v>59</v>
      </c>
      <c r="B49" s="17"/>
      <c r="C49" s="17"/>
      <c r="D49" s="17"/>
      <c r="E49" s="17"/>
      <c r="F49" s="17"/>
      <c r="G49" s="17"/>
      <c r="H49" s="17"/>
      <c r="I49" s="17"/>
    </row>
    <row r="85" spans="1:2" x14ac:dyDescent="0.25">
      <c r="A85" s="4"/>
      <c r="B85" s="4"/>
    </row>
    <row r="86" spans="1:2" x14ac:dyDescent="0.25">
      <c r="A86" s="4"/>
      <c r="B86" s="4"/>
    </row>
    <row r="87" spans="1:2" x14ac:dyDescent="0.25">
      <c r="A87" s="4"/>
      <c r="B87" s="4"/>
    </row>
    <row r="88" spans="1:2" x14ac:dyDescent="0.25">
      <c r="A88" s="4"/>
      <c r="B88" s="4"/>
    </row>
    <row r="89" spans="1:2" x14ac:dyDescent="0.25">
      <c r="A89" s="4"/>
      <c r="B89" s="4"/>
    </row>
    <row r="90" spans="1:2" x14ac:dyDescent="0.25">
      <c r="A90" s="4"/>
      <c r="B90" s="4"/>
    </row>
    <row r="91" spans="1:2" x14ac:dyDescent="0.25">
      <c r="A91" s="4"/>
      <c r="B91" s="4"/>
    </row>
    <row r="92" spans="1:2" x14ac:dyDescent="0.25">
      <c r="A92" s="4"/>
      <c r="B92" s="4"/>
    </row>
    <row r="93" spans="1:2" x14ac:dyDescent="0.25">
      <c r="A93" s="4"/>
      <c r="B93" s="4"/>
    </row>
  </sheetData>
  <sheetProtection algorithmName="SHA-512" hashValue="LokqPApYJJucaNz65oEoIuTc8fgsnYahukU5T3mdgEUJdaoKx8ffVd+83a2aBQxH5BJJ8z8iR4qhRpFrOux5qA==" saltValue="jKDMcfCvVSFfJieAIbY7ag==" spinCount="100000" sheet="1" objects="1" scenarios="1" formatCells="0" formatColumns="0" formatRows="0"/>
  <autoFilter ref="A1:G41" xr:uid="{00000000-0001-0000-0000-000000000000}">
    <filterColumn colId="2" showButton="0"/>
    <filterColumn colId="4" showButton="0"/>
  </autoFilter>
  <mergeCells count="10">
    <mergeCell ref="A46:I46"/>
    <mergeCell ref="A47:I47"/>
    <mergeCell ref="A48:I48"/>
    <mergeCell ref="A49:I49"/>
    <mergeCell ref="C1:D1"/>
    <mergeCell ref="E1:F1"/>
    <mergeCell ref="D39:F39"/>
    <mergeCell ref="D40:F40"/>
    <mergeCell ref="D41:F41"/>
    <mergeCell ref="A45:I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2023-10-02T19:54:31Z</dcterms:created>
  <dcterms:modified xsi:type="dcterms:W3CDTF">2023-12-21T09:23:45Z</dcterms:modified>
</cp:coreProperties>
</file>