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66925"/>
  <mc:AlternateContent xmlns:mc="http://schemas.openxmlformats.org/markup-compatibility/2006">
    <mc:Choice Requires="x15">
      <x15ac:absPath xmlns:x15ac="http://schemas.microsoft.com/office/spreadsheetml/2010/11/ac" url="T:\INGENIERÍA\L03\Proyecto Dv y Túnel enlace L3-L12\OBRA\LICITACIONES\"/>
    </mc:Choice>
  </mc:AlternateContent>
  <xr:revisionPtr revIDLastSave="0" documentId="13_ncr:1_{00E6EFDB-B18F-4F37-B88C-4A900BC657AF}" xr6:coauthVersionLast="47" xr6:coauthVersionMax="47" xr10:uidLastSave="{00000000-0000-0000-0000-000000000000}"/>
  <bookViews>
    <workbookView xWindow="-23148" yWindow="-108" windowWidth="23256" windowHeight="12576" xr2:uid="{B37FC12A-2663-4563-8877-FB36FAC5676D}"/>
  </bookViews>
  <sheets>
    <sheet name="Hoja1" sheetId="1" r:id="rId1"/>
  </sheets>
  <definedNames>
    <definedName name="_xlnm._FilterDatabase" localSheetId="0" hidden="1">Hoja1!$A$3:$J$803</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 i="1" l="1"/>
  <c r="K8" i="1"/>
  <c r="K9" i="1"/>
  <c r="K10" i="1"/>
  <c r="K11" i="1"/>
  <c r="K12" i="1"/>
  <c r="K13" i="1"/>
  <c r="K14" i="1"/>
  <c r="K15" i="1"/>
  <c r="K16" i="1"/>
  <c r="K17" i="1"/>
  <c r="K19" i="1"/>
  <c r="K20" i="1"/>
  <c r="K21" i="1"/>
  <c r="K22" i="1"/>
  <c r="K23" i="1"/>
  <c r="K24" i="1"/>
  <c r="K25" i="1"/>
  <c r="K26" i="1"/>
  <c r="K27" i="1"/>
  <c r="K28" i="1"/>
  <c r="K29" i="1"/>
  <c r="K30" i="1"/>
  <c r="K31" i="1"/>
  <c r="K32" i="1"/>
  <c r="K33" i="1"/>
  <c r="K34" i="1"/>
  <c r="K35" i="1"/>
  <c r="K36"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K489" i="1"/>
  <c r="K490" i="1"/>
  <c r="K491" i="1"/>
  <c r="K492" i="1"/>
  <c r="K493" i="1"/>
  <c r="K494" i="1"/>
  <c r="K495" i="1"/>
  <c r="K496" i="1"/>
  <c r="K497" i="1"/>
  <c r="K498" i="1"/>
  <c r="K499" i="1"/>
  <c r="K500" i="1"/>
  <c r="K501" i="1"/>
  <c r="K502" i="1"/>
  <c r="K503" i="1"/>
  <c r="K504" i="1"/>
  <c r="K505" i="1"/>
  <c r="K506" i="1"/>
  <c r="K507" i="1"/>
  <c r="K508" i="1"/>
  <c r="K509" i="1"/>
  <c r="K510" i="1"/>
  <c r="K511" i="1"/>
  <c r="K512" i="1"/>
  <c r="K513" i="1"/>
  <c r="K514" i="1"/>
  <c r="K515" i="1"/>
  <c r="K516" i="1"/>
  <c r="K517" i="1"/>
  <c r="K518" i="1"/>
  <c r="K519" i="1"/>
  <c r="K520" i="1"/>
  <c r="K521" i="1"/>
  <c r="K522" i="1"/>
  <c r="K523" i="1"/>
  <c r="K524" i="1"/>
  <c r="K525" i="1"/>
  <c r="K526" i="1"/>
  <c r="K527" i="1"/>
  <c r="K528" i="1"/>
  <c r="K529" i="1"/>
  <c r="K530" i="1"/>
  <c r="K531" i="1"/>
  <c r="K532" i="1"/>
  <c r="K533" i="1"/>
  <c r="K534" i="1"/>
  <c r="K535" i="1"/>
  <c r="K536" i="1"/>
  <c r="K537" i="1"/>
  <c r="K538" i="1"/>
  <c r="K539" i="1"/>
  <c r="K540" i="1"/>
  <c r="K541" i="1"/>
  <c r="K542" i="1"/>
  <c r="K543" i="1"/>
  <c r="K544" i="1"/>
  <c r="K545" i="1"/>
  <c r="K546" i="1"/>
  <c r="K547" i="1"/>
  <c r="K548" i="1"/>
  <c r="K549" i="1"/>
  <c r="K550" i="1"/>
  <c r="K551" i="1"/>
  <c r="K552" i="1"/>
  <c r="K553" i="1"/>
  <c r="K554" i="1"/>
  <c r="K555" i="1"/>
  <c r="K556" i="1"/>
  <c r="K557" i="1"/>
  <c r="K558" i="1"/>
  <c r="K559" i="1"/>
  <c r="K560" i="1"/>
  <c r="K561" i="1"/>
  <c r="K562" i="1"/>
  <c r="K563" i="1"/>
  <c r="K564" i="1"/>
  <c r="K565" i="1"/>
  <c r="K566" i="1"/>
  <c r="K567" i="1"/>
  <c r="K568" i="1"/>
  <c r="K569" i="1"/>
  <c r="K570" i="1"/>
  <c r="K571" i="1"/>
  <c r="K572" i="1"/>
  <c r="K573" i="1"/>
  <c r="K574" i="1"/>
  <c r="K575" i="1"/>
  <c r="K576" i="1"/>
  <c r="K577" i="1"/>
  <c r="K578" i="1"/>
  <c r="K579" i="1"/>
  <c r="K580" i="1"/>
  <c r="K581" i="1"/>
  <c r="K582" i="1"/>
  <c r="K583" i="1"/>
  <c r="K584" i="1"/>
  <c r="K585" i="1"/>
  <c r="K586" i="1"/>
  <c r="K587" i="1"/>
  <c r="K588" i="1"/>
  <c r="K589" i="1"/>
  <c r="K590" i="1"/>
  <c r="K591" i="1"/>
  <c r="K592" i="1"/>
  <c r="K593" i="1"/>
  <c r="K594" i="1"/>
  <c r="K595" i="1"/>
  <c r="K596" i="1"/>
  <c r="K597" i="1"/>
  <c r="K598" i="1"/>
  <c r="K599" i="1"/>
  <c r="K600" i="1"/>
  <c r="K601" i="1"/>
  <c r="K602" i="1"/>
  <c r="K603" i="1"/>
  <c r="K604" i="1"/>
  <c r="K605" i="1"/>
  <c r="K606" i="1"/>
  <c r="K607" i="1"/>
  <c r="K608" i="1"/>
  <c r="K609" i="1"/>
  <c r="K610" i="1"/>
  <c r="K611" i="1"/>
  <c r="K612" i="1"/>
  <c r="K613" i="1"/>
  <c r="K614" i="1"/>
  <c r="K615" i="1"/>
  <c r="K616" i="1"/>
  <c r="K617" i="1"/>
  <c r="K618" i="1"/>
  <c r="K619" i="1"/>
  <c r="K620" i="1"/>
  <c r="K621" i="1"/>
  <c r="K622" i="1"/>
  <c r="K623" i="1"/>
  <c r="K624" i="1"/>
  <c r="K625" i="1"/>
  <c r="K626" i="1"/>
  <c r="K627" i="1"/>
  <c r="K628" i="1"/>
  <c r="K629" i="1"/>
  <c r="K630" i="1"/>
  <c r="K631" i="1"/>
  <c r="K632" i="1"/>
  <c r="K633" i="1"/>
  <c r="K634" i="1"/>
  <c r="K635" i="1"/>
  <c r="K636" i="1"/>
  <c r="K637" i="1"/>
  <c r="K638" i="1"/>
  <c r="K639" i="1"/>
  <c r="K640" i="1"/>
  <c r="K641" i="1"/>
  <c r="K642" i="1"/>
  <c r="K643" i="1"/>
  <c r="K644" i="1"/>
  <c r="K645" i="1"/>
  <c r="K646" i="1"/>
  <c r="K647" i="1"/>
  <c r="K648" i="1"/>
  <c r="K649" i="1"/>
  <c r="K650" i="1"/>
  <c r="K651" i="1"/>
  <c r="K652" i="1"/>
  <c r="K653" i="1"/>
  <c r="K654" i="1"/>
  <c r="K655" i="1"/>
  <c r="K656" i="1"/>
  <c r="K657" i="1"/>
  <c r="K658" i="1"/>
  <c r="K659" i="1"/>
  <c r="K660" i="1"/>
  <c r="K661" i="1"/>
  <c r="K662" i="1"/>
  <c r="K663" i="1"/>
  <c r="K664" i="1"/>
  <c r="K665" i="1"/>
  <c r="K666" i="1"/>
  <c r="K667" i="1"/>
  <c r="K668" i="1"/>
  <c r="K669" i="1"/>
  <c r="K670" i="1"/>
  <c r="K671" i="1"/>
  <c r="K672" i="1"/>
  <c r="K673" i="1"/>
  <c r="K674" i="1"/>
  <c r="K675" i="1"/>
  <c r="K676" i="1"/>
  <c r="K677" i="1"/>
  <c r="K678" i="1"/>
  <c r="K679" i="1"/>
  <c r="K680" i="1"/>
  <c r="K681" i="1"/>
  <c r="K682" i="1"/>
  <c r="K683" i="1"/>
  <c r="K684" i="1"/>
  <c r="K685" i="1"/>
  <c r="K686" i="1"/>
  <c r="K687" i="1"/>
  <c r="K688" i="1"/>
  <c r="K689" i="1"/>
  <c r="K690" i="1"/>
  <c r="K691" i="1"/>
  <c r="K692" i="1"/>
  <c r="K693" i="1"/>
  <c r="K694" i="1"/>
  <c r="K695" i="1"/>
  <c r="K696" i="1"/>
  <c r="K697" i="1"/>
  <c r="K698" i="1"/>
  <c r="K699" i="1"/>
  <c r="K700" i="1"/>
  <c r="K701" i="1"/>
  <c r="K702" i="1"/>
  <c r="K703" i="1"/>
  <c r="K704" i="1"/>
  <c r="K705" i="1"/>
  <c r="K706" i="1"/>
  <c r="K707" i="1"/>
  <c r="K708" i="1"/>
  <c r="K709" i="1"/>
  <c r="K710" i="1"/>
  <c r="K711" i="1"/>
  <c r="K712" i="1"/>
  <c r="K713" i="1"/>
  <c r="K714" i="1"/>
  <c r="K715" i="1"/>
  <c r="K716" i="1"/>
  <c r="K717" i="1"/>
  <c r="K718" i="1"/>
  <c r="K719" i="1"/>
  <c r="K720" i="1"/>
  <c r="K721" i="1"/>
  <c r="K722" i="1"/>
  <c r="K723" i="1"/>
  <c r="K724" i="1"/>
  <c r="K725" i="1"/>
  <c r="K726" i="1"/>
  <c r="K727" i="1"/>
  <c r="K728" i="1"/>
  <c r="K729" i="1"/>
  <c r="K730" i="1"/>
  <c r="K731" i="1"/>
  <c r="K732" i="1"/>
  <c r="K733" i="1"/>
  <c r="K734" i="1"/>
  <c r="K735" i="1"/>
  <c r="K736" i="1"/>
  <c r="K737" i="1"/>
  <c r="K738" i="1"/>
  <c r="K739" i="1"/>
  <c r="K740" i="1"/>
  <c r="K741" i="1"/>
  <c r="K742" i="1"/>
  <c r="K743" i="1"/>
  <c r="K744" i="1"/>
  <c r="K745" i="1"/>
  <c r="K746" i="1"/>
  <c r="K747" i="1"/>
  <c r="K748" i="1"/>
  <c r="K749" i="1"/>
  <c r="K750" i="1"/>
  <c r="K751" i="1"/>
  <c r="K752" i="1"/>
  <c r="K753" i="1"/>
  <c r="K754" i="1"/>
  <c r="K755" i="1"/>
  <c r="K756" i="1"/>
  <c r="K757" i="1"/>
  <c r="K758" i="1"/>
  <c r="K759" i="1"/>
  <c r="K760" i="1"/>
  <c r="K761" i="1"/>
  <c r="K762" i="1"/>
  <c r="K763" i="1"/>
  <c r="K764" i="1"/>
  <c r="K765" i="1"/>
  <c r="K766" i="1"/>
  <c r="K767" i="1"/>
  <c r="K768" i="1"/>
  <c r="K769" i="1"/>
  <c r="K770" i="1"/>
  <c r="K771" i="1"/>
  <c r="K772" i="1"/>
  <c r="K773" i="1"/>
  <c r="K774" i="1"/>
  <c r="K775" i="1"/>
  <c r="K776" i="1"/>
  <c r="K777" i="1"/>
  <c r="K778" i="1"/>
  <c r="K779" i="1"/>
  <c r="K780" i="1"/>
  <c r="K781" i="1"/>
  <c r="K782" i="1"/>
  <c r="K783" i="1"/>
  <c r="K784" i="1"/>
  <c r="K785" i="1"/>
  <c r="K786" i="1"/>
  <c r="K788" i="1"/>
  <c r="K789" i="1"/>
  <c r="K790" i="1"/>
  <c r="K791" i="1"/>
  <c r="K792" i="1"/>
  <c r="K793" i="1"/>
  <c r="K794" i="1"/>
  <c r="K795" i="1"/>
  <c r="K796" i="1"/>
  <c r="K797" i="1"/>
  <c r="K798" i="1"/>
  <c r="K799" i="1"/>
  <c r="K800" i="1"/>
  <c r="K801" i="1"/>
  <c r="K802" i="1"/>
  <c r="K803" i="1"/>
  <c r="J780" i="1"/>
  <c r="I781" i="1" s="1"/>
  <c r="I779" i="1" s="1"/>
  <c r="H779" i="1"/>
  <c r="J776" i="1"/>
  <c r="I777" i="1" s="1"/>
  <c r="H775" i="1"/>
  <c r="H774" i="1"/>
  <c r="J769" i="1"/>
  <c r="J768" i="1"/>
  <c r="J767" i="1"/>
  <c r="H766" i="1"/>
  <c r="H765" i="1"/>
  <c r="J761" i="1"/>
  <c r="J759" i="1" s="1"/>
  <c r="J760" i="1"/>
  <c r="I759" i="1"/>
  <c r="H759" i="1"/>
  <c r="J758" i="1"/>
  <c r="J755" i="1"/>
  <c r="I756" i="1" s="1"/>
  <c r="J756" i="1" s="1"/>
  <c r="J754" i="1" s="1"/>
  <c r="H754" i="1"/>
  <c r="H753" i="1"/>
  <c r="J748" i="1"/>
  <c r="J747" i="1"/>
  <c r="J746" i="1"/>
  <c r="J745" i="1"/>
  <c r="J744" i="1"/>
  <c r="J743" i="1"/>
  <c r="J742" i="1"/>
  <c r="J741" i="1"/>
  <c r="J740" i="1"/>
  <c r="J739" i="1"/>
  <c r="H738" i="1"/>
  <c r="J735" i="1"/>
  <c r="J734" i="1"/>
  <c r="H733" i="1"/>
  <c r="J730" i="1"/>
  <c r="J729" i="1"/>
  <c r="J728" i="1"/>
  <c r="J727" i="1"/>
  <c r="J726" i="1"/>
  <c r="J725" i="1"/>
  <c r="J724" i="1"/>
  <c r="J723" i="1"/>
  <c r="H722" i="1"/>
  <c r="H721" i="1"/>
  <c r="J716" i="1"/>
  <c r="I717" i="1" s="1"/>
  <c r="I715" i="1" s="1"/>
  <c r="H715" i="1"/>
  <c r="J712" i="1"/>
  <c r="J711" i="1"/>
  <c r="H710" i="1"/>
  <c r="H709" i="1"/>
  <c r="J704" i="1"/>
  <c r="J703" i="1"/>
  <c r="J702" i="1"/>
  <c r="J701" i="1"/>
  <c r="J700" i="1"/>
  <c r="J699" i="1"/>
  <c r="J698" i="1"/>
  <c r="J697" i="1"/>
  <c r="J696" i="1"/>
  <c r="H695" i="1"/>
  <c r="J692" i="1"/>
  <c r="J691" i="1"/>
  <c r="J690" i="1"/>
  <c r="J689" i="1"/>
  <c r="J688" i="1"/>
  <c r="J687" i="1"/>
  <c r="J686" i="1"/>
  <c r="H685" i="1"/>
  <c r="H684" i="1"/>
  <c r="J679" i="1"/>
  <c r="I680" i="1" s="1"/>
  <c r="I678" i="1" s="1"/>
  <c r="H678" i="1"/>
  <c r="J675" i="1"/>
  <c r="I676" i="1" s="1"/>
  <c r="H674" i="1"/>
  <c r="J671" i="1"/>
  <c r="I672" i="1" s="1"/>
  <c r="J672" i="1" s="1"/>
  <c r="J670" i="1" s="1"/>
  <c r="H670" i="1"/>
  <c r="J667" i="1"/>
  <c r="J666" i="1"/>
  <c r="J665" i="1"/>
  <c r="J664" i="1"/>
  <c r="J663" i="1"/>
  <c r="J662" i="1"/>
  <c r="J661" i="1"/>
  <c r="J660" i="1"/>
  <c r="H659" i="1"/>
  <c r="H658" i="1"/>
  <c r="J654" i="1"/>
  <c r="J648" i="1" s="1"/>
  <c r="J653" i="1"/>
  <c r="J652" i="1"/>
  <c r="J651" i="1"/>
  <c r="J650" i="1"/>
  <c r="J649" i="1"/>
  <c r="I648" i="1"/>
  <c r="H648" i="1"/>
  <c r="J645" i="1"/>
  <c r="J644" i="1"/>
  <c r="H643" i="1"/>
  <c r="J640" i="1"/>
  <c r="J639" i="1"/>
  <c r="J638" i="1"/>
  <c r="J637" i="1"/>
  <c r="H636" i="1"/>
  <c r="J635" i="1"/>
  <c r="J632" i="1"/>
  <c r="J631" i="1"/>
  <c r="J630" i="1"/>
  <c r="J629" i="1"/>
  <c r="J628" i="1"/>
  <c r="J627" i="1"/>
  <c r="J626" i="1"/>
  <c r="H625" i="1"/>
  <c r="H624" i="1"/>
  <c r="H623" i="1"/>
  <c r="J616" i="1"/>
  <c r="J615" i="1"/>
  <c r="J614" i="1"/>
  <c r="J613" i="1"/>
  <c r="J612" i="1"/>
  <c r="J611" i="1"/>
  <c r="J610" i="1"/>
  <c r="J609" i="1"/>
  <c r="J608" i="1"/>
  <c r="J607" i="1"/>
  <c r="J606" i="1"/>
  <c r="J605" i="1"/>
  <c r="J604" i="1"/>
  <c r="J603" i="1"/>
  <c r="J602" i="1"/>
  <c r="J601" i="1"/>
  <c r="J600" i="1"/>
  <c r="J599" i="1"/>
  <c r="H598" i="1"/>
  <c r="J593" i="1"/>
  <c r="J592" i="1"/>
  <c r="J591" i="1"/>
  <c r="J590" i="1"/>
  <c r="H589" i="1"/>
  <c r="J586" i="1"/>
  <c r="J585" i="1"/>
  <c r="J584" i="1"/>
  <c r="J583" i="1"/>
  <c r="J582" i="1"/>
  <c r="J581" i="1"/>
  <c r="H580" i="1"/>
  <c r="J577" i="1"/>
  <c r="J576" i="1"/>
  <c r="J575" i="1"/>
  <c r="J574" i="1"/>
  <c r="J573" i="1"/>
  <c r="J572" i="1"/>
  <c r="J571" i="1"/>
  <c r="J570" i="1"/>
  <c r="J569" i="1"/>
  <c r="J568" i="1"/>
  <c r="H567" i="1"/>
  <c r="J564" i="1"/>
  <c r="J563" i="1"/>
  <c r="J562" i="1"/>
  <c r="J561" i="1"/>
  <c r="J560" i="1"/>
  <c r="J559" i="1"/>
  <c r="J558" i="1"/>
  <c r="J557" i="1"/>
  <c r="J556" i="1"/>
  <c r="J555" i="1"/>
  <c r="H554" i="1"/>
  <c r="H553" i="1"/>
  <c r="J550" i="1"/>
  <c r="J549" i="1"/>
  <c r="J548" i="1"/>
  <c r="J547" i="1"/>
  <c r="J546" i="1"/>
  <c r="J545" i="1"/>
  <c r="J544" i="1"/>
  <c r="J543" i="1"/>
  <c r="H542" i="1"/>
  <c r="H541" i="1"/>
  <c r="J536" i="1"/>
  <c r="J535" i="1"/>
  <c r="J534" i="1"/>
  <c r="J533" i="1"/>
  <c r="J532" i="1"/>
  <c r="J531" i="1"/>
  <c r="H530" i="1"/>
  <c r="J527" i="1"/>
  <c r="J526" i="1"/>
  <c r="J525" i="1"/>
  <c r="J524" i="1"/>
  <c r="J523" i="1"/>
  <c r="J522" i="1"/>
  <c r="J521" i="1"/>
  <c r="J520" i="1"/>
  <c r="J519" i="1"/>
  <c r="H518" i="1"/>
  <c r="J515" i="1"/>
  <c r="J514" i="1"/>
  <c r="J513" i="1"/>
  <c r="J512" i="1"/>
  <c r="J511" i="1"/>
  <c r="J510" i="1"/>
  <c r="J509" i="1"/>
  <c r="J508" i="1"/>
  <c r="H507" i="1"/>
  <c r="J504" i="1"/>
  <c r="J503" i="1"/>
  <c r="J502" i="1"/>
  <c r="J501" i="1"/>
  <c r="J500" i="1"/>
  <c r="J499" i="1"/>
  <c r="J498" i="1"/>
  <c r="J497" i="1"/>
  <c r="J496" i="1"/>
  <c r="H495" i="1"/>
  <c r="H494" i="1"/>
  <c r="J489" i="1"/>
  <c r="I490" i="1" s="1"/>
  <c r="H488" i="1"/>
  <c r="J481" i="1"/>
  <c r="J480" i="1"/>
  <c r="H479" i="1"/>
  <c r="J476" i="1"/>
  <c r="J475" i="1"/>
  <c r="J474" i="1"/>
  <c r="H473" i="1"/>
  <c r="J470" i="1"/>
  <c r="J469" i="1"/>
  <c r="H468" i="1"/>
  <c r="J465" i="1"/>
  <c r="J464" i="1"/>
  <c r="H463" i="1"/>
  <c r="H462" i="1"/>
  <c r="J457" i="1"/>
  <c r="J456" i="1"/>
  <c r="J455" i="1"/>
  <c r="J454" i="1"/>
  <c r="J453" i="1"/>
  <c r="H452" i="1"/>
  <c r="J449" i="1"/>
  <c r="J448" i="1"/>
  <c r="J447" i="1"/>
  <c r="J446" i="1"/>
  <c r="J445" i="1"/>
  <c r="H444" i="1"/>
  <c r="H443" i="1"/>
  <c r="H442" i="1"/>
  <c r="J437" i="1"/>
  <c r="I438" i="1" s="1"/>
  <c r="H436" i="1"/>
  <c r="J433" i="1"/>
  <c r="I434" i="1" s="1"/>
  <c r="H432" i="1"/>
  <c r="H431" i="1"/>
  <c r="J428" i="1"/>
  <c r="J427" i="1"/>
  <c r="J426" i="1"/>
  <c r="J425" i="1"/>
  <c r="H424" i="1"/>
  <c r="J419" i="1"/>
  <c r="J418" i="1"/>
  <c r="J417" i="1"/>
  <c r="H416" i="1"/>
  <c r="J415" i="1"/>
  <c r="J414" i="1"/>
  <c r="J413" i="1"/>
  <c r="H412" i="1"/>
  <c r="H411" i="1"/>
  <c r="H410" i="1"/>
  <c r="J407" i="1"/>
  <c r="J406" i="1"/>
  <c r="J405" i="1"/>
  <c r="H404" i="1"/>
  <c r="J399" i="1"/>
  <c r="J398" i="1"/>
  <c r="J397" i="1"/>
  <c r="J396" i="1"/>
  <c r="J395" i="1"/>
  <c r="H394" i="1"/>
  <c r="J389" i="1"/>
  <c r="J388" i="1"/>
  <c r="J387" i="1"/>
  <c r="J386" i="1"/>
  <c r="H385" i="1"/>
  <c r="J382" i="1"/>
  <c r="J381" i="1"/>
  <c r="J380" i="1"/>
  <c r="J379" i="1"/>
  <c r="J378" i="1"/>
  <c r="H377" i="1"/>
  <c r="J374" i="1"/>
  <c r="J373" i="1"/>
  <c r="H372" i="1"/>
  <c r="J369" i="1"/>
  <c r="J368" i="1"/>
  <c r="J367" i="1"/>
  <c r="J366" i="1"/>
  <c r="J365" i="1"/>
  <c r="J364" i="1"/>
  <c r="J363" i="1"/>
  <c r="J362" i="1"/>
  <c r="J361" i="1"/>
  <c r="H360" i="1"/>
  <c r="J357" i="1"/>
  <c r="J356" i="1"/>
  <c r="J355" i="1"/>
  <c r="J354" i="1"/>
  <c r="J353" i="1"/>
  <c r="H352" i="1"/>
  <c r="J347" i="1"/>
  <c r="J346" i="1"/>
  <c r="J345" i="1"/>
  <c r="J344" i="1"/>
  <c r="H343" i="1"/>
  <c r="J340" i="1"/>
  <c r="J339" i="1"/>
  <c r="J338" i="1"/>
  <c r="J337" i="1"/>
  <c r="J336" i="1"/>
  <c r="J335" i="1"/>
  <c r="J334" i="1"/>
  <c r="J333" i="1"/>
  <c r="J332" i="1"/>
  <c r="J331" i="1"/>
  <c r="J330" i="1"/>
  <c r="J329" i="1"/>
  <c r="J328" i="1"/>
  <c r="H327" i="1"/>
  <c r="J324" i="1"/>
  <c r="J323" i="1"/>
  <c r="J322" i="1"/>
  <c r="J321" i="1"/>
  <c r="J320" i="1"/>
  <c r="J319" i="1"/>
  <c r="J318" i="1"/>
  <c r="J317" i="1"/>
  <c r="J316" i="1"/>
  <c r="J315" i="1"/>
  <c r="J314" i="1"/>
  <c r="J313" i="1"/>
  <c r="J312" i="1"/>
  <c r="J311" i="1"/>
  <c r="J310" i="1"/>
  <c r="J309" i="1"/>
  <c r="J308" i="1"/>
  <c r="J307" i="1"/>
  <c r="H306" i="1"/>
  <c r="J303" i="1"/>
  <c r="J302" i="1"/>
  <c r="J301" i="1"/>
  <c r="J300" i="1"/>
  <c r="H299" i="1"/>
  <c r="H298" i="1"/>
  <c r="H297" i="1"/>
  <c r="J292" i="1"/>
  <c r="I293" i="1" s="1"/>
  <c r="I291" i="1" s="1"/>
  <c r="H291" i="1"/>
  <c r="J288" i="1"/>
  <c r="J287" i="1"/>
  <c r="J286" i="1"/>
  <c r="J285" i="1"/>
  <c r="J284" i="1"/>
  <c r="J283" i="1"/>
  <c r="J282" i="1"/>
  <c r="J281" i="1"/>
  <c r="J280" i="1"/>
  <c r="J279" i="1"/>
  <c r="J278" i="1"/>
  <c r="J277" i="1"/>
  <c r="J276" i="1"/>
  <c r="J275" i="1"/>
  <c r="J274" i="1"/>
  <c r="H273" i="1"/>
  <c r="J270" i="1"/>
  <c r="J269" i="1"/>
  <c r="H268" i="1"/>
  <c r="H267" i="1"/>
  <c r="J264" i="1"/>
  <c r="J263" i="1"/>
  <c r="J262" i="1"/>
  <c r="J261" i="1"/>
  <c r="J260" i="1"/>
  <c r="J259" i="1"/>
  <c r="J258" i="1"/>
  <c r="J257" i="1"/>
  <c r="J256" i="1"/>
  <c r="J255" i="1"/>
  <c r="J254" i="1"/>
  <c r="J253" i="1"/>
  <c r="H252" i="1"/>
  <c r="H251" i="1"/>
  <c r="J246" i="1"/>
  <c r="J245" i="1"/>
  <c r="J244" i="1"/>
  <c r="J243" i="1"/>
  <c r="J242" i="1"/>
  <c r="J241" i="1"/>
  <c r="H240" i="1"/>
  <c r="J231" i="1"/>
  <c r="J230" i="1"/>
  <c r="J229" i="1"/>
  <c r="J228" i="1"/>
  <c r="J227" i="1"/>
  <c r="J226" i="1"/>
  <c r="J225" i="1"/>
  <c r="J224" i="1"/>
  <c r="H223" i="1"/>
  <c r="J220" i="1"/>
  <c r="J219" i="1"/>
  <c r="J218" i="1"/>
  <c r="H217" i="1"/>
  <c r="J214" i="1"/>
  <c r="J213" i="1"/>
  <c r="J212" i="1"/>
  <c r="J211" i="1"/>
  <c r="J210" i="1"/>
  <c r="J209" i="1"/>
  <c r="J208" i="1"/>
  <c r="J207" i="1"/>
  <c r="H206" i="1"/>
  <c r="J203" i="1"/>
  <c r="J202" i="1"/>
  <c r="H201" i="1"/>
  <c r="J198" i="1"/>
  <c r="I199" i="1" s="1"/>
  <c r="J199" i="1" s="1"/>
  <c r="J197" i="1" s="1"/>
  <c r="H197" i="1"/>
  <c r="H196" i="1"/>
  <c r="J191" i="1"/>
  <c r="J190" i="1"/>
  <c r="J189" i="1"/>
  <c r="J188" i="1"/>
  <c r="J187" i="1"/>
  <c r="J186" i="1"/>
  <c r="J185" i="1"/>
  <c r="J184" i="1"/>
  <c r="H183" i="1"/>
  <c r="J180" i="1"/>
  <c r="J179" i="1"/>
  <c r="J178" i="1"/>
  <c r="H177" i="1"/>
  <c r="J174" i="1"/>
  <c r="J173" i="1"/>
  <c r="J172" i="1"/>
  <c r="J171" i="1"/>
  <c r="J170" i="1"/>
  <c r="J169" i="1"/>
  <c r="J168" i="1"/>
  <c r="J167" i="1"/>
  <c r="H166" i="1"/>
  <c r="J163" i="1"/>
  <c r="J162" i="1"/>
  <c r="H161" i="1"/>
  <c r="J158" i="1"/>
  <c r="I159" i="1" s="1"/>
  <c r="I157" i="1" s="1"/>
  <c r="H157" i="1"/>
  <c r="H156" i="1"/>
  <c r="H155" i="1"/>
  <c r="J148" i="1"/>
  <c r="J147" i="1"/>
  <c r="J146" i="1"/>
  <c r="H145" i="1"/>
  <c r="H144" i="1"/>
  <c r="J139" i="1"/>
  <c r="J138" i="1"/>
  <c r="J137" i="1"/>
  <c r="J136" i="1"/>
  <c r="J135" i="1"/>
  <c r="J134" i="1"/>
  <c r="J133" i="1"/>
  <c r="J132" i="1"/>
  <c r="J131" i="1"/>
  <c r="H130" i="1"/>
  <c r="J127" i="1"/>
  <c r="J126" i="1"/>
  <c r="J125" i="1"/>
  <c r="J124" i="1"/>
  <c r="H123" i="1"/>
  <c r="J120" i="1"/>
  <c r="J119" i="1"/>
  <c r="J118" i="1"/>
  <c r="J117" i="1"/>
  <c r="J116" i="1"/>
  <c r="J115" i="1"/>
  <c r="J114" i="1"/>
  <c r="J113" i="1"/>
  <c r="J112" i="1"/>
  <c r="H111" i="1"/>
  <c r="J108" i="1"/>
  <c r="J107" i="1"/>
  <c r="H106" i="1"/>
  <c r="J103" i="1"/>
  <c r="J102" i="1"/>
  <c r="J101" i="1"/>
  <c r="J100" i="1"/>
  <c r="H99" i="1"/>
  <c r="H98" i="1"/>
  <c r="H97" i="1"/>
  <c r="H96" i="1"/>
  <c r="J91" i="1"/>
  <c r="J90" i="1"/>
  <c r="J89" i="1"/>
  <c r="J88" i="1"/>
  <c r="H87" i="1"/>
  <c r="J84" i="1"/>
  <c r="J83" i="1"/>
  <c r="J82" i="1"/>
  <c r="H81" i="1"/>
  <c r="H80" i="1"/>
  <c r="J77" i="1"/>
  <c r="J76" i="1"/>
  <c r="J75" i="1"/>
  <c r="H74" i="1"/>
  <c r="J71" i="1"/>
  <c r="J70" i="1"/>
  <c r="J69" i="1"/>
  <c r="J68" i="1"/>
  <c r="J67" i="1"/>
  <c r="J66" i="1"/>
  <c r="J65" i="1"/>
  <c r="J64" i="1"/>
  <c r="J63" i="1"/>
  <c r="J62" i="1"/>
  <c r="J61" i="1"/>
  <c r="J60" i="1"/>
  <c r="J59" i="1"/>
  <c r="J58" i="1"/>
  <c r="H57" i="1"/>
  <c r="J54" i="1"/>
  <c r="J53" i="1"/>
  <c r="J52" i="1"/>
  <c r="J51" i="1"/>
  <c r="J50" i="1"/>
  <c r="J49" i="1"/>
  <c r="J48" i="1"/>
  <c r="J47" i="1"/>
  <c r="J46" i="1"/>
  <c r="J45" i="1"/>
  <c r="J44" i="1"/>
  <c r="J43" i="1"/>
  <c r="J42" i="1"/>
  <c r="J41" i="1"/>
  <c r="J40" i="1"/>
  <c r="H39" i="1"/>
  <c r="J32" i="1"/>
  <c r="J31" i="1"/>
  <c r="J30" i="1"/>
  <c r="J29" i="1"/>
  <c r="H28" i="1"/>
  <c r="J25" i="1"/>
  <c r="J24" i="1"/>
  <c r="J23" i="1"/>
  <c r="J22" i="1"/>
  <c r="H21" i="1"/>
  <c r="H20" i="1"/>
  <c r="J17" i="1"/>
  <c r="J16" i="1"/>
  <c r="J15" i="1"/>
  <c r="J14" i="1"/>
  <c r="J13" i="1"/>
  <c r="J12" i="1"/>
  <c r="J11" i="1"/>
  <c r="J10" i="1"/>
  <c r="J9" i="1"/>
  <c r="J8" i="1"/>
  <c r="J7" i="1"/>
  <c r="H6" i="1"/>
  <c r="H5" i="1"/>
  <c r="H4" i="1"/>
  <c r="G469" i="1"/>
  <c r="G464" i="1"/>
  <c r="G453" i="1"/>
  <c r="G445" i="1"/>
  <c r="E623" i="1"/>
  <c r="E774" i="1"/>
  <c r="E779" i="1"/>
  <c r="G780" i="1"/>
  <c r="F781" i="1" s="1"/>
  <c r="E775" i="1"/>
  <c r="G776" i="1"/>
  <c r="F777" i="1" s="1"/>
  <c r="F775" i="1" s="1"/>
  <c r="E765" i="1"/>
  <c r="E766" i="1"/>
  <c r="G769" i="1"/>
  <c r="G768" i="1"/>
  <c r="G767" i="1"/>
  <c r="E753" i="1"/>
  <c r="F759" i="1"/>
  <c r="E759" i="1"/>
  <c r="G761" i="1"/>
  <c r="G759" i="1" s="1"/>
  <c r="G760" i="1"/>
  <c r="G758" i="1"/>
  <c r="E754" i="1"/>
  <c r="G755" i="1"/>
  <c r="F756" i="1" s="1"/>
  <c r="E721" i="1"/>
  <c r="E738" i="1"/>
  <c r="G748" i="1"/>
  <c r="G747" i="1"/>
  <c r="G746" i="1"/>
  <c r="G745" i="1"/>
  <c r="G744" i="1"/>
  <c r="G743" i="1"/>
  <c r="G742" i="1"/>
  <c r="G741" i="1"/>
  <c r="G740" i="1"/>
  <c r="G739" i="1"/>
  <c r="E733" i="1"/>
  <c r="G735" i="1"/>
  <c r="G734" i="1"/>
  <c r="E722" i="1"/>
  <c r="G730" i="1"/>
  <c r="G729" i="1"/>
  <c r="G728" i="1"/>
  <c r="G727" i="1"/>
  <c r="G726" i="1"/>
  <c r="G725" i="1"/>
  <c r="G724" i="1"/>
  <c r="G723" i="1"/>
  <c r="E709" i="1"/>
  <c r="E715" i="1"/>
  <c r="G716" i="1"/>
  <c r="F717" i="1" s="1"/>
  <c r="E710" i="1"/>
  <c r="G712" i="1"/>
  <c r="G711" i="1"/>
  <c r="E684" i="1"/>
  <c r="E695" i="1"/>
  <c r="G704" i="1"/>
  <c r="G703" i="1"/>
  <c r="G702" i="1"/>
  <c r="G701" i="1"/>
  <c r="G700" i="1"/>
  <c r="G699" i="1"/>
  <c r="G698" i="1"/>
  <c r="G697" i="1"/>
  <c r="G696" i="1"/>
  <c r="E685" i="1"/>
  <c r="G692" i="1"/>
  <c r="G691" i="1"/>
  <c r="G690" i="1"/>
  <c r="G689" i="1"/>
  <c r="G688" i="1"/>
  <c r="G687" i="1"/>
  <c r="G686" i="1"/>
  <c r="E658" i="1"/>
  <c r="E678" i="1"/>
  <c r="G679" i="1"/>
  <c r="F680" i="1" s="1"/>
  <c r="E674" i="1"/>
  <c r="G675" i="1"/>
  <c r="F676" i="1" s="1"/>
  <c r="F674" i="1" s="1"/>
  <c r="E670" i="1"/>
  <c r="G671" i="1"/>
  <c r="F672" i="1" s="1"/>
  <c r="E659" i="1"/>
  <c r="G667" i="1"/>
  <c r="G666" i="1"/>
  <c r="G665" i="1"/>
  <c r="G664" i="1"/>
  <c r="G663" i="1"/>
  <c r="G662" i="1"/>
  <c r="G661" i="1"/>
  <c r="G660" i="1"/>
  <c r="E624" i="1"/>
  <c r="F648" i="1"/>
  <c r="E648" i="1"/>
  <c r="G654" i="1"/>
  <c r="G648" i="1" s="1"/>
  <c r="G653" i="1"/>
  <c r="G652" i="1"/>
  <c r="G651" i="1"/>
  <c r="G650" i="1"/>
  <c r="G649" i="1"/>
  <c r="E643" i="1"/>
  <c r="G645" i="1"/>
  <c r="G644" i="1"/>
  <c r="E636" i="1"/>
  <c r="G640" i="1"/>
  <c r="G639" i="1"/>
  <c r="G638" i="1"/>
  <c r="G637" i="1"/>
  <c r="G635" i="1"/>
  <c r="E625" i="1"/>
  <c r="G632" i="1"/>
  <c r="G631" i="1"/>
  <c r="G630" i="1"/>
  <c r="G629" i="1"/>
  <c r="G628" i="1"/>
  <c r="G627" i="1"/>
  <c r="G626" i="1"/>
  <c r="E410" i="1"/>
  <c r="E541" i="1"/>
  <c r="E598" i="1"/>
  <c r="G616" i="1"/>
  <c r="G615" i="1"/>
  <c r="G614" i="1"/>
  <c r="G613" i="1"/>
  <c r="G612" i="1"/>
  <c r="G611" i="1"/>
  <c r="G610" i="1"/>
  <c r="G609" i="1"/>
  <c r="G608" i="1"/>
  <c r="G607" i="1"/>
  <c r="G606" i="1"/>
  <c r="G605" i="1"/>
  <c r="G604" i="1"/>
  <c r="G603" i="1"/>
  <c r="G602" i="1"/>
  <c r="G601" i="1"/>
  <c r="G600" i="1"/>
  <c r="G599" i="1"/>
  <c r="E553" i="1"/>
  <c r="E589" i="1"/>
  <c r="G593" i="1"/>
  <c r="G592" i="1"/>
  <c r="G591" i="1"/>
  <c r="G590" i="1"/>
  <c r="E580" i="1"/>
  <c r="G586" i="1"/>
  <c r="G585" i="1"/>
  <c r="G584" i="1"/>
  <c r="G583" i="1"/>
  <c r="G582" i="1"/>
  <c r="G581" i="1"/>
  <c r="E567" i="1"/>
  <c r="G577" i="1"/>
  <c r="G576" i="1"/>
  <c r="G575" i="1"/>
  <c r="G574" i="1"/>
  <c r="G573" i="1"/>
  <c r="G572" i="1"/>
  <c r="G571" i="1"/>
  <c r="G570" i="1"/>
  <c r="G569" i="1"/>
  <c r="G568" i="1"/>
  <c r="E554" i="1"/>
  <c r="G564" i="1"/>
  <c r="G563" i="1"/>
  <c r="G562" i="1"/>
  <c r="G561" i="1"/>
  <c r="G560" i="1"/>
  <c r="G559" i="1"/>
  <c r="G558" i="1"/>
  <c r="G557" i="1"/>
  <c r="G556" i="1"/>
  <c r="G555" i="1"/>
  <c r="E542" i="1"/>
  <c r="G550" i="1"/>
  <c r="G549" i="1"/>
  <c r="G548" i="1"/>
  <c r="G547" i="1"/>
  <c r="G546" i="1"/>
  <c r="G545" i="1"/>
  <c r="G544" i="1"/>
  <c r="G543" i="1"/>
  <c r="E494" i="1"/>
  <c r="E530" i="1"/>
  <c r="G536" i="1"/>
  <c r="G535" i="1"/>
  <c r="G534" i="1"/>
  <c r="G533" i="1"/>
  <c r="G532" i="1"/>
  <c r="G531" i="1"/>
  <c r="E518" i="1"/>
  <c r="G527" i="1"/>
  <c r="G526" i="1"/>
  <c r="G525" i="1"/>
  <c r="G524" i="1"/>
  <c r="G523" i="1"/>
  <c r="G522" i="1"/>
  <c r="G521" i="1"/>
  <c r="G520" i="1"/>
  <c r="G519" i="1"/>
  <c r="E507" i="1"/>
  <c r="G515" i="1"/>
  <c r="G514" i="1"/>
  <c r="G513" i="1"/>
  <c r="G512" i="1"/>
  <c r="G511" i="1"/>
  <c r="G510" i="1"/>
  <c r="G509" i="1"/>
  <c r="G508" i="1"/>
  <c r="E495" i="1"/>
  <c r="G504" i="1"/>
  <c r="G503" i="1"/>
  <c r="G502" i="1"/>
  <c r="G501" i="1"/>
  <c r="G500" i="1"/>
  <c r="G499" i="1"/>
  <c r="G498" i="1"/>
  <c r="G497" i="1"/>
  <c r="G496" i="1"/>
  <c r="E411" i="1"/>
  <c r="E488" i="1"/>
  <c r="G489" i="1"/>
  <c r="F490" i="1" s="1"/>
  <c r="E442" i="1"/>
  <c r="E462" i="1"/>
  <c r="E479" i="1"/>
  <c r="G481" i="1"/>
  <c r="G480" i="1"/>
  <c r="E473" i="1"/>
  <c r="G476" i="1"/>
  <c r="G475" i="1"/>
  <c r="G474" i="1"/>
  <c r="E468" i="1"/>
  <c r="G470" i="1"/>
  <c r="E463" i="1"/>
  <c r="G465" i="1"/>
  <c r="E443" i="1"/>
  <c r="E452" i="1"/>
  <c r="G457" i="1"/>
  <c r="G456" i="1"/>
  <c r="G455" i="1"/>
  <c r="G454" i="1"/>
  <c r="E444" i="1"/>
  <c r="G449" i="1"/>
  <c r="G448" i="1"/>
  <c r="G447" i="1"/>
  <c r="G446" i="1"/>
  <c r="E431" i="1"/>
  <c r="E436" i="1"/>
  <c r="G437" i="1"/>
  <c r="F438" i="1" s="1"/>
  <c r="E432" i="1"/>
  <c r="G433" i="1"/>
  <c r="F434" i="1" s="1"/>
  <c r="G434" i="1" s="1"/>
  <c r="G432" i="1" s="1"/>
  <c r="E424" i="1"/>
  <c r="G428" i="1"/>
  <c r="G427" i="1"/>
  <c r="G426" i="1"/>
  <c r="G425" i="1"/>
  <c r="E412" i="1"/>
  <c r="E416" i="1"/>
  <c r="G419" i="1"/>
  <c r="G418" i="1"/>
  <c r="G417" i="1"/>
  <c r="G415" i="1"/>
  <c r="G414" i="1"/>
  <c r="G413" i="1"/>
  <c r="E404" i="1"/>
  <c r="G407" i="1"/>
  <c r="G406" i="1"/>
  <c r="G405" i="1"/>
  <c r="E251" i="1"/>
  <c r="E394" i="1"/>
  <c r="G399" i="1"/>
  <c r="G398" i="1"/>
  <c r="G397" i="1"/>
  <c r="G396" i="1"/>
  <c r="G395" i="1"/>
  <c r="E297" i="1"/>
  <c r="E385" i="1"/>
  <c r="G389" i="1"/>
  <c r="G388" i="1"/>
  <c r="G387" i="1"/>
  <c r="G386" i="1"/>
  <c r="E377" i="1"/>
  <c r="G382" i="1"/>
  <c r="G381" i="1"/>
  <c r="G380" i="1"/>
  <c r="G379" i="1"/>
  <c r="G378" i="1"/>
  <c r="E372" i="1"/>
  <c r="G374" i="1"/>
  <c r="G373" i="1"/>
  <c r="E360" i="1"/>
  <c r="G369" i="1"/>
  <c r="G368" i="1"/>
  <c r="G367" i="1"/>
  <c r="G366" i="1"/>
  <c r="G365" i="1"/>
  <c r="G364" i="1"/>
  <c r="G363" i="1"/>
  <c r="G362" i="1"/>
  <c r="G361" i="1"/>
  <c r="E352" i="1"/>
  <c r="G357" i="1"/>
  <c r="G356" i="1"/>
  <c r="G355" i="1"/>
  <c r="G354" i="1"/>
  <c r="G353" i="1"/>
  <c r="E298" i="1"/>
  <c r="E343" i="1"/>
  <c r="G347" i="1"/>
  <c r="G346" i="1"/>
  <c r="G345" i="1"/>
  <c r="G344" i="1"/>
  <c r="E327" i="1"/>
  <c r="G340" i="1"/>
  <c r="G339" i="1"/>
  <c r="G338" i="1"/>
  <c r="G337" i="1"/>
  <c r="G336" i="1"/>
  <c r="G335" i="1"/>
  <c r="G334" i="1"/>
  <c r="G333" i="1"/>
  <c r="G332" i="1"/>
  <c r="G331" i="1"/>
  <c r="G330" i="1"/>
  <c r="G329" i="1"/>
  <c r="G328" i="1"/>
  <c r="E306" i="1"/>
  <c r="G324" i="1"/>
  <c r="G323" i="1"/>
  <c r="G322" i="1"/>
  <c r="G321" i="1"/>
  <c r="G320" i="1"/>
  <c r="G319" i="1"/>
  <c r="G318" i="1"/>
  <c r="G317" i="1"/>
  <c r="G316" i="1"/>
  <c r="G315" i="1"/>
  <c r="G314" i="1"/>
  <c r="G313" i="1"/>
  <c r="G312" i="1"/>
  <c r="G311" i="1"/>
  <c r="G310" i="1"/>
  <c r="G309" i="1"/>
  <c r="G308" i="1"/>
  <c r="G307" i="1"/>
  <c r="E299" i="1"/>
  <c r="G303" i="1"/>
  <c r="G302" i="1"/>
  <c r="G301" i="1"/>
  <c r="G300" i="1"/>
  <c r="E267" i="1"/>
  <c r="E291" i="1"/>
  <c r="G292" i="1"/>
  <c r="F293" i="1" s="1"/>
  <c r="E273" i="1"/>
  <c r="G288" i="1"/>
  <c r="G287" i="1"/>
  <c r="G286" i="1"/>
  <c r="G285" i="1"/>
  <c r="G284" i="1"/>
  <c r="G283" i="1"/>
  <c r="G282" i="1"/>
  <c r="G281" i="1"/>
  <c r="G280" i="1"/>
  <c r="G279" i="1"/>
  <c r="G278" i="1"/>
  <c r="G277" i="1"/>
  <c r="G276" i="1"/>
  <c r="G275" i="1"/>
  <c r="G274" i="1"/>
  <c r="E268" i="1"/>
  <c r="G270" i="1"/>
  <c r="G269" i="1"/>
  <c r="E252" i="1"/>
  <c r="G264" i="1"/>
  <c r="G263" i="1"/>
  <c r="G262" i="1"/>
  <c r="G261" i="1"/>
  <c r="G260" i="1"/>
  <c r="G259" i="1"/>
  <c r="G258" i="1"/>
  <c r="G257" i="1"/>
  <c r="G256" i="1"/>
  <c r="G255" i="1"/>
  <c r="G254" i="1"/>
  <c r="G253" i="1"/>
  <c r="E4" i="1"/>
  <c r="E240" i="1"/>
  <c r="G246" i="1"/>
  <c r="G245" i="1"/>
  <c r="G244" i="1"/>
  <c r="G243" i="1"/>
  <c r="G242" i="1"/>
  <c r="G241" i="1"/>
  <c r="E96" i="1"/>
  <c r="E155" i="1"/>
  <c r="E196" i="1"/>
  <c r="E223" i="1"/>
  <c r="G231" i="1"/>
  <c r="G230" i="1"/>
  <c r="G229" i="1"/>
  <c r="G228" i="1"/>
  <c r="G227" i="1"/>
  <c r="G226" i="1"/>
  <c r="G225" i="1"/>
  <c r="G224" i="1"/>
  <c r="E217" i="1"/>
  <c r="G220" i="1"/>
  <c r="G219" i="1"/>
  <c r="G218" i="1"/>
  <c r="E206" i="1"/>
  <c r="G214" i="1"/>
  <c r="G213" i="1"/>
  <c r="G212" i="1"/>
  <c r="G211" i="1"/>
  <c r="G210" i="1"/>
  <c r="G209" i="1"/>
  <c r="G208" i="1"/>
  <c r="G207" i="1"/>
  <c r="E201" i="1"/>
  <c r="G203" i="1"/>
  <c r="G202" i="1"/>
  <c r="E197" i="1"/>
  <c r="G198" i="1"/>
  <c r="F199" i="1" s="1"/>
  <c r="F197" i="1" s="1"/>
  <c r="E156" i="1"/>
  <c r="E183" i="1"/>
  <c r="G191" i="1"/>
  <c r="G190" i="1"/>
  <c r="G189" i="1"/>
  <c r="G188" i="1"/>
  <c r="G187" i="1"/>
  <c r="G186" i="1"/>
  <c r="G185" i="1"/>
  <c r="G184" i="1"/>
  <c r="E177" i="1"/>
  <c r="G180" i="1"/>
  <c r="G179" i="1"/>
  <c r="G178" i="1"/>
  <c r="E166" i="1"/>
  <c r="G174" i="1"/>
  <c r="G173" i="1"/>
  <c r="G172" i="1"/>
  <c r="G171" i="1"/>
  <c r="G170" i="1"/>
  <c r="G169" i="1"/>
  <c r="G168" i="1"/>
  <c r="G167" i="1"/>
  <c r="E161" i="1"/>
  <c r="G163" i="1"/>
  <c r="G162" i="1"/>
  <c r="E157" i="1"/>
  <c r="G158" i="1"/>
  <c r="F159" i="1" s="1"/>
  <c r="E97" i="1"/>
  <c r="E144" i="1"/>
  <c r="E145" i="1"/>
  <c r="G148" i="1"/>
  <c r="G147" i="1"/>
  <c r="G146" i="1"/>
  <c r="E98" i="1"/>
  <c r="E130" i="1"/>
  <c r="G139" i="1"/>
  <c r="G138" i="1"/>
  <c r="G137" i="1"/>
  <c r="G136" i="1"/>
  <c r="G135" i="1"/>
  <c r="G134" i="1"/>
  <c r="G133" i="1"/>
  <c r="G132" i="1"/>
  <c r="G131" i="1"/>
  <c r="E123" i="1"/>
  <c r="G127" i="1"/>
  <c r="G126" i="1"/>
  <c r="G125" i="1"/>
  <c r="G124" i="1"/>
  <c r="E111" i="1"/>
  <c r="G120" i="1"/>
  <c r="G119" i="1"/>
  <c r="G118" i="1"/>
  <c r="G117" i="1"/>
  <c r="G116" i="1"/>
  <c r="G115" i="1"/>
  <c r="G114" i="1"/>
  <c r="G113" i="1"/>
  <c r="G112" i="1"/>
  <c r="E106" i="1"/>
  <c r="G108" i="1"/>
  <c r="G107" i="1"/>
  <c r="E99" i="1"/>
  <c r="G103" i="1"/>
  <c r="G102" i="1"/>
  <c r="G101" i="1"/>
  <c r="G100" i="1"/>
  <c r="E80" i="1"/>
  <c r="E87" i="1"/>
  <c r="G91" i="1"/>
  <c r="G90" i="1"/>
  <c r="G89" i="1"/>
  <c r="G88" i="1"/>
  <c r="E81" i="1"/>
  <c r="G84" i="1"/>
  <c r="G83" i="1"/>
  <c r="G82" i="1"/>
  <c r="E74" i="1"/>
  <c r="G77" i="1"/>
  <c r="G76" i="1"/>
  <c r="G75" i="1"/>
  <c r="E57" i="1"/>
  <c r="G71" i="1"/>
  <c r="G70" i="1"/>
  <c r="G69" i="1"/>
  <c r="G68" i="1"/>
  <c r="G67" i="1"/>
  <c r="G66" i="1"/>
  <c r="G65" i="1"/>
  <c r="G64" i="1"/>
  <c r="G63" i="1"/>
  <c r="G62" i="1"/>
  <c r="G61" i="1"/>
  <c r="G60" i="1"/>
  <c r="G59" i="1"/>
  <c r="G58" i="1"/>
  <c r="E39" i="1"/>
  <c r="G54" i="1"/>
  <c r="G53" i="1"/>
  <c r="G52" i="1"/>
  <c r="G51" i="1"/>
  <c r="G50" i="1"/>
  <c r="G49" i="1"/>
  <c r="G48" i="1"/>
  <c r="G47" i="1"/>
  <c r="G46" i="1"/>
  <c r="G45" i="1"/>
  <c r="G44" i="1"/>
  <c r="G43" i="1"/>
  <c r="G42" i="1"/>
  <c r="G41" i="1"/>
  <c r="G40" i="1"/>
  <c r="E5" i="1"/>
  <c r="E20" i="1"/>
  <c r="E28" i="1"/>
  <c r="G32" i="1"/>
  <c r="G31" i="1"/>
  <c r="G30" i="1"/>
  <c r="G29" i="1"/>
  <c r="E21" i="1"/>
  <c r="G25" i="1"/>
  <c r="G24" i="1"/>
  <c r="G23" i="1"/>
  <c r="G22" i="1"/>
  <c r="E6" i="1"/>
  <c r="G17" i="1"/>
  <c r="G16" i="1"/>
  <c r="G15" i="1"/>
  <c r="G14" i="1"/>
  <c r="G13" i="1"/>
  <c r="G12" i="1"/>
  <c r="G11" i="1"/>
  <c r="G10" i="1"/>
  <c r="G9" i="1"/>
  <c r="G8" i="1"/>
  <c r="G7" i="1"/>
  <c r="I271" i="1" l="1"/>
  <c r="J271" i="1" s="1"/>
  <c r="J268" i="1" s="1"/>
  <c r="I482" i="1"/>
  <c r="I479" i="1" s="1"/>
  <c r="F471" i="1"/>
  <c r="F468" i="1" s="1"/>
  <c r="I304" i="1"/>
  <c r="I299" i="1" s="1"/>
  <c r="I204" i="1"/>
  <c r="J204" i="1" s="1"/>
  <c r="J201" i="1" s="1"/>
  <c r="I104" i="1"/>
  <c r="J104" i="1" s="1"/>
  <c r="J99" i="1" s="1"/>
  <c r="I164" i="1"/>
  <c r="I161" i="1" s="1"/>
  <c r="I78" i="1"/>
  <c r="J78" i="1" s="1"/>
  <c r="J74" i="1" s="1"/>
  <c r="I770" i="1"/>
  <c r="J770" i="1" s="1"/>
  <c r="J766" i="1" s="1"/>
  <c r="I772" i="1" s="1"/>
  <c r="I765" i="1" s="1"/>
  <c r="I450" i="1"/>
  <c r="J450" i="1" s="1"/>
  <c r="J444" i="1" s="1"/>
  <c r="I471" i="1"/>
  <c r="I468" i="1" s="1"/>
  <c r="I85" i="1"/>
  <c r="I81" i="1" s="1"/>
  <c r="I215" i="1"/>
  <c r="I206" i="1" s="1"/>
  <c r="I390" i="1"/>
  <c r="J390" i="1" s="1"/>
  <c r="J385" i="1" s="1"/>
  <c r="F466" i="1"/>
  <c r="F463" i="1" s="1"/>
  <c r="I192" i="1"/>
  <c r="I183" i="1" s="1"/>
  <c r="I109" i="1"/>
  <c r="J109" i="1" s="1"/>
  <c r="J106" i="1" s="1"/>
  <c r="I749" i="1"/>
  <c r="I738" i="1" s="1"/>
  <c r="I693" i="1"/>
  <c r="J693" i="1" s="1"/>
  <c r="J685" i="1" s="1"/>
  <c r="I420" i="1"/>
  <c r="I416" i="1" s="1"/>
  <c r="I587" i="1"/>
  <c r="J587" i="1" s="1"/>
  <c r="J580" i="1" s="1"/>
  <c r="J434" i="1"/>
  <c r="J432" i="1" s="1"/>
  <c r="I432" i="1"/>
  <c r="I668" i="1"/>
  <c r="I659" i="1" s="1"/>
  <c r="I221" i="1"/>
  <c r="J304" i="1"/>
  <c r="J299" i="1" s="1"/>
  <c r="I408" i="1"/>
  <c r="J408" i="1" s="1"/>
  <c r="J404" i="1" s="1"/>
  <c r="I429" i="1"/>
  <c r="I424" i="1" s="1"/>
  <c r="F458" i="1"/>
  <c r="F452" i="1" s="1"/>
  <c r="I18" i="1"/>
  <c r="I358" i="1"/>
  <c r="I352" i="1" s="1"/>
  <c r="I375" i="1"/>
  <c r="J375" i="1" s="1"/>
  <c r="J372" i="1" s="1"/>
  <c r="I528" i="1"/>
  <c r="I518" i="1" s="1"/>
  <c r="I633" i="1"/>
  <c r="J633" i="1" s="1"/>
  <c r="J625" i="1" s="1"/>
  <c r="I646" i="1"/>
  <c r="I643" i="1" s="1"/>
  <c r="I731" i="1"/>
  <c r="J731" i="1" s="1"/>
  <c r="J722" i="1" s="1"/>
  <c r="I754" i="1"/>
  <c r="I181" i="1"/>
  <c r="J181" i="1" s="1"/>
  <c r="J177" i="1" s="1"/>
  <c r="I325" i="1"/>
  <c r="I341" i="1"/>
  <c r="I327" i="1" s="1"/>
  <c r="I537" i="1"/>
  <c r="I530" i="1" s="1"/>
  <c r="I551" i="1"/>
  <c r="J551" i="1" s="1"/>
  <c r="J542" i="1" s="1"/>
  <c r="I26" i="1"/>
  <c r="J26" i="1" s="1"/>
  <c r="J21" i="1" s="1"/>
  <c r="I400" i="1"/>
  <c r="J400" i="1" s="1"/>
  <c r="J394" i="1" s="1"/>
  <c r="I477" i="1"/>
  <c r="J477" i="1" s="1"/>
  <c r="J473" i="1" s="1"/>
  <c r="I736" i="1"/>
  <c r="J736" i="1" s="1"/>
  <c r="J733" i="1" s="1"/>
  <c r="I766" i="1"/>
  <c r="I383" i="1"/>
  <c r="I377" i="1" s="1"/>
  <c r="I458" i="1"/>
  <c r="J458" i="1" s="1"/>
  <c r="J452" i="1" s="1"/>
  <c r="I72" i="1"/>
  <c r="J72" i="1" s="1"/>
  <c r="J57" i="1" s="1"/>
  <c r="I149" i="1"/>
  <c r="I145" i="1" s="1"/>
  <c r="I289" i="1"/>
  <c r="J289" i="1" s="1"/>
  <c r="J273" i="1" s="1"/>
  <c r="J781" i="1"/>
  <c r="J779" i="1" s="1"/>
  <c r="I466" i="1"/>
  <c r="I92" i="1"/>
  <c r="I175" i="1"/>
  <c r="J490" i="1"/>
  <c r="J488" i="1" s="1"/>
  <c r="I488" i="1"/>
  <c r="I516" i="1"/>
  <c r="J646" i="1"/>
  <c r="J643" i="1" s="1"/>
  <c r="I670" i="1"/>
  <c r="J680" i="1"/>
  <c r="J678" i="1" s="1"/>
  <c r="I705" i="1"/>
  <c r="I121" i="1"/>
  <c r="J159" i="1"/>
  <c r="J157" i="1" s="1"/>
  <c r="I232" i="1"/>
  <c r="I370" i="1"/>
  <c r="J438" i="1"/>
  <c r="J436" i="1" s="1"/>
  <c r="I436" i="1"/>
  <c r="I578" i="1"/>
  <c r="I617" i="1"/>
  <c r="J717" i="1"/>
  <c r="J715" i="1" s="1"/>
  <c r="I763" i="1"/>
  <c r="I775" i="1"/>
  <c r="J777" i="1"/>
  <c r="J775" i="1" s="1"/>
  <c r="I33" i="1"/>
  <c r="I197" i="1"/>
  <c r="J293" i="1"/>
  <c r="J291" i="1" s="1"/>
  <c r="I348" i="1"/>
  <c r="I565" i="1"/>
  <c r="I594" i="1"/>
  <c r="I641" i="1"/>
  <c r="I55" i="1"/>
  <c r="I140" i="1"/>
  <c r="I128" i="1"/>
  <c r="I247" i="1"/>
  <c r="I505" i="1"/>
  <c r="I713" i="1"/>
  <c r="I265" i="1"/>
  <c r="I674" i="1"/>
  <c r="J676" i="1"/>
  <c r="J674" i="1" s="1"/>
  <c r="F450" i="1"/>
  <c r="F444" i="1" s="1"/>
  <c r="F736" i="1"/>
  <c r="F733" i="1" s="1"/>
  <c r="F109" i="1"/>
  <c r="F106" i="1" s="1"/>
  <c r="F713" i="1"/>
  <c r="F710" i="1" s="1"/>
  <c r="F375" i="1"/>
  <c r="G375" i="1" s="1"/>
  <c r="G372" i="1" s="1"/>
  <c r="F482" i="1"/>
  <c r="F479" i="1" s="1"/>
  <c r="F770" i="1"/>
  <c r="G770" i="1" s="1"/>
  <c r="G766" i="1" s="1"/>
  <c r="F772" i="1" s="1"/>
  <c r="G772" i="1" s="1"/>
  <c r="G765" i="1" s="1"/>
  <c r="F181" i="1"/>
  <c r="F177" i="1" s="1"/>
  <c r="F420" i="1"/>
  <c r="F416" i="1" s="1"/>
  <c r="F221" i="1"/>
  <c r="F217" i="1" s="1"/>
  <c r="F149" i="1"/>
  <c r="F145" i="1" s="1"/>
  <c r="F271" i="1"/>
  <c r="F268" i="1" s="1"/>
  <c r="F72" i="1"/>
  <c r="F57" i="1" s="1"/>
  <c r="F78" i="1"/>
  <c r="F74" i="1" s="1"/>
  <c r="F400" i="1"/>
  <c r="F394" i="1" s="1"/>
  <c r="F731" i="1"/>
  <c r="G731" i="1" s="1"/>
  <c r="G722" i="1" s="1"/>
  <c r="F92" i="1"/>
  <c r="G92" i="1" s="1"/>
  <c r="G87" i="1" s="1"/>
  <c r="F528" i="1"/>
  <c r="F518" i="1" s="1"/>
  <c r="F594" i="1"/>
  <c r="F589" i="1" s="1"/>
  <c r="F85" i="1"/>
  <c r="G85" i="1" s="1"/>
  <c r="G81" i="1" s="1"/>
  <c r="F157" i="1"/>
  <c r="G159" i="1"/>
  <c r="G157" i="1" s="1"/>
  <c r="F26" i="1"/>
  <c r="F21" i="1" s="1"/>
  <c r="F164" i="1"/>
  <c r="F161" i="1" s="1"/>
  <c r="F192" i="1"/>
  <c r="G192" i="1" s="1"/>
  <c r="G183" i="1" s="1"/>
  <c r="F215" i="1"/>
  <c r="F206" i="1" s="1"/>
  <c r="F429" i="1"/>
  <c r="F424" i="1" s="1"/>
  <c r="F516" i="1"/>
  <c r="F507" i="1" s="1"/>
  <c r="F633" i="1"/>
  <c r="F625" i="1" s="1"/>
  <c r="F693" i="1"/>
  <c r="F685" i="1" s="1"/>
  <c r="F705" i="1"/>
  <c r="G705" i="1" s="1"/>
  <c r="G695" i="1" s="1"/>
  <c r="F104" i="1"/>
  <c r="F99" i="1" s="1"/>
  <c r="F140" i="1"/>
  <c r="F130" i="1" s="1"/>
  <c r="F370" i="1"/>
  <c r="G370" i="1" s="1"/>
  <c r="G360" i="1" s="1"/>
  <c r="F477" i="1"/>
  <c r="F473" i="1" s="1"/>
  <c r="F121" i="1"/>
  <c r="G121" i="1" s="1"/>
  <c r="G111" i="1" s="1"/>
  <c r="F175" i="1"/>
  <c r="F166" i="1" s="1"/>
  <c r="F247" i="1"/>
  <c r="F240" i="1" s="1"/>
  <c r="F265" i="1"/>
  <c r="F252" i="1" s="1"/>
  <c r="F358" i="1"/>
  <c r="G358" i="1" s="1"/>
  <c r="G352" i="1" s="1"/>
  <c r="F408" i="1"/>
  <c r="G408" i="1" s="1"/>
  <c r="G404" i="1" s="1"/>
  <c r="F537" i="1"/>
  <c r="F530" i="1" s="1"/>
  <c r="F551" i="1"/>
  <c r="F542" i="1" s="1"/>
  <c r="F587" i="1"/>
  <c r="F580" i="1" s="1"/>
  <c r="F646" i="1"/>
  <c r="F643" i="1" s="1"/>
  <c r="F33" i="1"/>
  <c r="F28" i="1" s="1"/>
  <c r="F128" i="1"/>
  <c r="F123" i="1" s="1"/>
  <c r="F289" i="1"/>
  <c r="G289" i="1" s="1"/>
  <c r="G273" i="1" s="1"/>
  <c r="F325" i="1"/>
  <c r="G325" i="1" s="1"/>
  <c r="G306" i="1" s="1"/>
  <c r="F390" i="1"/>
  <c r="F385" i="1" s="1"/>
  <c r="F565" i="1"/>
  <c r="F554" i="1" s="1"/>
  <c r="F18" i="1"/>
  <c r="G18" i="1" s="1"/>
  <c r="G6" i="1" s="1"/>
  <c r="F55" i="1"/>
  <c r="F39" i="1" s="1"/>
  <c r="F204" i="1"/>
  <c r="F201" i="1" s="1"/>
  <c r="F348" i="1"/>
  <c r="G348" i="1" s="1"/>
  <c r="G343" i="1" s="1"/>
  <c r="F641" i="1"/>
  <c r="F636" i="1" s="1"/>
  <c r="F749" i="1"/>
  <c r="F738" i="1" s="1"/>
  <c r="F232" i="1"/>
  <c r="F223" i="1" s="1"/>
  <c r="F304" i="1"/>
  <c r="F299" i="1" s="1"/>
  <c r="F341" i="1"/>
  <c r="F327" i="1" s="1"/>
  <c r="F383" i="1"/>
  <c r="F377" i="1" s="1"/>
  <c r="F505" i="1"/>
  <c r="F495" i="1" s="1"/>
  <c r="F578" i="1"/>
  <c r="F567" i="1" s="1"/>
  <c r="F617" i="1"/>
  <c r="F598" i="1" s="1"/>
  <c r="F668" i="1"/>
  <c r="G668" i="1" s="1"/>
  <c r="G659" i="1" s="1"/>
  <c r="F670" i="1"/>
  <c r="G672" i="1"/>
  <c r="G670" i="1" s="1"/>
  <c r="F754" i="1"/>
  <c r="G756" i="1"/>
  <c r="G754" i="1" s="1"/>
  <c r="F763" i="1" s="1"/>
  <c r="F488" i="1"/>
  <c r="G490" i="1"/>
  <c r="G488" i="1" s="1"/>
  <c r="F291" i="1"/>
  <c r="G293" i="1"/>
  <c r="G291" i="1" s="1"/>
  <c r="F779" i="1"/>
  <c r="G781" i="1"/>
  <c r="G779" i="1" s="1"/>
  <c r="F678" i="1"/>
  <c r="G680" i="1"/>
  <c r="G678" i="1" s="1"/>
  <c r="F436" i="1"/>
  <c r="G438" i="1"/>
  <c r="G436" i="1" s="1"/>
  <c r="F440" i="1" s="1"/>
  <c r="F715" i="1"/>
  <c r="G717" i="1"/>
  <c r="G715" i="1" s="1"/>
  <c r="F432" i="1"/>
  <c r="G199" i="1"/>
  <c r="G197" i="1" s="1"/>
  <c r="G676" i="1"/>
  <c r="G674" i="1" s="1"/>
  <c r="G777" i="1"/>
  <c r="G775" i="1" s="1"/>
  <c r="I6" i="1" l="1"/>
  <c r="K6" i="1" s="1"/>
  <c r="K18" i="1"/>
  <c r="I201" i="1"/>
  <c r="G466" i="1"/>
  <c r="G463" i="1" s="1"/>
  <c r="I268" i="1"/>
  <c r="J482" i="1"/>
  <c r="J479" i="1" s="1"/>
  <c r="I106" i="1"/>
  <c r="G471" i="1"/>
  <c r="G468" i="1" s="1"/>
  <c r="J358" i="1"/>
  <c r="J352" i="1" s="1"/>
  <c r="J341" i="1"/>
  <c r="J327" i="1" s="1"/>
  <c r="I74" i="1"/>
  <c r="I444" i="1"/>
  <c r="J749" i="1"/>
  <c r="J738" i="1" s="1"/>
  <c r="I751" i="1" s="1"/>
  <c r="I721" i="1" s="1"/>
  <c r="I372" i="1"/>
  <c r="J383" i="1"/>
  <c r="J377" i="1" s="1"/>
  <c r="J537" i="1"/>
  <c r="J530" i="1" s="1"/>
  <c r="I685" i="1"/>
  <c r="J471" i="1"/>
  <c r="J468" i="1" s="1"/>
  <c r="J164" i="1"/>
  <c r="J161" i="1" s="1"/>
  <c r="I473" i="1"/>
  <c r="J528" i="1"/>
  <c r="J518" i="1" s="1"/>
  <c r="I722" i="1"/>
  <c r="I273" i="1"/>
  <c r="I99" i="1"/>
  <c r="I783" i="1"/>
  <c r="I774" i="1" s="1"/>
  <c r="J192" i="1"/>
  <c r="J183" i="1" s="1"/>
  <c r="J85" i="1"/>
  <c r="J81" i="1" s="1"/>
  <c r="J420" i="1"/>
  <c r="J416" i="1" s="1"/>
  <c r="I422" i="1" s="1"/>
  <c r="I412" i="1" s="1"/>
  <c r="J668" i="1"/>
  <c r="J659" i="1" s="1"/>
  <c r="I682" i="1" s="1"/>
  <c r="I580" i="1"/>
  <c r="I394" i="1"/>
  <c r="J772" i="1"/>
  <c r="J765" i="1" s="1"/>
  <c r="I177" i="1"/>
  <c r="I733" i="1"/>
  <c r="J18" i="1"/>
  <c r="J6" i="1" s="1"/>
  <c r="I385" i="1"/>
  <c r="J215" i="1"/>
  <c r="J206" i="1" s="1"/>
  <c r="I295" i="1"/>
  <c r="I267" i="1" s="1"/>
  <c r="I542" i="1"/>
  <c r="I440" i="1"/>
  <c r="J440" i="1" s="1"/>
  <c r="J431" i="1" s="1"/>
  <c r="G149" i="1"/>
  <c r="G145" i="1" s="1"/>
  <c r="F151" i="1" s="1"/>
  <c r="F144" i="1" s="1"/>
  <c r="I404" i="1"/>
  <c r="J429" i="1"/>
  <c r="J424" i="1" s="1"/>
  <c r="I452" i="1"/>
  <c r="J149" i="1"/>
  <c r="J145" i="1" s="1"/>
  <c r="I151" i="1" s="1"/>
  <c r="I144" i="1" s="1"/>
  <c r="I217" i="1"/>
  <c r="J221" i="1"/>
  <c r="J217" i="1" s="1"/>
  <c r="I21" i="1"/>
  <c r="I625" i="1"/>
  <c r="I57" i="1"/>
  <c r="I306" i="1"/>
  <c r="J325" i="1"/>
  <c r="J306" i="1" s="1"/>
  <c r="J140" i="1"/>
  <c r="J130" i="1" s="1"/>
  <c r="I130" i="1"/>
  <c r="I343" i="1"/>
  <c r="J348" i="1"/>
  <c r="J343" i="1" s="1"/>
  <c r="I567" i="1"/>
  <c r="J578" i="1"/>
  <c r="J567" i="1" s="1"/>
  <c r="I636" i="1"/>
  <c r="J641" i="1"/>
  <c r="J636" i="1" s="1"/>
  <c r="I656" i="1" s="1"/>
  <c r="J370" i="1"/>
  <c r="J360" i="1" s="1"/>
  <c r="I360" i="1"/>
  <c r="I695" i="1"/>
  <c r="J705" i="1"/>
  <c r="J695" i="1" s="1"/>
  <c r="I707" i="1" s="1"/>
  <c r="J175" i="1"/>
  <c r="J166" i="1" s="1"/>
  <c r="I166" i="1"/>
  <c r="J121" i="1"/>
  <c r="J111" i="1" s="1"/>
  <c r="I111" i="1"/>
  <c r="I710" i="1"/>
  <c r="J713" i="1"/>
  <c r="J710" i="1" s="1"/>
  <c r="I719" i="1" s="1"/>
  <c r="I589" i="1"/>
  <c r="J594" i="1"/>
  <c r="J589" i="1" s="1"/>
  <c r="I87" i="1"/>
  <c r="J92" i="1"/>
  <c r="J87" i="1" s="1"/>
  <c r="J505" i="1"/>
  <c r="J495" i="1" s="1"/>
  <c r="I495" i="1"/>
  <c r="I28" i="1"/>
  <c r="J33" i="1"/>
  <c r="J28" i="1" s="1"/>
  <c r="I35" i="1" s="1"/>
  <c r="I753" i="1"/>
  <c r="J763" i="1"/>
  <c r="J753" i="1" s="1"/>
  <c r="J232" i="1"/>
  <c r="J223" i="1" s="1"/>
  <c r="I223" i="1"/>
  <c r="I460" i="1"/>
  <c r="J516" i="1"/>
  <c r="J507" i="1" s="1"/>
  <c r="I507" i="1"/>
  <c r="J55" i="1"/>
  <c r="J39" i="1" s="1"/>
  <c r="I39" i="1"/>
  <c r="I554" i="1"/>
  <c r="J565" i="1"/>
  <c r="J554" i="1" s="1"/>
  <c r="I252" i="1"/>
  <c r="J265" i="1"/>
  <c r="J252" i="1" s="1"/>
  <c r="I240" i="1"/>
  <c r="J247" i="1"/>
  <c r="J240" i="1" s="1"/>
  <c r="J128" i="1"/>
  <c r="J123" i="1" s="1"/>
  <c r="I123" i="1"/>
  <c r="J617" i="1"/>
  <c r="J598" i="1" s="1"/>
  <c r="I598" i="1"/>
  <c r="J466" i="1"/>
  <c r="J463" i="1" s="1"/>
  <c r="I463" i="1"/>
  <c r="G109" i="1"/>
  <c r="G106" i="1" s="1"/>
  <c r="G516" i="1"/>
  <c r="G507" i="1" s="1"/>
  <c r="G477" i="1"/>
  <c r="G473" i="1" s="1"/>
  <c r="F765" i="1"/>
  <c r="F766" i="1"/>
  <c r="G713" i="1"/>
  <c r="G710" i="1" s="1"/>
  <c r="F719" i="1" s="1"/>
  <c r="G633" i="1"/>
  <c r="G625" i="1" s="1"/>
  <c r="G587" i="1"/>
  <c r="G580" i="1" s="1"/>
  <c r="G565" i="1"/>
  <c r="G554" i="1" s="1"/>
  <c r="G551" i="1"/>
  <c r="G542" i="1" s="1"/>
  <c r="G482" i="1"/>
  <c r="G479" i="1" s="1"/>
  <c r="G450" i="1"/>
  <c r="G444" i="1" s="1"/>
  <c r="F372" i="1"/>
  <c r="G341" i="1"/>
  <c r="G327" i="1" s="1"/>
  <c r="G304" i="1"/>
  <c r="G299" i="1" s="1"/>
  <c r="F111" i="1"/>
  <c r="F81" i="1"/>
  <c r="G72" i="1"/>
  <c r="G57" i="1" s="1"/>
  <c r="F94" i="1"/>
  <c r="F80" i="1" s="1"/>
  <c r="F722" i="1"/>
  <c r="G736" i="1"/>
  <c r="G733" i="1" s="1"/>
  <c r="G181" i="1"/>
  <c r="G177" i="1" s="1"/>
  <c r="F343" i="1"/>
  <c r="G164" i="1"/>
  <c r="G161" i="1" s="1"/>
  <c r="G55" i="1"/>
  <c r="G39" i="1" s="1"/>
  <c r="F783" i="1"/>
  <c r="G783" i="1" s="1"/>
  <c r="G774" i="1" s="1"/>
  <c r="F87" i="1"/>
  <c r="F6" i="1"/>
  <c r="G26" i="1"/>
  <c r="G21" i="1" s="1"/>
  <c r="G420" i="1"/>
  <c r="G416" i="1" s="1"/>
  <c r="F422" i="1" s="1"/>
  <c r="G422" i="1" s="1"/>
  <c r="G412" i="1" s="1"/>
  <c r="F306" i="1"/>
  <c r="G271" i="1"/>
  <c r="G268" i="1" s="1"/>
  <c r="F295" i="1" s="1"/>
  <c r="G215" i="1"/>
  <c r="G206" i="1" s="1"/>
  <c r="G78" i="1"/>
  <c r="G74" i="1" s="1"/>
  <c r="G537" i="1"/>
  <c r="G530" i="1" s="1"/>
  <c r="G458" i="1"/>
  <c r="G452" i="1" s="1"/>
  <c r="F659" i="1"/>
  <c r="G232" i="1"/>
  <c r="G223" i="1" s="1"/>
  <c r="G749" i="1"/>
  <c r="G738" i="1" s="1"/>
  <c r="G33" i="1"/>
  <c r="G28" i="1" s="1"/>
  <c r="F360" i="1"/>
  <c r="G429" i="1"/>
  <c r="G424" i="1" s="1"/>
  <c r="G390" i="1"/>
  <c r="G385" i="1" s="1"/>
  <c r="F404" i="1"/>
  <c r="G221" i="1"/>
  <c r="G217" i="1" s="1"/>
  <c r="G400" i="1"/>
  <c r="G394" i="1" s="1"/>
  <c r="G505" i="1"/>
  <c r="G495" i="1" s="1"/>
  <c r="G646" i="1"/>
  <c r="G643" i="1" s="1"/>
  <c r="G247" i="1"/>
  <c r="G240" i="1" s="1"/>
  <c r="F695" i="1"/>
  <c r="G175" i="1"/>
  <c r="G166" i="1" s="1"/>
  <c r="G594" i="1"/>
  <c r="G589" i="1" s="1"/>
  <c r="G383" i="1"/>
  <c r="G377" i="1" s="1"/>
  <c r="G693" i="1"/>
  <c r="G685" i="1" s="1"/>
  <c r="F707" i="1" s="1"/>
  <c r="G204" i="1"/>
  <c r="G201" i="1" s="1"/>
  <c r="G528" i="1"/>
  <c r="G518" i="1" s="1"/>
  <c r="F682" i="1"/>
  <c r="F658" i="1" s="1"/>
  <c r="F352" i="1"/>
  <c r="G617" i="1"/>
  <c r="G598" i="1" s="1"/>
  <c r="F273" i="1"/>
  <c r="G265" i="1"/>
  <c r="G252" i="1" s="1"/>
  <c r="G140" i="1"/>
  <c r="G130" i="1" s="1"/>
  <c r="F183" i="1"/>
  <c r="G641" i="1"/>
  <c r="G636" i="1" s="1"/>
  <c r="G128" i="1"/>
  <c r="G123" i="1" s="1"/>
  <c r="G104" i="1"/>
  <c r="G99" i="1" s="1"/>
  <c r="G578" i="1"/>
  <c r="G567" i="1" s="1"/>
  <c r="F431" i="1"/>
  <c r="G440" i="1"/>
  <c r="G431" i="1" s="1"/>
  <c r="G763" i="1"/>
  <c r="G753" i="1" s="1"/>
  <c r="F753" i="1"/>
  <c r="J151" i="1" l="1"/>
  <c r="J144" i="1" s="1"/>
  <c r="I94" i="1"/>
  <c r="I80" i="1" s="1"/>
  <c r="I431" i="1"/>
  <c r="G151" i="1"/>
  <c r="G144" i="1" s="1"/>
  <c r="F484" i="1"/>
  <c r="F462" i="1" s="1"/>
  <c r="I484" i="1"/>
  <c r="J484" i="1" s="1"/>
  <c r="J462" i="1" s="1"/>
  <c r="J295" i="1"/>
  <c r="J267" i="1" s="1"/>
  <c r="J783" i="1"/>
  <c r="J774" i="1" s="1"/>
  <c r="I194" i="1"/>
  <c r="J194" i="1" s="1"/>
  <c r="J156" i="1" s="1"/>
  <c r="J422" i="1"/>
  <c r="J412" i="1" s="1"/>
  <c r="I234" i="1"/>
  <c r="J234" i="1" s="1"/>
  <c r="J196" i="1" s="1"/>
  <c r="I350" i="1"/>
  <c r="J350" i="1" s="1"/>
  <c r="J298" i="1" s="1"/>
  <c r="I392" i="1" s="1"/>
  <c r="J751" i="1"/>
  <c r="J721" i="1" s="1"/>
  <c r="I20" i="1"/>
  <c r="J35" i="1"/>
  <c r="J20" i="1" s="1"/>
  <c r="I37" i="1" s="1"/>
  <c r="K37" i="1" s="1"/>
  <c r="I684" i="1"/>
  <c r="J707" i="1"/>
  <c r="J684" i="1" s="1"/>
  <c r="I539" i="1"/>
  <c r="I142" i="1"/>
  <c r="J682" i="1"/>
  <c r="J658" i="1" s="1"/>
  <c r="I658" i="1"/>
  <c r="I443" i="1"/>
  <c r="J460" i="1"/>
  <c r="J443" i="1" s="1"/>
  <c r="I624" i="1"/>
  <c r="J656" i="1"/>
  <c r="J624" i="1" s="1"/>
  <c r="I596" i="1"/>
  <c r="J719" i="1"/>
  <c r="J709" i="1" s="1"/>
  <c r="I709" i="1"/>
  <c r="F350" i="1"/>
  <c r="F298" i="1" s="1"/>
  <c r="F460" i="1"/>
  <c r="F443" i="1" s="1"/>
  <c r="F751" i="1"/>
  <c r="F721" i="1" s="1"/>
  <c r="F774" i="1"/>
  <c r="G682" i="1"/>
  <c r="G658" i="1" s="1"/>
  <c r="F656" i="1"/>
  <c r="F624" i="1" s="1"/>
  <c r="F194" i="1"/>
  <c r="G194" i="1" s="1"/>
  <c r="G156" i="1" s="1"/>
  <c r="G94" i="1"/>
  <c r="G80" i="1" s="1"/>
  <c r="F234" i="1"/>
  <c r="F196" i="1" s="1"/>
  <c r="F35" i="1"/>
  <c r="F20" i="1" s="1"/>
  <c r="G295" i="1"/>
  <c r="G267" i="1" s="1"/>
  <c r="F267" i="1"/>
  <c r="F412" i="1"/>
  <c r="F142" i="1"/>
  <c r="G142" i="1" s="1"/>
  <c r="G98" i="1" s="1"/>
  <c r="F684" i="1"/>
  <c r="G707" i="1"/>
  <c r="G684" i="1" s="1"/>
  <c r="F596" i="1"/>
  <c r="F553" i="1" s="1"/>
  <c r="F539" i="1"/>
  <c r="G719" i="1"/>
  <c r="G709" i="1" s="1"/>
  <c r="F709" i="1"/>
  <c r="G484" i="1" l="1"/>
  <c r="G462" i="1" s="1"/>
  <c r="J94" i="1"/>
  <c r="J80" i="1" s="1"/>
  <c r="I462" i="1"/>
  <c r="I196" i="1"/>
  <c r="F153" i="1"/>
  <c r="G153" i="1" s="1"/>
  <c r="G97" i="1" s="1"/>
  <c r="G350" i="1"/>
  <c r="G298" i="1" s="1"/>
  <c r="F392" i="1" s="1"/>
  <c r="F297" i="1" s="1"/>
  <c r="I298" i="1"/>
  <c r="I156" i="1"/>
  <c r="I236" i="1"/>
  <c r="J236" i="1" s="1"/>
  <c r="J155" i="1" s="1"/>
  <c r="J596" i="1"/>
  <c r="J553" i="1" s="1"/>
  <c r="I619" i="1" s="1"/>
  <c r="I553" i="1"/>
  <c r="J142" i="1"/>
  <c r="J98" i="1" s="1"/>
  <c r="I153" i="1" s="1"/>
  <c r="I98" i="1"/>
  <c r="I5" i="1"/>
  <c r="K5" i="1" s="1"/>
  <c r="J37" i="1"/>
  <c r="J5" i="1" s="1"/>
  <c r="I785" i="1"/>
  <c r="J539" i="1"/>
  <c r="J494" i="1" s="1"/>
  <c r="I494" i="1"/>
  <c r="I486" i="1"/>
  <c r="I297" i="1"/>
  <c r="J392" i="1"/>
  <c r="J297" i="1" s="1"/>
  <c r="I402" i="1" s="1"/>
  <c r="G460" i="1"/>
  <c r="G443" i="1" s="1"/>
  <c r="F486" i="1" s="1"/>
  <c r="G486" i="1" s="1"/>
  <c r="G442" i="1" s="1"/>
  <c r="F492" i="1" s="1"/>
  <c r="F411" i="1" s="1"/>
  <c r="G751" i="1"/>
  <c r="G721" i="1" s="1"/>
  <c r="F156" i="1"/>
  <c r="G656" i="1"/>
  <c r="G624" i="1" s="1"/>
  <c r="G35" i="1"/>
  <c r="G20" i="1" s="1"/>
  <c r="F37" i="1" s="1"/>
  <c r="G37" i="1" s="1"/>
  <c r="G5" i="1" s="1"/>
  <c r="F98" i="1"/>
  <c r="G234" i="1"/>
  <c r="G196" i="1" s="1"/>
  <c r="F236" i="1" s="1"/>
  <c r="F155" i="1" s="1"/>
  <c r="G596" i="1"/>
  <c r="G553" i="1" s="1"/>
  <c r="F619" i="1" s="1"/>
  <c r="F541" i="1" s="1"/>
  <c r="F494" i="1"/>
  <c r="G539" i="1"/>
  <c r="G494" i="1" s="1"/>
  <c r="F97" i="1" l="1"/>
  <c r="G392" i="1"/>
  <c r="G297" i="1" s="1"/>
  <c r="F402" i="1" s="1"/>
  <c r="G402" i="1" s="1"/>
  <c r="G251" i="1" s="1"/>
  <c r="I155" i="1"/>
  <c r="J402" i="1"/>
  <c r="J251" i="1" s="1"/>
  <c r="I251" i="1"/>
  <c r="J153" i="1"/>
  <c r="J97" i="1" s="1"/>
  <c r="I238" i="1" s="1"/>
  <c r="I97" i="1"/>
  <c r="I623" i="1"/>
  <c r="J785" i="1"/>
  <c r="J623" i="1" s="1"/>
  <c r="J486" i="1"/>
  <c r="J442" i="1" s="1"/>
  <c r="I492" i="1" s="1"/>
  <c r="I442" i="1"/>
  <c r="J619" i="1"/>
  <c r="J541" i="1" s="1"/>
  <c r="I541" i="1"/>
  <c r="F785" i="1"/>
  <c r="F623" i="1" s="1"/>
  <c r="F442" i="1"/>
  <c r="G492" i="1"/>
  <c r="G411" i="1" s="1"/>
  <c r="G236" i="1"/>
  <c r="G155" i="1" s="1"/>
  <c r="F238" i="1" s="1"/>
  <c r="F5" i="1"/>
  <c r="G619" i="1"/>
  <c r="G541" i="1" s="1"/>
  <c r="F251" i="1" l="1"/>
  <c r="J492" i="1"/>
  <c r="J411" i="1" s="1"/>
  <c r="I621" i="1" s="1"/>
  <c r="I411" i="1"/>
  <c r="J238" i="1"/>
  <c r="J96" i="1" s="1"/>
  <c r="I249" i="1" s="1"/>
  <c r="K249" i="1" s="1"/>
  <c r="I96" i="1"/>
  <c r="G785" i="1"/>
  <c r="G623" i="1" s="1"/>
  <c r="F621" i="1"/>
  <c r="G621" i="1" s="1"/>
  <c r="G410" i="1" s="1"/>
  <c r="G238" i="1"/>
  <c r="G96" i="1" s="1"/>
  <c r="F249" i="1" s="1"/>
  <c r="G249" i="1" s="1"/>
  <c r="G4" i="1" s="1"/>
  <c r="F96" i="1"/>
  <c r="I4" i="1" l="1"/>
  <c r="K4" i="1" s="1"/>
  <c r="J249" i="1"/>
  <c r="J4" i="1" s="1"/>
  <c r="I410" i="1"/>
  <c r="J621" i="1"/>
  <c r="J410" i="1" s="1"/>
  <c r="F410" i="1"/>
  <c r="F4" i="1"/>
  <c r="F787" i="1"/>
  <c r="G787" i="1" s="1"/>
  <c r="G790" i="1" s="1"/>
  <c r="I787" i="1" l="1"/>
  <c r="G791" i="1"/>
  <c r="G792" i="1"/>
  <c r="J787" i="1" l="1"/>
  <c r="J790" i="1" s="1"/>
  <c r="J792" i="1" s="1"/>
  <c r="K787" i="1"/>
  <c r="G793" i="1"/>
  <c r="G794" i="1" s="1"/>
  <c r="G795" i="1" s="1"/>
  <c r="J791" i="1" l="1"/>
  <c r="J793" i="1" s="1"/>
  <c r="J794" i="1" s="1"/>
  <c r="J79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Álvarez González, Juan José</author>
  </authors>
  <commentList>
    <comment ref="A3" authorId="0" shapeId="0" xr:uid="{2540F4C2-6B75-4149-9A38-F91F229F33E8}">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3E28470A-47F7-4530-9717-DBCCFAE2CCB2}">
      <text>
        <r>
          <rPr>
            <b/>
            <sz val="9"/>
            <color indexed="81"/>
            <rFont val="Tahoma"/>
            <family val="2"/>
          </rPr>
          <t>Naturaleza del concepto (ver menú contextual)</t>
        </r>
      </text>
    </comment>
    <comment ref="C3" authorId="0" shapeId="0" xr:uid="{7D6A6579-F472-4F9C-B053-F2C3675E37DF}">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1F108005-846F-46FF-AB55-6DD2A916CD22}">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445BF9A6-DFD8-449B-BDA8-7A45F2829DD3}">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F3" authorId="0" shapeId="0" xr:uid="{0D5DC181-1BAC-49B4-A282-A205DBC6C3FA}">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G3" authorId="0" shapeId="0" xr:uid="{564211A1-BBF5-472D-9838-D179DD0376FD}">
      <text>
        <r>
          <rPr>
            <b/>
            <sz val="9"/>
            <color indexed="81"/>
            <rFont val="Tahoma"/>
            <family val="2"/>
          </rPr>
          <t>Importe del presupuesto, igual al precio unitario en los capítulos
Magenta: El producto de la cantidad por el precio del presupuesto está afectado por un factor o por el porcentaje de costes indirectos</t>
        </r>
      </text>
    </comment>
    <comment ref="H3" authorId="0" shapeId="0" xr:uid="{18786754-9F8C-442B-A7B7-D4406DA4542B}">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I3" authorId="0" shapeId="0" xr:uid="{4C6BAC2B-B97A-4E07-B2F3-6FF880A6FE65}">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J3" authorId="0" shapeId="0" xr:uid="{CA3D5621-0551-4B78-98CD-BEC868BE03F4}">
      <text>
        <r>
          <rPr>
            <b/>
            <sz val="9"/>
            <color indexed="81"/>
            <rFont val="Tahoma"/>
            <family val="2"/>
          </rPr>
          <t>Importe del presupuesto, igual al precio unitario en los capítulos
Magenta: El producto de la cantidad por el precio del presupuesto está afectado por un factor o por el porcentaje de costes indirectos</t>
        </r>
      </text>
    </comment>
  </commentList>
</comments>
</file>

<file path=xl/sharedStrings.xml><?xml version="1.0" encoding="utf-8"?>
<sst xmlns="http://schemas.openxmlformats.org/spreadsheetml/2006/main" count="2363" uniqueCount="1167">
  <si>
    <t>SUPERESTRUCTURA DE VÍA E INSTALACIONES EN NUEVO ENLACE DE L3-L12</t>
  </si>
  <si>
    <t>Código</t>
  </si>
  <si>
    <t>Nat</t>
  </si>
  <si>
    <t>Ud</t>
  </si>
  <si>
    <t>Resumen</t>
  </si>
  <si>
    <t>CanPres</t>
  </si>
  <si>
    <t>Pres</t>
  </si>
  <si>
    <t>ImpPres</t>
  </si>
  <si>
    <t>01</t>
  </si>
  <si>
    <t>Capítulo</t>
  </si>
  <si>
    <t/>
  </si>
  <si>
    <t>TRABAJOS AUXILIARES</t>
  </si>
  <si>
    <t>01.01.</t>
  </si>
  <si>
    <t>TRABAJOS EN POZOS DE VENTILACIÓN Y BOMBEO</t>
  </si>
  <si>
    <t>01.01.01</t>
  </si>
  <si>
    <t>POZOS DE BOMBEO DE PLUVIALES</t>
  </si>
  <si>
    <t>01.01.01.01</t>
  </si>
  <si>
    <t>Partida</t>
  </si>
  <si>
    <t>ud</t>
  </si>
  <si>
    <t>REVISIÓN COMPLETA DEL ESTADO ACTUAL DE LAS INSTALACIONES DEL POZO DE BOMBEO</t>
  </si>
  <si>
    <t>01.01.01.02</t>
  </si>
  <si>
    <t>DESMONTAJE, REVISIÓN, LIMPIEZA Y POSTERIOR MONTAJE DE EQUIPOS MOTOBOMBA EXISTENTES</t>
  </si>
  <si>
    <t>01.01.01.03</t>
  </si>
  <si>
    <t>GRUPO MOTOBOMBA DE ACHIQUE PROVISIONAL DE OBRA Y ELEMENTOS AUXILIARES</t>
  </si>
  <si>
    <t>01.01.01.04</t>
  </si>
  <si>
    <t>ACOMETIDA ELÉCTRICA DESDE CUADRO DE BOMBAS HASTA CUADRO PROVISIONAL DE PROTECCIÓN DE MOTOBOMBA ALIMENTADA DESDE ACOMETIDA NORMAL</t>
  </si>
  <si>
    <t>01.01.01.05</t>
  </si>
  <si>
    <t>CUADRO ELÉCTRICO PROVISIONAL DE PROTECCIÓN PARA MOTOBOMBA ALIMENTADA DESDE ACOMETIDA NORMAL</t>
  </si>
  <si>
    <t>01.01.01.06</t>
  </si>
  <si>
    <t>CUADRO ELÉCTRICO PROVISIONAL DE MANDO Y MANIOBRA PARA MOTOBOMBA ALIMENTADA DESDE ACOMETIDA NORMAL</t>
  </si>
  <si>
    <t>01.01.01.07</t>
  </si>
  <si>
    <t>ACOMETIDA ELÉCTRICA DESDE ACOMETIDA DE SOCORRO HASTA CUADRO PROVISIONAL DE PROTECCIÓN DE MOTOBOMBA ALIMENTADA DESDE ACOM.SOCORRO</t>
  </si>
  <si>
    <t>01.01.01.08</t>
  </si>
  <si>
    <t>CUADRO ELÉCTRICO PROVISIONAL DE PROTECCIÓN PARA MOTOBOMBA ALIMENTADA DESDE ACOMETIDA DE SOCORRO</t>
  </si>
  <si>
    <t>01.01.01.09</t>
  </si>
  <si>
    <t>CUADRO ELÉCTRICO PROVISIONAL DE MANDO Y MANIOBRA PARA MOTOBOMBA ALIMENTADA DESDE ACOMETIDA DE SOCORRO</t>
  </si>
  <si>
    <t>01.01.01.10</t>
  </si>
  <si>
    <t>LIMPIEZA COMPLETA DE LODOS Y RESIDUOS DEL VASO DEL POZO DE BOMBAS</t>
  </si>
  <si>
    <t>01.01.01.11</t>
  </si>
  <si>
    <t>REVISIÓN COMPLETA DEL ESTADO FINAL DE LAS INSTALACIONES DEL POZO DE BOMBEO, REALIZACIÓN DE PRUEBAS Y PUESTA EN SERVICIO</t>
  </si>
  <si>
    <t>Total 01.01.01</t>
  </si>
  <si>
    <t>01.01.02</t>
  </si>
  <si>
    <t>POZOS DE VENTILACIÓN</t>
  </si>
  <si>
    <t>01.01.02.01</t>
  </si>
  <si>
    <t>ACTUACIONES EN POZOS DE VENTILACIÓN (TIPOLOGÍA "A")</t>
  </si>
  <si>
    <t>01.01.02.02.01</t>
  </si>
  <si>
    <t>REVISIÓN COMPLETA DEL ESTADO ACTUAL DE LAS INSTALACIONES DEL POZO DE VENTILACIÓN</t>
  </si>
  <si>
    <t>01.01.02.01.02</t>
  </si>
  <si>
    <t>ELEMENTOS DE SEÑALIZACIÓN Y PROTECCIÓN PARA C.G.M.P. DE VENTILADORES Y OTROS COMPONENTES</t>
  </si>
  <si>
    <t>01.01.02.01.03</t>
  </si>
  <si>
    <t>REVISIÓN, LIMPIEZA, ENGRASE Y PUESTA A PUNTO DE EQUIPOS DE VENTILACIÓN Y ELEMENTOS AUXILIARES</t>
  </si>
  <si>
    <t>01.01.02.01.04</t>
  </si>
  <si>
    <t>REVISIÓN COMPLETA DEL ESTADO FINAL DE LAS INSTALACIONES DEL POZO DE VENTILACIÓN, REALIZACIÓN DE PRUEBAS Y PUESTA EN SERVICIO</t>
  </si>
  <si>
    <t>Total 01.01.02.01</t>
  </si>
  <si>
    <t>01.01.02.02</t>
  </si>
  <si>
    <t>ACTUACIONES EN POZOS DE VENTILACIÓN (TIPOLOGÍA "C")</t>
  </si>
  <si>
    <t>01.01.02.02.02</t>
  </si>
  <si>
    <t>01.01.02.02.03</t>
  </si>
  <si>
    <t>01.01.02.02.04</t>
  </si>
  <si>
    <t>Total 01.01.02.02</t>
  </si>
  <si>
    <t>Total 01.01.02</t>
  </si>
  <si>
    <t>Total 01.01.</t>
  </si>
  <si>
    <t>01.02.</t>
  </si>
  <si>
    <t>ACTUACIONES EN OCUPACIONES DE VÍA PUBLICA</t>
  </si>
  <si>
    <t>mU01C051</t>
  </si>
  <si>
    <t>DESMONTAJE Y MONTAJE DE REJILLA EN VÍA PÚBLICA DE PROTECCIÓN DE POZO</t>
  </si>
  <si>
    <t>mP28PF020</t>
  </si>
  <si>
    <t>PROTECCIÓN DE TRONCO DE ARBOL CON TABLONES</t>
  </si>
  <si>
    <t>mU07A010</t>
  </si>
  <si>
    <t>m²</t>
  </si>
  <si>
    <t>LIMPIEZA Y BARRIDO DEL FIRME</t>
  </si>
  <si>
    <t>mU07A020</t>
  </si>
  <si>
    <t>m2cm</t>
  </si>
  <si>
    <t>FRESADO DEL PAVIMENTO</t>
  </si>
  <si>
    <t>mU07B030</t>
  </si>
  <si>
    <t>RIEGO DE ADHERENCIA</t>
  </si>
  <si>
    <t>mU07DA160</t>
  </si>
  <si>
    <t>t</t>
  </si>
  <si>
    <t>MBC AC 16/22 SILÍCEO 3000-7000 (ANTIGUA D/S)</t>
  </si>
  <si>
    <t>mU15AH100</t>
  </si>
  <si>
    <t>CEBREADO SPRAY-PLASTIC</t>
  </si>
  <si>
    <t>mU15AH070</t>
  </si>
  <si>
    <t>MARCA DISC.30cm SPRAY-PLASTIC</t>
  </si>
  <si>
    <t>mU15AH260</t>
  </si>
  <si>
    <t>BORRADO DE MARCA VIAL</t>
  </si>
  <si>
    <t>EOT0140B</t>
  </si>
  <si>
    <t>DESMONTAJE COLUMNA O BACULO CON LUMINARIAS PARA EL ALUMBRADO</t>
  </si>
  <si>
    <t>EOT0140C</t>
  </si>
  <si>
    <t>MONTAJE COLUMNA O BACULO CON LUMINARIAS PARA EL ALUMBRADO</t>
  </si>
  <si>
    <t>mU15AI520</t>
  </si>
  <si>
    <t>DESMONTAJE SEÑAL LUMINOSA PASO PEATONES</t>
  </si>
  <si>
    <t>m21U01C170</t>
  </si>
  <si>
    <t>DESMONTAJE Y MONTAJE DE HORQUILLA O BOLARDO</t>
  </si>
  <si>
    <t>m21U06A010</t>
  </si>
  <si>
    <t>m</t>
  </si>
  <si>
    <t>BORDILLO PREFABRICADO TIPO I COLOCACIÓN MANUAL</t>
  </si>
  <si>
    <t>m21U06CH010</t>
  </si>
  <si>
    <t>m2</t>
  </si>
  <si>
    <t>LOSETA HIDRÁULICA GRIS 15x15 cm</t>
  </si>
  <si>
    <t>Total 01.02.</t>
  </si>
  <si>
    <t>01.03.</t>
  </si>
  <si>
    <t>ACTUACIONES EN ELEMENTOS DE COLUMNA SECA</t>
  </si>
  <si>
    <t>01.03.01.</t>
  </si>
  <si>
    <t>ML</t>
  </si>
  <si>
    <t>SUMINISTRO Y COLOCACIÓN DE TUBERÍA DE ACERO GALVANIZADO DE 3" PROTEGIDA HORARIO NOCTURNO</t>
  </si>
  <si>
    <t>01.03.02.</t>
  </si>
  <si>
    <t>TUBERÍA DE ACERO GALVANIZADO DE 3" DESPROTEGIDA.</t>
  </si>
  <si>
    <t>01.03.03.</t>
  </si>
  <si>
    <t>TUBERÍA DE ACERO GALVANIZADO DE 3" DESPROTEGIDA. NOCTURNO</t>
  </si>
  <si>
    <t>01.03.04.</t>
  </si>
  <si>
    <t>VÁLVULA DE VACIADO DE 1" DE  Ø CON CONDUCCIÓN A DESAGÜE. NOCTURNO</t>
  </si>
  <si>
    <t>01.03.05.</t>
  </si>
  <si>
    <t>VÁLVULA DE SECCIONAMIENTO DE 3" Ø. NOCTURNO</t>
  </si>
  <si>
    <t>01.03.06.</t>
  </si>
  <si>
    <t>EQUIPO DE REPARACIÓN DIURNO</t>
  </si>
  <si>
    <t>01.03.07.</t>
  </si>
  <si>
    <t>EQUIPO DE REPARACIÓN NOCTURNO</t>
  </si>
  <si>
    <t>01.03.08.</t>
  </si>
  <si>
    <t>PRUEBA DE PRESIÓN SIN DRESINA Y CON CORTE DE TRACCIÓN.</t>
  </si>
  <si>
    <t>01.03.09.</t>
  </si>
  <si>
    <t>PRUEBA DE PRESIÓN SIN DRESINA Y SIN CORTE DE TRACCIÓN.</t>
  </si>
  <si>
    <t>01.03.10.</t>
  </si>
  <si>
    <t>SEÑALIZACION DE SISTEMA DE COLUMNA SECA Y EXTINTORES.</t>
  </si>
  <si>
    <t>01.03.11.</t>
  </si>
  <si>
    <t>SEÑALIZACIÓN PANORÁMICA DE SISTEMA DE COLUMNA SECA Y EXTINTORES.</t>
  </si>
  <si>
    <t>01.03.12.</t>
  </si>
  <si>
    <t>SUMINISTRO Y COLOCACIÓN DE VALVULA ANTIRRETORNO.</t>
  </si>
  <si>
    <t>01.03.13.</t>
  </si>
  <si>
    <t>REPARACIÓN DE TOMA EXTERIOR DE ALIMENTACIÓN DE COLUMNA SECA DE 70mm DE Ø HORARIO DIURNO</t>
  </si>
  <si>
    <t>01.03.14.</t>
  </si>
  <si>
    <t>MONTAJE Y DESMONTAJE DE ANDAMIO H HASTA 12M</t>
  </si>
  <si>
    <t>Total 01.03.</t>
  </si>
  <si>
    <t>01.04.</t>
  </si>
  <si>
    <t>REQUERIMIENTOS OPERATIVOS</t>
  </si>
  <si>
    <t>VT0100B</t>
  </si>
  <si>
    <t>MONTAJE DE CALZOS DESCARRILADORES. JORNADA 2:30 A 5:00</t>
  </si>
  <si>
    <t>VT0100</t>
  </si>
  <si>
    <t>MANIPULACIÓN DE CALZOS</t>
  </si>
  <si>
    <t>T0011</t>
  </si>
  <si>
    <t>HABILITACIÓN CUARTOS TÉCNICOS PARA OPERATIVA Y DIRECCIÓN DE OBRA</t>
  </si>
  <si>
    <t>Total 01.04.</t>
  </si>
  <si>
    <t>01.05.</t>
  </si>
  <si>
    <t>ACTUACIONES AUXILIARES DE ESTACIONES</t>
  </si>
  <si>
    <t>01.02.01</t>
  </si>
  <si>
    <t>PROTECCIÓN ESCALERAS, PEAJES, INSTALACIONES</t>
  </si>
  <si>
    <t>T0110</t>
  </si>
  <si>
    <t>PROTECCIÓN DE ESCALERA MECÁNICA CON LONA. CON CIERRE</t>
  </si>
  <si>
    <t>T0120</t>
  </si>
  <si>
    <t>PROTECCIÓN DE BATERÍA DE PEAJE CON LONA. CON CIERRE</t>
  </si>
  <si>
    <t>T0130</t>
  </si>
  <si>
    <t>PROTECCIÓN DE AGRUPACIÓN DE INSTALACIONES (MÁQUINAS, ETC) CON LONA. CON CIERRE</t>
  </si>
  <si>
    <t>Total 01.02.01</t>
  </si>
  <si>
    <t>01.02.02</t>
  </si>
  <si>
    <t>INSTALACIONES EN ESTACIONES</t>
  </si>
  <si>
    <t>T0090</t>
  </si>
  <si>
    <t>CERRAMIENTO ESTACION CON VALLA TIPO JULPER. CON CIERRE</t>
  </si>
  <si>
    <t>T0070</t>
  </si>
  <si>
    <t>PUERTA 1 HOJA CHAPA GALVANIZADA CON CERRADURA NORMALIZADA DE METRO DE MADRID. JORNADA 2:30 - 5:00 A.M.</t>
  </si>
  <si>
    <t>T0100</t>
  </si>
  <si>
    <t>CERRAMIENTO EXTERIOR DE ESTACIÓN CON CHAPA PEGASO O EQUIVALENTE. JORNADA 2:30 - 5:00 A.M.</t>
  </si>
  <si>
    <t>T0060</t>
  </si>
  <si>
    <t>CERRAMIENTO DE ANDENES, PASILLOS Y/O VESTÍBULOS ESTACIÓN CON PLADUR O EQUIVALENTE. JORNADA 2:30 - 5:00 A.M.</t>
  </si>
  <si>
    <t>Total 01.02.02</t>
  </si>
  <si>
    <t>Total 01.05.</t>
  </si>
  <si>
    <t>01.06.</t>
  </si>
  <si>
    <t>SEÑALIZACIÓN AL VIAJERO</t>
  </si>
  <si>
    <t>01.06.01.</t>
  </si>
  <si>
    <t>SUMINISTRO DE MATERIAL</t>
  </si>
  <si>
    <t>01.06.01.01.</t>
  </si>
  <si>
    <t>CIERRE DE LÍNEA/TRAMO</t>
  </si>
  <si>
    <t>01.06.01.01.01.</t>
  </si>
  <si>
    <t>GENERAL</t>
  </si>
  <si>
    <t>SÑ.CRR.01.01</t>
  </si>
  <si>
    <t>SUMINISTRO DE CUADRO DE AVISO PARA PLANOS</t>
  </si>
  <si>
    <t>SÑ-CRR.01.02</t>
  </si>
  <si>
    <t>SUMINISTRO DE CUADRO DE AVISO PARA PLANOS DE ML1</t>
  </si>
  <si>
    <t>SÑ-CRR.01.03</t>
  </si>
  <si>
    <t>SUMINISTRO DE CARTEL INFORMATIVO DEL CIERRE PARA ARMARIOS INFORMATIVOS</t>
  </si>
  <si>
    <t>SÑ-CRR.01.04</t>
  </si>
  <si>
    <t>SUMINISTRO DE CARTEL INFORMATIVO DEL CIERRE PARA CABALLETES</t>
  </si>
  <si>
    <t>Total 01.06.01.01.01.</t>
  </si>
  <si>
    <t>01.06.01.01.02.</t>
  </si>
  <si>
    <t>LÍNEA 12 EN EXPLOTACIÓN</t>
  </si>
  <si>
    <t>SÑ-CRR.01.07</t>
  </si>
  <si>
    <t>SUMINISTRO DE PANEL CIERRE PARA DIRECTORIO DE ESTACIONES HASTA 500 mm</t>
  </si>
  <si>
    <t>SÑ-CRR.01.09</t>
  </si>
  <si>
    <t>SUMINISTRO DE CARTEL DE HORARIOS</t>
  </si>
  <si>
    <t>Total 01.06.01.01.02.</t>
  </si>
  <si>
    <t>01.06.01.01.03.</t>
  </si>
  <si>
    <t>JUAN DE LA CIERVA (cabecera)</t>
  </si>
  <si>
    <t>SÑ-CRR.01.10</t>
  </si>
  <si>
    <t>SUMINISTRO DE VINILOS DIRECCIONALES</t>
  </si>
  <si>
    <t>SÑ-CRR.01.11</t>
  </si>
  <si>
    <t>SUMINISTRO DE BANDEROLAS DE SERVICIO ESPECIAL DE AUTOBÚS</t>
  </si>
  <si>
    <t>SÑ-CRR.01.12</t>
  </si>
  <si>
    <t>SUMINISTRO DE CARTEL DE CIERRE DE ACCESO EN VINILO</t>
  </si>
  <si>
    <t>SÑ-CRR.01.13</t>
  </si>
  <si>
    <t>SUMINISTRO DE CARTEL DE CIERRE DE ACCESO EN PVC ESPUMADO</t>
  </si>
  <si>
    <t>SÑ-CRR.01.15</t>
  </si>
  <si>
    <t>SUMINISTRO DE VINILO AZUL 940 mm x 1000 mm</t>
  </si>
  <si>
    <t>SÑ-CRR.01.17</t>
  </si>
  <si>
    <t>SUMINISTRO DE VINILOS DE CIERRE LAMA L4</t>
  </si>
  <si>
    <t>SÑ-CRR.01.18</t>
  </si>
  <si>
    <t>SUMINISTRO DE VINILO FLECHA LAMA L4</t>
  </si>
  <si>
    <t>SÑ-CRR.01.20</t>
  </si>
  <si>
    <t>SUMINISTRO DE VINILO PARA CARTEL DE NIVELES DE ASCENSOR</t>
  </si>
  <si>
    <t>SÑ-CRR.01.24</t>
  </si>
  <si>
    <t>SUMINISTRO DE DIRECTORIO DE ESTACIONES EN VINILO 1880 mm Y MAYOR DE 500 MM</t>
  </si>
  <si>
    <t>Total 01.06.01.01.03.</t>
  </si>
  <si>
    <t>01.06.01.01.04.</t>
  </si>
  <si>
    <t>EL CASAR (cerrada)</t>
  </si>
  <si>
    <t>SÑ-CRR.01.05</t>
  </si>
  <si>
    <t>SUMINISTRO DE CARTEL INFORMATIVO DEL CIERRE 700 mm x 1000 mm EN VINILO</t>
  </si>
  <si>
    <t>SÑ-CRR.01.06</t>
  </si>
  <si>
    <t>SUMINISTRO DE CARTEL INFORMATIVO DEL CIERRE 700 mm x 1000 mm EN PVC ESPUMADO</t>
  </si>
  <si>
    <t>Total 01.06.01.01.04.</t>
  </si>
  <si>
    <t>01.06.01.01.05.</t>
  </si>
  <si>
    <t>LOS ESPARTALES (cabecera)</t>
  </si>
  <si>
    <t>Total 01.06.01.01.05.</t>
  </si>
  <si>
    <t>Total 01.06.01.01.</t>
  </si>
  <si>
    <t>01.06.01.02.</t>
  </si>
  <si>
    <t>REAPERTURA DE LÍNEA/TRAMO</t>
  </si>
  <si>
    <t>01.06.01.02.01.</t>
  </si>
  <si>
    <t>SÑ-CRR.02.01</t>
  </si>
  <si>
    <t>SUMINISTRO DE CARTEL INFORMATIVO DE LA APERTURA PARA ARMARIOS INFORMATIVOS</t>
  </si>
  <si>
    <t>SÑ-CRR.02.02</t>
  </si>
  <si>
    <t>SUMINISTRO DE CARTEL INFORMATIVO DE LA APERTURA PARA CABALLETES</t>
  </si>
  <si>
    <t>SÑ-CRR.02.03</t>
  </si>
  <si>
    <t>Total 01.06.01.02.01.</t>
  </si>
  <si>
    <t>Total 01.06.01.02.</t>
  </si>
  <si>
    <t>Total 01.06.01.</t>
  </si>
  <si>
    <t>01.06.02.</t>
  </si>
  <si>
    <t>REALIZACIÓN DE TRABAJOS</t>
  </si>
  <si>
    <t>01.06.02.01.</t>
  </si>
  <si>
    <t>CIERRE DE SERVICIO</t>
  </si>
  <si>
    <t>01.06.02.01.01.</t>
  </si>
  <si>
    <t>SÑ-CRR.01.29</t>
  </si>
  <si>
    <t>COLOCACIÓN DE CUADROS DE AVISO EN PLANOS DE RED</t>
  </si>
  <si>
    <t>Total 01.06.02.01.01.</t>
  </si>
  <si>
    <t>01.06.02.01.02.</t>
  </si>
  <si>
    <t>SÑ-CRR.01.31</t>
  </si>
  <si>
    <t>COLOCACIÓN DE PANEL DE CIERRE EN DIRECTORIOS DE ESTACIONES</t>
  </si>
  <si>
    <t>SÑ-CRR.01.32</t>
  </si>
  <si>
    <t>SUSTITUCIÓN DE CARTEL DE HORARIOS</t>
  </si>
  <si>
    <t>Total 01.06.02.01.02.</t>
  </si>
  <si>
    <t>01.06.02.01.03.</t>
  </si>
  <si>
    <t>SÑ-CRR.01.30</t>
  </si>
  <si>
    <t>MONTAJE DE CARTELES INFORMATIVOS DEL CIERRE 700 mm x 1000 mm</t>
  </si>
  <si>
    <t>SÑ-CRR.01.33</t>
  </si>
  <si>
    <t>COLOCACIÓN DE VINILO DIRECCIONAL</t>
  </si>
  <si>
    <t>SÑ-CRR.01.34</t>
  </si>
  <si>
    <t>MONTAJE DE BANDEROLAS DE SERVICIO ESPECIAL DE AUTOBÚS</t>
  </si>
  <si>
    <t>SÑ-CRR.01.37</t>
  </si>
  <si>
    <t>COLOCACIÓN DE VINILO AZUL EN DIRECTORIO DE ESTACIONES</t>
  </si>
  <si>
    <t>SÑ-CRR.01.39</t>
  </si>
  <si>
    <t>COLOCACIÓN DE VINILO DE CIERRE LAMA L4</t>
  </si>
  <si>
    <t>SÑ-CRR.01.40</t>
  </si>
  <si>
    <t>COLOCACIÓN DE VINILO DE FLECHA DE LAMA L4</t>
  </si>
  <si>
    <t>SÑ-CRR.01.42</t>
  </si>
  <si>
    <t>COLOCACIÓN DE VINILO EN CARTEL DE NIVELES DE ASCENSOR</t>
  </si>
  <si>
    <t>SÑ-CRR.01.43</t>
  </si>
  <si>
    <t>COLOCACIÓN DE DIRECTORIO DE ESTACIONES EN VINILO O PVC</t>
  </si>
  <si>
    <t>Total 01.06.02.01.03.</t>
  </si>
  <si>
    <t>01.06.02.01.04.</t>
  </si>
  <si>
    <t>SÑ-CRR.01.35</t>
  </si>
  <si>
    <t>MONTAJE DE CARTELES DE CIERRE DE ACCESO</t>
  </si>
  <si>
    <t>Total 01.06.02.01.04.</t>
  </si>
  <si>
    <t>01.06.02.01.05.</t>
  </si>
  <si>
    <t>Total 01.06.02.01.05.</t>
  </si>
  <si>
    <t>Total 01.06.02.01.</t>
  </si>
  <si>
    <t>01.06.02.02.</t>
  </si>
  <si>
    <t>REAPERTURA DE SERVICIO</t>
  </si>
  <si>
    <t>01.06.02.02.01.</t>
  </si>
  <si>
    <t>SÑ-CRR.02.04</t>
  </si>
  <si>
    <t>RETIRADA DE CUADROS DE AVISO EN PLANOS DE RED</t>
  </si>
  <si>
    <t>Total 01.06.02.02.01.</t>
  </si>
  <si>
    <t>01.06.02.02.02.</t>
  </si>
  <si>
    <t>SÑ-CRR.02.06</t>
  </si>
  <si>
    <t>RETIRADA DE PANEL DE CIERRE EN DIRECTORIOS DE ESTACIONES</t>
  </si>
  <si>
    <t>SÑ-CRR.02.07</t>
  </si>
  <si>
    <t>Total 01.06.02.02.02.</t>
  </si>
  <si>
    <t>01.06.02.02.03.</t>
  </si>
  <si>
    <t>SÑ-CRR.02.05</t>
  </si>
  <si>
    <t>RETIRADA DE CARTELES INFORMATIVOS DEL CIERRE 700 mm x 1000 mm</t>
  </si>
  <si>
    <t>SÑ-CRR.02.08</t>
  </si>
  <si>
    <t>RETIRADA DE VINILO DIRECCIONAL</t>
  </si>
  <si>
    <t>SÑ-CRR.02.09</t>
  </si>
  <si>
    <t>RETIRADA DE BANDEROLAS DE SERVICIO ESPECIAL DE AUTOBÚS</t>
  </si>
  <si>
    <t>SÑ-CRR.02.12</t>
  </si>
  <si>
    <t>RETIRADA DE VINILO AZUL EN DIRECTORIO DE ESTACIONES</t>
  </si>
  <si>
    <t>SÑ-CRR.02.14</t>
  </si>
  <si>
    <t>RETIRADA DE VINILO DE CIERRE LAMA L4</t>
  </si>
  <si>
    <t>SÑ-CRR.02.15</t>
  </si>
  <si>
    <t>RETIRADA DE VINILO DE FLECHA DE LAMA L4</t>
  </si>
  <si>
    <t>SÑ-CRR.02.17</t>
  </si>
  <si>
    <t>RETIRADA DE VINILO EN CARTEL DE NIVELES DE ASCENSOR</t>
  </si>
  <si>
    <t>Total 01.06.02.02.03.</t>
  </si>
  <si>
    <t>01.06.02.02.04.</t>
  </si>
  <si>
    <t>SÑ-CRR.02.10</t>
  </si>
  <si>
    <t>RETIRADA DE CARTELES DE CIERRE DE ACCESO</t>
  </si>
  <si>
    <t>Total 01.06.02.02.04.</t>
  </si>
  <si>
    <t>01.06.02.02.05.</t>
  </si>
  <si>
    <t>Total 01.06.02.02.05.</t>
  </si>
  <si>
    <t>Total 01.06.02.02.</t>
  </si>
  <si>
    <t>Total 01.06.02.</t>
  </si>
  <si>
    <t>Total 01.06.</t>
  </si>
  <si>
    <t>01.07.</t>
  </si>
  <si>
    <t>ACTUACIONES PARA LA HABILITACIÓN DE PARADAS DE AUTOBUS</t>
  </si>
  <si>
    <t>T0140</t>
  </si>
  <si>
    <t>u</t>
  </si>
  <si>
    <t>CIMENTACIÓN POSTE PARADA AUTOBÚS</t>
  </si>
  <si>
    <t>T0150</t>
  </si>
  <si>
    <t>POSTE PARADA AUTOBÚS</t>
  </si>
  <si>
    <t>T0160</t>
  </si>
  <si>
    <t>SEÑALIZACIÓN PARADA AUTOBÚS</t>
  </si>
  <si>
    <t>T0170</t>
  </si>
  <si>
    <t>REPOSICIÓN DE VIALES</t>
  </si>
  <si>
    <t>T0180</t>
  </si>
  <si>
    <t>PLATAFORMA PROVISIONAL DE PARADA DE AUTOBÚS</t>
  </si>
  <si>
    <t>T0190</t>
  </si>
  <si>
    <t>DEMOLICIÓN PLATAFORMA PROVISIONAL PARADA DE AUTOBÚS</t>
  </si>
  <si>
    <t>Total 01.07.</t>
  </si>
  <si>
    <t>Total 01</t>
  </si>
  <si>
    <t>02</t>
  </si>
  <si>
    <t>PROYECTO DE VÍA</t>
  </si>
  <si>
    <t>02.01</t>
  </si>
  <si>
    <t>TRABAJOS PREVIOS</t>
  </si>
  <si>
    <t>VT0050</t>
  </si>
  <si>
    <t>TOMA DE DATOS AUXILIAR DE DESVÍO. JORNADA 2:30 - 5:00 A.M.</t>
  </si>
  <si>
    <t>VT0090</t>
  </si>
  <si>
    <t>TOMA DE DATOS CON CARRO MEDIDOR. JORNADA 2:30 - 5:00 A.M.</t>
  </si>
  <si>
    <t>VT0080</t>
  </si>
  <si>
    <t>TOMA DE DATOS CON CARRO MEDIDOR. CON CIERRE</t>
  </si>
  <si>
    <t>VM0613</t>
  </si>
  <si>
    <t>MEJORA PREVIA DE LA ALINEACIÓN, ANCHO DE VÍA, NIVELACIÓN Y PERALTE CON CARRO DE VÍA SENCILLA. CON CIERRE</t>
  </si>
  <si>
    <t>VT0080ET</t>
  </si>
  <si>
    <t>TOMA DE DATOS CON EQUIPO TOPOGRÁFICO. CON CIERRE</t>
  </si>
  <si>
    <t>VT0090ET</t>
  </si>
  <si>
    <t>TOMA DE DATOS CON EQUIPO TOPOGRÁFICO. JORNADA 2:30 - 5:00 A.M.</t>
  </si>
  <si>
    <t>VT0110</t>
  </si>
  <si>
    <t>CALCULO ESTRUCTURAL HUECO/GALERÍA EN TÚNEL PARA MOTORES DE APARATOS DE VÍA</t>
  </si>
  <si>
    <t>VT0009</t>
  </si>
  <si>
    <t>PROTECCION DE CABLES EN HASTIAL. CON CIERRE</t>
  </si>
  <si>
    <t>PROTCABL</t>
  </si>
  <si>
    <t>PROTECCIÓN DE CABLES EN POZOS Y GALERÍAS</t>
  </si>
  <si>
    <t>VM0007</t>
  </si>
  <si>
    <t>MODIFICACIÓN DEL TENDIDO DE CABLES EN HASTIAL DE TÚNEL PARA USO. JORNADA 2:30 - 5:00 A.M.</t>
  </si>
  <si>
    <t>EL0640</t>
  </si>
  <si>
    <t>DEMOLICIÓN TABICÓN LADRILLO HUECO DOBLE</t>
  </si>
  <si>
    <t>ED0640B</t>
  </si>
  <si>
    <t>DESMONTAJE DE CHAPA PERÍMETRO TÚNEL</t>
  </si>
  <si>
    <t>Total 02.01</t>
  </si>
  <si>
    <t>02.02</t>
  </si>
  <si>
    <t>DESMONTAJES, DESGUARNECIDOS Y DEMOLICIONES</t>
  </si>
  <si>
    <t>02.02.01</t>
  </si>
  <si>
    <t>DESMONTAJE DE VÍA</t>
  </si>
  <si>
    <t>VD0200</t>
  </si>
  <si>
    <t>DESMONTAJE DE CARRIL Y JUNTAS DE VÍA DOBLE. CON CIERRE</t>
  </si>
  <si>
    <t>VD0210</t>
  </si>
  <si>
    <t>DESMONTAJE DE CARRIL Y JUNTAS DE VÍA DOBLE. JORNADA 2:30 - 5:00 A.M.</t>
  </si>
  <si>
    <t>Total 02.02.01</t>
  </si>
  <si>
    <t>02.02.02</t>
  </si>
  <si>
    <t>DEMOLICIONES, DESGUARNECIDOS Y DESGRAVADOS</t>
  </si>
  <si>
    <t>VD0414</t>
  </si>
  <si>
    <t>EXTRACCIÓN DE TACO ELÁSTICO (DADO Y CAZOLETA). CON CIERRE</t>
  </si>
  <si>
    <t>VD0416</t>
  </si>
  <si>
    <t>EXTRACCIÓN DE TACO ELÁSTICO (DADO Y CAZOLETA). JORNADA 2:30 - 5:00 A.M.</t>
  </si>
  <si>
    <t>DESPADH</t>
  </si>
  <si>
    <t>PICADO MESETA DE MORTERO EXISTENTE. CON CIERRE</t>
  </si>
  <si>
    <t>CP001b</t>
  </si>
  <si>
    <t>EXTRACCIÓN PERNOS ANCLAJE PLACAS RELLENO RESINA</t>
  </si>
  <si>
    <t>VD0040</t>
  </si>
  <si>
    <t>CORTE CON DISCO DE SOLERA DE HORMIGÓN. CON CIERRE</t>
  </si>
  <si>
    <t>VS1010</t>
  </si>
  <si>
    <t>EJECUCIÓN DE PASO DE CABLES. CON CIERRE</t>
  </si>
  <si>
    <t>VD0307</t>
  </si>
  <si>
    <t>DESMONTAJE, PALETIZACIÓN Y TRANSPORTE DE FIJACIÓN. CON CIERRE</t>
  </si>
  <si>
    <t>VD0070</t>
  </si>
  <si>
    <t>m3</t>
  </si>
  <si>
    <t>DEMOLICIÓN Y DESGRAVADO LOSAS Y SOLERAS HORMIGÓN CON P.P. DE TACOS. CON CIERRE</t>
  </si>
  <si>
    <t>VD0110</t>
  </si>
  <si>
    <t>DESMONTAJE ARQUETA DE SEÑALIZACIÓN. CON CIERRE</t>
  </si>
  <si>
    <t>VD0070micro</t>
  </si>
  <si>
    <t>MICROFRESADO LOSAS Y SOLERAS HORMIGÓN . CON CIERRE</t>
  </si>
  <si>
    <t>VD0440</t>
  </si>
  <si>
    <t>NICHO EN HASTIAL DE TÚNEL PARA MOTOR DE APARATO DE VÍA. CON CIERRE</t>
  </si>
  <si>
    <t>VS1210</t>
  </si>
  <si>
    <t>SELLADO DE ORIFICIOS  DE LOSA O HASTIALES. CON CIERRE</t>
  </si>
  <si>
    <t>E01DTC030</t>
  </si>
  <si>
    <t>RETIRADA, CARGA/EVACUACIÓN ESCOMBROS EN SACOS</t>
  </si>
  <si>
    <t>VD0541</t>
  </si>
  <si>
    <t>m³</t>
  </si>
  <si>
    <t>TRANSPORTE, CARGA E IZADO DE ESCOMBROS SOBRE CONTENEDOR DE HASTA 6 m3. CON CIERRE</t>
  </si>
  <si>
    <t>VD0550</t>
  </si>
  <si>
    <t>RETIRADA, CARGA Y TRANSPORTE DE ESCOMBROS A DEPÓSITO. JORNADA 2:30 - 5:00 A.M.</t>
  </si>
  <si>
    <t>Total 02.02.02</t>
  </si>
  <si>
    <t>02.02.03</t>
  </si>
  <si>
    <t>DESMONTAJE DE OTROS ELEMENTOS</t>
  </si>
  <si>
    <t>VD0280</t>
  </si>
  <si>
    <t>DESMONTAJE DE ENGRASADOR. JORNADA 2:30 - 5:00 A.M.</t>
  </si>
  <si>
    <t>Total 02.02.03</t>
  </si>
  <si>
    <t>Total 02.02</t>
  </si>
  <si>
    <t>02.03</t>
  </si>
  <si>
    <t>MONTAJE DE VÍA Y FORMACIÓN DE PLATAFORMA</t>
  </si>
  <si>
    <t>02.03.01</t>
  </si>
  <si>
    <t>MONTAJE DE VÍA, APARATOS Y ELEMENTOS AUXILIARES</t>
  </si>
  <si>
    <t>02.03.01.01</t>
  </si>
  <si>
    <t>MONTAJE DE APARATOS DE VÍA</t>
  </si>
  <si>
    <t>VC0100</t>
  </si>
  <si>
    <t>CARGA, TRANSPORTE Y DESCARGA DE DESVÍO. JORNADA 2:30 - 5:00 A.M.</t>
  </si>
  <si>
    <t>VCONDENA</t>
  </si>
  <si>
    <t>SUMINISTRO Y MONTAJE PIEZA DE CONDENA DE AGUJAS EN ADV</t>
  </si>
  <si>
    <t>VCONDENA2</t>
  </si>
  <si>
    <t>DESMONTAJE PIEZA DE CONDENA DE AGUJAS EN ADV</t>
  </si>
  <si>
    <t>VM0750</t>
  </si>
  <si>
    <t>MONTAJE DE DESVÍO DE TECNOLOGÍA ALTA COMPLETO. CON CIERRE</t>
  </si>
  <si>
    <t>Total 02.03.01.01</t>
  </si>
  <si>
    <t>02.03.01.02</t>
  </si>
  <si>
    <t>MONTAJE DE VÍA</t>
  </si>
  <si>
    <t>AV0030</t>
  </si>
  <si>
    <t>SUMINISTRO DE CARRIL 54E1 R260</t>
  </si>
  <si>
    <t>AV0130</t>
  </si>
  <si>
    <t>SUMINISTRO JA DE 6 M, TIPO IVG DE 30º, PARA CARRIL 54E1</t>
  </si>
  <si>
    <t>AV0030B</t>
  </si>
  <si>
    <t>SUMINISTRO DE CARRIL PRECURVADO R=60 m 54E1 R260</t>
  </si>
  <si>
    <t>VM1081</t>
  </si>
  <si>
    <t>MONTAJE Y ENGRAPADO DE CARRIL DE VÍA DOBLE SIN TALADROS. CON CIERRE</t>
  </si>
  <si>
    <t>VM1092</t>
  </si>
  <si>
    <t>MONTAJE Y ENGRAPADO DE CARRIL DE VÍA DOBLE SIN TALADROS. JORNADA 2:30 - 5:00 A.M.</t>
  </si>
  <si>
    <t>VM0490</t>
  </si>
  <si>
    <t>ENCOFRADO BAJO CARRIL EN UNIONES Y SOLDADURAS</t>
  </si>
  <si>
    <t>VM1000</t>
  </si>
  <si>
    <t>MONTAJE JA DE 6 M, TIPO IVG DE 30º, PARA CARRIL 54 O 60E1. CON CIERRE</t>
  </si>
  <si>
    <t>AV0150</t>
  </si>
  <si>
    <t>SUMINISTRO KIT DE JUNTA AISLANTE DE FIBRA DE VIDRIO, PARA CARRIL 54E1</t>
  </si>
  <si>
    <t>VM0980</t>
  </si>
  <si>
    <t>MONTAJE IN SITU DE JUNTA, PARA CARRIL 54 O 60E1. CON CIERRE</t>
  </si>
  <si>
    <t>VM0310</t>
  </si>
  <si>
    <t>CONEXIONADO DE CARRIL O JA PARA SEÑALES. CON CIERRE</t>
  </si>
  <si>
    <t>VM0320</t>
  </si>
  <si>
    <t>CONEXIONADO DE CARRIL O JA PARA SEÑALES. JORNADA 2:30 - 5:00 A.M.</t>
  </si>
  <si>
    <t>VC0150</t>
  </si>
  <si>
    <t>CARGA, TRANSPORTE Y DESCARGA DE JUNTAS Y CARRIL EN VÍA DOBLE. CON CIERRE</t>
  </si>
  <si>
    <t>VC0160</t>
  </si>
  <si>
    <t>CARGA, TRANSPORTE Y DESCARGA DE JUNTAS Y CARRIL EN VÍA DOBLE. JORNADA 2:30 - 5:00 A.M.</t>
  </si>
  <si>
    <t>AV0020</t>
  </si>
  <si>
    <t>SUMINISTRO CONTRACARRIL TIPO UIC33 (33 E1)</t>
  </si>
  <si>
    <t>VM0670</t>
  </si>
  <si>
    <t>MONTAJE CONTRACARRIL TIPO UIC33 (33 E1). CON CIERRE</t>
  </si>
  <si>
    <t>VM0680</t>
  </si>
  <si>
    <t>MONTAJE CONTRACARRIL TIPO UIC33 (33 E1) DE VÍA DOBLE. JORNADA 2:30 - 5:00 A.M.</t>
  </si>
  <si>
    <t>VC0010</t>
  </si>
  <si>
    <t>CARGA, TRANSPORTE Y DESCARGA CONTRACARRIL EN VÍA DOBLE. CON CIERRE</t>
  </si>
  <si>
    <t>VC0020</t>
  </si>
  <si>
    <t>CARGA, TRANSPORTE Y DESCARGA CONTRACARRIL EN VÍA DOBLE. JORNADA 2:30 - 5:00 A.M.</t>
  </si>
  <si>
    <t>Total 02.03.01.02</t>
  </si>
  <si>
    <t>02.03.01.03</t>
  </si>
  <si>
    <t>MONTAJE DE ELEMENTOS DE SUJECIÓN</t>
  </si>
  <si>
    <t>AV0260</t>
  </si>
  <si>
    <t>SUMINISTRO PLACA DE FIJACIÓN DIRECTA ADHERIZADA PARA CARRIL 54E1 PARA MONTAJE TOP-DOWN</t>
  </si>
  <si>
    <t>AV0270</t>
  </si>
  <si>
    <t>SUMINISTRO PLACA DE FIJACIÓN DIRECTA ADHERIZADA PARA CARRIL 54E1 PARA MONTAJE BOTTOM-UP</t>
  </si>
  <si>
    <t>AV0210</t>
  </si>
  <si>
    <t>SUMINISTRO PLACA DE FIJACIÓN DIRECTA CONJUNTA CARRIL CON CONTRACARRIL MONTAJE BOTTOM-UP</t>
  </si>
  <si>
    <t>AV0300</t>
  </si>
  <si>
    <t>SUMINISTRO PLACA EXENTA DE FIJACIÓN DIRECTA PARA CONTRACARRIL</t>
  </si>
  <si>
    <t>VM0850</t>
  </si>
  <si>
    <t>MONTAJE DE PLACA ADH PARA HORMIGONADO (MONTAJE TOP-DOWN). CON CIERRE</t>
  </si>
  <si>
    <t>VM0024</t>
  </si>
  <si>
    <t>PREPARACIÓN DE SUELO, FORMACIÓN DE DADO Y MONTAJE DE PLACA ADH . (BOTTOM-UP). CON CIERRE</t>
  </si>
  <si>
    <t>VM0023</t>
  </si>
  <si>
    <t>PREPARACIÓN DE SUELO, FORMACIÓN DE DADO Y MONTAJE DE PLACA ADH . (BOTTOM-UP).  2:30 A 5:00 A.M.</t>
  </si>
  <si>
    <t>VM0026</t>
  </si>
  <si>
    <t>PREPARACIÓN DE SUELO, FORMACIÓN DE DADO Y MONTAJE DE PLACA EXENTA PARA CC. CON CIERRE</t>
  </si>
  <si>
    <t>VM0025</t>
  </si>
  <si>
    <t>PREPARACIÓN DE SUELO, FORMACIÓN DE DADO Y MONTAJE DE PLACA EXENTA  PARA CC. JORNADA 2:30 -5:00 A.M.</t>
  </si>
  <si>
    <t>VD0480</t>
  </si>
  <si>
    <t>REBAJE DE LA PLATAFORMA PARA ALOJAR PLACA. CON CIERRE</t>
  </si>
  <si>
    <t>VM1760ADV</t>
  </si>
  <si>
    <t>PREPARACIÓN DE SUELO, FORMACIÓN DE DADO Y MONTAJE DE PLACA DE DIMENSIONES ADAPTADAS A ADV. CON CIERRE</t>
  </si>
  <si>
    <t>VC0180</t>
  </si>
  <si>
    <t>CARGA, TRANSPORTE Y DESCARGA DE TACOS/PLACAS EN VÍA DOBLE. CON CIERRE</t>
  </si>
  <si>
    <t>VC0190</t>
  </si>
  <si>
    <t>CARGA, TRANSPORTE Y DESCARGA DE TACOS/PLACAS EN VÍA DOBLE. JORNADA 2:30 - 5:00 A.M.</t>
  </si>
  <si>
    <t>Total 02.03.01.03</t>
  </si>
  <si>
    <t>02.03.01.04</t>
  </si>
  <si>
    <t>OTROS ELEMENTOS</t>
  </si>
  <si>
    <t>VS1130</t>
  </si>
  <si>
    <t>SUMINISTRO Y MONTAJE DE TUBO CORRUGADO Ø 110 MM. CON CIERRE</t>
  </si>
  <si>
    <t>VM0820</t>
  </si>
  <si>
    <t>MONTAJE DE ENGRASADOR. JORNADA 2:30 - 5:00 A.M.</t>
  </si>
  <si>
    <t>VM0821</t>
  </si>
  <si>
    <t>SUMINISTRO Y MONTAJE ENGRASADOR</t>
  </si>
  <si>
    <t>VM 2342</t>
  </si>
  <si>
    <t>SUMINISTRO Y  MONTAJE CERROJOS APARATOS</t>
  </si>
  <si>
    <t>Total 02.03.01.04</t>
  </si>
  <si>
    <t>Total 02.03.01</t>
  </si>
  <si>
    <t>02.03.02</t>
  </si>
  <si>
    <t>SOLDADURAS</t>
  </si>
  <si>
    <t>VM0430</t>
  </si>
  <si>
    <t>EJECUCIÓN DE SOLDADURA ALUMINOTÉRMICA EN CARRIL 54E1 O 60E1. CON CIERRE</t>
  </si>
  <si>
    <t>VM0440</t>
  </si>
  <si>
    <t>EJECUCIÓN DE SOLDADURA ALUMINOTÉRMICA EN CARRIL 54E1 O 60E1. JORNADA 2:30 - 5:00 A.M.</t>
  </si>
  <si>
    <t>VM0450</t>
  </si>
  <si>
    <t>EJECUCIÓN DE SOLDADURA ALUMINOTÉRMICA EN CARRIL CON CC O INTERNA DE APARATOS DE VÍA. CON CIERRE</t>
  </si>
  <si>
    <t>VM0460</t>
  </si>
  <si>
    <t>EJECUCIÓN DE SOLDADURA ALUMINOTÉRMICA EN CARRIL CON CC O INTERNA DE APARATOS DE VÍA. JORNADA 2:30 - 5:00 A.M.</t>
  </si>
  <si>
    <t>VM0471</t>
  </si>
  <si>
    <t>EJECUCIÓN DE SOLDADURA ELÉCTRICA EN CARRIL EN TÚNEL. DIURNO</t>
  </si>
  <si>
    <t>Total 02.03.02</t>
  </si>
  <si>
    <t>02.03.03</t>
  </si>
  <si>
    <t>SANEAMIENTO Y DRENAJE</t>
  </si>
  <si>
    <t>AV0350</t>
  </si>
  <si>
    <t>SUMINISTRO DE REJILLA METÁLICA DE 1000X300 MM PARA CANAL CENTRAL.</t>
  </si>
  <si>
    <t>VS0110</t>
  </si>
  <si>
    <t>MONTAJE DE REJILLA METÁLICA PARA CANAL CENTRAL CON CERCO. CON CIERRE</t>
  </si>
  <si>
    <t>VS0050</t>
  </si>
  <si>
    <t>EJECUCIÓN ARQUETA DE PASO, A HORMIGONAR. CON CIERRE</t>
  </si>
  <si>
    <t>VS0270</t>
  </si>
  <si>
    <t>PICADO Y ENFOSCADO DE CANALES. CON CIERRE</t>
  </si>
  <si>
    <t>VS0230</t>
  </si>
  <si>
    <t>RENOVACIÓN DE CERCO ANGULAR DE LA CANAL CENTRAL. CON CIERRE</t>
  </si>
  <si>
    <t>VS0070</t>
  </si>
  <si>
    <t>EJECUCIÓN ARQUETA DE PASO, CON PICADO DE PLATAFORMA. CON CIERRE</t>
  </si>
  <si>
    <t>N133</t>
  </si>
  <si>
    <t>TAPAS DE ARQUETA O TRAMEX CANAL DE ENTREVÍA &lt;0,5 M2. CON CIERRE.</t>
  </si>
  <si>
    <t>VS0180</t>
  </si>
  <si>
    <t>IMPERMEABILIZACION CANAL CENTRAL. JORNADA 2:30 - 5:00</t>
  </si>
  <si>
    <t>N125</t>
  </si>
  <si>
    <t>SUMINISTRO DE REJILLA METÁLICA DE 1000X250 MM PARA CANAL</t>
  </si>
  <si>
    <t>Total 02.03.03</t>
  </si>
  <si>
    <t>02.03.04</t>
  </si>
  <si>
    <t>HORMIGONADO</t>
  </si>
  <si>
    <t>VM0530</t>
  </si>
  <si>
    <t>HORMIGÓN HA / HM-25/20/B/XC3 ó HA / HM-25/20/F/XC3 DE CENTRAL CON BOMBEO ESTAC. EN VÍA DOBLE. CON CIERRE</t>
  </si>
  <si>
    <t>EncCuna</t>
  </si>
  <si>
    <t>CUNA EN LOSA DE HORMIGÓN</t>
  </si>
  <si>
    <t>Total 02.03.04</t>
  </si>
  <si>
    <t>02.03.05</t>
  </si>
  <si>
    <t>ALINEACIÓN Y NIVELACIÓN</t>
  </si>
  <si>
    <t>VM0110</t>
  </si>
  <si>
    <t>ALINEACIÓN Y NIVELACIÓN AUXILIAR DE DESVÍO. CON CIERRE</t>
  </si>
  <si>
    <t>VM0151</t>
  </si>
  <si>
    <t>ALINEACIÓN Y NIVELACIÓN CON CARRO DE VÍA SENCILLA Y PLACAS A 0,60 m CON CIERRE</t>
  </si>
  <si>
    <t>VM0161</t>
  </si>
  <si>
    <t>ALINEACIÓN Y NIVELACIÓN CON CARRO DE VÍA SENCILLA Y PLACAS A 0,60 M. JORNADA 2:30 - 5:00 A.M.</t>
  </si>
  <si>
    <t>VM0171</t>
  </si>
  <si>
    <t>ALINEACIÓN, NIVELACIÓN Y FLECHADO CON CARRO, DE VÍA CON CC Y PLACAS A 0,60 M, VÍA EN PLACA. CON CIERRE</t>
  </si>
  <si>
    <t>VM0181</t>
  </si>
  <si>
    <t>ALINEACIÓN, NIVELACIÓN Y FLECHADO CON CARRO, DE VÍA CON CC Y PLACAS A 0,60 M. VÍA EN PLACA. JORNADA 2:30 - 5:00 A.M.</t>
  </si>
  <si>
    <t>Total 02.03.05</t>
  </si>
  <si>
    <t>02.03.06</t>
  </si>
  <si>
    <t>ACTUACIONES AUXILIARES EN INFRAESTRUCTURA</t>
  </si>
  <si>
    <t>VM1170</t>
  </si>
  <si>
    <t>PLACA KILOMÉTRICA POR DECÁMETROS CON DESLIZADERA DE NIVELACIÓN. CON CIERRE</t>
  </si>
  <si>
    <t>EAF0020</t>
  </si>
  <si>
    <t>FÁB.LADRILLO PERFORADO 7CM 1/2P.INTERIOR MORTERO M-5</t>
  </si>
  <si>
    <t>ED0640C</t>
  </si>
  <si>
    <t>MONTAJE DE CHAPA PERÍMETRO TÚNEL</t>
  </si>
  <si>
    <t>ED0640A</t>
  </si>
  <si>
    <t>SUMINISTRO CHAPA PERÍMETRO TÚNEL</t>
  </si>
  <si>
    <t>Total 02.03.06</t>
  </si>
  <si>
    <t>Total 02.03</t>
  </si>
  <si>
    <t>02.04</t>
  </si>
  <si>
    <t>LIMPIEZA Y DESATRANCOS</t>
  </si>
  <si>
    <t>VL0010</t>
  </si>
  <si>
    <t>DESATRANCO/LIMPIEZA DE ARQUETAS Y CANALES. CON CIERRE</t>
  </si>
  <si>
    <t>VL0080</t>
  </si>
  <si>
    <t>LIMPIEZA DE PLACAS DE KILOMETRAJE/ PIQUETES O SIMILARES. CON CIERRE</t>
  </si>
  <si>
    <t>VL0110</t>
  </si>
  <si>
    <t>LIMPIEZA FINAL DE LA ZONA DE OBRAS. CON CIERRE</t>
  </si>
  <si>
    <t>VL0120</t>
  </si>
  <si>
    <t>LIMPIEZA FINAL DE LA ZONA DE OBRAS. JORNADA 2:30 - 5:00 A.M.</t>
  </si>
  <si>
    <t>VL0150</t>
  </si>
  <si>
    <t>LIMPIEZA FINAL DE LAS ESTACIONES</t>
  </si>
  <si>
    <t>Total 02.04</t>
  </si>
  <si>
    <t>Total 02</t>
  </si>
  <si>
    <t>03</t>
  </si>
  <si>
    <t>GESTION DE MEDIO AMBIENTE</t>
  </si>
  <si>
    <t>VG0012</t>
  </si>
  <si>
    <t>CARGA, TRANSPORTE Y GESTIÓN DE ESCOMBROS DE CONSTRUCCIÓN INERTE</t>
  </si>
  <si>
    <t>VG0010</t>
  </si>
  <si>
    <t>CARGA Y TRANSPORTE DE CHATARRA FÉRRICA A GESTOR DE RESIDUOS</t>
  </si>
  <si>
    <t>VG0040</t>
  </si>
  <si>
    <t>COSTE DE GESTIÓN DE CHATARRA FÉRRICA</t>
  </si>
  <si>
    <t>Total 03</t>
  </si>
  <si>
    <t>04</t>
  </si>
  <si>
    <t>PROYECTO PARCIAL INSTALACIONES</t>
  </si>
  <si>
    <t>04.01.</t>
  </si>
  <si>
    <t>COMUNICACIONES</t>
  </si>
  <si>
    <t>COM.1</t>
  </si>
  <si>
    <t>SITUACIONES PROVISIONALES COMUNICACIONES</t>
  </si>
  <si>
    <t>DESCABCOM</t>
  </si>
  <si>
    <t>Trabajos de desmontaje y colocación provisional del cable de túnel en canaleta de protección</t>
  </si>
  <si>
    <t>INSTCABCOM</t>
  </si>
  <si>
    <t>Trabajos de recolocación e instalación definitiva del cable de túnel en hastial</t>
  </si>
  <si>
    <t>ITOCOM168FO</t>
  </si>
  <si>
    <t>Paso de bóveda para cable de fibra óptica</t>
  </si>
  <si>
    <t>SUBSRAD</t>
  </si>
  <si>
    <t>Subsistema radiante de túnel</t>
  </si>
  <si>
    <t>DIKRAD006</t>
  </si>
  <si>
    <t>Suministro e Instalación de Cable coaxial cerrado 1/2"</t>
  </si>
  <si>
    <t>DIKRAD007</t>
  </si>
  <si>
    <t>Suministro, instalación de empalme, pruebas de conectores y transiciones</t>
  </si>
  <si>
    <t>DIKRAD010</t>
  </si>
  <si>
    <t>Pruebas del cable radiante</t>
  </si>
  <si>
    <t>Total SUBSRAD</t>
  </si>
  <si>
    <t>Total COM.1</t>
  </si>
  <si>
    <t>COM.2</t>
  </si>
  <si>
    <t>SITUACIONES PROVISIONALES METROCALL</t>
  </si>
  <si>
    <t>DESCABRADMCALL</t>
  </si>
  <si>
    <t>Desmontaje del cable Radiante de Metrocall e instalación provisional en canaleta de protección</t>
  </si>
  <si>
    <t>DIKOAC010MCALL</t>
  </si>
  <si>
    <t>Suministro e instalación de soportes para cable radiante de Metrocall</t>
  </si>
  <si>
    <t>INSTCABRADMCALL</t>
  </si>
  <si>
    <t>Reinstalación en el hastial de comunicaciones del cable radiante de metrocall</t>
  </si>
  <si>
    <t>EPKMCLL0030</t>
  </si>
  <si>
    <t>Revisión completa del estado final de las instalaciones de telefonía Metrocall, realización completa y puesta en marcha.</t>
  </si>
  <si>
    <t>Total COM.2</t>
  </si>
  <si>
    <t>COM.3</t>
  </si>
  <si>
    <t>SISTEMA DE RADIO</t>
  </si>
  <si>
    <t>SIAPTETRA</t>
  </si>
  <si>
    <t>Suministro, instalación, adecuación y puesta en marcha del sistema de radiotelefonía trunking digital TETRA</t>
  </si>
  <si>
    <t>DIKTET004</t>
  </si>
  <si>
    <t>Pruebas de cobertura y medida de los niveles de señal TETRA en túneles y andenes</t>
  </si>
  <si>
    <t>Total SIAPTETRA</t>
  </si>
  <si>
    <t>SIAPVHF</t>
  </si>
  <si>
    <t>Suministro, instalación, adecuación y puesta en marcha del sistema de radiotelefonía VHF</t>
  </si>
  <si>
    <t>DIKPRV001</t>
  </si>
  <si>
    <t>Pruebas cobertura radiotelefonía VHF</t>
  </si>
  <si>
    <t>Total SIAPVHF</t>
  </si>
  <si>
    <t>Total COM.3</t>
  </si>
  <si>
    <t>COM.4</t>
  </si>
  <si>
    <t>ACTUACIONES EN INSTALACIONES DE COMUNICACIONES</t>
  </si>
  <si>
    <t>INSCABCOM</t>
  </si>
  <si>
    <t>Instalación cables de comunicaciones</t>
  </si>
  <si>
    <t>CAB168FO</t>
  </si>
  <si>
    <t>CABLE 168 FIBRAS ÓPTICAS SM</t>
  </si>
  <si>
    <t>TEND168FO</t>
  </si>
  <si>
    <t>TENDIDO168FO</t>
  </si>
  <si>
    <t>FUSIONES168FO</t>
  </si>
  <si>
    <t>EMPALME POR ARCO DE FUSIÓN</t>
  </si>
  <si>
    <t>DOCSFO</t>
  </si>
  <si>
    <t>DOCUMENTACIÓN 168FO</t>
  </si>
  <si>
    <t>PRB168FO</t>
  </si>
  <si>
    <t>PRUEBAS CABLE 168 FO</t>
  </si>
  <si>
    <t>Total CAB168FO</t>
  </si>
  <si>
    <t>CAB8FO</t>
  </si>
  <si>
    <t>CABLE DE 8 FIBRAS ÓPTICAS MULTIMODO</t>
  </si>
  <si>
    <t>TEND8FO</t>
  </si>
  <si>
    <t>TENDIDO 8FO MM</t>
  </si>
  <si>
    <t>FUSIONES8FO</t>
  </si>
  <si>
    <t>PRB8FO</t>
  </si>
  <si>
    <t>PRUEBAS 8 FO</t>
  </si>
  <si>
    <t>DOC8FO</t>
  </si>
  <si>
    <t>DOCUMENTACIÓN 8 FO</t>
  </si>
  <si>
    <t>Total CAB8FO</t>
  </si>
  <si>
    <t>Total INSCABCOM</t>
  </si>
  <si>
    <t>EMPROCABCOM</t>
  </si>
  <si>
    <t>EMPALME PROVISIONAL CABLE COMUNICACIONES</t>
  </si>
  <si>
    <t>EMPCAB168FO</t>
  </si>
  <si>
    <t>Total EMPCAB168FO</t>
  </si>
  <si>
    <t>EMPCAB8FO</t>
  </si>
  <si>
    <t>Total EMPCAB8FO</t>
  </si>
  <si>
    <t>REPRAD</t>
  </si>
  <si>
    <t>REPARACIÓN CABLE RADIANTE DE 1-1/4"</t>
  </si>
  <si>
    <t>REPAR RADIANTE</t>
  </si>
  <si>
    <t>EMPALME DE CABLE RADIANTE</t>
  </si>
  <si>
    <t>PRBCOBERTURA</t>
  </si>
  <si>
    <t>PRUEBAS DE COBERTURA</t>
  </si>
  <si>
    <t>DOCCABRAD</t>
  </si>
  <si>
    <t>DOCUMENTACIÓN SISTEMA RADIANTE</t>
  </si>
  <si>
    <t>Total REPRAD</t>
  </si>
  <si>
    <t>REPCABPARES</t>
  </si>
  <si>
    <t>REP CABLE DE PARES</t>
  </si>
  <si>
    <t>DIKREPCTEL</t>
  </si>
  <si>
    <t>Suministro e instalación de Cable telefónico de 50 pares</t>
  </si>
  <si>
    <t>DIKTOR50P</t>
  </si>
  <si>
    <t>Encapsulados tipo torpedo para fusiones y distribución IP68</t>
  </si>
  <si>
    <t>Total REPCABPARES</t>
  </si>
  <si>
    <t>Total EMPROCABCOM</t>
  </si>
  <si>
    <t>Total COM.4</t>
  </si>
  <si>
    <t>COM 5</t>
  </si>
  <si>
    <t>ADECUACIÓN DE LOS SISTEMAS DE EXPLOTACIÓN</t>
  </si>
  <si>
    <t>SEXPL  L-12</t>
  </si>
  <si>
    <t>Renovación de Señalización de la Línea 01 Norte (nueva diagonal o eliminación de pre-existente)</t>
  </si>
  <si>
    <t>Total COM 5</t>
  </si>
  <si>
    <t>Total 04.01.</t>
  </si>
  <si>
    <t>04.02.</t>
  </si>
  <si>
    <t>INSTALACIONES ELÉCTRICAS, DE ALUMBRADO Y FUERZA</t>
  </si>
  <si>
    <t>2.1</t>
  </si>
  <si>
    <t>INSTALACIÓN TEMPORAL DESDE L12</t>
  </si>
  <si>
    <t>I31BJA021X2XX</t>
  </si>
  <si>
    <t>Caja de registro con bornas para cuadros temporales</t>
  </si>
  <si>
    <t>I31ITOCA</t>
  </si>
  <si>
    <t>Cuadro de alumbrado temporal de obra</t>
  </si>
  <si>
    <t>I31ITOCF</t>
  </si>
  <si>
    <t>Cuadro de fuerza temporal de obra</t>
  </si>
  <si>
    <t>I31ITODES01</t>
  </si>
  <si>
    <t>Desmontaje y retirada de cuadros y equipos de instalación provisional de obra</t>
  </si>
  <si>
    <t>I31ILU106</t>
  </si>
  <si>
    <t>Proyector exterior LED asimétrico &gt;7000 lúmenes</t>
  </si>
  <si>
    <t>I31BJC001</t>
  </si>
  <si>
    <t>Caja de derivación PVC estanca 80x80mm.</t>
  </si>
  <si>
    <t>I31CBG002NE</t>
  </si>
  <si>
    <t>Cable Cu. de 3 G 2,5 mm². RZ1-K (AS)-0.6/1 KV.</t>
  </si>
  <si>
    <t>I31CBA007NT</t>
  </si>
  <si>
    <t>Cable de Cu. de 1 x 25 mm². RZ1 (AS)-0.6/1KV.</t>
  </si>
  <si>
    <t>I31VMX005X</t>
  </si>
  <si>
    <t>Legalización de instalación de Baja Tensión temporal en estación</t>
  </si>
  <si>
    <t>Total 2.1</t>
  </si>
  <si>
    <t>2.2</t>
  </si>
  <si>
    <t>DESMONTAJES Y MONTAJES CABLEADOS EXISTENTES</t>
  </si>
  <si>
    <t>DIDXLX002</t>
  </si>
  <si>
    <t>Desconexión/conexión de las celdas de media tensión en CT's</t>
  </si>
  <si>
    <t>I31EVX031</t>
  </si>
  <si>
    <t>Retranqueo y montaje de cables tripolares de AT</t>
  </si>
  <si>
    <t>I31EVX0311</t>
  </si>
  <si>
    <t>Retranqueo y desmontaje de cables de BT</t>
  </si>
  <si>
    <t>I31EVX312</t>
  </si>
  <si>
    <t>Instalación y montaje de cables de BT</t>
  </si>
  <si>
    <t>I31EVX015NT</t>
  </si>
  <si>
    <t>Realización de paso de bóveda en túnel para la instalación de cables eléctricos.</t>
  </si>
  <si>
    <t>I31CAD002T</t>
  </si>
  <si>
    <t>Cable de Al. de 3 x 50 mm². RHZ1 (AS) -12/20 KV. (Horario nocturno en túnel)</t>
  </si>
  <si>
    <t>I30ABD020</t>
  </si>
  <si>
    <t>S/i de empalme seco, para cable de Al. de 3x(50-240 mm²) 12/20 kV.</t>
  </si>
  <si>
    <t>I31VMX001X</t>
  </si>
  <si>
    <t>Inspección y medición de los parámetros eléctricos de la instalación de tunel.</t>
  </si>
  <si>
    <t>Total 2.2</t>
  </si>
  <si>
    <t>2.3</t>
  </si>
  <si>
    <t>ALUMBRADO Y FUERZA TUNEL</t>
  </si>
  <si>
    <t>I31EAA010E</t>
  </si>
  <si>
    <t>Soporte para túnel de 1000 mm. de long. con 9 fichas. Trabajo nocturno en estación</t>
  </si>
  <si>
    <t>I31BJC002</t>
  </si>
  <si>
    <t>Caja de derivación PVC estanca 105x105mm.</t>
  </si>
  <si>
    <t>DIDOTX001</t>
  </si>
  <si>
    <t>Luminaria (alumbrado normal - socorro de túnel) estanca de 1x36 W.</t>
  </si>
  <si>
    <t>DIDOTX002</t>
  </si>
  <si>
    <t>Luminaria (alumbrado de emergencia de túnel) estanca, lámpara de 9 W</t>
  </si>
  <si>
    <t>DIDOTX015</t>
  </si>
  <si>
    <t>Cofre estanco con interruptor automático + diferencial (BLOQUE VIGI) + enchufes.</t>
  </si>
  <si>
    <t>DIDOTX011</t>
  </si>
  <si>
    <t>Cuadro de pulsadores NA, en piñones de estación.</t>
  </si>
  <si>
    <t>DIDOTX005</t>
  </si>
  <si>
    <t>Pulsador intermedio para encendido del alumbrado de túnel.</t>
  </si>
  <si>
    <t>DIDOTX012</t>
  </si>
  <si>
    <t>Cable de mando desde cuadro de pulsadores a cuadro de contactores.</t>
  </si>
  <si>
    <t>I31FTX020</t>
  </si>
  <si>
    <t>Modificación del programa del autómata existente en el cuarto de baja tensión.</t>
  </si>
  <si>
    <t>Total 2.3</t>
  </si>
  <si>
    <t>2.4</t>
  </si>
  <si>
    <t>CABLEADO TÚNEL</t>
  </si>
  <si>
    <t>I31CBG002</t>
  </si>
  <si>
    <t>I31CBF004</t>
  </si>
  <si>
    <t>Cable Cu. de 5 G 6 mm². RZ1-K (AS)-0.6/1 KV.</t>
  </si>
  <si>
    <t>I31CBF007</t>
  </si>
  <si>
    <t>Cable Cu. de 5 G 25 mm². RZ1-K (AS)-0.6/1 KV.</t>
  </si>
  <si>
    <t>I31CBS201</t>
  </si>
  <si>
    <t>Cable resistente al fuego de Cu. de 3 G 2,5 mm². SZ1-K (AS+)-0.6/1 KV.</t>
  </si>
  <si>
    <t>I31CBS202</t>
  </si>
  <si>
    <t>Cable resistente al fuego de Cu. de 3 G 4 mm². SZ1-K (AS+)-0.6/1 KV.</t>
  </si>
  <si>
    <t>I31CDC01</t>
  </si>
  <si>
    <t>Cable desnudo de Cu. de 1 x 35 mm².</t>
  </si>
  <si>
    <t>Total 2.4</t>
  </si>
  <si>
    <t>Total 04.02.</t>
  </si>
  <si>
    <t>04.03</t>
  </si>
  <si>
    <t>INSTALACIÓN DE ELECTRIFICACIÓN</t>
  </si>
  <si>
    <t>ELECT.1</t>
  </si>
  <si>
    <t>FASE 1. CIERRE DE SERVICIO. CORTE DE TRACCIÓN. SITUACIONES PROVISIONALES.</t>
  </si>
  <si>
    <t>I40ACX001DT</t>
  </si>
  <si>
    <t>Desmontaje de barra de carril conductor tipo CR/PER 110R de 10 m. En horario nocturno de túnel</t>
  </si>
  <si>
    <t>I40ACX005DT</t>
  </si>
  <si>
    <t>Desmontaje de barra de rampa de carril tipo CR/PER 110R de 4 m. En horario nocturno túnel</t>
  </si>
  <si>
    <t>I41KAX003DT</t>
  </si>
  <si>
    <t>km</t>
  </si>
  <si>
    <t>Desmontaje de hilo de contacto de 150 mm² de Cu. en perfil de catenaria rígida.  En horario nocturno túnel</t>
  </si>
  <si>
    <t>I40AHX045T</t>
  </si>
  <si>
    <t>Despuenteo eléctrico de seccionamiento de catenaria rígida. En horario nocturno túnel</t>
  </si>
  <si>
    <t>I41PBX030DT</t>
  </si>
  <si>
    <t>Desconexión eléctrica de placa de positivos a catenaria rígida. En horario nocturno túnel</t>
  </si>
  <si>
    <t>I40ARX005DT</t>
  </si>
  <si>
    <t>Desconexión eléctrica de compensación de catenaria rígida. En horario nocturno túnel</t>
  </si>
  <si>
    <t>I40AUX006T</t>
  </si>
  <si>
    <t>Suministro e instalación de puesta a negativo permanente de catenaria. En horario nocturno túnel.</t>
  </si>
  <si>
    <t>I41SAMX211T</t>
  </si>
  <si>
    <t>Desmontaje del cable de referencia de negativo de seccionador de línea aérea. En horario nocturno túnel</t>
  </si>
  <si>
    <t>Total ELECT.1</t>
  </si>
  <si>
    <t>ELECT.2</t>
  </si>
  <si>
    <t>FASE 2. INSTALACIÓN DE ELECTRIFICACIÓN EN ENLACE DE LÍNEAS 3 Y 12</t>
  </si>
  <si>
    <t>ELECT.2.1</t>
  </si>
  <si>
    <t>DESMONTAJE DE LAS INSTALACIONES DE ELECTRIFICACIÓN Y CABLES DE 15 KV.</t>
  </si>
  <si>
    <t>I40ADX001D</t>
  </si>
  <si>
    <t>Desmontaje de conjunto de ménsula con suspensión de catenaria rígida en túnel.</t>
  </si>
  <si>
    <t>I40ACX001D</t>
  </si>
  <si>
    <t>Desmontaje de barra de carril conductor tipo CR/PER 110R de 10 m.</t>
  </si>
  <si>
    <t>I40ACX005D</t>
  </si>
  <si>
    <t>Desmontaje de barra de rampa de carril tipo CR/PER 110R de 4 m.</t>
  </si>
  <si>
    <t>I41KAX003D</t>
  </si>
  <si>
    <t>Desmontaje de hilo de contacto de 150 mm² de Cu. en catenaria rígida.</t>
  </si>
  <si>
    <t>I41PBX001D</t>
  </si>
  <si>
    <t>Desmontaje de conjunto de placas de positivo, para 3 o 6 cables de feeder de 630 mm²</t>
  </si>
  <si>
    <t>I41PAX201D</t>
  </si>
  <si>
    <t>Desmontaje de conjunto de placas de negativo.</t>
  </si>
  <si>
    <t>I41KDX001D</t>
  </si>
  <si>
    <t>Desmontaje de cable cubierto de Al. 3 kV. de 1x630 mm².</t>
  </si>
  <si>
    <t>I30ABV005C</t>
  </si>
  <si>
    <t>Trabajos de maniobra, seccionamiento y p.t. de cables de AT/BT.</t>
  </si>
  <si>
    <t>I30ABF040C</t>
  </si>
  <si>
    <t>Corte de cable de 15 Kv hasta 3x240 mm</t>
  </si>
  <si>
    <t>I30AZB006C</t>
  </si>
  <si>
    <t>Desmontaje y retirada de cable cubierto de Al. 15 kV. hasta 1x3x240 mm² Al.</t>
  </si>
  <si>
    <t>Total ELECT.2.1</t>
  </si>
  <si>
    <t>ELECT.2.2</t>
  </si>
  <si>
    <t>INSTALACIÓN DE SISTEMA DE ELECTRIFICACIÓN CON CATENARIA RÍGIDA</t>
  </si>
  <si>
    <t>I40AUX200</t>
  </si>
  <si>
    <t>Replanteo de la línea aérea con catenaria rígida en túnel de vía doble.</t>
  </si>
  <si>
    <t>I40ADX020A</t>
  </si>
  <si>
    <t>Conjunto de catenaria rígida en pórtico para suspensión de catenaria rígida, para una vía.</t>
  </si>
  <si>
    <t>I40ADX023</t>
  </si>
  <si>
    <t>Conjunto de catenaria rígida en pórtico para suspensión de catenaria rígida, para tres vías</t>
  </si>
  <si>
    <t>I40ADX001</t>
  </si>
  <si>
    <t>Conjunto de ménsula con suspensión de catenaria rígida en túnel.</t>
  </si>
  <si>
    <t>I40ACX001</t>
  </si>
  <si>
    <t>Suministro y montaje de barra carril tipo CR/PER 110R de 10 m.</t>
  </si>
  <si>
    <t>I40ACX005</t>
  </si>
  <si>
    <t>Suministro y montaje de barra de Rampa de carril tipo CR/PER 110 de 4 m.</t>
  </si>
  <si>
    <t>I40ASX001</t>
  </si>
  <si>
    <t>Suministro e isntalación de aislador de sección de catenaria rígida</t>
  </si>
  <si>
    <t>I40APX001</t>
  </si>
  <si>
    <t>Conjunto de punto fijo de catenaria rígida.</t>
  </si>
  <si>
    <t>I41KAX003T</t>
  </si>
  <si>
    <t>Instalación hilo de contacto ovalado de 150 mm² de Cu.  En horario nocturno túnel.</t>
  </si>
  <si>
    <t>I41XWF010</t>
  </si>
  <si>
    <t>Pruebas finales de las diferentes instalaciones, tanto eléctricas como mecánicas.</t>
  </si>
  <si>
    <t>Total ELECT.2.2</t>
  </si>
  <si>
    <t>ELECT.2.3</t>
  </si>
  <si>
    <t>INSTALACIÓN DE SISTEMA DE ALIMENTACIÓN DE CATENARIA RÍGIDA</t>
  </si>
  <si>
    <t>I41PBX001</t>
  </si>
  <si>
    <t>Suministro e instalación de conjunto de placas de positivo, para 3 o 6 cables de feeder de 630 mm²</t>
  </si>
  <si>
    <t>I40AGX123</t>
  </si>
  <si>
    <t>Instalación equipo de alimentación a desvio catanaria rígida</t>
  </si>
  <si>
    <t>I41KSX006</t>
  </si>
  <si>
    <t>Soporte para túnel de 500 mm. de long. con 6 fichas (24-72).</t>
  </si>
  <si>
    <t>I41KSX010</t>
  </si>
  <si>
    <t>Suministro e instalación de soporte para túnel de 1000 mm. de long. con 9 fichas (24-72).</t>
  </si>
  <si>
    <t>I30ABE013</t>
  </si>
  <si>
    <t>Suministro e instalación de bandeja de escalera aislante sin halógenos, de 100x400 mm.</t>
  </si>
  <si>
    <t>I41KDX001</t>
  </si>
  <si>
    <t>Suministro e instalación de cable cubierto de Al. 3 kV. de 1x630 mm², clasificación (CPR): B2ca, s1a, d1, a1.</t>
  </si>
  <si>
    <t>Total ELECT.2.3</t>
  </si>
  <si>
    <t>ELECT.2.4</t>
  </si>
  <si>
    <t>INSTALACIÓN DE SISTEMAS DE PROTECCIONES ELÉCTRICAS DE CATENARIA</t>
  </si>
  <si>
    <t>I40ADX005</t>
  </si>
  <si>
    <t>Suministro y montaje de conjunto conexión a tierra en soporte de catenaria rígida.</t>
  </si>
  <si>
    <t>I41KH017</t>
  </si>
  <si>
    <t>Anclaje en túnel de cable de tierra aluminio-acero 94-AL1/22-ST1A.</t>
  </si>
  <si>
    <t>I41KH110</t>
  </si>
  <si>
    <t>Suministro y tendido de cable de tierra aluminio-acero 94-AL1/22-ST1A.</t>
  </si>
  <si>
    <t>I41WTX017</t>
  </si>
  <si>
    <t>Suministro y tendido de cable de tierra de cobre de 35 mm². En horario nocturno túnel</t>
  </si>
  <si>
    <t>Total ELECT.2.4</t>
  </si>
  <si>
    <t>Total ELECT.2</t>
  </si>
  <si>
    <t>ELECT.3</t>
  </si>
  <si>
    <t>FASE 3. APERTURA DE SERVICIO. REPOSICIÓN DE TRACCIÓN. NORMALIZACIÓN DE INSTALACIONES DE TRACCIÓN</t>
  </si>
  <si>
    <t>I40ACX001T</t>
  </si>
  <si>
    <t>Suministro y montaje de barra de carril tipo CR/PER 110R. En horario nocturno túnel</t>
  </si>
  <si>
    <t>I40ACX005T</t>
  </si>
  <si>
    <t>Suministro y montaje de barra de rampa de 4 m. tipo CR/PER 110R. En horario nocturno túnel</t>
  </si>
  <si>
    <t>I40AUX110T</t>
  </si>
  <si>
    <t>Modificación de descentramiento y ajuste de la geometria en cantón de catenaria rígida. En horario nocturno túnel.</t>
  </si>
  <si>
    <t>I40AHX110T</t>
  </si>
  <si>
    <t>Instalación de equipo de alimentaciones de seccionamiento de aire catenaria rígida. En horario nocturno túnel.</t>
  </si>
  <si>
    <t>I40ARX007PT</t>
  </si>
  <si>
    <t>Conexión eléctrica de compensación de catenaria rígida. En horario nocturno túnel</t>
  </si>
  <si>
    <t>I40AUX026T</t>
  </si>
  <si>
    <t>Desmontaje de la instalación de puesta a negativo. En horario nocturno túnel</t>
  </si>
  <si>
    <t>I40AUX003T</t>
  </si>
  <si>
    <t>Revisión con dresina de Metro de Madrid y conductor autorizado.  En horario nocturno túnel.</t>
  </si>
  <si>
    <t>I41XWF030</t>
  </si>
  <si>
    <t>Documentación final de la obra de las instalaciones de catenaria rígida.</t>
  </si>
  <si>
    <t>I30ABB360C</t>
  </si>
  <si>
    <t>S/i de cable de 3 x 240 mm² Al, 12/20 kV.</t>
  </si>
  <si>
    <t>I30ABB005C</t>
  </si>
  <si>
    <t>S/i de cable de 3 x 70 mm² Al, 12/20 kV.</t>
  </si>
  <si>
    <t>I30ABE110C</t>
  </si>
  <si>
    <t>S/i Ficha abrazadera para cable de 3x150/240 mm² de Prysmian o KOZ modelo ST-75/100.</t>
  </si>
  <si>
    <t>I30ABE105C</t>
  </si>
  <si>
    <t>S/i Ficha abrazadera para cable de 3x70 mm² . KOZ modelo ST-50/75 o similar.</t>
  </si>
  <si>
    <t>I30ABD040C</t>
  </si>
  <si>
    <t>S/i de empalme de cable de 3x240 mm² de Al. 12/20 kV.</t>
  </si>
  <si>
    <t>I30ABD025C</t>
  </si>
  <si>
    <t>S/i de empalme de cable de 3x70 mm² de Al. 12/20 kV.</t>
  </si>
  <si>
    <t>I30ABD100C</t>
  </si>
  <si>
    <t>S/i kit de terminales contráctiles en frío para conexión de cable tripolar hasta 240 mm² Al,  12/20 kV.</t>
  </si>
  <si>
    <t>I30TAE002C</t>
  </si>
  <si>
    <t>Pruebas de rigidez dieléctrica por empresa homologada, de cable de A.T. de 12/20 kV.</t>
  </si>
  <si>
    <t>Total ELECT.3</t>
  </si>
  <si>
    <t>Total 04.03</t>
  </si>
  <si>
    <t>Total 04</t>
  </si>
  <si>
    <t>S</t>
  </si>
  <si>
    <t>SEGURIDAD Y SALUD</t>
  </si>
  <si>
    <t>SA</t>
  </si>
  <si>
    <t>EQUIPOS DE PROTECCIÓN INDIVIDUAL</t>
  </si>
  <si>
    <t>SAA</t>
  </si>
  <si>
    <t>E.P.I. PARA LA CABEZA</t>
  </si>
  <si>
    <t>SAA030b</t>
  </si>
  <si>
    <t>GAFAS PROTECTORAS CONTRA IMPACTOS.</t>
  </si>
  <si>
    <t>SAA050b</t>
  </si>
  <si>
    <t>JUEGO DE TAPONES ANTIRUIDO DE ESPUMA POLIURETANO CON CORDÓN AJUSTABLES CON CORDÓN.</t>
  </si>
  <si>
    <t>SAA070</t>
  </si>
  <si>
    <t>MASCARILLA CELULOSA DESECHABLE FPP3</t>
  </si>
  <si>
    <t>SAA071</t>
  </si>
  <si>
    <t>MASCARILLA CELULOSA DESECHABLE</t>
  </si>
  <si>
    <t>SAA080</t>
  </si>
  <si>
    <t>CASCOS PROTECTORES AUDITIVOS</t>
  </si>
  <si>
    <t>SAA010b</t>
  </si>
  <si>
    <t>CASCO DE SEGURIDAD AJUSTABLE RUEDA</t>
  </si>
  <si>
    <t>SAA020b</t>
  </si>
  <si>
    <t>PANTALLA CABEZA SOLDADOR</t>
  </si>
  <si>
    <t>Total SAA</t>
  </si>
  <si>
    <t>SAC1</t>
  </si>
  <si>
    <t>E.P.I. PARA LAS MANOS</t>
  </si>
  <si>
    <t>SAB</t>
  </si>
  <si>
    <t>E.P.I. PARA EL CUERPO</t>
  </si>
  <si>
    <t>SAB020f</t>
  </si>
  <si>
    <t>COSTO MENSUAL LAVANDERIA INDUSTRIAL</t>
  </si>
  <si>
    <t>SAB030c</t>
  </si>
  <si>
    <t>CHALECO DE OBRAS CON BANDAS REFLECTANTES</t>
  </si>
  <si>
    <t>SAB090</t>
  </si>
  <si>
    <t>MANDIL CUERO PARA SOLDADOR</t>
  </si>
  <si>
    <t>SABPN1</t>
  </si>
  <si>
    <t>BOTE DE CREMA SOLAR 300 ml</t>
  </si>
  <si>
    <t>Total SAB</t>
  </si>
  <si>
    <t>SAD</t>
  </si>
  <si>
    <t>E.P.I. PARA LOS PIES Y PIERNAS</t>
  </si>
  <si>
    <t>SAD010b</t>
  </si>
  <si>
    <t>Par de botas altas de agua (verdes).</t>
  </si>
  <si>
    <t>SAD010g</t>
  </si>
  <si>
    <t>Par de botas de seguridad.</t>
  </si>
  <si>
    <t>Total SAD</t>
  </si>
  <si>
    <t>SAE</t>
  </si>
  <si>
    <t>E.P.I. ANTICAÍDAS</t>
  </si>
  <si>
    <t>SAE010</t>
  </si>
  <si>
    <t>ARNÉS</t>
  </si>
  <si>
    <t>SAE040b</t>
  </si>
  <si>
    <t>Cuerda 12 mm 2,00 m mosquetones + gancho.</t>
  </si>
  <si>
    <t>SAE050g</t>
  </si>
  <si>
    <t>Dispositivo de anclaje para sistemas anticaídas. Anclaje de cinta con taco metálico L=150 cm.</t>
  </si>
  <si>
    <t>SAE060b</t>
  </si>
  <si>
    <t>Línea horizontal de seguridad.</t>
  </si>
  <si>
    <t>SAE070c</t>
  </si>
  <si>
    <t>Punto de anclaje fijo.</t>
  </si>
  <si>
    <t>Total SAE</t>
  </si>
  <si>
    <t>Total SA</t>
  </si>
  <si>
    <t>SB</t>
  </si>
  <si>
    <t>EQUIPOS DE PROTECCIÓN COLECTIVA</t>
  </si>
  <si>
    <t>SBA</t>
  </si>
  <si>
    <t>BARANDILLAS, VALLADOS DE OBRA Y PUERTAS DE ACCESO</t>
  </si>
  <si>
    <t>SBA010f</t>
  </si>
  <si>
    <t>Barandilla de protección protección lateral zanjas.</t>
  </si>
  <si>
    <t>SBA020</t>
  </si>
  <si>
    <t>QUITAMIEDOS Y PUNTALES</t>
  </si>
  <si>
    <t>SBE010d</t>
  </si>
  <si>
    <t>Red de seguridad horizontal perimetral.</t>
  </si>
  <si>
    <t>SBA030a</t>
  </si>
  <si>
    <t>Valla metálica enrejado galvanizado.</t>
  </si>
  <si>
    <t>SBA060a</t>
  </si>
  <si>
    <t>Puerta de acceso peatonal chapa 1,00x2,00 m.</t>
  </si>
  <si>
    <t>SBA060b</t>
  </si>
  <si>
    <t>Puerta de acceso camión chapa 4,00x2,00 m.</t>
  </si>
  <si>
    <t>SBD050a</t>
  </si>
  <si>
    <t>Pasarela paso de peatones, con chapa de acero de 8 mm.</t>
  </si>
  <si>
    <t>SBB030</t>
  </si>
  <si>
    <t>PÓRTICO LIMITACIÓN DE ALTURA</t>
  </si>
  <si>
    <t>Total SBA</t>
  </si>
  <si>
    <t>SBG</t>
  </si>
  <si>
    <t>PROTECCIÓN DE ARQUETAS Y POZOS</t>
  </si>
  <si>
    <t>SBG010b</t>
  </si>
  <si>
    <t>Tapa provisional metálica para arqueta 51x51 cm.</t>
  </si>
  <si>
    <t>Total SBG</t>
  </si>
  <si>
    <t>SBH</t>
  </si>
  <si>
    <t>PROTECCIONES RIESGOS FÍSICOS</t>
  </si>
  <si>
    <t>SBH010</t>
  </si>
  <si>
    <t>RIEGO DE CAMINOS Y BALASTO</t>
  </si>
  <si>
    <t>Total SBH</t>
  </si>
  <si>
    <t>SBJ</t>
  </si>
  <si>
    <t>PROTECCIONES TRABAJOS EN GALERIAS</t>
  </si>
  <si>
    <t>SBJPN1</t>
  </si>
  <si>
    <t>MEDIDOR DE GASES</t>
  </si>
  <si>
    <t>Total SBJ</t>
  </si>
  <si>
    <t>Total SB</t>
  </si>
  <si>
    <t>SC</t>
  </si>
  <si>
    <t>INSTALACIONES DE HIGIENE Y BIENESTAR</t>
  </si>
  <si>
    <t>SCA</t>
  </si>
  <si>
    <t>CASETAS</t>
  </si>
  <si>
    <t>SCA010ab</t>
  </si>
  <si>
    <t>mes</t>
  </si>
  <si>
    <t>Alquiler de comedor.</t>
  </si>
  <si>
    <t>SCA010bb</t>
  </si>
  <si>
    <t>Alquiler de aseos.</t>
  </si>
  <si>
    <t>SCA010cb</t>
  </si>
  <si>
    <t>Alquiler de vestuarios.</t>
  </si>
  <si>
    <t>SCA010da</t>
  </si>
  <si>
    <t>Alquiler de WC químico estándar.</t>
  </si>
  <si>
    <t>SCA030b</t>
  </si>
  <si>
    <t>Acometida provisional eléctrica 4x6 mm2.</t>
  </si>
  <si>
    <t>SCA030c</t>
  </si>
  <si>
    <t>Acometida provisional fontanería 25 mm.</t>
  </si>
  <si>
    <t>SCA030d</t>
  </si>
  <si>
    <t>Acometida provisional saneamiento en zanja.</t>
  </si>
  <si>
    <t>Total SCA</t>
  </si>
  <si>
    <t>SCB</t>
  </si>
  <si>
    <t>MOBILIARIO CASETAS</t>
  </si>
  <si>
    <t>SCB010</t>
  </si>
  <si>
    <t>HORNO MICROONDAS</t>
  </si>
  <si>
    <t>SCB020</t>
  </si>
  <si>
    <t>TAQUILLA METÁLICA INDIVIDUAL</t>
  </si>
  <si>
    <t>SCB030</t>
  </si>
  <si>
    <t>MESA MELAMINA PARA 10 PERSONAS</t>
  </si>
  <si>
    <t>SCB040</t>
  </si>
  <si>
    <t>BANCO MADERA PARA 5 PERSONAS</t>
  </si>
  <si>
    <t>SCB050</t>
  </si>
  <si>
    <t>DEPÓSITO-CUBO DE BASURAS</t>
  </si>
  <si>
    <t>SCB060b</t>
  </si>
  <si>
    <t>Convector eléctrico mural de 1500 W.</t>
  </si>
  <si>
    <t>SCB080</t>
  </si>
  <si>
    <t>DOSIFICADOR DE CREMA SOLAR</t>
  </si>
  <si>
    <t>SCB090</t>
  </si>
  <si>
    <t>TABLON DE ANUNCIOS</t>
  </si>
  <si>
    <t>SCB100</t>
  </si>
  <si>
    <t>NEVERA ELÉCTRICA</t>
  </si>
  <si>
    <t>Total SCB</t>
  </si>
  <si>
    <t>Total SC</t>
  </si>
  <si>
    <t>SD</t>
  </si>
  <si>
    <t>PROTECCIÓN INCENDIOS</t>
  </si>
  <si>
    <t>SDA</t>
  </si>
  <si>
    <t>EXTINTORES</t>
  </si>
  <si>
    <t>SDA020</t>
  </si>
  <si>
    <t>CARRO EXTINTOR POL. ABC 25 KG. PR. INC..</t>
  </si>
  <si>
    <t>SDA030</t>
  </si>
  <si>
    <t>MOCHILA EXTINTOR PORTATIL H2O, 18 L</t>
  </si>
  <si>
    <t>Total SDA</t>
  </si>
  <si>
    <t>SDB</t>
  </si>
  <si>
    <t>MANTAS</t>
  </si>
  <si>
    <t>SDB010</t>
  </si>
  <si>
    <t>MANTA IGNIFUGA</t>
  </si>
  <si>
    <t>Total SDB</t>
  </si>
  <si>
    <t>Total SD</t>
  </si>
  <si>
    <t>SE</t>
  </si>
  <si>
    <t>SEÑALIZACIÓN Y BALIZAMIENTO</t>
  </si>
  <si>
    <t>SEA</t>
  </si>
  <si>
    <t>BALIZAS</t>
  </si>
  <si>
    <t>SEA010</t>
  </si>
  <si>
    <t>CINTA BALIZAMIENTO BICOLOR 8 CM</t>
  </si>
  <si>
    <t>SEA020a</t>
  </si>
  <si>
    <t>Banderola de señalización colgante.</t>
  </si>
  <si>
    <t>SEA040b</t>
  </si>
  <si>
    <t>Cono de balizamiento reflectante de h=50 cm.</t>
  </si>
  <si>
    <t>SEA050</t>
  </si>
  <si>
    <t>BALIZA LUMINOSA INTERMITENTE</t>
  </si>
  <si>
    <t>SEA070a</t>
  </si>
  <si>
    <t>Valla de advertencia malla naranja polietileno. (D/-/-)</t>
  </si>
  <si>
    <t>SEA110a</t>
  </si>
  <si>
    <t>Jalonamiento temporal de protección. (D/-/-)</t>
  </si>
  <si>
    <t>SEA120</t>
  </si>
  <si>
    <t>MALLA POLIETILENO DE SEGURIDAD</t>
  </si>
  <si>
    <t>SBI020</t>
  </si>
  <si>
    <t>PAR TOPES CAUCHO PARA RUEDAS</t>
  </si>
  <si>
    <t>Total SEA</t>
  </si>
  <si>
    <t>SEB</t>
  </si>
  <si>
    <t>CARTELES DE OBRA</t>
  </si>
  <si>
    <t>SEB010a</t>
  </si>
  <si>
    <t>220x300 mm obligación/prohibición/advertencia.</t>
  </si>
  <si>
    <t>SEB020</t>
  </si>
  <si>
    <t>PANEL COMPLETO PVC 700X1000 MM</t>
  </si>
  <si>
    <t>Total SEB</t>
  </si>
  <si>
    <t>SEC</t>
  </si>
  <si>
    <t>SEÑALIZACIÓN VERTICAL</t>
  </si>
  <si>
    <t>SEC010aba</t>
  </si>
  <si>
    <t>Señal triangular de 70 cm sobre trípode.</t>
  </si>
  <si>
    <t>SEC010bab</t>
  </si>
  <si>
    <t>Señal cuadrada de 60 cm con soporte.</t>
  </si>
  <si>
    <t>SEC010cab</t>
  </si>
  <si>
    <t>Señal circular de 60 cm con soporte.</t>
  </si>
  <si>
    <t>SEC010dab</t>
  </si>
  <si>
    <t>Señal stop de 60 cm con soporte.</t>
  </si>
  <si>
    <t>SEC020</t>
  </si>
  <si>
    <t>PALETA MANUAL 2 CARAS STOP-OBLIGATORIA</t>
  </si>
  <si>
    <t>SEC030</t>
  </si>
  <si>
    <t>BANDERA DE OBRA MANUAL</t>
  </si>
  <si>
    <t>SEC040</t>
  </si>
  <si>
    <t>PANEL DIRECCIONAL CON SOPORTE</t>
  </si>
  <si>
    <t>SEC050</t>
  </si>
  <si>
    <t>PLACA SEÑALIZACIÓN RIESGO</t>
  </si>
  <si>
    <t>SEC060</t>
  </si>
  <si>
    <t>h</t>
  </si>
  <si>
    <t>SEÑALISTA DE OBRA</t>
  </si>
  <si>
    <t>SEC070</t>
  </si>
  <si>
    <t>PAR DE SEMÁFOROS PORTÁTILES</t>
  </si>
  <si>
    <t>Total SEC</t>
  </si>
  <si>
    <t>Total SE</t>
  </si>
  <si>
    <t>SF</t>
  </si>
  <si>
    <t>PRIMEROS AUXILIOS</t>
  </si>
  <si>
    <t>SFA</t>
  </si>
  <si>
    <t>CAMILLA</t>
  </si>
  <si>
    <t>SFA010</t>
  </si>
  <si>
    <t>CAMILLA PORTÁTIL EVACUACIONES</t>
  </si>
  <si>
    <t>Total SFA</t>
  </si>
  <si>
    <t>SFB</t>
  </si>
  <si>
    <t>BOTIQUIN</t>
  </si>
  <si>
    <t>SFD</t>
  </si>
  <si>
    <t>CASETA 1º AUXILIOS</t>
  </si>
  <si>
    <t>SFD010</t>
  </si>
  <si>
    <t>ALQUILER CASETA PRIMEROS AUXILIOS</t>
  </si>
  <si>
    <t>Total SFD</t>
  </si>
  <si>
    <t>Total SF</t>
  </si>
  <si>
    <t>SBF</t>
  </si>
  <si>
    <t>VENTILACION TUNEL</t>
  </si>
  <si>
    <t>06</t>
  </si>
  <si>
    <t>VENTILACIÓN COMPLEMENTARIA PARA CONTROL DE GASES</t>
  </si>
  <si>
    <t>SB015</t>
  </si>
  <si>
    <t>SUMINISTRO Y MONTAJE DE UNIDADES DE COMUNICACIÓN  PARA ESTACIONES MULTIGAS</t>
  </si>
  <si>
    <t>I01MVA200EX</t>
  </si>
  <si>
    <t>VENTILADOR EXTRACCIÓN EN RÉGIMEN DE ALQUILER DE CAUDAL 30 M3/S</t>
  </si>
  <si>
    <t>I01EB015EX</t>
  </si>
  <si>
    <t>INSTALACIÓN ELÉCTRICA CON ARMARIO DE POTENCIA Y ACOMETIDA ELÉCTRICA EN RÉGIMEN DE ALQULER PARA UNIDAD DE VENTILACIÓN</t>
  </si>
  <si>
    <t>Total 06</t>
  </si>
  <si>
    <t>Total SBF</t>
  </si>
  <si>
    <t>SH</t>
  </si>
  <si>
    <t>MANO DE OBRA SEGURIDAD</t>
  </si>
  <si>
    <t>SGA010</t>
  </si>
  <si>
    <t>COSTE MENSUAL DE COMITÉ DE SEGURIDAD</t>
  </si>
  <si>
    <t>PN001</t>
  </si>
  <si>
    <t>Total SGA010</t>
  </si>
  <si>
    <t>SGA020</t>
  </si>
  <si>
    <t>COSTE MENSUAL DE CONSERVACIÓN</t>
  </si>
  <si>
    <t>PN002</t>
  </si>
  <si>
    <t>Total SGA020</t>
  </si>
  <si>
    <t>Total SH</t>
  </si>
  <si>
    <t>Total S</t>
  </si>
  <si>
    <t>Total 0</t>
  </si>
  <si>
    <t>SUMINISTRO CABLE 168FO		SUMINISTRO 168FO</t>
  </si>
  <si>
    <t>SUMINISTRO 168FO</t>
  </si>
  <si>
    <t>SUMINISTRO 8FOMM</t>
  </si>
  <si>
    <t>SUMINISTRO CABLE 8FO MM</t>
  </si>
  <si>
    <t>SUMINISTRO CABLE 168FO</t>
  </si>
  <si>
    <t xml:space="preserve">PRESUPUESTO BASE IMPONIBLE </t>
  </si>
  <si>
    <t xml:space="preserve">OFERTA </t>
  </si>
  <si>
    <t>PRESUPUESTO DE EJECUCIÓN MATERIAL</t>
  </si>
  <si>
    <t>GASTOS GENERALES</t>
  </si>
  <si>
    <t>BENEFICIO INDUSTRIAL</t>
  </si>
  <si>
    <t xml:space="preserve">TOTAL OFERTA SIN IVA </t>
  </si>
  <si>
    <t>IMPORTE DEL IVA (€)</t>
  </si>
  <si>
    <t>TOTAL OFERTA IVA INCLUIDO (€)</t>
  </si>
  <si>
    <t>NOMBRE EMPRESA /
RAZÓN SOCIAL</t>
  </si>
  <si>
    <t>FECHA</t>
  </si>
  <si>
    <t>DOMICILIO FISCAL</t>
  </si>
  <si>
    <t>SELLO</t>
  </si>
  <si>
    <t>CIF</t>
  </si>
  <si>
    <t>FIRMA</t>
  </si>
  <si>
    <t>NOTAS</t>
  </si>
  <si>
    <r>
      <rPr>
        <b/>
        <i/>
        <sz val="9"/>
        <color rgb="FFFF0000"/>
        <rFont val="Calibri"/>
        <family val="2"/>
        <scheme val="minor"/>
      </rPr>
      <t xml:space="preserve">** </t>
    </r>
    <r>
      <rPr>
        <b/>
        <i/>
        <sz val="9"/>
        <color theme="1"/>
        <rFont val="Calibri"/>
        <family val="2"/>
        <scheme val="minor"/>
      </rPr>
      <t>En el caso de las unidades de cesión de vehículos por parte de Metro de Madrid, el importe unitario en estas unidades no podrá verse modificado en la oferta</t>
    </r>
  </si>
  <si>
    <r>
      <rPr>
        <b/>
        <i/>
        <sz val="9"/>
        <color rgb="FFFF0000"/>
        <rFont val="Calibri"/>
        <family val="2"/>
        <scheme val="minor"/>
      </rPr>
      <t xml:space="preserve">***  </t>
    </r>
    <r>
      <rPr>
        <b/>
        <i/>
        <sz val="9"/>
        <color theme="1"/>
        <rFont val="Calibri"/>
        <family val="2"/>
        <scheme val="minor"/>
      </rPr>
      <t>Serán excluidas las ofertas que excedan del presupuesto de licitación (tanto sin IVA como con IVA), bien en su conjunto bien respecto del lote o lotes a los que la oferta se refiera.</t>
    </r>
  </si>
  <si>
    <r>
      <rPr>
        <b/>
        <i/>
        <sz val="9"/>
        <color rgb="FFFF0000"/>
        <rFont val="Calibri"/>
        <family val="2"/>
        <scheme val="minor"/>
      </rPr>
      <t xml:space="preserve">*** </t>
    </r>
    <r>
      <rPr>
        <b/>
        <i/>
        <sz val="9"/>
        <color theme="1"/>
        <rFont val="Calibri"/>
        <family val="2"/>
        <scheme val="minor"/>
      </rPr>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</si>
  <si>
    <r>
      <rPr>
        <b/>
        <i/>
        <sz val="9"/>
        <color rgb="FFFF0000"/>
        <rFont val="Calibri"/>
        <family val="2"/>
        <scheme val="minor"/>
      </rPr>
      <t xml:space="preserve">**** * </t>
    </r>
    <r>
      <rPr>
        <b/>
        <i/>
        <sz val="9"/>
        <color theme="1"/>
        <rFont val="Calibri"/>
        <family val="2"/>
        <scheme val="minor"/>
      </rPr>
      <t xml:space="preserve">La partida “COSTE DE GESTIÓN DE CHATARRA FÉRRICA” deberá rellenarse con importe negativo, cuyo valor absoluto deberá ser igual o superior al valor absoluto del precio unitario de licitación (-104,33 €). </t>
    </r>
  </si>
  <si>
    <r>
      <rPr>
        <b/>
        <i/>
        <sz val="9"/>
        <color rgb="FFFF0000"/>
        <rFont val="Calibri"/>
        <family val="2"/>
        <scheme val="minor"/>
      </rPr>
      <t xml:space="preserve">* </t>
    </r>
    <r>
      <rPr>
        <b/>
        <i/>
        <sz val="9"/>
        <color theme="1"/>
        <rFont val="Calibri"/>
        <family val="2"/>
        <scheme val="minor"/>
      </rPr>
      <t>El precio ofertado en cada una de las partidas y/o unidades no puede superar el precio unitario de licitación. La partida correspondiente al Capítulo de Seguridad y Salud es una partida FIJA y no podrá modificarse. El incumplimiento de lo señalado anteriormente supondrá la exclusión de la oferta.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</si>
</sst>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8"/>
      <color rgb="FF0000FF"/>
      <name val="Calibri"/>
      <family val="2"/>
      <scheme val="minor"/>
    </font>
    <font>
      <sz val="8"/>
      <color rgb="FFFF0000"/>
      <name val="Calibri"/>
      <family val="2"/>
      <scheme val="minor"/>
    </font>
    <font>
      <b/>
      <sz val="12"/>
      <color theme="1"/>
      <name val="Calibri"/>
      <family val="2"/>
      <scheme val="minor"/>
    </font>
    <font>
      <sz val="12"/>
      <color theme="1"/>
      <name val="Calibri"/>
      <family val="2"/>
      <scheme val="minor"/>
    </font>
    <font>
      <sz val="8"/>
      <name val="Calibri"/>
      <family val="2"/>
      <scheme val="minor"/>
    </font>
    <font>
      <b/>
      <sz val="10"/>
      <name val="Calibri"/>
      <family val="2"/>
      <scheme val="minor"/>
    </font>
    <font>
      <b/>
      <sz val="8"/>
      <name val="Calibri"/>
      <family val="2"/>
      <scheme val="minor"/>
    </font>
    <font>
      <sz val="11"/>
      <name val="Calibri"/>
      <family val="2"/>
      <scheme val="minor"/>
    </font>
    <font>
      <sz val="10"/>
      <name val="Calibri"/>
      <family val="2"/>
      <scheme val="minor"/>
    </font>
    <font>
      <b/>
      <sz val="9"/>
      <name val="Calibri"/>
      <family val="2"/>
      <scheme val="minor"/>
    </font>
    <font>
      <sz val="12"/>
      <color rgb="FF0070C0"/>
      <name val="Calibri"/>
      <family val="2"/>
      <scheme val="minor"/>
    </font>
    <font>
      <b/>
      <sz val="13"/>
      <color rgb="FF0070C0"/>
      <name val="Calibri"/>
      <family val="2"/>
      <scheme val="minor"/>
    </font>
    <font>
      <b/>
      <sz val="13"/>
      <name val="Calibri"/>
      <family val="2"/>
      <scheme val="minor"/>
    </font>
    <font>
      <b/>
      <sz val="14"/>
      <name val="Calibri"/>
      <family val="2"/>
      <scheme val="minor"/>
    </font>
    <font>
      <b/>
      <sz val="16"/>
      <color rgb="FF0070C0"/>
      <name val="Calibri"/>
      <family val="2"/>
      <scheme val="minor"/>
    </font>
    <font>
      <b/>
      <sz val="12"/>
      <name val="Calibri"/>
      <family val="2"/>
      <scheme val="minor"/>
    </font>
    <font>
      <b/>
      <sz val="12"/>
      <color rgb="FF0070C0"/>
      <name val="Calibri"/>
      <family val="2"/>
      <scheme val="minor"/>
    </font>
    <font>
      <b/>
      <sz val="14"/>
      <color rgb="FF0070C0"/>
      <name val="Calibri"/>
      <family val="2"/>
      <scheme val="minor"/>
    </font>
    <font>
      <b/>
      <i/>
      <sz val="9"/>
      <color theme="1"/>
      <name val="Calibri"/>
      <family val="2"/>
      <scheme val="minor"/>
    </font>
    <font>
      <b/>
      <i/>
      <sz val="9"/>
      <color rgb="FFFF0000"/>
      <name val="Calibri"/>
      <family val="2"/>
      <scheme val="minor"/>
    </font>
  </fonts>
  <fills count="13">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rgb="FFE2E9F1"/>
        <bgColor indexed="64"/>
      </patternFill>
    </fill>
    <fill>
      <patternFill patternType="solid">
        <fgColor rgb="FFF0F4F9"/>
        <bgColor indexed="64"/>
      </patternFill>
    </fill>
    <fill>
      <patternFill patternType="solid">
        <fgColor theme="0"/>
        <bgColor indexed="64"/>
      </patternFill>
    </fill>
    <fill>
      <patternFill patternType="solid">
        <fgColor theme="4" tint="0.59996337778862885"/>
        <bgColor indexed="64"/>
      </patternFill>
    </fill>
    <fill>
      <patternFill patternType="solid">
        <fgColor theme="4" tint="0.59999389629810485"/>
        <bgColor indexed="64"/>
      </patternFill>
    </fill>
    <fill>
      <patternFill patternType="solid">
        <fgColor theme="4" tint="0.79998168889431442"/>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top style="thin">
        <color indexed="64"/>
      </top>
      <bottom style="thin">
        <color indexed="64"/>
      </bottom>
      <diagonal/>
    </border>
    <border>
      <left/>
      <right style="medium">
        <color auto="1"/>
      </right>
      <top style="thin">
        <color indexed="64"/>
      </top>
      <bottom style="thin">
        <color indexed="64"/>
      </bottom>
      <diagonal/>
    </border>
    <border>
      <left style="medium">
        <color auto="1"/>
      </left>
      <right/>
      <top style="thin">
        <color indexed="64"/>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s>
  <cellStyleXfs count="2">
    <xf numFmtId="0" fontId="0" fillId="0" borderId="0"/>
    <xf numFmtId="9" fontId="1" fillId="0" borderId="0" applyFont="0" applyFill="0" applyBorder="0" applyAlignment="0" applyProtection="0"/>
  </cellStyleXfs>
  <cellXfs count="113">
    <xf numFmtId="0" fontId="0" fillId="0" borderId="0" xfId="0"/>
    <xf numFmtId="0" fontId="6" fillId="0" borderId="0" xfId="0" applyFont="1" applyAlignment="1">
      <alignment vertical="top"/>
    </xf>
    <xf numFmtId="49" fontId="7" fillId="2" borderId="0" xfId="0" applyNumberFormat="1" applyFont="1" applyFill="1" applyAlignment="1">
      <alignment vertical="top"/>
    </xf>
    <xf numFmtId="49" fontId="7" fillId="3" borderId="0" xfId="0" applyNumberFormat="1" applyFont="1" applyFill="1" applyAlignment="1">
      <alignment vertical="top"/>
    </xf>
    <xf numFmtId="49" fontId="7" fillId="4" borderId="0" xfId="0" applyNumberFormat="1" applyFont="1" applyFill="1" applyAlignment="1">
      <alignment vertical="top"/>
    </xf>
    <xf numFmtId="49" fontId="9" fillId="5" borderId="0" xfId="0" applyNumberFormat="1" applyFont="1" applyFill="1" applyAlignment="1">
      <alignment vertical="top"/>
    </xf>
    <xf numFmtId="49" fontId="9" fillId="0" borderId="0" xfId="0" applyNumberFormat="1" applyFont="1" applyAlignment="1">
      <alignment vertical="top"/>
    </xf>
    <xf numFmtId="0" fontId="9" fillId="0" borderId="0" xfId="0" applyFont="1" applyAlignment="1">
      <alignment vertical="top"/>
    </xf>
    <xf numFmtId="0" fontId="9" fillId="6" borderId="0" xfId="0" applyFont="1" applyFill="1" applyAlignment="1">
      <alignment vertical="top"/>
    </xf>
    <xf numFmtId="49" fontId="7" fillId="7" borderId="0" xfId="0" applyNumberFormat="1" applyFont="1" applyFill="1" applyAlignment="1">
      <alignment vertical="top"/>
    </xf>
    <xf numFmtId="49" fontId="7" fillId="8" borderId="0" xfId="0" applyNumberFormat="1" applyFont="1" applyFill="1" applyAlignment="1">
      <alignment vertical="top"/>
    </xf>
    <xf numFmtId="49" fontId="11" fillId="3" borderId="0" xfId="0" applyNumberFormat="1" applyFont="1" applyFill="1" applyAlignment="1">
      <alignment vertical="top"/>
    </xf>
    <xf numFmtId="0" fontId="6" fillId="0" borderId="0" xfId="0" applyFont="1" applyAlignment="1">
      <alignment vertical="top" wrapText="1"/>
    </xf>
    <xf numFmtId="49" fontId="7" fillId="2" borderId="0" xfId="0" applyNumberFormat="1" applyFont="1" applyFill="1" applyAlignment="1">
      <alignment vertical="top" wrapText="1"/>
    </xf>
    <xf numFmtId="49" fontId="7" fillId="3" borderId="0" xfId="0" applyNumberFormat="1" applyFont="1" applyFill="1" applyAlignment="1">
      <alignment vertical="top" wrapText="1"/>
    </xf>
    <xf numFmtId="49" fontId="7" fillId="4" borderId="0" xfId="0" applyNumberFormat="1" applyFont="1" applyFill="1" applyAlignment="1">
      <alignment vertical="top" wrapText="1"/>
    </xf>
    <xf numFmtId="49" fontId="9" fillId="0" borderId="0" xfId="0" applyNumberFormat="1" applyFont="1" applyAlignment="1">
      <alignment vertical="top" wrapText="1"/>
    </xf>
    <xf numFmtId="49" fontId="7" fillId="0" borderId="0" xfId="0" applyNumberFormat="1" applyFont="1" applyAlignment="1">
      <alignment vertical="top" wrapText="1"/>
    </xf>
    <xf numFmtId="0" fontId="9" fillId="6" borderId="0" xfId="0" applyFont="1" applyFill="1" applyAlignment="1">
      <alignment vertical="top" wrapText="1"/>
    </xf>
    <xf numFmtId="49" fontId="7" fillId="7" borderId="0" xfId="0" applyNumberFormat="1" applyFont="1" applyFill="1" applyAlignment="1">
      <alignment vertical="top" wrapText="1"/>
    </xf>
    <xf numFmtId="49" fontId="7" fillId="8" borderId="0" xfId="0" applyNumberFormat="1" applyFont="1" applyFill="1" applyAlignment="1">
      <alignment vertical="top" wrapText="1"/>
    </xf>
    <xf numFmtId="0" fontId="0" fillId="0" borderId="0" xfId="0" applyAlignment="1">
      <alignment vertical="top"/>
    </xf>
    <xf numFmtId="0" fontId="4" fillId="0" borderId="0" xfId="0" applyFont="1" applyAlignment="1">
      <alignment vertical="top"/>
    </xf>
    <xf numFmtId="0" fontId="15" fillId="0" borderId="0" xfId="0" applyFont="1" applyAlignment="1">
      <alignment vertical="top"/>
    </xf>
    <xf numFmtId="0" fontId="16" fillId="10" borderId="2" xfId="0" applyFont="1" applyFill="1" applyBorder="1" applyAlignment="1">
      <alignment horizontal="left" vertical="center"/>
    </xf>
    <xf numFmtId="0" fontId="18" fillId="0" borderId="0" xfId="0" applyFont="1"/>
    <xf numFmtId="0" fontId="19" fillId="0" borderId="5" xfId="0" applyFont="1" applyBorder="1"/>
    <xf numFmtId="0" fontId="16" fillId="10" borderId="5" xfId="0" applyFont="1" applyFill="1" applyBorder="1" applyAlignment="1">
      <alignment horizontal="left" vertical="center"/>
    </xf>
    <xf numFmtId="0" fontId="21" fillId="9" borderId="0" xfId="0" applyFont="1" applyFill="1" applyAlignment="1">
      <alignment horizontal="center" vertical="center"/>
    </xf>
    <xf numFmtId="0" fontId="16" fillId="0" borderId="5" xfId="0" applyFont="1" applyBorder="1" applyAlignment="1">
      <alignment horizontal="left" vertical="center"/>
    </xf>
    <xf numFmtId="0" fontId="21" fillId="9" borderId="3" xfId="0" applyFont="1" applyFill="1" applyBorder="1" applyAlignment="1">
      <alignment horizontal="center" vertical="center"/>
    </xf>
    <xf numFmtId="0" fontId="9" fillId="11" borderId="0" xfId="0" applyFont="1" applyFill="1" applyAlignment="1">
      <alignment vertical="top"/>
    </xf>
    <xf numFmtId="0" fontId="9" fillId="11" borderId="0" xfId="0" applyFont="1" applyFill="1" applyAlignment="1">
      <alignment vertical="top" wrapText="1"/>
    </xf>
    <xf numFmtId="4" fontId="17" fillId="0" borderId="3" xfId="0" applyNumberFormat="1" applyFont="1" applyBorder="1" applyAlignment="1">
      <alignment vertical="top"/>
    </xf>
    <xf numFmtId="9" fontId="15" fillId="0" borderId="6" xfId="1" applyFont="1" applyBorder="1" applyAlignment="1">
      <alignment vertical="top"/>
    </xf>
    <xf numFmtId="4" fontId="15" fillId="10" borderId="6" xfId="0" applyNumberFormat="1" applyFont="1" applyFill="1" applyBorder="1" applyAlignment="1">
      <alignment vertical="top"/>
    </xf>
    <xf numFmtId="4" fontId="25" fillId="0" borderId="1" xfId="0" applyNumberFormat="1" applyFont="1" applyBorder="1" applyAlignment="1" applyProtection="1">
      <alignment horizontal="center" vertical="center" wrapText="1"/>
      <protection locked="0"/>
    </xf>
    <xf numFmtId="0" fontId="26" fillId="11" borderId="1" xfId="0" applyFont="1" applyFill="1" applyBorder="1" applyAlignment="1">
      <alignment horizontal="center" vertical="center" wrapText="1"/>
    </xf>
    <xf numFmtId="4" fontId="27" fillId="0" borderId="1" xfId="0" applyNumberFormat="1" applyFont="1" applyBorder="1" applyAlignment="1" applyProtection="1">
      <alignment horizontal="center" vertical="center" wrapText="1"/>
      <protection locked="0"/>
    </xf>
    <xf numFmtId="0" fontId="28" fillId="0" borderId="1" xfId="0" applyFont="1" applyBorder="1" applyAlignment="1" applyProtection="1">
      <alignment horizontal="center" vertical="center" wrapText="1"/>
      <protection locked="0"/>
    </xf>
    <xf numFmtId="9" fontId="15" fillId="0" borderId="6" xfId="1" applyFont="1" applyBorder="1" applyAlignment="1" applyProtection="1">
      <alignment vertical="top"/>
      <protection locked="0"/>
    </xf>
    <xf numFmtId="0" fontId="26" fillId="11" borderId="13" xfId="0" applyFont="1" applyFill="1" applyBorder="1" applyAlignment="1">
      <alignment horizontal="center" vertical="center" wrapText="1"/>
    </xf>
    <xf numFmtId="0" fontId="6" fillId="0" borderId="17" xfId="0" applyFont="1" applyBorder="1" applyAlignment="1">
      <alignment vertical="top"/>
    </xf>
    <xf numFmtId="0" fontId="6" fillId="0" borderId="18" xfId="0" applyFont="1" applyBorder="1" applyAlignment="1">
      <alignment vertical="top"/>
    </xf>
    <xf numFmtId="3" fontId="8" fillId="2" borderId="17" xfId="0" applyNumberFormat="1" applyFont="1" applyFill="1" applyBorder="1" applyAlignment="1">
      <alignment vertical="top"/>
    </xf>
    <xf numFmtId="4" fontId="8" fillId="2" borderId="0" xfId="0" applyNumberFormat="1" applyFont="1" applyFill="1" applyAlignment="1">
      <alignment vertical="top"/>
    </xf>
    <xf numFmtId="4" fontId="8" fillId="2" borderId="18" xfId="0" applyNumberFormat="1" applyFont="1" applyFill="1" applyBorder="1" applyAlignment="1">
      <alignment vertical="top"/>
    </xf>
    <xf numFmtId="4" fontId="8" fillId="3" borderId="17" xfId="0" applyNumberFormat="1" applyFont="1" applyFill="1" applyBorder="1" applyAlignment="1">
      <alignment vertical="top"/>
    </xf>
    <xf numFmtId="4" fontId="8" fillId="3" borderId="0" xfId="0" applyNumberFormat="1" applyFont="1" applyFill="1" applyAlignment="1">
      <alignment vertical="top"/>
    </xf>
    <xf numFmtId="4" fontId="8" fillId="3" borderId="18" xfId="0" applyNumberFormat="1" applyFont="1" applyFill="1" applyBorder="1" applyAlignment="1">
      <alignment vertical="top"/>
    </xf>
    <xf numFmtId="4" fontId="8" fillId="4" borderId="17" xfId="0" applyNumberFormat="1" applyFont="1" applyFill="1" applyBorder="1" applyAlignment="1">
      <alignment vertical="top"/>
    </xf>
    <xf numFmtId="4" fontId="8" fillId="4" borderId="0" xfId="0" applyNumberFormat="1" applyFont="1" applyFill="1" applyAlignment="1">
      <alignment vertical="top"/>
    </xf>
    <xf numFmtId="4" fontId="8" fillId="4" borderId="18" xfId="0" applyNumberFormat="1" applyFont="1" applyFill="1" applyBorder="1" applyAlignment="1">
      <alignment vertical="top"/>
    </xf>
    <xf numFmtId="4" fontId="9" fillId="0" borderId="17" xfId="0" applyNumberFormat="1" applyFont="1" applyBorder="1" applyAlignment="1">
      <alignment vertical="top"/>
    </xf>
    <xf numFmtId="4" fontId="9" fillId="0" borderId="0" xfId="0" applyNumberFormat="1" applyFont="1" applyAlignment="1">
      <alignment vertical="top"/>
    </xf>
    <xf numFmtId="4" fontId="10" fillId="0" borderId="18" xfId="0" applyNumberFormat="1" applyFont="1" applyBorder="1" applyAlignment="1">
      <alignment vertical="top"/>
    </xf>
    <xf numFmtId="4" fontId="8" fillId="0" borderId="0" xfId="0" applyNumberFormat="1" applyFont="1" applyAlignment="1">
      <alignment vertical="top"/>
    </xf>
    <xf numFmtId="4" fontId="8" fillId="0" borderId="18" xfId="0" applyNumberFormat="1" applyFont="1" applyBorder="1" applyAlignment="1">
      <alignment vertical="top"/>
    </xf>
    <xf numFmtId="0" fontId="9" fillId="6" borderId="17" xfId="0" applyFont="1" applyFill="1" applyBorder="1" applyAlignment="1">
      <alignment vertical="top"/>
    </xf>
    <xf numFmtId="0" fontId="9" fillId="6" borderId="18" xfId="0" applyFont="1" applyFill="1" applyBorder="1" applyAlignment="1">
      <alignment vertical="top"/>
    </xf>
    <xf numFmtId="4" fontId="8" fillId="7" borderId="17" xfId="0" applyNumberFormat="1" applyFont="1" applyFill="1" applyBorder="1" applyAlignment="1">
      <alignment vertical="top"/>
    </xf>
    <xf numFmtId="4" fontId="8" fillId="7" borderId="0" xfId="0" applyNumberFormat="1" applyFont="1" applyFill="1" applyAlignment="1">
      <alignment vertical="top"/>
    </xf>
    <xf numFmtId="4" fontId="8" fillId="7" borderId="18" xfId="0" applyNumberFormat="1" applyFont="1" applyFill="1" applyBorder="1" applyAlignment="1">
      <alignment vertical="top"/>
    </xf>
    <xf numFmtId="4" fontId="8" fillId="8" borderId="17" xfId="0" applyNumberFormat="1" applyFont="1" applyFill="1" applyBorder="1" applyAlignment="1">
      <alignment vertical="top"/>
    </xf>
    <xf numFmtId="4" fontId="8" fillId="8" borderId="0" xfId="0" applyNumberFormat="1" applyFont="1" applyFill="1" applyAlignment="1">
      <alignment vertical="top"/>
    </xf>
    <xf numFmtId="4" fontId="8" fillId="8" borderId="18" xfId="0" applyNumberFormat="1" applyFont="1" applyFill="1" applyBorder="1" applyAlignment="1">
      <alignment vertical="top"/>
    </xf>
    <xf numFmtId="3" fontId="9" fillId="0" borderId="17" xfId="0" applyNumberFormat="1" applyFont="1" applyBorder="1" applyAlignment="1">
      <alignment vertical="top"/>
    </xf>
    <xf numFmtId="4" fontId="7" fillId="4" borderId="17" xfId="0" applyNumberFormat="1" applyFont="1" applyFill="1" applyBorder="1" applyAlignment="1">
      <alignment vertical="top"/>
    </xf>
    <xf numFmtId="4" fontId="7" fillId="4" borderId="0" xfId="0" applyNumberFormat="1" applyFont="1" applyFill="1" applyAlignment="1">
      <alignment vertical="top"/>
    </xf>
    <xf numFmtId="4" fontId="12" fillId="0" borderId="0" xfId="0" applyNumberFormat="1" applyFont="1" applyAlignment="1">
      <alignment vertical="top"/>
    </xf>
    <xf numFmtId="0" fontId="9" fillId="11" borderId="17" xfId="0" applyFont="1" applyFill="1" applyBorder="1" applyAlignment="1">
      <alignment vertical="top"/>
    </xf>
    <xf numFmtId="0" fontId="9" fillId="11" borderId="18" xfId="0" applyFont="1" applyFill="1" applyBorder="1" applyAlignment="1">
      <alignment vertical="top"/>
    </xf>
    <xf numFmtId="3" fontId="15" fillId="0" borderId="19" xfId="0" applyNumberFormat="1" applyFont="1" applyBorder="1" applyAlignment="1">
      <alignment vertical="top"/>
    </xf>
    <xf numFmtId="4" fontId="17" fillId="0" borderId="20" xfId="0" applyNumberFormat="1" applyFont="1" applyBorder="1" applyAlignment="1">
      <alignment vertical="top"/>
    </xf>
    <xf numFmtId="0" fontId="18" fillId="0" borderId="21" xfId="0" applyFont="1" applyBorder="1"/>
    <xf numFmtId="4" fontId="20" fillId="0" borderId="22" xfId="0" applyNumberFormat="1" applyFont="1" applyBorder="1" applyAlignment="1">
      <alignment vertical="top"/>
    </xf>
    <xf numFmtId="0" fontId="18" fillId="10" borderId="21" xfId="0" applyFont="1" applyFill="1" applyBorder="1"/>
    <xf numFmtId="4" fontId="16" fillId="10" borderId="22" xfId="0" applyNumberFormat="1" applyFont="1" applyFill="1" applyBorder="1" applyAlignment="1">
      <alignment vertical="top"/>
    </xf>
    <xf numFmtId="4" fontId="22" fillId="9" borderId="21" xfId="0" applyNumberFormat="1" applyFont="1" applyFill="1" applyBorder="1" applyAlignment="1">
      <alignment horizontal="center" vertical="center"/>
    </xf>
    <xf numFmtId="4" fontId="22" fillId="10" borderId="23" xfId="0" applyNumberFormat="1" applyFont="1" applyFill="1" applyBorder="1" applyAlignment="1">
      <alignment horizontal="center" vertical="center"/>
    </xf>
    <xf numFmtId="0" fontId="22" fillId="10" borderId="24" xfId="0" applyFont="1" applyFill="1" applyBorder="1" applyAlignment="1">
      <alignment horizontal="center" vertical="center"/>
    </xf>
    <xf numFmtId="4" fontId="16" fillId="10" borderId="25" xfId="0" applyNumberFormat="1" applyFont="1" applyFill="1" applyBorder="1" applyAlignment="1">
      <alignment vertical="top"/>
    </xf>
    <xf numFmtId="0" fontId="0" fillId="0" borderId="17" xfId="0" applyBorder="1"/>
    <xf numFmtId="0" fontId="0" fillId="0" borderId="18" xfId="0" applyBorder="1"/>
    <xf numFmtId="4" fontId="20" fillId="9" borderId="21" xfId="0" applyNumberFormat="1" applyFont="1" applyFill="1" applyBorder="1" applyAlignment="1">
      <alignment horizontal="center" vertical="center"/>
    </xf>
    <xf numFmtId="4" fontId="23" fillId="10" borderId="23" xfId="0" applyNumberFormat="1" applyFont="1" applyFill="1" applyBorder="1" applyAlignment="1">
      <alignment horizontal="center" vertical="center"/>
    </xf>
    <xf numFmtId="4" fontId="23" fillId="10" borderId="24" xfId="0" applyNumberFormat="1" applyFont="1" applyFill="1" applyBorder="1" applyAlignment="1">
      <alignment horizontal="center" vertical="center"/>
    </xf>
    <xf numFmtId="4" fontId="9" fillId="0" borderId="0" xfId="0" applyNumberFormat="1" applyFont="1" applyAlignment="1" applyProtection="1">
      <alignment vertical="top"/>
      <protection locked="0"/>
    </xf>
    <xf numFmtId="0" fontId="2" fillId="0" borderId="0" xfId="0" applyFont="1" applyAlignment="1">
      <alignment wrapText="1"/>
    </xf>
    <xf numFmtId="0" fontId="13" fillId="11" borderId="8" xfId="0" applyFont="1" applyFill="1" applyBorder="1" applyAlignment="1">
      <alignment horizontal="center" vertical="center" wrapText="1"/>
    </xf>
    <xf numFmtId="0" fontId="13" fillId="11" borderId="9"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13" fillId="11" borderId="11" xfId="0" applyFont="1" applyFill="1" applyBorder="1" applyAlignment="1">
      <alignment horizontal="center" vertical="center" wrapText="1"/>
    </xf>
    <xf numFmtId="0" fontId="13" fillId="11" borderId="0" xfId="0" applyFont="1" applyFill="1" applyAlignment="1">
      <alignment horizontal="center" vertical="center" wrapText="1"/>
    </xf>
    <xf numFmtId="0" fontId="13" fillId="11" borderId="12" xfId="0" applyFont="1" applyFill="1" applyBorder="1" applyAlignment="1">
      <alignment horizontal="center" vertical="center" wrapText="1"/>
    </xf>
    <xf numFmtId="0" fontId="13" fillId="11" borderId="2" xfId="0" applyFont="1" applyFill="1" applyBorder="1" applyAlignment="1">
      <alignment horizontal="center" vertical="center" wrapText="1"/>
    </xf>
    <xf numFmtId="0" fontId="13" fillId="11" borderId="3" xfId="0" applyFont="1" applyFill="1" applyBorder="1" applyAlignment="1">
      <alignment horizontal="center" vertical="center" wrapText="1"/>
    </xf>
    <xf numFmtId="0" fontId="13" fillId="11" borderId="4" xfId="0" applyFont="1" applyFill="1" applyBorder="1" applyAlignment="1">
      <alignment horizontal="center" vertical="center" wrapText="1"/>
    </xf>
    <xf numFmtId="0" fontId="29" fillId="12" borderId="1" xfId="0" applyFont="1" applyFill="1" applyBorder="1" applyAlignment="1">
      <alignment horizontal="left" vertical="center" wrapText="1"/>
    </xf>
    <xf numFmtId="0" fontId="3" fillId="0" borderId="14" xfId="0" applyFont="1" applyBorder="1" applyAlignment="1">
      <alignment horizontal="center" vertical="top"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13" fillId="0" borderId="0" xfId="0" applyFont="1" applyAlignment="1">
      <alignment horizontal="center" vertical="top" wrapText="1"/>
    </xf>
    <xf numFmtId="0" fontId="14" fillId="0" borderId="0" xfId="0" applyFont="1" applyAlignment="1">
      <alignment horizontal="center" vertical="top" wrapText="1"/>
    </xf>
    <xf numFmtId="0" fontId="24" fillId="11" borderId="5" xfId="0" applyFont="1" applyFill="1" applyBorder="1" applyAlignment="1">
      <alignment horizontal="center" vertical="center" wrapText="1"/>
    </xf>
    <xf numFmtId="0" fontId="24" fillId="11" borderId="6" xfId="0" applyFont="1" applyFill="1" applyBorder="1" applyAlignment="1">
      <alignment horizontal="center" vertical="center" wrapText="1"/>
    </xf>
    <xf numFmtId="0" fontId="24" fillId="11" borderId="7" xfId="0" applyFont="1" applyFill="1" applyBorder="1" applyAlignment="1">
      <alignment horizontal="center" vertical="center" wrapText="1"/>
    </xf>
    <xf numFmtId="0" fontId="2" fillId="0" borderId="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cellXfs>
  <cellStyles count="2">
    <cellStyle name="Normal" xfId="0" builtinId="0"/>
    <cellStyle name="Porcentaje 2" xfId="1" xr:uid="{1996203C-F1D5-4730-A043-F69BA8652D1F}"/>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8DE24-00F9-4A17-9209-01B2046B82EC}">
  <dimension ref="A1:K803"/>
  <sheetViews>
    <sheetView tabSelected="1" workbookViewId="0">
      <pane xSplit="4" ySplit="3" topLeftCell="E790" activePane="bottomRight" state="frozen"/>
      <selection pane="topRight" activeCell="E1" sqref="E1"/>
      <selection pane="bottomLeft" activeCell="A4" sqref="A4"/>
      <selection pane="bottomRight" activeCell="D801" sqref="D801:J801"/>
    </sheetView>
  </sheetViews>
  <sheetFormatPr baseColWidth="10" defaultRowHeight="14.4" x14ac:dyDescent="0.3"/>
  <cols>
    <col min="1" max="1" width="12.109375" bestFit="1" customWidth="1"/>
    <col min="2" max="2" width="5.77734375" bestFit="1" customWidth="1"/>
    <col min="3" max="3" width="4.44140625" bestFit="1" customWidth="1"/>
    <col min="4" max="4" width="33.109375" customWidth="1"/>
    <col min="5" max="5" width="8" bestFit="1" customWidth="1"/>
    <col min="6" max="6" width="8.77734375" bestFit="1" customWidth="1"/>
    <col min="7" max="7" width="13" customWidth="1"/>
    <col min="11" max="11" width="33.33203125" customWidth="1"/>
  </cols>
  <sheetData>
    <row r="1" spans="1:11" ht="16.2" thickBot="1" x14ac:dyDescent="0.35">
      <c r="A1" s="102" t="s">
        <v>0</v>
      </c>
      <c r="B1" s="103"/>
      <c r="C1" s="103"/>
      <c r="D1" s="103"/>
      <c r="E1" s="103"/>
      <c r="F1" s="103"/>
      <c r="G1" s="103"/>
      <c r="H1" s="103"/>
      <c r="I1" s="103"/>
      <c r="J1" s="103"/>
    </row>
    <row r="2" spans="1:11" ht="18" x14ac:dyDescent="0.3">
      <c r="A2" s="22"/>
      <c r="B2" s="21"/>
      <c r="C2" s="21"/>
      <c r="D2" s="21"/>
      <c r="E2" s="99" t="s">
        <v>1147</v>
      </c>
      <c r="F2" s="100"/>
      <c r="G2" s="101"/>
      <c r="H2" s="99" t="s">
        <v>1148</v>
      </c>
      <c r="I2" s="100"/>
      <c r="J2" s="101"/>
    </row>
    <row r="3" spans="1:11" x14ac:dyDescent="0.3">
      <c r="A3" s="1" t="s">
        <v>1</v>
      </c>
      <c r="B3" s="1" t="s">
        <v>2</v>
      </c>
      <c r="C3" s="1" t="s">
        <v>3</v>
      </c>
      <c r="D3" s="12" t="s">
        <v>4</v>
      </c>
      <c r="E3" s="42" t="s">
        <v>5</v>
      </c>
      <c r="F3" s="1" t="s">
        <v>6</v>
      </c>
      <c r="G3" s="43" t="s">
        <v>7</v>
      </c>
      <c r="H3" s="42" t="s">
        <v>5</v>
      </c>
      <c r="I3" s="1" t="s">
        <v>6</v>
      </c>
      <c r="J3" s="43" t="s">
        <v>7</v>
      </c>
    </row>
    <row r="4" spans="1:11" x14ac:dyDescent="0.3">
      <c r="A4" s="2" t="s">
        <v>8</v>
      </c>
      <c r="B4" s="2" t="s">
        <v>9</v>
      </c>
      <c r="C4" s="2" t="s">
        <v>10</v>
      </c>
      <c r="D4" s="13" t="s">
        <v>11</v>
      </c>
      <c r="E4" s="44">
        <f t="shared" ref="E4:J4" si="0">E249</f>
        <v>1</v>
      </c>
      <c r="F4" s="45">
        <f t="shared" si="0"/>
        <v>177360.3</v>
      </c>
      <c r="G4" s="46">
        <f t="shared" si="0"/>
        <v>177360.3</v>
      </c>
      <c r="H4" s="44">
        <f t="shared" si="0"/>
        <v>1</v>
      </c>
      <c r="I4" s="45">
        <f t="shared" si="0"/>
        <v>0</v>
      </c>
      <c r="J4" s="46">
        <f t="shared" si="0"/>
        <v>0</v>
      </c>
      <c r="K4" s="88" t="str">
        <f>+IF(AND(I4&lt;&gt;"",I4&gt;F4),"Valor mayor del permitido","")</f>
        <v/>
      </c>
    </row>
    <row r="5" spans="1:11" x14ac:dyDescent="0.3">
      <c r="A5" s="3" t="s">
        <v>12</v>
      </c>
      <c r="B5" s="3" t="s">
        <v>9</v>
      </c>
      <c r="C5" s="3" t="s">
        <v>10</v>
      </c>
      <c r="D5" s="14" t="s">
        <v>13</v>
      </c>
      <c r="E5" s="47">
        <f t="shared" ref="E5:J5" si="1">E37</f>
        <v>1</v>
      </c>
      <c r="F5" s="48">
        <f t="shared" si="1"/>
        <v>31577.82</v>
      </c>
      <c r="G5" s="49">
        <f t="shared" si="1"/>
        <v>31577.82</v>
      </c>
      <c r="H5" s="47">
        <f t="shared" si="1"/>
        <v>1</v>
      </c>
      <c r="I5" s="48">
        <f t="shared" si="1"/>
        <v>0</v>
      </c>
      <c r="J5" s="49">
        <f t="shared" si="1"/>
        <v>0</v>
      </c>
      <c r="K5" s="88" t="str">
        <f t="shared" ref="K5:K68" si="2">+IF(AND(I5&lt;&gt;"",I5&gt;F5),"Valor mayor del permitido","")</f>
        <v/>
      </c>
    </row>
    <row r="6" spans="1:11" x14ac:dyDescent="0.3">
      <c r="A6" s="4" t="s">
        <v>14</v>
      </c>
      <c r="B6" s="4" t="s">
        <v>9</v>
      </c>
      <c r="C6" s="4" t="s">
        <v>10</v>
      </c>
      <c r="D6" s="15" t="s">
        <v>15</v>
      </c>
      <c r="E6" s="50">
        <f t="shared" ref="E6:J6" si="3">E18</f>
        <v>1</v>
      </c>
      <c r="F6" s="51">
        <f t="shared" si="3"/>
        <v>24115.9</v>
      </c>
      <c r="G6" s="52">
        <f t="shared" si="3"/>
        <v>24115.9</v>
      </c>
      <c r="H6" s="50">
        <f t="shared" si="3"/>
        <v>1</v>
      </c>
      <c r="I6" s="51">
        <f t="shared" si="3"/>
        <v>0</v>
      </c>
      <c r="J6" s="52">
        <f t="shared" si="3"/>
        <v>0</v>
      </c>
      <c r="K6" s="88" t="str">
        <f t="shared" si="2"/>
        <v/>
      </c>
    </row>
    <row r="7" spans="1:11" ht="20.399999999999999" x14ac:dyDescent="0.3">
      <c r="A7" s="5" t="s">
        <v>16</v>
      </c>
      <c r="B7" s="6" t="s">
        <v>17</v>
      </c>
      <c r="C7" s="6" t="s">
        <v>18</v>
      </c>
      <c r="D7" s="16" t="s">
        <v>19</v>
      </c>
      <c r="E7" s="53">
        <v>2</v>
      </c>
      <c r="F7" s="54">
        <v>283.55</v>
      </c>
      <c r="G7" s="55">
        <f t="shared" ref="G7:G18" si="4">ROUND(E7*F7,2)</f>
        <v>567.1</v>
      </c>
      <c r="H7" s="53">
        <v>2</v>
      </c>
      <c r="I7" s="87"/>
      <c r="J7" s="55">
        <f t="shared" ref="J7:J18" si="5">ROUND(H7*I7,2)</f>
        <v>0</v>
      </c>
      <c r="K7" s="88" t="str">
        <f t="shared" si="2"/>
        <v/>
      </c>
    </row>
    <row r="8" spans="1:11" ht="20.399999999999999" x14ac:dyDescent="0.3">
      <c r="A8" s="5" t="s">
        <v>20</v>
      </c>
      <c r="B8" s="6" t="s">
        <v>17</v>
      </c>
      <c r="C8" s="6" t="s">
        <v>18</v>
      </c>
      <c r="D8" s="16" t="s">
        <v>21</v>
      </c>
      <c r="E8" s="53">
        <v>2</v>
      </c>
      <c r="F8" s="54">
        <v>1440.43</v>
      </c>
      <c r="G8" s="55">
        <f t="shared" si="4"/>
        <v>2880.86</v>
      </c>
      <c r="H8" s="53">
        <v>2</v>
      </c>
      <c r="I8" s="87"/>
      <c r="J8" s="55">
        <f t="shared" si="5"/>
        <v>0</v>
      </c>
      <c r="K8" s="88" t="str">
        <f t="shared" si="2"/>
        <v/>
      </c>
    </row>
    <row r="9" spans="1:11" ht="20.399999999999999" x14ac:dyDescent="0.3">
      <c r="A9" s="5" t="s">
        <v>22</v>
      </c>
      <c r="B9" s="6" t="s">
        <v>17</v>
      </c>
      <c r="C9" s="6" t="s">
        <v>18</v>
      </c>
      <c r="D9" s="16" t="s">
        <v>23</v>
      </c>
      <c r="E9" s="53">
        <v>2</v>
      </c>
      <c r="F9" s="54">
        <v>3141.36</v>
      </c>
      <c r="G9" s="55">
        <f t="shared" si="4"/>
        <v>6282.72</v>
      </c>
      <c r="H9" s="53">
        <v>2</v>
      </c>
      <c r="I9" s="87"/>
      <c r="J9" s="55">
        <f t="shared" si="5"/>
        <v>0</v>
      </c>
      <c r="K9" s="88" t="str">
        <f t="shared" si="2"/>
        <v/>
      </c>
    </row>
    <row r="10" spans="1:11" ht="40.799999999999997" x14ac:dyDescent="0.3">
      <c r="A10" s="5" t="s">
        <v>24</v>
      </c>
      <c r="B10" s="6" t="s">
        <v>17</v>
      </c>
      <c r="C10" s="6" t="s">
        <v>18</v>
      </c>
      <c r="D10" s="16" t="s">
        <v>25</v>
      </c>
      <c r="E10" s="53">
        <v>2</v>
      </c>
      <c r="F10" s="54">
        <v>850.95</v>
      </c>
      <c r="G10" s="55">
        <f t="shared" si="4"/>
        <v>1701.9</v>
      </c>
      <c r="H10" s="53">
        <v>2</v>
      </c>
      <c r="I10" s="87"/>
      <c r="J10" s="55">
        <f t="shared" si="5"/>
        <v>0</v>
      </c>
      <c r="K10" s="88" t="str">
        <f t="shared" si="2"/>
        <v/>
      </c>
    </row>
    <row r="11" spans="1:11" ht="30.6" x14ac:dyDescent="0.3">
      <c r="A11" s="5" t="s">
        <v>26</v>
      </c>
      <c r="B11" s="6" t="s">
        <v>17</v>
      </c>
      <c r="C11" s="6" t="s">
        <v>18</v>
      </c>
      <c r="D11" s="16" t="s">
        <v>27</v>
      </c>
      <c r="E11" s="53">
        <v>2</v>
      </c>
      <c r="F11" s="54">
        <v>992.71</v>
      </c>
      <c r="G11" s="55">
        <f t="shared" si="4"/>
        <v>1985.42</v>
      </c>
      <c r="H11" s="53">
        <v>2</v>
      </c>
      <c r="I11" s="87"/>
      <c r="J11" s="55">
        <f t="shared" si="5"/>
        <v>0</v>
      </c>
      <c r="K11" s="88" t="str">
        <f t="shared" si="2"/>
        <v/>
      </c>
    </row>
    <row r="12" spans="1:11" ht="30.6" x14ac:dyDescent="0.3">
      <c r="A12" s="5" t="s">
        <v>28</v>
      </c>
      <c r="B12" s="6" t="s">
        <v>17</v>
      </c>
      <c r="C12" s="6" t="s">
        <v>18</v>
      </c>
      <c r="D12" s="16" t="s">
        <v>29</v>
      </c>
      <c r="E12" s="53">
        <v>2</v>
      </c>
      <c r="F12" s="54">
        <v>1321.66</v>
      </c>
      <c r="G12" s="55">
        <f t="shared" si="4"/>
        <v>2643.32</v>
      </c>
      <c r="H12" s="53">
        <v>2</v>
      </c>
      <c r="I12" s="87"/>
      <c r="J12" s="55">
        <f t="shared" si="5"/>
        <v>0</v>
      </c>
      <c r="K12" s="88" t="str">
        <f t="shared" si="2"/>
        <v/>
      </c>
    </row>
    <row r="13" spans="1:11" ht="40.799999999999997" x14ac:dyDescent="0.3">
      <c r="A13" s="5" t="s">
        <v>30</v>
      </c>
      <c r="B13" s="6" t="s">
        <v>17</v>
      </c>
      <c r="C13" s="6" t="s">
        <v>18</v>
      </c>
      <c r="D13" s="16" t="s">
        <v>31</v>
      </c>
      <c r="E13" s="53">
        <v>2</v>
      </c>
      <c r="F13" s="54">
        <v>737.51</v>
      </c>
      <c r="G13" s="55">
        <f t="shared" si="4"/>
        <v>1475.02</v>
      </c>
      <c r="H13" s="53">
        <v>2</v>
      </c>
      <c r="I13" s="87"/>
      <c r="J13" s="55">
        <f t="shared" si="5"/>
        <v>0</v>
      </c>
      <c r="K13" s="88" t="str">
        <f t="shared" si="2"/>
        <v/>
      </c>
    </row>
    <row r="14" spans="1:11" ht="30.6" x14ac:dyDescent="0.3">
      <c r="A14" s="5" t="s">
        <v>32</v>
      </c>
      <c r="B14" s="6" t="s">
        <v>17</v>
      </c>
      <c r="C14" s="6" t="s">
        <v>18</v>
      </c>
      <c r="D14" s="16" t="s">
        <v>33</v>
      </c>
      <c r="E14" s="53">
        <v>2</v>
      </c>
      <c r="F14" s="54">
        <v>992.71</v>
      </c>
      <c r="G14" s="55">
        <f t="shared" si="4"/>
        <v>1985.42</v>
      </c>
      <c r="H14" s="53">
        <v>2</v>
      </c>
      <c r="I14" s="87"/>
      <c r="J14" s="55">
        <f t="shared" si="5"/>
        <v>0</v>
      </c>
      <c r="K14" s="88" t="str">
        <f t="shared" si="2"/>
        <v/>
      </c>
    </row>
    <row r="15" spans="1:11" ht="30.6" x14ac:dyDescent="0.3">
      <c r="A15" s="5" t="s">
        <v>34</v>
      </c>
      <c r="B15" s="6" t="s">
        <v>17</v>
      </c>
      <c r="C15" s="6" t="s">
        <v>18</v>
      </c>
      <c r="D15" s="16" t="s">
        <v>35</v>
      </c>
      <c r="E15" s="53">
        <v>2</v>
      </c>
      <c r="F15" s="54">
        <v>1321.66</v>
      </c>
      <c r="G15" s="55">
        <f t="shared" si="4"/>
        <v>2643.32</v>
      </c>
      <c r="H15" s="53">
        <v>2</v>
      </c>
      <c r="I15" s="87"/>
      <c r="J15" s="55">
        <f t="shared" si="5"/>
        <v>0</v>
      </c>
      <c r="K15" s="88" t="str">
        <f t="shared" si="2"/>
        <v/>
      </c>
    </row>
    <row r="16" spans="1:11" ht="20.399999999999999" x14ac:dyDescent="0.3">
      <c r="A16" s="5" t="s">
        <v>36</v>
      </c>
      <c r="B16" s="6" t="s">
        <v>17</v>
      </c>
      <c r="C16" s="6" t="s">
        <v>18</v>
      </c>
      <c r="D16" s="16" t="s">
        <v>37</v>
      </c>
      <c r="E16" s="53">
        <v>2</v>
      </c>
      <c r="F16" s="54">
        <v>691.86</v>
      </c>
      <c r="G16" s="55">
        <f t="shared" si="4"/>
        <v>1383.72</v>
      </c>
      <c r="H16" s="53">
        <v>2</v>
      </c>
      <c r="I16" s="87"/>
      <c r="J16" s="55">
        <f t="shared" si="5"/>
        <v>0</v>
      </c>
      <c r="K16" s="88" t="str">
        <f t="shared" si="2"/>
        <v/>
      </c>
    </row>
    <row r="17" spans="1:11" ht="30.6" x14ac:dyDescent="0.3">
      <c r="A17" s="5" t="s">
        <v>38</v>
      </c>
      <c r="B17" s="6" t="s">
        <v>17</v>
      </c>
      <c r="C17" s="6" t="s">
        <v>18</v>
      </c>
      <c r="D17" s="16" t="s">
        <v>39</v>
      </c>
      <c r="E17" s="53">
        <v>2</v>
      </c>
      <c r="F17" s="54">
        <v>283.55</v>
      </c>
      <c r="G17" s="55">
        <f t="shared" si="4"/>
        <v>567.1</v>
      </c>
      <c r="H17" s="53">
        <v>2</v>
      </c>
      <c r="I17" s="87"/>
      <c r="J17" s="55">
        <f t="shared" si="5"/>
        <v>0</v>
      </c>
      <c r="K17" s="88" t="str">
        <f t="shared" si="2"/>
        <v/>
      </c>
    </row>
    <row r="18" spans="1:11" x14ac:dyDescent="0.3">
      <c r="A18" s="7"/>
      <c r="B18" s="7"/>
      <c r="C18" s="7"/>
      <c r="D18" s="17" t="s">
        <v>40</v>
      </c>
      <c r="E18" s="53">
        <v>1</v>
      </c>
      <c r="F18" s="56">
        <f>SUM(G7:G17)</f>
        <v>24115.9</v>
      </c>
      <c r="G18" s="57">
        <f t="shared" si="4"/>
        <v>24115.9</v>
      </c>
      <c r="H18" s="53">
        <v>1</v>
      </c>
      <c r="I18" s="56">
        <f>SUM(J7:J17)</f>
        <v>0</v>
      </c>
      <c r="J18" s="57">
        <f t="shared" si="5"/>
        <v>0</v>
      </c>
      <c r="K18" s="88" t="str">
        <f t="shared" si="2"/>
        <v/>
      </c>
    </row>
    <row r="19" spans="1:11" ht="1.05" customHeight="1" x14ac:dyDescent="0.3">
      <c r="A19" s="8"/>
      <c r="B19" s="8"/>
      <c r="C19" s="8"/>
      <c r="D19" s="18"/>
      <c r="E19" s="58"/>
      <c r="F19" s="8"/>
      <c r="G19" s="59"/>
      <c r="H19" s="58"/>
      <c r="I19" s="8"/>
      <c r="J19" s="59"/>
      <c r="K19" s="88" t="str">
        <f t="shared" si="2"/>
        <v/>
      </c>
    </row>
    <row r="20" spans="1:11" x14ac:dyDescent="0.3">
      <c r="A20" s="4" t="s">
        <v>41</v>
      </c>
      <c r="B20" s="4" t="s">
        <v>9</v>
      </c>
      <c r="C20" s="4" t="s">
        <v>10</v>
      </c>
      <c r="D20" s="15" t="s">
        <v>42</v>
      </c>
      <c r="E20" s="50">
        <f t="shared" ref="E20:J20" si="6">E35</f>
        <v>1</v>
      </c>
      <c r="F20" s="51">
        <f t="shared" si="6"/>
        <v>7461.92</v>
      </c>
      <c r="G20" s="52">
        <f t="shared" si="6"/>
        <v>7461.92</v>
      </c>
      <c r="H20" s="50">
        <f t="shared" si="6"/>
        <v>1</v>
      </c>
      <c r="I20" s="51">
        <f t="shared" si="6"/>
        <v>0</v>
      </c>
      <c r="J20" s="52">
        <f t="shared" si="6"/>
        <v>0</v>
      </c>
      <c r="K20" s="88" t="str">
        <f t="shared" si="2"/>
        <v/>
      </c>
    </row>
    <row r="21" spans="1:11" ht="20.399999999999999" x14ac:dyDescent="0.3">
      <c r="A21" s="9" t="s">
        <v>43</v>
      </c>
      <c r="B21" s="9" t="s">
        <v>9</v>
      </c>
      <c r="C21" s="9" t="s">
        <v>10</v>
      </c>
      <c r="D21" s="19" t="s">
        <v>44</v>
      </c>
      <c r="E21" s="60">
        <f t="shared" ref="E21:J21" si="7">E26</f>
        <v>1</v>
      </c>
      <c r="F21" s="61">
        <f t="shared" si="7"/>
        <v>5596.44</v>
      </c>
      <c r="G21" s="62">
        <f t="shared" si="7"/>
        <v>5596.44</v>
      </c>
      <c r="H21" s="60">
        <f t="shared" si="7"/>
        <v>1</v>
      </c>
      <c r="I21" s="61">
        <f t="shared" si="7"/>
        <v>0</v>
      </c>
      <c r="J21" s="62">
        <f t="shared" si="7"/>
        <v>0</v>
      </c>
      <c r="K21" s="88" t="str">
        <f t="shared" si="2"/>
        <v/>
      </c>
    </row>
    <row r="22" spans="1:11" ht="20.399999999999999" x14ac:dyDescent="0.3">
      <c r="A22" s="5" t="s">
        <v>45</v>
      </c>
      <c r="B22" s="6" t="s">
        <v>17</v>
      </c>
      <c r="C22" s="6" t="s">
        <v>18</v>
      </c>
      <c r="D22" s="16" t="s">
        <v>46</v>
      </c>
      <c r="E22" s="53">
        <v>3</v>
      </c>
      <c r="F22" s="54">
        <v>283.55</v>
      </c>
      <c r="G22" s="55">
        <f>ROUND(E22*F22,2)</f>
        <v>850.65</v>
      </c>
      <c r="H22" s="53">
        <v>3</v>
      </c>
      <c r="I22" s="87"/>
      <c r="J22" s="55">
        <f>ROUND(H22*I22,2)</f>
        <v>0</v>
      </c>
      <c r="K22" s="88" t="str">
        <f t="shared" si="2"/>
        <v/>
      </c>
    </row>
    <row r="23" spans="1:11" ht="20.399999999999999" x14ac:dyDescent="0.3">
      <c r="A23" s="5" t="s">
        <v>47</v>
      </c>
      <c r="B23" s="6" t="s">
        <v>17</v>
      </c>
      <c r="C23" s="6" t="s">
        <v>18</v>
      </c>
      <c r="D23" s="16" t="s">
        <v>48</v>
      </c>
      <c r="E23" s="53">
        <v>3</v>
      </c>
      <c r="F23" s="54">
        <v>243.85</v>
      </c>
      <c r="G23" s="55">
        <f>ROUND(E23*F23,2)</f>
        <v>731.55</v>
      </c>
      <c r="H23" s="53">
        <v>3</v>
      </c>
      <c r="I23" s="87"/>
      <c r="J23" s="55">
        <f>ROUND(H23*I23,2)</f>
        <v>0</v>
      </c>
      <c r="K23" s="88" t="str">
        <f t="shared" si="2"/>
        <v/>
      </c>
    </row>
    <row r="24" spans="1:11" ht="20.399999999999999" x14ac:dyDescent="0.3">
      <c r="A24" s="5" t="s">
        <v>49</v>
      </c>
      <c r="B24" s="6" t="s">
        <v>17</v>
      </c>
      <c r="C24" s="6" t="s">
        <v>18</v>
      </c>
      <c r="D24" s="16" t="s">
        <v>50</v>
      </c>
      <c r="E24" s="53">
        <v>3</v>
      </c>
      <c r="F24" s="54">
        <v>1054.53</v>
      </c>
      <c r="G24" s="55">
        <f>ROUND(E24*F24,2)</f>
        <v>3163.59</v>
      </c>
      <c r="H24" s="53">
        <v>3</v>
      </c>
      <c r="I24" s="87"/>
      <c r="J24" s="55">
        <f>ROUND(H24*I24,2)</f>
        <v>0</v>
      </c>
      <c r="K24" s="88" t="str">
        <f t="shared" si="2"/>
        <v/>
      </c>
    </row>
    <row r="25" spans="1:11" ht="30.6" x14ac:dyDescent="0.3">
      <c r="A25" s="5" t="s">
        <v>51</v>
      </c>
      <c r="B25" s="6" t="s">
        <v>17</v>
      </c>
      <c r="C25" s="6" t="s">
        <v>18</v>
      </c>
      <c r="D25" s="16" t="s">
        <v>52</v>
      </c>
      <c r="E25" s="53">
        <v>3</v>
      </c>
      <c r="F25" s="54">
        <v>283.55</v>
      </c>
      <c r="G25" s="55">
        <f>ROUND(E25*F25,2)</f>
        <v>850.65</v>
      </c>
      <c r="H25" s="53">
        <v>3</v>
      </c>
      <c r="I25" s="87"/>
      <c r="J25" s="55">
        <f>ROUND(H25*I25,2)</f>
        <v>0</v>
      </c>
      <c r="K25" s="88" t="str">
        <f t="shared" si="2"/>
        <v/>
      </c>
    </row>
    <row r="26" spans="1:11" x14ac:dyDescent="0.3">
      <c r="A26" s="7"/>
      <c r="B26" s="7"/>
      <c r="C26" s="7"/>
      <c r="D26" s="17" t="s">
        <v>53</v>
      </c>
      <c r="E26" s="53">
        <v>1</v>
      </c>
      <c r="F26" s="56">
        <f>SUM(G22:G25)</f>
        <v>5596.44</v>
      </c>
      <c r="G26" s="57">
        <f>ROUND(E26*F26,2)</f>
        <v>5596.44</v>
      </c>
      <c r="H26" s="53">
        <v>1</v>
      </c>
      <c r="I26" s="56">
        <f>SUM(J22:J25)</f>
        <v>0</v>
      </c>
      <c r="J26" s="57">
        <f>ROUND(H26*I26,2)</f>
        <v>0</v>
      </c>
      <c r="K26" s="88" t="str">
        <f t="shared" si="2"/>
        <v/>
      </c>
    </row>
    <row r="27" spans="1:11" ht="1.05" customHeight="1" x14ac:dyDescent="0.3">
      <c r="A27" s="8"/>
      <c r="B27" s="8"/>
      <c r="C27" s="8"/>
      <c r="D27" s="18"/>
      <c r="E27" s="58"/>
      <c r="F27" s="8"/>
      <c r="G27" s="59"/>
      <c r="H27" s="58"/>
      <c r="I27" s="8"/>
      <c r="J27" s="59"/>
      <c r="K27" s="88" t="str">
        <f t="shared" si="2"/>
        <v/>
      </c>
    </row>
    <row r="28" spans="1:11" ht="20.399999999999999" x14ac:dyDescent="0.3">
      <c r="A28" s="9" t="s">
        <v>54</v>
      </c>
      <c r="B28" s="9" t="s">
        <v>9</v>
      </c>
      <c r="C28" s="9" t="s">
        <v>10</v>
      </c>
      <c r="D28" s="19" t="s">
        <v>55</v>
      </c>
      <c r="E28" s="60">
        <f t="shared" ref="E28:J28" si="8">E33</f>
        <v>1</v>
      </c>
      <c r="F28" s="61">
        <f t="shared" si="8"/>
        <v>1865.48</v>
      </c>
      <c r="G28" s="62">
        <f t="shared" si="8"/>
        <v>1865.48</v>
      </c>
      <c r="H28" s="60">
        <f t="shared" si="8"/>
        <v>1</v>
      </c>
      <c r="I28" s="61">
        <f t="shared" si="8"/>
        <v>0</v>
      </c>
      <c r="J28" s="62">
        <f t="shared" si="8"/>
        <v>0</v>
      </c>
      <c r="K28" s="88" t="str">
        <f t="shared" si="2"/>
        <v/>
      </c>
    </row>
    <row r="29" spans="1:11" ht="20.399999999999999" x14ac:dyDescent="0.3">
      <c r="A29" s="5" t="s">
        <v>45</v>
      </c>
      <c r="B29" s="6" t="s">
        <v>17</v>
      </c>
      <c r="C29" s="6" t="s">
        <v>18</v>
      </c>
      <c r="D29" s="16" t="s">
        <v>46</v>
      </c>
      <c r="E29" s="53">
        <v>1</v>
      </c>
      <c r="F29" s="54">
        <v>283.55</v>
      </c>
      <c r="G29" s="55">
        <f>ROUND(E29*F29,2)</f>
        <v>283.55</v>
      </c>
      <c r="H29" s="53">
        <v>1</v>
      </c>
      <c r="I29" s="87"/>
      <c r="J29" s="55">
        <f>ROUND(H29*I29,2)</f>
        <v>0</v>
      </c>
      <c r="K29" s="88" t="str">
        <f t="shared" si="2"/>
        <v/>
      </c>
    </row>
    <row r="30" spans="1:11" ht="20.399999999999999" x14ac:dyDescent="0.3">
      <c r="A30" s="5" t="s">
        <v>56</v>
      </c>
      <c r="B30" s="6" t="s">
        <v>17</v>
      </c>
      <c r="C30" s="6" t="s">
        <v>18</v>
      </c>
      <c r="D30" s="16" t="s">
        <v>48</v>
      </c>
      <c r="E30" s="53">
        <v>1</v>
      </c>
      <c r="F30" s="54">
        <v>243.85</v>
      </c>
      <c r="G30" s="55">
        <f>ROUND(E30*F30,2)</f>
        <v>243.85</v>
      </c>
      <c r="H30" s="53">
        <v>1</v>
      </c>
      <c r="I30" s="87"/>
      <c r="J30" s="55">
        <f>ROUND(H30*I30,2)</f>
        <v>0</v>
      </c>
      <c r="K30" s="88" t="str">
        <f t="shared" si="2"/>
        <v/>
      </c>
    </row>
    <row r="31" spans="1:11" ht="20.399999999999999" x14ac:dyDescent="0.3">
      <c r="A31" s="5" t="s">
        <v>57</v>
      </c>
      <c r="B31" s="6" t="s">
        <v>17</v>
      </c>
      <c r="C31" s="6" t="s">
        <v>18</v>
      </c>
      <c r="D31" s="16" t="s">
        <v>50</v>
      </c>
      <c r="E31" s="53">
        <v>1</v>
      </c>
      <c r="F31" s="54">
        <v>1054.53</v>
      </c>
      <c r="G31" s="55">
        <f>ROUND(E31*F31,2)</f>
        <v>1054.53</v>
      </c>
      <c r="H31" s="53">
        <v>1</v>
      </c>
      <c r="I31" s="87"/>
      <c r="J31" s="55">
        <f>ROUND(H31*I31,2)</f>
        <v>0</v>
      </c>
      <c r="K31" s="88" t="str">
        <f t="shared" si="2"/>
        <v/>
      </c>
    </row>
    <row r="32" spans="1:11" ht="30.6" x14ac:dyDescent="0.3">
      <c r="A32" s="5" t="s">
        <v>58</v>
      </c>
      <c r="B32" s="6" t="s">
        <v>17</v>
      </c>
      <c r="C32" s="6" t="s">
        <v>18</v>
      </c>
      <c r="D32" s="16" t="s">
        <v>52</v>
      </c>
      <c r="E32" s="53">
        <v>1</v>
      </c>
      <c r="F32" s="54">
        <v>283.55</v>
      </c>
      <c r="G32" s="55">
        <f>ROUND(E32*F32,2)</f>
        <v>283.55</v>
      </c>
      <c r="H32" s="53">
        <v>1</v>
      </c>
      <c r="I32" s="87"/>
      <c r="J32" s="55">
        <f>ROUND(H32*I32,2)</f>
        <v>0</v>
      </c>
      <c r="K32" s="88" t="str">
        <f t="shared" si="2"/>
        <v/>
      </c>
    </row>
    <row r="33" spans="1:11" x14ac:dyDescent="0.3">
      <c r="A33" s="7"/>
      <c r="B33" s="7"/>
      <c r="C33" s="7"/>
      <c r="D33" s="17" t="s">
        <v>59</v>
      </c>
      <c r="E33" s="53">
        <v>1</v>
      </c>
      <c r="F33" s="56">
        <f>SUM(G29:G32)</f>
        <v>1865.48</v>
      </c>
      <c r="G33" s="57">
        <f>ROUND(E33*F33,2)</f>
        <v>1865.48</v>
      </c>
      <c r="H33" s="53">
        <v>1</v>
      </c>
      <c r="I33" s="56">
        <f>SUM(J29:J32)</f>
        <v>0</v>
      </c>
      <c r="J33" s="57">
        <f>ROUND(H33*I33,2)</f>
        <v>0</v>
      </c>
      <c r="K33" s="88" t="str">
        <f t="shared" si="2"/>
        <v/>
      </c>
    </row>
    <row r="34" spans="1:11" ht="1.05" customHeight="1" x14ac:dyDescent="0.3">
      <c r="A34" s="8"/>
      <c r="B34" s="8"/>
      <c r="C34" s="8"/>
      <c r="D34" s="18"/>
      <c r="E34" s="58"/>
      <c r="F34" s="8"/>
      <c r="G34" s="59"/>
      <c r="H34" s="58"/>
      <c r="I34" s="8"/>
      <c r="J34" s="59"/>
      <c r="K34" s="88" t="str">
        <f t="shared" si="2"/>
        <v/>
      </c>
    </row>
    <row r="35" spans="1:11" x14ac:dyDescent="0.3">
      <c r="A35" s="7"/>
      <c r="B35" s="7"/>
      <c r="C35" s="7"/>
      <c r="D35" s="17" t="s">
        <v>60</v>
      </c>
      <c r="E35" s="53">
        <v>1</v>
      </c>
      <c r="F35" s="56">
        <f>G21+G28</f>
        <v>7461.92</v>
      </c>
      <c r="G35" s="57">
        <f>ROUND(E35*F35,2)</f>
        <v>7461.92</v>
      </c>
      <c r="H35" s="53">
        <v>1</v>
      </c>
      <c r="I35" s="56">
        <f>J21+J28</f>
        <v>0</v>
      </c>
      <c r="J35" s="57">
        <f>ROUND(H35*I35,2)</f>
        <v>0</v>
      </c>
      <c r="K35" s="88" t="str">
        <f t="shared" si="2"/>
        <v/>
      </c>
    </row>
    <row r="36" spans="1:11" ht="1.05" customHeight="1" x14ac:dyDescent="0.3">
      <c r="A36" s="8"/>
      <c r="B36" s="8"/>
      <c r="C36" s="8"/>
      <c r="D36" s="18"/>
      <c r="E36" s="58"/>
      <c r="F36" s="8"/>
      <c r="G36" s="59"/>
      <c r="H36" s="58"/>
      <c r="I36" s="8"/>
      <c r="J36" s="59"/>
      <c r="K36" s="88" t="str">
        <f t="shared" si="2"/>
        <v/>
      </c>
    </row>
    <row r="37" spans="1:11" x14ac:dyDescent="0.3">
      <c r="A37" s="7"/>
      <c r="B37" s="7"/>
      <c r="C37" s="7"/>
      <c r="D37" s="17" t="s">
        <v>61</v>
      </c>
      <c r="E37" s="53">
        <v>1</v>
      </c>
      <c r="F37" s="56">
        <f>G6+G20</f>
        <v>31577.82</v>
      </c>
      <c r="G37" s="57">
        <f>ROUND(E37*F37,2)</f>
        <v>31577.82</v>
      </c>
      <c r="H37" s="53">
        <v>1</v>
      </c>
      <c r="I37" s="56">
        <f>J6+J20</f>
        <v>0</v>
      </c>
      <c r="J37" s="57">
        <f>ROUND(H37*I37,2)</f>
        <v>0</v>
      </c>
      <c r="K37" s="88" t="str">
        <f t="shared" si="2"/>
        <v/>
      </c>
    </row>
    <row r="38" spans="1:11" ht="1.05" customHeight="1" x14ac:dyDescent="0.3">
      <c r="A38" s="8"/>
      <c r="B38" s="8"/>
      <c r="C38" s="8"/>
      <c r="D38" s="18"/>
      <c r="E38" s="58"/>
      <c r="F38" s="8"/>
      <c r="G38" s="59"/>
      <c r="H38" s="58"/>
      <c r="I38" s="8"/>
      <c r="J38" s="59"/>
      <c r="K38" s="88" t="str">
        <f t="shared" si="2"/>
        <v/>
      </c>
    </row>
    <row r="39" spans="1:11" x14ac:dyDescent="0.3">
      <c r="A39" s="3" t="s">
        <v>62</v>
      </c>
      <c r="B39" s="3" t="s">
        <v>9</v>
      </c>
      <c r="C39" s="3" t="s">
        <v>10</v>
      </c>
      <c r="D39" s="14" t="s">
        <v>63</v>
      </c>
      <c r="E39" s="47">
        <f t="shared" ref="E39:J39" si="9">E55</f>
        <v>1</v>
      </c>
      <c r="F39" s="48">
        <f t="shared" si="9"/>
        <v>10361.81</v>
      </c>
      <c r="G39" s="49">
        <f t="shared" si="9"/>
        <v>10361.81</v>
      </c>
      <c r="H39" s="47">
        <f t="shared" si="9"/>
        <v>1</v>
      </c>
      <c r="I39" s="48">
        <f t="shared" si="9"/>
        <v>0</v>
      </c>
      <c r="J39" s="49">
        <f t="shared" si="9"/>
        <v>0</v>
      </c>
      <c r="K39" s="88" t="str">
        <f t="shared" si="2"/>
        <v/>
      </c>
    </row>
    <row r="40" spans="1:11" ht="20.399999999999999" x14ac:dyDescent="0.3">
      <c r="A40" s="5" t="s">
        <v>64</v>
      </c>
      <c r="B40" s="6" t="s">
        <v>17</v>
      </c>
      <c r="C40" s="6" t="s">
        <v>18</v>
      </c>
      <c r="D40" s="16" t="s">
        <v>65</v>
      </c>
      <c r="E40" s="53">
        <v>1</v>
      </c>
      <c r="F40" s="54">
        <v>2012.23</v>
      </c>
      <c r="G40" s="55">
        <f t="shared" ref="G40:G55" si="10">ROUND(E40*F40,2)</f>
        <v>2012.23</v>
      </c>
      <c r="H40" s="53">
        <v>1</v>
      </c>
      <c r="I40" s="87"/>
      <c r="J40" s="55">
        <f t="shared" ref="J40:J55" si="11">ROUND(H40*I40,2)</f>
        <v>0</v>
      </c>
      <c r="K40" s="88" t="str">
        <f t="shared" si="2"/>
        <v/>
      </c>
    </row>
    <row r="41" spans="1:11" x14ac:dyDescent="0.3">
      <c r="A41" s="5" t="s">
        <v>66</v>
      </c>
      <c r="B41" s="6" t="s">
        <v>17</v>
      </c>
      <c r="C41" s="6" t="s">
        <v>18</v>
      </c>
      <c r="D41" s="16" t="s">
        <v>67</v>
      </c>
      <c r="E41" s="53">
        <v>4</v>
      </c>
      <c r="F41" s="54">
        <v>43.99</v>
      </c>
      <c r="G41" s="55">
        <f t="shared" si="10"/>
        <v>175.96</v>
      </c>
      <c r="H41" s="53">
        <v>4</v>
      </c>
      <c r="I41" s="87"/>
      <c r="J41" s="55">
        <f t="shared" si="11"/>
        <v>0</v>
      </c>
      <c r="K41" s="88" t="str">
        <f t="shared" si="2"/>
        <v/>
      </c>
    </row>
    <row r="42" spans="1:11" x14ac:dyDescent="0.3">
      <c r="A42" s="5" t="s">
        <v>68</v>
      </c>
      <c r="B42" s="6" t="s">
        <v>17</v>
      </c>
      <c r="C42" s="6" t="s">
        <v>69</v>
      </c>
      <c r="D42" s="16" t="s">
        <v>70</v>
      </c>
      <c r="E42" s="53">
        <v>240</v>
      </c>
      <c r="F42" s="54">
        <v>0.32</v>
      </c>
      <c r="G42" s="55">
        <f t="shared" si="10"/>
        <v>76.8</v>
      </c>
      <c r="H42" s="53">
        <v>240</v>
      </c>
      <c r="I42" s="87"/>
      <c r="J42" s="55">
        <f t="shared" si="11"/>
        <v>0</v>
      </c>
      <c r="K42" s="88" t="str">
        <f t="shared" si="2"/>
        <v/>
      </c>
    </row>
    <row r="43" spans="1:11" x14ac:dyDescent="0.3">
      <c r="A43" s="5" t="s">
        <v>71</v>
      </c>
      <c r="B43" s="6" t="s">
        <v>17</v>
      </c>
      <c r="C43" s="6" t="s">
        <v>72</v>
      </c>
      <c r="D43" s="16" t="s">
        <v>73</v>
      </c>
      <c r="E43" s="53">
        <v>480</v>
      </c>
      <c r="F43" s="54">
        <v>0.48</v>
      </c>
      <c r="G43" s="55">
        <f t="shared" si="10"/>
        <v>230.4</v>
      </c>
      <c r="H43" s="53">
        <v>480</v>
      </c>
      <c r="I43" s="87"/>
      <c r="J43" s="55">
        <f t="shared" si="11"/>
        <v>0</v>
      </c>
      <c r="K43" s="88" t="str">
        <f t="shared" si="2"/>
        <v/>
      </c>
    </row>
    <row r="44" spans="1:11" x14ac:dyDescent="0.3">
      <c r="A44" s="5" t="s">
        <v>74</v>
      </c>
      <c r="B44" s="6" t="s">
        <v>17</v>
      </c>
      <c r="C44" s="6" t="s">
        <v>69</v>
      </c>
      <c r="D44" s="16" t="s">
        <v>75</v>
      </c>
      <c r="E44" s="53">
        <v>120</v>
      </c>
      <c r="F44" s="54">
        <v>0.47</v>
      </c>
      <c r="G44" s="55">
        <f t="shared" si="10"/>
        <v>56.4</v>
      </c>
      <c r="H44" s="53">
        <v>120</v>
      </c>
      <c r="I44" s="87"/>
      <c r="J44" s="55">
        <f t="shared" si="11"/>
        <v>0</v>
      </c>
      <c r="K44" s="88" t="str">
        <f t="shared" si="2"/>
        <v/>
      </c>
    </row>
    <row r="45" spans="1:11" x14ac:dyDescent="0.3">
      <c r="A45" s="5" t="s">
        <v>76</v>
      </c>
      <c r="B45" s="6" t="s">
        <v>17</v>
      </c>
      <c r="C45" s="6" t="s">
        <v>77</v>
      </c>
      <c r="D45" s="16" t="s">
        <v>78</v>
      </c>
      <c r="E45" s="53">
        <v>11.52</v>
      </c>
      <c r="F45" s="54">
        <v>63.84</v>
      </c>
      <c r="G45" s="55">
        <f t="shared" si="10"/>
        <v>735.44</v>
      </c>
      <c r="H45" s="53">
        <v>11.52</v>
      </c>
      <c r="I45" s="87"/>
      <c r="J45" s="55">
        <f t="shared" si="11"/>
        <v>0</v>
      </c>
      <c r="K45" s="88" t="str">
        <f t="shared" si="2"/>
        <v/>
      </c>
    </row>
    <row r="46" spans="1:11" x14ac:dyDescent="0.3">
      <c r="A46" s="5" t="s">
        <v>79</v>
      </c>
      <c r="B46" s="6" t="s">
        <v>17</v>
      </c>
      <c r="C46" s="6" t="s">
        <v>69</v>
      </c>
      <c r="D46" s="16" t="s">
        <v>80</v>
      </c>
      <c r="E46" s="53">
        <v>60</v>
      </c>
      <c r="F46" s="54">
        <v>20.29</v>
      </c>
      <c r="G46" s="55">
        <f t="shared" si="10"/>
        <v>1217.4000000000001</v>
      </c>
      <c r="H46" s="53">
        <v>60</v>
      </c>
      <c r="I46" s="87"/>
      <c r="J46" s="55">
        <f t="shared" si="11"/>
        <v>0</v>
      </c>
      <c r="K46" s="88" t="str">
        <f t="shared" si="2"/>
        <v/>
      </c>
    </row>
    <row r="47" spans="1:11" x14ac:dyDescent="0.3">
      <c r="A47" s="5" t="s">
        <v>81</v>
      </c>
      <c r="B47" s="6" t="s">
        <v>17</v>
      </c>
      <c r="C47" s="6" t="s">
        <v>69</v>
      </c>
      <c r="D47" s="16" t="s">
        <v>82</v>
      </c>
      <c r="E47" s="53">
        <v>15</v>
      </c>
      <c r="F47" s="54">
        <v>2.79</v>
      </c>
      <c r="G47" s="55">
        <f t="shared" si="10"/>
        <v>41.85</v>
      </c>
      <c r="H47" s="53">
        <v>15</v>
      </c>
      <c r="I47" s="87"/>
      <c r="J47" s="55">
        <f t="shared" si="11"/>
        <v>0</v>
      </c>
      <c r="K47" s="88" t="str">
        <f t="shared" si="2"/>
        <v/>
      </c>
    </row>
    <row r="48" spans="1:11" x14ac:dyDescent="0.3">
      <c r="A48" s="5" t="s">
        <v>83</v>
      </c>
      <c r="B48" s="6" t="s">
        <v>17</v>
      </c>
      <c r="C48" s="6" t="s">
        <v>69</v>
      </c>
      <c r="D48" s="16" t="s">
        <v>84</v>
      </c>
      <c r="E48" s="53">
        <v>120</v>
      </c>
      <c r="F48" s="54">
        <v>13.84</v>
      </c>
      <c r="G48" s="55">
        <f t="shared" si="10"/>
        <v>1660.8</v>
      </c>
      <c r="H48" s="53">
        <v>120</v>
      </c>
      <c r="I48" s="87"/>
      <c r="J48" s="55">
        <f t="shared" si="11"/>
        <v>0</v>
      </c>
      <c r="K48" s="88" t="str">
        <f t="shared" si="2"/>
        <v/>
      </c>
    </row>
    <row r="49" spans="1:11" ht="20.399999999999999" x14ac:dyDescent="0.3">
      <c r="A49" s="5" t="s">
        <v>85</v>
      </c>
      <c r="B49" s="6" t="s">
        <v>17</v>
      </c>
      <c r="C49" s="6" t="s">
        <v>18</v>
      </c>
      <c r="D49" s="16" t="s">
        <v>86</v>
      </c>
      <c r="E49" s="53">
        <v>2</v>
      </c>
      <c r="F49" s="54">
        <v>392.93</v>
      </c>
      <c r="G49" s="55">
        <f t="shared" si="10"/>
        <v>785.86</v>
      </c>
      <c r="H49" s="53">
        <v>2</v>
      </c>
      <c r="I49" s="87"/>
      <c r="J49" s="55">
        <f t="shared" si="11"/>
        <v>0</v>
      </c>
      <c r="K49" s="88" t="str">
        <f t="shared" si="2"/>
        <v/>
      </c>
    </row>
    <row r="50" spans="1:11" ht="20.399999999999999" x14ac:dyDescent="0.3">
      <c r="A50" s="5" t="s">
        <v>87</v>
      </c>
      <c r="B50" s="6" t="s">
        <v>17</v>
      </c>
      <c r="C50" s="6" t="s">
        <v>18</v>
      </c>
      <c r="D50" s="16" t="s">
        <v>88</v>
      </c>
      <c r="E50" s="53">
        <v>2</v>
      </c>
      <c r="F50" s="54">
        <v>322.35000000000002</v>
      </c>
      <c r="G50" s="55">
        <f t="shared" si="10"/>
        <v>644.70000000000005</v>
      </c>
      <c r="H50" s="53">
        <v>2</v>
      </c>
      <c r="I50" s="87"/>
      <c r="J50" s="55">
        <f t="shared" si="11"/>
        <v>0</v>
      </c>
      <c r="K50" s="88" t="str">
        <f t="shared" si="2"/>
        <v/>
      </c>
    </row>
    <row r="51" spans="1:11" x14ac:dyDescent="0.3">
      <c r="A51" s="5" t="s">
        <v>89</v>
      </c>
      <c r="B51" s="6" t="s">
        <v>17</v>
      </c>
      <c r="C51" s="6" t="s">
        <v>18</v>
      </c>
      <c r="D51" s="16" t="s">
        <v>90</v>
      </c>
      <c r="E51" s="53">
        <v>2</v>
      </c>
      <c r="F51" s="54">
        <v>86.19</v>
      </c>
      <c r="G51" s="55">
        <f t="shared" si="10"/>
        <v>172.38</v>
      </c>
      <c r="H51" s="53">
        <v>2</v>
      </c>
      <c r="I51" s="87"/>
      <c r="J51" s="55">
        <f t="shared" si="11"/>
        <v>0</v>
      </c>
      <c r="K51" s="88" t="str">
        <f t="shared" si="2"/>
        <v/>
      </c>
    </row>
    <row r="52" spans="1:11" x14ac:dyDescent="0.3">
      <c r="A52" s="5" t="s">
        <v>91</v>
      </c>
      <c r="B52" s="6" t="s">
        <v>17</v>
      </c>
      <c r="C52" s="6" t="s">
        <v>3</v>
      </c>
      <c r="D52" s="16" t="s">
        <v>92</v>
      </c>
      <c r="E52" s="53">
        <v>3</v>
      </c>
      <c r="F52" s="54">
        <v>38.68</v>
      </c>
      <c r="G52" s="55">
        <f t="shared" si="10"/>
        <v>116.04</v>
      </c>
      <c r="H52" s="53">
        <v>3</v>
      </c>
      <c r="I52" s="87"/>
      <c r="J52" s="55">
        <f t="shared" si="11"/>
        <v>0</v>
      </c>
      <c r="K52" s="88" t="str">
        <f t="shared" si="2"/>
        <v/>
      </c>
    </row>
    <row r="53" spans="1:11" ht="20.399999999999999" x14ac:dyDescent="0.3">
      <c r="A53" s="5" t="s">
        <v>93</v>
      </c>
      <c r="B53" s="6" t="s">
        <v>17</v>
      </c>
      <c r="C53" s="6" t="s">
        <v>94</v>
      </c>
      <c r="D53" s="16" t="s">
        <v>95</v>
      </c>
      <c r="E53" s="53">
        <v>12</v>
      </c>
      <c r="F53" s="54">
        <v>13.35</v>
      </c>
      <c r="G53" s="55">
        <f t="shared" si="10"/>
        <v>160.19999999999999</v>
      </c>
      <c r="H53" s="53">
        <v>12</v>
      </c>
      <c r="I53" s="87"/>
      <c r="J53" s="55">
        <f t="shared" si="11"/>
        <v>0</v>
      </c>
      <c r="K53" s="88" t="str">
        <f t="shared" si="2"/>
        <v/>
      </c>
    </row>
    <row r="54" spans="1:11" x14ac:dyDescent="0.3">
      <c r="A54" s="5" t="s">
        <v>96</v>
      </c>
      <c r="B54" s="6" t="s">
        <v>17</v>
      </c>
      <c r="C54" s="6" t="s">
        <v>97</v>
      </c>
      <c r="D54" s="16" t="s">
        <v>98</v>
      </c>
      <c r="E54" s="53">
        <v>105</v>
      </c>
      <c r="F54" s="54">
        <v>21.67</v>
      </c>
      <c r="G54" s="55">
        <f t="shared" si="10"/>
        <v>2275.35</v>
      </c>
      <c r="H54" s="53">
        <v>105</v>
      </c>
      <c r="I54" s="87"/>
      <c r="J54" s="55">
        <f t="shared" si="11"/>
        <v>0</v>
      </c>
      <c r="K54" s="88" t="str">
        <f t="shared" si="2"/>
        <v/>
      </c>
    </row>
    <row r="55" spans="1:11" x14ac:dyDescent="0.3">
      <c r="A55" s="7"/>
      <c r="B55" s="7"/>
      <c r="C55" s="7"/>
      <c r="D55" s="17" t="s">
        <v>99</v>
      </c>
      <c r="E55" s="53">
        <v>1</v>
      </c>
      <c r="F55" s="56">
        <f>SUM(G40:G54)</f>
        <v>10361.81</v>
      </c>
      <c r="G55" s="57">
        <f t="shared" si="10"/>
        <v>10361.81</v>
      </c>
      <c r="H55" s="53">
        <v>1</v>
      </c>
      <c r="I55" s="56">
        <f>SUM(J40:J54)</f>
        <v>0</v>
      </c>
      <c r="J55" s="57">
        <f t="shared" si="11"/>
        <v>0</v>
      </c>
      <c r="K55" s="88" t="str">
        <f t="shared" si="2"/>
        <v/>
      </c>
    </row>
    <row r="56" spans="1:11" ht="1.05" customHeight="1" x14ac:dyDescent="0.3">
      <c r="A56" s="8"/>
      <c r="B56" s="8"/>
      <c r="C56" s="8"/>
      <c r="D56" s="18"/>
      <c r="E56" s="58"/>
      <c r="F56" s="8"/>
      <c r="G56" s="59"/>
      <c r="H56" s="58"/>
      <c r="I56" s="8"/>
      <c r="J56" s="59"/>
      <c r="K56" s="88" t="str">
        <f t="shared" si="2"/>
        <v/>
      </c>
    </row>
    <row r="57" spans="1:11" x14ac:dyDescent="0.3">
      <c r="A57" s="3" t="s">
        <v>100</v>
      </c>
      <c r="B57" s="3" t="s">
        <v>9</v>
      </c>
      <c r="C57" s="3" t="s">
        <v>10</v>
      </c>
      <c r="D57" s="14" t="s">
        <v>101</v>
      </c>
      <c r="E57" s="47">
        <f t="shared" ref="E57:J57" si="12">E72</f>
        <v>1</v>
      </c>
      <c r="F57" s="48">
        <f t="shared" si="12"/>
        <v>19497.150000000001</v>
      </c>
      <c r="G57" s="49">
        <f t="shared" si="12"/>
        <v>19497.150000000001</v>
      </c>
      <c r="H57" s="47">
        <f t="shared" si="12"/>
        <v>1</v>
      </c>
      <c r="I57" s="48">
        <f t="shared" si="12"/>
        <v>0</v>
      </c>
      <c r="J57" s="49">
        <f t="shared" si="12"/>
        <v>0</v>
      </c>
      <c r="K57" s="88" t="str">
        <f t="shared" si="2"/>
        <v/>
      </c>
    </row>
    <row r="58" spans="1:11" ht="30.6" x14ac:dyDescent="0.3">
      <c r="A58" s="5" t="s">
        <v>102</v>
      </c>
      <c r="B58" s="6" t="s">
        <v>17</v>
      </c>
      <c r="C58" s="6" t="s">
        <v>103</v>
      </c>
      <c r="D58" s="16" t="s">
        <v>104</v>
      </c>
      <c r="E58" s="53">
        <v>24</v>
      </c>
      <c r="F58" s="54">
        <v>135.82</v>
      </c>
      <c r="G58" s="55">
        <f t="shared" ref="G58:G72" si="13">ROUND(E58*F58,2)</f>
        <v>3259.68</v>
      </c>
      <c r="H58" s="53">
        <v>24</v>
      </c>
      <c r="I58" s="87"/>
      <c r="J58" s="55">
        <f t="shared" ref="J58:J72" si="14">ROUND(H58*I58,2)</f>
        <v>0</v>
      </c>
      <c r="K58" s="88" t="str">
        <f t="shared" si="2"/>
        <v/>
      </c>
    </row>
    <row r="59" spans="1:11" ht="20.399999999999999" x14ac:dyDescent="0.3">
      <c r="A59" s="5" t="s">
        <v>105</v>
      </c>
      <c r="B59" s="6" t="s">
        <v>17</v>
      </c>
      <c r="C59" s="6" t="s">
        <v>94</v>
      </c>
      <c r="D59" s="16" t="s">
        <v>106</v>
      </c>
      <c r="E59" s="53">
        <v>10</v>
      </c>
      <c r="F59" s="54">
        <v>115.25</v>
      </c>
      <c r="G59" s="55">
        <f t="shared" si="13"/>
        <v>1152.5</v>
      </c>
      <c r="H59" s="53">
        <v>10</v>
      </c>
      <c r="I59" s="87"/>
      <c r="J59" s="55">
        <f t="shared" si="14"/>
        <v>0</v>
      </c>
      <c r="K59" s="88" t="str">
        <f t="shared" si="2"/>
        <v/>
      </c>
    </row>
    <row r="60" spans="1:11" ht="20.399999999999999" x14ac:dyDescent="0.3">
      <c r="A60" s="5" t="s">
        <v>107</v>
      </c>
      <c r="B60" s="6" t="s">
        <v>17</v>
      </c>
      <c r="C60" s="6" t="s">
        <v>94</v>
      </c>
      <c r="D60" s="16" t="s">
        <v>108</v>
      </c>
      <c r="E60" s="53">
        <v>40</v>
      </c>
      <c r="F60" s="54">
        <v>122.62</v>
      </c>
      <c r="G60" s="55">
        <f t="shared" si="13"/>
        <v>4904.8</v>
      </c>
      <c r="H60" s="53">
        <v>40</v>
      </c>
      <c r="I60" s="87"/>
      <c r="J60" s="55">
        <f t="shared" si="14"/>
        <v>0</v>
      </c>
      <c r="K60" s="88" t="str">
        <f t="shared" si="2"/>
        <v/>
      </c>
    </row>
    <row r="61" spans="1:11" ht="20.399999999999999" x14ac:dyDescent="0.3">
      <c r="A61" s="5" t="s">
        <v>109</v>
      </c>
      <c r="B61" s="6" t="s">
        <v>17</v>
      </c>
      <c r="C61" s="6" t="s">
        <v>18</v>
      </c>
      <c r="D61" s="16" t="s">
        <v>110</v>
      </c>
      <c r="E61" s="53">
        <v>1</v>
      </c>
      <c r="F61" s="54">
        <v>46.31</v>
      </c>
      <c r="G61" s="55">
        <f t="shared" si="13"/>
        <v>46.31</v>
      </c>
      <c r="H61" s="53">
        <v>1</v>
      </c>
      <c r="I61" s="87"/>
      <c r="J61" s="55">
        <f t="shared" si="14"/>
        <v>0</v>
      </c>
      <c r="K61" s="88" t="str">
        <f t="shared" si="2"/>
        <v/>
      </c>
    </row>
    <row r="62" spans="1:11" x14ac:dyDescent="0.3">
      <c r="A62" s="5" t="s">
        <v>111</v>
      </c>
      <c r="B62" s="6" t="s">
        <v>17</v>
      </c>
      <c r="C62" s="6" t="s">
        <v>18</v>
      </c>
      <c r="D62" s="16" t="s">
        <v>112</v>
      </c>
      <c r="E62" s="53">
        <v>2</v>
      </c>
      <c r="F62" s="54">
        <v>174.35</v>
      </c>
      <c r="G62" s="55">
        <f t="shared" si="13"/>
        <v>348.7</v>
      </c>
      <c r="H62" s="53">
        <v>2</v>
      </c>
      <c r="I62" s="87"/>
      <c r="J62" s="55">
        <f t="shared" si="14"/>
        <v>0</v>
      </c>
      <c r="K62" s="88" t="str">
        <f t="shared" si="2"/>
        <v/>
      </c>
    </row>
    <row r="63" spans="1:11" x14ac:dyDescent="0.3">
      <c r="A63" s="5" t="s">
        <v>113</v>
      </c>
      <c r="B63" s="6" t="s">
        <v>17</v>
      </c>
      <c r="C63" s="6" t="s">
        <v>94</v>
      </c>
      <c r="D63" s="16" t="s">
        <v>114</v>
      </c>
      <c r="E63" s="53">
        <v>5</v>
      </c>
      <c r="F63" s="54">
        <v>237.6</v>
      </c>
      <c r="G63" s="55">
        <f t="shared" si="13"/>
        <v>1188</v>
      </c>
      <c r="H63" s="53">
        <v>5</v>
      </c>
      <c r="I63" s="87"/>
      <c r="J63" s="55">
        <f t="shared" si="14"/>
        <v>0</v>
      </c>
      <c r="K63" s="88" t="str">
        <f t="shared" si="2"/>
        <v/>
      </c>
    </row>
    <row r="64" spans="1:11" x14ac:dyDescent="0.3">
      <c r="A64" s="5" t="s">
        <v>115</v>
      </c>
      <c r="B64" s="6" t="s">
        <v>17</v>
      </c>
      <c r="C64" s="6" t="s">
        <v>94</v>
      </c>
      <c r="D64" s="16" t="s">
        <v>116</v>
      </c>
      <c r="E64" s="53">
        <v>5</v>
      </c>
      <c r="F64" s="54">
        <v>263.76</v>
      </c>
      <c r="G64" s="55">
        <f t="shared" si="13"/>
        <v>1318.8</v>
      </c>
      <c r="H64" s="53">
        <v>5</v>
      </c>
      <c r="I64" s="87"/>
      <c r="J64" s="55">
        <f t="shared" si="14"/>
        <v>0</v>
      </c>
      <c r="K64" s="88" t="str">
        <f t="shared" si="2"/>
        <v/>
      </c>
    </row>
    <row r="65" spans="1:11" ht="20.399999999999999" x14ac:dyDescent="0.3">
      <c r="A65" s="5" t="s">
        <v>117</v>
      </c>
      <c r="B65" s="6" t="s">
        <v>17</v>
      </c>
      <c r="C65" s="6" t="s">
        <v>18</v>
      </c>
      <c r="D65" s="16" t="s">
        <v>118</v>
      </c>
      <c r="E65" s="53">
        <v>1</v>
      </c>
      <c r="F65" s="54">
        <v>969.16</v>
      </c>
      <c r="G65" s="55">
        <f t="shared" si="13"/>
        <v>969.16</v>
      </c>
      <c r="H65" s="53">
        <v>1</v>
      </c>
      <c r="I65" s="87"/>
      <c r="J65" s="55">
        <f t="shared" si="14"/>
        <v>0</v>
      </c>
      <c r="K65" s="88" t="str">
        <f t="shared" si="2"/>
        <v/>
      </c>
    </row>
    <row r="66" spans="1:11" ht="20.399999999999999" x14ac:dyDescent="0.3">
      <c r="A66" s="5" t="s">
        <v>119</v>
      </c>
      <c r="B66" s="6" t="s">
        <v>17</v>
      </c>
      <c r="C66" s="6" t="s">
        <v>18</v>
      </c>
      <c r="D66" s="16" t="s">
        <v>120</v>
      </c>
      <c r="E66" s="53">
        <v>1</v>
      </c>
      <c r="F66" s="54">
        <v>650.20000000000005</v>
      </c>
      <c r="G66" s="55">
        <f t="shared" si="13"/>
        <v>650.20000000000005</v>
      </c>
      <c r="H66" s="53">
        <v>1</v>
      </c>
      <c r="I66" s="87"/>
      <c r="J66" s="55">
        <f t="shared" si="14"/>
        <v>0</v>
      </c>
      <c r="K66" s="88" t="str">
        <f t="shared" si="2"/>
        <v/>
      </c>
    </row>
    <row r="67" spans="1:11" ht="20.399999999999999" x14ac:dyDescent="0.3">
      <c r="A67" s="5" t="s">
        <v>121</v>
      </c>
      <c r="B67" s="6" t="s">
        <v>17</v>
      </c>
      <c r="C67" s="6" t="s">
        <v>18</v>
      </c>
      <c r="D67" s="16" t="s">
        <v>122</v>
      </c>
      <c r="E67" s="53">
        <v>10</v>
      </c>
      <c r="F67" s="54">
        <v>33.380000000000003</v>
      </c>
      <c r="G67" s="55">
        <f t="shared" si="13"/>
        <v>333.8</v>
      </c>
      <c r="H67" s="53">
        <v>10</v>
      </c>
      <c r="I67" s="87"/>
      <c r="J67" s="55">
        <f t="shared" si="14"/>
        <v>0</v>
      </c>
      <c r="K67" s="88" t="str">
        <f t="shared" si="2"/>
        <v/>
      </c>
    </row>
    <row r="68" spans="1:11" ht="20.399999999999999" x14ac:dyDescent="0.3">
      <c r="A68" s="5" t="s">
        <v>123</v>
      </c>
      <c r="B68" s="6" t="s">
        <v>17</v>
      </c>
      <c r="C68" s="6" t="s">
        <v>18</v>
      </c>
      <c r="D68" s="16" t="s">
        <v>124</v>
      </c>
      <c r="E68" s="53">
        <v>4</v>
      </c>
      <c r="F68" s="54">
        <v>44.09</v>
      </c>
      <c r="G68" s="55">
        <f t="shared" si="13"/>
        <v>176.36</v>
      </c>
      <c r="H68" s="53">
        <v>4</v>
      </c>
      <c r="I68" s="87"/>
      <c r="J68" s="55">
        <f t="shared" si="14"/>
        <v>0</v>
      </c>
      <c r="K68" s="88" t="str">
        <f t="shared" si="2"/>
        <v/>
      </c>
    </row>
    <row r="69" spans="1:11" ht="20.399999999999999" x14ac:dyDescent="0.3">
      <c r="A69" s="5" t="s">
        <v>125</v>
      </c>
      <c r="B69" s="6" t="s">
        <v>17</v>
      </c>
      <c r="C69" s="6" t="s">
        <v>18</v>
      </c>
      <c r="D69" s="16" t="s">
        <v>126</v>
      </c>
      <c r="E69" s="53">
        <v>1</v>
      </c>
      <c r="F69" s="54">
        <v>552.54</v>
      </c>
      <c r="G69" s="55">
        <f t="shared" si="13"/>
        <v>552.54</v>
      </c>
      <c r="H69" s="53">
        <v>1</v>
      </c>
      <c r="I69" s="87"/>
      <c r="J69" s="55">
        <f t="shared" si="14"/>
        <v>0</v>
      </c>
      <c r="K69" s="88" t="str">
        <f t="shared" ref="K69:K132" si="15">+IF(AND(I69&lt;&gt;"",I69&gt;F69),"Valor mayor del permitido","")</f>
        <v/>
      </c>
    </row>
    <row r="70" spans="1:11" ht="20.399999999999999" x14ac:dyDescent="0.3">
      <c r="A70" s="5" t="s">
        <v>127</v>
      </c>
      <c r="B70" s="6" t="s">
        <v>17</v>
      </c>
      <c r="C70" s="6" t="s">
        <v>94</v>
      </c>
      <c r="D70" s="16" t="s">
        <v>128</v>
      </c>
      <c r="E70" s="53">
        <v>10</v>
      </c>
      <c r="F70" s="54">
        <v>355.22</v>
      </c>
      <c r="G70" s="55">
        <f t="shared" si="13"/>
        <v>3552.2</v>
      </c>
      <c r="H70" s="53">
        <v>10</v>
      </c>
      <c r="I70" s="87"/>
      <c r="J70" s="55">
        <f t="shared" si="14"/>
        <v>0</v>
      </c>
      <c r="K70" s="88" t="str">
        <f t="shared" si="15"/>
        <v/>
      </c>
    </row>
    <row r="71" spans="1:11" x14ac:dyDescent="0.3">
      <c r="A71" s="5" t="s">
        <v>129</v>
      </c>
      <c r="B71" s="6" t="s">
        <v>17</v>
      </c>
      <c r="C71" s="6" t="s">
        <v>94</v>
      </c>
      <c r="D71" s="16" t="s">
        <v>130</v>
      </c>
      <c r="E71" s="53">
        <v>1</v>
      </c>
      <c r="F71" s="54">
        <v>1044.0999999999999</v>
      </c>
      <c r="G71" s="55">
        <f t="shared" si="13"/>
        <v>1044.0999999999999</v>
      </c>
      <c r="H71" s="53">
        <v>1</v>
      </c>
      <c r="I71" s="87"/>
      <c r="J71" s="55">
        <f t="shared" si="14"/>
        <v>0</v>
      </c>
      <c r="K71" s="88" t="str">
        <f t="shared" si="15"/>
        <v/>
      </c>
    </row>
    <row r="72" spans="1:11" x14ac:dyDescent="0.3">
      <c r="A72" s="7"/>
      <c r="B72" s="7"/>
      <c r="C72" s="7"/>
      <c r="D72" s="17" t="s">
        <v>131</v>
      </c>
      <c r="E72" s="53">
        <v>1</v>
      </c>
      <c r="F72" s="56">
        <f>SUM(G58:G71)</f>
        <v>19497.150000000001</v>
      </c>
      <c r="G72" s="57">
        <f t="shared" si="13"/>
        <v>19497.150000000001</v>
      </c>
      <c r="H72" s="53">
        <v>1</v>
      </c>
      <c r="I72" s="56">
        <f>SUM(J58:J71)</f>
        <v>0</v>
      </c>
      <c r="J72" s="57">
        <f t="shared" si="14"/>
        <v>0</v>
      </c>
      <c r="K72" s="88" t="str">
        <f t="shared" si="15"/>
        <v/>
      </c>
    </row>
    <row r="73" spans="1:11" ht="1.05" customHeight="1" x14ac:dyDescent="0.3">
      <c r="A73" s="8"/>
      <c r="B73" s="8"/>
      <c r="C73" s="8"/>
      <c r="D73" s="18"/>
      <c r="E73" s="58"/>
      <c r="F73" s="8"/>
      <c r="G73" s="59"/>
      <c r="H73" s="58"/>
      <c r="I73" s="8"/>
      <c r="J73" s="59"/>
      <c r="K73" s="88" t="str">
        <f t="shared" si="15"/>
        <v/>
      </c>
    </row>
    <row r="74" spans="1:11" x14ac:dyDescent="0.3">
      <c r="A74" s="3" t="s">
        <v>132</v>
      </c>
      <c r="B74" s="3" t="s">
        <v>9</v>
      </c>
      <c r="C74" s="3" t="s">
        <v>10</v>
      </c>
      <c r="D74" s="14" t="s">
        <v>133</v>
      </c>
      <c r="E74" s="47">
        <f t="shared" ref="E74:J74" si="16">E78</f>
        <v>1</v>
      </c>
      <c r="F74" s="48">
        <f t="shared" si="16"/>
        <v>3871.8</v>
      </c>
      <c r="G74" s="49">
        <f t="shared" si="16"/>
        <v>3871.8</v>
      </c>
      <c r="H74" s="47">
        <f t="shared" si="16"/>
        <v>1</v>
      </c>
      <c r="I74" s="48">
        <f t="shared" si="16"/>
        <v>0</v>
      </c>
      <c r="J74" s="49">
        <f t="shared" si="16"/>
        <v>0</v>
      </c>
      <c r="K74" s="88" t="str">
        <f t="shared" si="15"/>
        <v/>
      </c>
    </row>
    <row r="75" spans="1:11" ht="20.399999999999999" x14ac:dyDescent="0.3">
      <c r="A75" s="5" t="s">
        <v>134</v>
      </c>
      <c r="B75" s="6" t="s">
        <v>17</v>
      </c>
      <c r="C75" s="6" t="s">
        <v>18</v>
      </c>
      <c r="D75" s="16" t="s">
        <v>135</v>
      </c>
      <c r="E75" s="53">
        <v>6</v>
      </c>
      <c r="F75" s="54">
        <v>213.95</v>
      </c>
      <c r="G75" s="55">
        <f>ROUND(E75*F75,2)</f>
        <v>1283.7</v>
      </c>
      <c r="H75" s="53">
        <v>6</v>
      </c>
      <c r="I75" s="87"/>
      <c r="J75" s="55">
        <f>ROUND(H75*I75,2)</f>
        <v>0</v>
      </c>
      <c r="K75" s="88" t="str">
        <f t="shared" si="15"/>
        <v/>
      </c>
    </row>
    <row r="76" spans="1:11" x14ac:dyDescent="0.3">
      <c r="A76" s="5" t="s">
        <v>136</v>
      </c>
      <c r="B76" s="6" t="s">
        <v>17</v>
      </c>
      <c r="C76" s="6" t="s">
        <v>18</v>
      </c>
      <c r="D76" s="16" t="s">
        <v>137</v>
      </c>
      <c r="E76" s="53">
        <v>6</v>
      </c>
      <c r="F76" s="54">
        <v>113.35</v>
      </c>
      <c r="G76" s="55">
        <f>ROUND(E76*F76,2)</f>
        <v>680.1</v>
      </c>
      <c r="H76" s="53">
        <v>6</v>
      </c>
      <c r="I76" s="87"/>
      <c r="J76" s="55">
        <f>ROUND(H76*I76,2)</f>
        <v>0</v>
      </c>
      <c r="K76" s="88" t="str">
        <f t="shared" si="15"/>
        <v/>
      </c>
    </row>
    <row r="77" spans="1:11" ht="20.399999999999999" x14ac:dyDescent="0.3">
      <c r="A77" s="5" t="s">
        <v>138</v>
      </c>
      <c r="B77" s="6" t="s">
        <v>17</v>
      </c>
      <c r="C77" s="6" t="s">
        <v>18</v>
      </c>
      <c r="D77" s="16" t="s">
        <v>139</v>
      </c>
      <c r="E77" s="53">
        <v>1</v>
      </c>
      <c r="F77" s="54">
        <v>1908</v>
      </c>
      <c r="G77" s="55">
        <f>ROUND(E77*F77,2)</f>
        <v>1908</v>
      </c>
      <c r="H77" s="53">
        <v>1</v>
      </c>
      <c r="I77" s="87"/>
      <c r="J77" s="55">
        <f>ROUND(H77*I77,2)</f>
        <v>0</v>
      </c>
      <c r="K77" s="88" t="str">
        <f t="shared" si="15"/>
        <v/>
      </c>
    </row>
    <row r="78" spans="1:11" x14ac:dyDescent="0.3">
      <c r="A78" s="7"/>
      <c r="B78" s="7"/>
      <c r="C78" s="7"/>
      <c r="D78" s="17" t="s">
        <v>140</v>
      </c>
      <c r="E78" s="53">
        <v>1</v>
      </c>
      <c r="F78" s="56">
        <f>SUM(G75:G77)</f>
        <v>3871.8</v>
      </c>
      <c r="G78" s="57">
        <f>ROUND(E78*F78,2)</f>
        <v>3871.8</v>
      </c>
      <c r="H78" s="53">
        <v>1</v>
      </c>
      <c r="I78" s="56">
        <f>SUM(J75:J77)</f>
        <v>0</v>
      </c>
      <c r="J78" s="57">
        <f>ROUND(H78*I78,2)</f>
        <v>0</v>
      </c>
      <c r="K78" s="88" t="str">
        <f t="shared" si="15"/>
        <v/>
      </c>
    </row>
    <row r="79" spans="1:11" ht="1.05" customHeight="1" x14ac:dyDescent="0.3">
      <c r="A79" s="8"/>
      <c r="B79" s="8"/>
      <c r="C79" s="8"/>
      <c r="D79" s="18"/>
      <c r="E79" s="58"/>
      <c r="F79" s="8"/>
      <c r="G79" s="59"/>
      <c r="H79" s="58"/>
      <c r="I79" s="8"/>
      <c r="J79" s="59"/>
      <c r="K79" s="88" t="str">
        <f t="shared" si="15"/>
        <v/>
      </c>
    </row>
    <row r="80" spans="1:11" x14ac:dyDescent="0.3">
      <c r="A80" s="3" t="s">
        <v>141</v>
      </c>
      <c r="B80" s="3" t="s">
        <v>9</v>
      </c>
      <c r="C80" s="3" t="s">
        <v>10</v>
      </c>
      <c r="D80" s="14" t="s">
        <v>142</v>
      </c>
      <c r="E80" s="47">
        <f t="shared" ref="E80:J80" si="17">E94</f>
        <v>1</v>
      </c>
      <c r="F80" s="48">
        <f t="shared" si="17"/>
        <v>61330.02</v>
      </c>
      <c r="G80" s="49">
        <f t="shared" si="17"/>
        <v>61330.02</v>
      </c>
      <c r="H80" s="47">
        <f t="shared" si="17"/>
        <v>1</v>
      </c>
      <c r="I80" s="48">
        <f t="shared" si="17"/>
        <v>0</v>
      </c>
      <c r="J80" s="49">
        <f t="shared" si="17"/>
        <v>0</v>
      </c>
      <c r="K80" s="88" t="str">
        <f t="shared" si="15"/>
        <v/>
      </c>
    </row>
    <row r="81" spans="1:11" x14ac:dyDescent="0.3">
      <c r="A81" s="4" t="s">
        <v>143</v>
      </c>
      <c r="B81" s="4" t="s">
        <v>9</v>
      </c>
      <c r="C81" s="4" t="s">
        <v>10</v>
      </c>
      <c r="D81" s="15" t="s">
        <v>144</v>
      </c>
      <c r="E81" s="50">
        <f t="shared" ref="E81:J81" si="18">E85</f>
        <v>1</v>
      </c>
      <c r="F81" s="51">
        <f t="shared" si="18"/>
        <v>695.82</v>
      </c>
      <c r="G81" s="52">
        <f t="shared" si="18"/>
        <v>695.82</v>
      </c>
      <c r="H81" s="50">
        <f t="shared" si="18"/>
        <v>1</v>
      </c>
      <c r="I81" s="51">
        <f t="shared" si="18"/>
        <v>0</v>
      </c>
      <c r="J81" s="52">
        <f t="shared" si="18"/>
        <v>0</v>
      </c>
      <c r="K81" s="88" t="str">
        <f t="shared" si="15"/>
        <v/>
      </c>
    </row>
    <row r="82" spans="1:11" ht="20.399999999999999" x14ac:dyDescent="0.3">
      <c r="A82" s="5" t="s">
        <v>145</v>
      </c>
      <c r="B82" s="6" t="s">
        <v>17</v>
      </c>
      <c r="C82" s="6" t="s">
        <v>18</v>
      </c>
      <c r="D82" s="16" t="s">
        <v>146</v>
      </c>
      <c r="E82" s="53">
        <v>8</v>
      </c>
      <c r="F82" s="54">
        <v>64.06</v>
      </c>
      <c r="G82" s="55">
        <f>ROUND(E82*F82,2)</f>
        <v>512.48</v>
      </c>
      <c r="H82" s="53">
        <v>8</v>
      </c>
      <c r="I82" s="87"/>
      <c r="J82" s="55">
        <f>ROUND(H82*I82,2)</f>
        <v>0</v>
      </c>
      <c r="K82" s="88" t="str">
        <f t="shared" si="15"/>
        <v/>
      </c>
    </row>
    <row r="83" spans="1:11" ht="20.399999999999999" x14ac:dyDescent="0.3">
      <c r="A83" s="5" t="s">
        <v>147</v>
      </c>
      <c r="B83" s="6" t="s">
        <v>17</v>
      </c>
      <c r="C83" s="6" t="s">
        <v>18</v>
      </c>
      <c r="D83" s="16" t="s">
        <v>148</v>
      </c>
      <c r="E83" s="53">
        <v>2</v>
      </c>
      <c r="F83" s="54">
        <v>59.07</v>
      </c>
      <c r="G83" s="55">
        <f>ROUND(E83*F83,2)</f>
        <v>118.14</v>
      </c>
      <c r="H83" s="53">
        <v>2</v>
      </c>
      <c r="I83" s="87"/>
      <c r="J83" s="55">
        <f>ROUND(H83*I83,2)</f>
        <v>0</v>
      </c>
      <c r="K83" s="88" t="str">
        <f t="shared" si="15"/>
        <v/>
      </c>
    </row>
    <row r="84" spans="1:11" ht="20.399999999999999" x14ac:dyDescent="0.3">
      <c r="A84" s="5" t="s">
        <v>149</v>
      </c>
      <c r="B84" s="6" t="s">
        <v>17</v>
      </c>
      <c r="C84" s="6" t="s">
        <v>18</v>
      </c>
      <c r="D84" s="16" t="s">
        <v>150</v>
      </c>
      <c r="E84" s="53">
        <v>2</v>
      </c>
      <c r="F84" s="54">
        <v>32.6</v>
      </c>
      <c r="G84" s="55">
        <f>ROUND(E84*F84,2)</f>
        <v>65.2</v>
      </c>
      <c r="H84" s="53">
        <v>2</v>
      </c>
      <c r="I84" s="87"/>
      <c r="J84" s="55">
        <f>ROUND(H84*I84,2)</f>
        <v>0</v>
      </c>
      <c r="K84" s="88" t="str">
        <f t="shared" si="15"/>
        <v/>
      </c>
    </row>
    <row r="85" spans="1:11" x14ac:dyDescent="0.3">
      <c r="A85" s="7"/>
      <c r="B85" s="7"/>
      <c r="C85" s="7"/>
      <c r="D85" s="17" t="s">
        <v>151</v>
      </c>
      <c r="E85" s="53">
        <v>1</v>
      </c>
      <c r="F85" s="56">
        <f>SUM(G82:G84)</f>
        <v>695.82</v>
      </c>
      <c r="G85" s="57">
        <f>ROUND(E85*F85,2)</f>
        <v>695.82</v>
      </c>
      <c r="H85" s="53">
        <v>1</v>
      </c>
      <c r="I85" s="56">
        <f>SUM(J82:J84)</f>
        <v>0</v>
      </c>
      <c r="J85" s="57">
        <f>ROUND(H85*I85,2)</f>
        <v>0</v>
      </c>
      <c r="K85" s="88" t="str">
        <f t="shared" si="15"/>
        <v/>
      </c>
    </row>
    <row r="86" spans="1:11" ht="1.05" customHeight="1" x14ac:dyDescent="0.3">
      <c r="A86" s="8"/>
      <c r="B86" s="8"/>
      <c r="C86" s="8"/>
      <c r="D86" s="18"/>
      <c r="E86" s="58"/>
      <c r="F86" s="8"/>
      <c r="G86" s="59"/>
      <c r="H86" s="58"/>
      <c r="I86" s="8"/>
      <c r="J86" s="59"/>
      <c r="K86" s="88" t="str">
        <f t="shared" si="15"/>
        <v/>
      </c>
    </row>
    <row r="87" spans="1:11" x14ac:dyDescent="0.3">
      <c r="A87" s="4" t="s">
        <v>152</v>
      </c>
      <c r="B87" s="4" t="s">
        <v>9</v>
      </c>
      <c r="C87" s="4" t="s">
        <v>10</v>
      </c>
      <c r="D87" s="15" t="s">
        <v>153</v>
      </c>
      <c r="E87" s="50">
        <f t="shared" ref="E87:J87" si="19">E92</f>
        <v>1</v>
      </c>
      <c r="F87" s="51">
        <f t="shared" si="19"/>
        <v>60634.2</v>
      </c>
      <c r="G87" s="52">
        <f t="shared" si="19"/>
        <v>60634.2</v>
      </c>
      <c r="H87" s="50">
        <f t="shared" si="19"/>
        <v>1</v>
      </c>
      <c r="I87" s="51">
        <f t="shared" si="19"/>
        <v>0</v>
      </c>
      <c r="J87" s="52">
        <f t="shared" si="19"/>
        <v>0</v>
      </c>
      <c r="K87" s="88" t="str">
        <f t="shared" si="15"/>
        <v/>
      </c>
    </row>
    <row r="88" spans="1:11" ht="20.399999999999999" x14ac:dyDescent="0.3">
      <c r="A88" s="5" t="s">
        <v>154</v>
      </c>
      <c r="B88" s="6" t="s">
        <v>17</v>
      </c>
      <c r="C88" s="6" t="s">
        <v>94</v>
      </c>
      <c r="D88" s="16" t="s">
        <v>155</v>
      </c>
      <c r="E88" s="53">
        <v>50</v>
      </c>
      <c r="F88" s="54">
        <v>30</v>
      </c>
      <c r="G88" s="55">
        <f>ROUND(E88*F88,2)</f>
        <v>1500</v>
      </c>
      <c r="H88" s="53">
        <v>50</v>
      </c>
      <c r="I88" s="87"/>
      <c r="J88" s="55">
        <f>ROUND(H88*I88,2)</f>
        <v>0</v>
      </c>
      <c r="K88" s="88" t="str">
        <f t="shared" si="15"/>
        <v/>
      </c>
    </row>
    <row r="89" spans="1:11" ht="30.6" x14ac:dyDescent="0.3">
      <c r="A89" s="5" t="s">
        <v>156</v>
      </c>
      <c r="B89" s="6" t="s">
        <v>17</v>
      </c>
      <c r="C89" s="6" t="s">
        <v>97</v>
      </c>
      <c r="D89" s="16" t="s">
        <v>157</v>
      </c>
      <c r="E89" s="53">
        <v>6</v>
      </c>
      <c r="F89" s="54">
        <v>246.1</v>
      </c>
      <c r="G89" s="55">
        <f>ROUND(E89*F89,2)</f>
        <v>1476.6</v>
      </c>
      <c r="H89" s="53">
        <v>6</v>
      </c>
      <c r="I89" s="87"/>
      <c r="J89" s="55">
        <f>ROUND(H89*I89,2)</f>
        <v>0</v>
      </c>
      <c r="K89" s="88" t="str">
        <f t="shared" si="15"/>
        <v/>
      </c>
    </row>
    <row r="90" spans="1:11" ht="20.399999999999999" x14ac:dyDescent="0.3">
      <c r="A90" s="5" t="s">
        <v>158</v>
      </c>
      <c r="B90" s="6" t="s">
        <v>17</v>
      </c>
      <c r="C90" s="6" t="s">
        <v>69</v>
      </c>
      <c r="D90" s="16" t="s">
        <v>159</v>
      </c>
      <c r="E90" s="53">
        <v>80</v>
      </c>
      <c r="F90" s="54">
        <v>72.27</v>
      </c>
      <c r="G90" s="55">
        <f>ROUND(E90*F90,2)</f>
        <v>5781.6</v>
      </c>
      <c r="H90" s="53">
        <v>80</v>
      </c>
      <c r="I90" s="87"/>
      <c r="J90" s="55">
        <f>ROUND(H90*I90,2)</f>
        <v>0</v>
      </c>
      <c r="K90" s="88" t="str">
        <f t="shared" si="15"/>
        <v/>
      </c>
    </row>
    <row r="91" spans="1:11" ht="30.6" x14ac:dyDescent="0.3">
      <c r="A91" s="5" t="s">
        <v>160</v>
      </c>
      <c r="B91" s="6" t="s">
        <v>17</v>
      </c>
      <c r="C91" s="6" t="s">
        <v>97</v>
      </c>
      <c r="D91" s="16" t="s">
        <v>161</v>
      </c>
      <c r="E91" s="53">
        <v>360</v>
      </c>
      <c r="F91" s="54">
        <v>144.1</v>
      </c>
      <c r="G91" s="55">
        <f>ROUND(E91*F91,2)</f>
        <v>51876</v>
      </c>
      <c r="H91" s="53">
        <v>360</v>
      </c>
      <c r="I91" s="87"/>
      <c r="J91" s="55">
        <f>ROUND(H91*I91,2)</f>
        <v>0</v>
      </c>
      <c r="K91" s="88" t="str">
        <f t="shared" si="15"/>
        <v/>
      </c>
    </row>
    <row r="92" spans="1:11" x14ac:dyDescent="0.3">
      <c r="A92" s="7"/>
      <c r="B92" s="7"/>
      <c r="C92" s="7"/>
      <c r="D92" s="17" t="s">
        <v>162</v>
      </c>
      <c r="E92" s="53">
        <v>1</v>
      </c>
      <c r="F92" s="56">
        <f>SUM(G88:G91)</f>
        <v>60634.2</v>
      </c>
      <c r="G92" s="57">
        <f>ROUND(E92*F92,2)</f>
        <v>60634.2</v>
      </c>
      <c r="H92" s="53">
        <v>1</v>
      </c>
      <c r="I92" s="56">
        <f>SUM(J88:J91)</f>
        <v>0</v>
      </c>
      <c r="J92" s="57">
        <f>ROUND(H92*I92,2)</f>
        <v>0</v>
      </c>
      <c r="K92" s="88" t="str">
        <f t="shared" si="15"/>
        <v/>
      </c>
    </row>
    <row r="93" spans="1:11" ht="1.05" customHeight="1" x14ac:dyDescent="0.3">
      <c r="A93" s="8"/>
      <c r="B93" s="8"/>
      <c r="C93" s="8"/>
      <c r="D93" s="18"/>
      <c r="E93" s="58"/>
      <c r="F93" s="8"/>
      <c r="G93" s="59"/>
      <c r="H93" s="58"/>
      <c r="I93" s="8"/>
      <c r="J93" s="59"/>
      <c r="K93" s="88" t="str">
        <f t="shared" si="15"/>
        <v/>
      </c>
    </row>
    <row r="94" spans="1:11" x14ac:dyDescent="0.3">
      <c r="A94" s="7"/>
      <c r="B94" s="7"/>
      <c r="C94" s="7"/>
      <c r="D94" s="17" t="s">
        <v>163</v>
      </c>
      <c r="E94" s="53">
        <v>1</v>
      </c>
      <c r="F94" s="56">
        <f>G81+G87</f>
        <v>61330.02</v>
      </c>
      <c r="G94" s="57">
        <f>ROUND(E94*F94,2)</f>
        <v>61330.02</v>
      </c>
      <c r="H94" s="53">
        <v>1</v>
      </c>
      <c r="I94" s="56">
        <f>J81+J87</f>
        <v>0</v>
      </c>
      <c r="J94" s="57">
        <f>ROUND(H94*I94,2)</f>
        <v>0</v>
      </c>
      <c r="K94" s="88" t="str">
        <f t="shared" si="15"/>
        <v/>
      </c>
    </row>
    <row r="95" spans="1:11" ht="1.05" customHeight="1" x14ac:dyDescent="0.3">
      <c r="A95" s="8"/>
      <c r="B95" s="8"/>
      <c r="C95" s="8"/>
      <c r="D95" s="18"/>
      <c r="E95" s="58"/>
      <c r="F95" s="8"/>
      <c r="G95" s="59"/>
      <c r="H95" s="58"/>
      <c r="I95" s="8"/>
      <c r="J95" s="59"/>
      <c r="K95" s="88" t="str">
        <f t="shared" si="15"/>
        <v/>
      </c>
    </row>
    <row r="96" spans="1:11" x14ac:dyDescent="0.3">
      <c r="A96" s="3" t="s">
        <v>164</v>
      </c>
      <c r="B96" s="3" t="s">
        <v>9</v>
      </c>
      <c r="C96" s="3" t="s">
        <v>10</v>
      </c>
      <c r="D96" s="14" t="s">
        <v>165</v>
      </c>
      <c r="E96" s="47">
        <f t="shared" ref="E96:J96" si="20">E238</f>
        <v>1</v>
      </c>
      <c r="F96" s="48">
        <f t="shared" si="20"/>
        <v>33973.699999999997</v>
      </c>
      <c r="G96" s="49">
        <f t="shared" si="20"/>
        <v>33973.699999999997</v>
      </c>
      <c r="H96" s="47">
        <f t="shared" si="20"/>
        <v>1</v>
      </c>
      <c r="I96" s="48">
        <f t="shared" si="20"/>
        <v>0</v>
      </c>
      <c r="J96" s="49">
        <f t="shared" si="20"/>
        <v>0</v>
      </c>
      <c r="K96" s="88" t="str">
        <f t="shared" si="15"/>
        <v/>
      </c>
    </row>
    <row r="97" spans="1:11" x14ac:dyDescent="0.3">
      <c r="A97" s="4" t="s">
        <v>166</v>
      </c>
      <c r="B97" s="4" t="s">
        <v>9</v>
      </c>
      <c r="C97" s="4" t="s">
        <v>10</v>
      </c>
      <c r="D97" s="15" t="s">
        <v>167</v>
      </c>
      <c r="E97" s="50">
        <f t="shared" ref="E97:J97" si="21">E153</f>
        <v>1</v>
      </c>
      <c r="F97" s="51">
        <f t="shared" si="21"/>
        <v>16268.56</v>
      </c>
      <c r="G97" s="52">
        <f t="shared" si="21"/>
        <v>16268.56</v>
      </c>
      <c r="H97" s="50">
        <f t="shared" si="21"/>
        <v>1</v>
      </c>
      <c r="I97" s="51">
        <f t="shared" si="21"/>
        <v>0</v>
      </c>
      <c r="J97" s="52">
        <f t="shared" si="21"/>
        <v>0</v>
      </c>
      <c r="K97" s="88" t="str">
        <f t="shared" si="15"/>
        <v/>
      </c>
    </row>
    <row r="98" spans="1:11" x14ac:dyDescent="0.3">
      <c r="A98" s="9" t="s">
        <v>168</v>
      </c>
      <c r="B98" s="9" t="s">
        <v>9</v>
      </c>
      <c r="C98" s="9" t="s">
        <v>10</v>
      </c>
      <c r="D98" s="19" t="s">
        <v>169</v>
      </c>
      <c r="E98" s="60">
        <f t="shared" ref="E98:J98" si="22">E142</f>
        <v>1</v>
      </c>
      <c r="F98" s="61">
        <f t="shared" si="22"/>
        <v>13829.96</v>
      </c>
      <c r="G98" s="62">
        <f t="shared" si="22"/>
        <v>13829.96</v>
      </c>
      <c r="H98" s="60">
        <f t="shared" si="22"/>
        <v>1</v>
      </c>
      <c r="I98" s="61">
        <f t="shared" si="22"/>
        <v>0</v>
      </c>
      <c r="J98" s="62">
        <f t="shared" si="22"/>
        <v>0</v>
      </c>
      <c r="K98" s="88" t="str">
        <f t="shared" si="15"/>
        <v/>
      </c>
    </row>
    <row r="99" spans="1:11" x14ac:dyDescent="0.3">
      <c r="A99" s="10" t="s">
        <v>170</v>
      </c>
      <c r="B99" s="10" t="s">
        <v>9</v>
      </c>
      <c r="C99" s="10" t="s">
        <v>10</v>
      </c>
      <c r="D99" s="20" t="s">
        <v>171</v>
      </c>
      <c r="E99" s="63">
        <f t="shared" ref="E99:J99" si="23">E104</f>
        <v>1</v>
      </c>
      <c r="F99" s="64">
        <f t="shared" si="23"/>
        <v>2958.08</v>
      </c>
      <c r="G99" s="65">
        <f t="shared" si="23"/>
        <v>2958.08</v>
      </c>
      <c r="H99" s="63">
        <f t="shared" si="23"/>
        <v>1</v>
      </c>
      <c r="I99" s="64">
        <f t="shared" si="23"/>
        <v>0</v>
      </c>
      <c r="J99" s="65">
        <f t="shared" si="23"/>
        <v>0</v>
      </c>
      <c r="K99" s="88" t="str">
        <f t="shared" si="15"/>
        <v/>
      </c>
    </row>
    <row r="100" spans="1:11" x14ac:dyDescent="0.3">
      <c r="A100" s="5" t="s">
        <v>172</v>
      </c>
      <c r="B100" s="6" t="s">
        <v>17</v>
      </c>
      <c r="C100" s="6" t="s">
        <v>18</v>
      </c>
      <c r="D100" s="16" t="s">
        <v>173</v>
      </c>
      <c r="E100" s="53">
        <v>1200</v>
      </c>
      <c r="F100" s="54">
        <v>0.6</v>
      </c>
      <c r="G100" s="55">
        <f>ROUND(E100*F100,2)</f>
        <v>720</v>
      </c>
      <c r="H100" s="53">
        <v>1200</v>
      </c>
      <c r="I100" s="87"/>
      <c r="J100" s="55">
        <f>ROUND(H100*I100,2)</f>
        <v>0</v>
      </c>
      <c r="K100" s="88" t="str">
        <f t="shared" si="15"/>
        <v/>
      </c>
    </row>
    <row r="101" spans="1:11" ht="20.399999999999999" x14ac:dyDescent="0.3">
      <c r="A101" s="5" t="s">
        <v>174</v>
      </c>
      <c r="B101" s="6" t="s">
        <v>17</v>
      </c>
      <c r="C101" s="6" t="s">
        <v>18</v>
      </c>
      <c r="D101" s="16" t="s">
        <v>175</v>
      </c>
      <c r="E101" s="53">
        <v>16</v>
      </c>
      <c r="F101" s="54">
        <v>1.38</v>
      </c>
      <c r="G101" s="55">
        <f>ROUND(E101*F101,2)</f>
        <v>22.08</v>
      </c>
      <c r="H101" s="53">
        <v>16</v>
      </c>
      <c r="I101" s="87"/>
      <c r="J101" s="55">
        <f>ROUND(H101*I101,2)</f>
        <v>0</v>
      </c>
      <c r="K101" s="88" t="str">
        <f t="shared" si="15"/>
        <v/>
      </c>
    </row>
    <row r="102" spans="1:11" ht="20.399999999999999" x14ac:dyDescent="0.3">
      <c r="A102" s="5" t="s">
        <v>176</v>
      </c>
      <c r="B102" s="6" t="s">
        <v>17</v>
      </c>
      <c r="C102" s="6" t="s">
        <v>18</v>
      </c>
      <c r="D102" s="16" t="s">
        <v>177</v>
      </c>
      <c r="E102" s="53">
        <v>1100</v>
      </c>
      <c r="F102" s="54">
        <v>0.24</v>
      </c>
      <c r="G102" s="55">
        <f>ROUND(E102*F102,2)</f>
        <v>264</v>
      </c>
      <c r="H102" s="53">
        <v>1100</v>
      </c>
      <c r="I102" s="87"/>
      <c r="J102" s="55">
        <f>ROUND(H102*I102,2)</f>
        <v>0</v>
      </c>
      <c r="K102" s="88" t="str">
        <f t="shared" si="15"/>
        <v/>
      </c>
    </row>
    <row r="103" spans="1:11" ht="20.399999999999999" x14ac:dyDescent="0.3">
      <c r="A103" s="5" t="s">
        <v>178</v>
      </c>
      <c r="B103" s="6" t="s">
        <v>17</v>
      </c>
      <c r="C103" s="6" t="s">
        <v>18</v>
      </c>
      <c r="D103" s="16" t="s">
        <v>179</v>
      </c>
      <c r="E103" s="53">
        <v>400</v>
      </c>
      <c r="F103" s="54">
        <v>4.88</v>
      </c>
      <c r="G103" s="55">
        <f>ROUND(E103*F103,2)</f>
        <v>1952</v>
      </c>
      <c r="H103" s="53">
        <v>400</v>
      </c>
      <c r="I103" s="87"/>
      <c r="J103" s="55">
        <f>ROUND(H103*I103,2)</f>
        <v>0</v>
      </c>
      <c r="K103" s="88" t="str">
        <f t="shared" si="15"/>
        <v/>
      </c>
    </row>
    <row r="104" spans="1:11" x14ac:dyDescent="0.3">
      <c r="A104" s="7"/>
      <c r="B104" s="7"/>
      <c r="C104" s="7"/>
      <c r="D104" s="17" t="s">
        <v>180</v>
      </c>
      <c r="E104" s="53">
        <v>1</v>
      </c>
      <c r="F104" s="56">
        <f>SUM(G100:G103)</f>
        <v>2958.08</v>
      </c>
      <c r="G104" s="57">
        <f>ROUND(E104*F104,2)</f>
        <v>2958.08</v>
      </c>
      <c r="H104" s="53">
        <v>1</v>
      </c>
      <c r="I104" s="56">
        <f>SUM(J100:J103)</f>
        <v>0</v>
      </c>
      <c r="J104" s="57">
        <f>ROUND(H104*I104,2)</f>
        <v>0</v>
      </c>
      <c r="K104" s="88" t="str">
        <f t="shared" si="15"/>
        <v/>
      </c>
    </row>
    <row r="105" spans="1:11" ht="1.05" customHeight="1" x14ac:dyDescent="0.3">
      <c r="A105" s="8"/>
      <c r="B105" s="8"/>
      <c r="C105" s="8"/>
      <c r="D105" s="18"/>
      <c r="E105" s="58"/>
      <c r="F105" s="8"/>
      <c r="G105" s="59"/>
      <c r="H105" s="58"/>
      <c r="I105" s="8"/>
      <c r="J105" s="59"/>
      <c r="K105" s="88" t="str">
        <f t="shared" si="15"/>
        <v/>
      </c>
    </row>
    <row r="106" spans="1:11" x14ac:dyDescent="0.3">
      <c r="A106" s="10" t="s">
        <v>181</v>
      </c>
      <c r="B106" s="10" t="s">
        <v>9</v>
      </c>
      <c r="C106" s="10" t="s">
        <v>10</v>
      </c>
      <c r="D106" s="20" t="s">
        <v>182</v>
      </c>
      <c r="E106" s="63">
        <f t="shared" ref="E106:J106" si="24">E109</f>
        <v>1</v>
      </c>
      <c r="F106" s="64">
        <f t="shared" si="24"/>
        <v>2335.8000000000002</v>
      </c>
      <c r="G106" s="65">
        <f t="shared" si="24"/>
        <v>2335.8000000000002</v>
      </c>
      <c r="H106" s="63">
        <f t="shared" si="24"/>
        <v>1</v>
      </c>
      <c r="I106" s="64">
        <f t="shared" si="24"/>
        <v>0</v>
      </c>
      <c r="J106" s="65">
        <f t="shared" si="24"/>
        <v>0</v>
      </c>
      <c r="K106" s="88" t="str">
        <f t="shared" si="15"/>
        <v/>
      </c>
    </row>
    <row r="107" spans="1:11" ht="20.399999999999999" x14ac:dyDescent="0.3">
      <c r="A107" s="5" t="s">
        <v>183</v>
      </c>
      <c r="B107" s="6" t="s">
        <v>17</v>
      </c>
      <c r="C107" s="6" t="s">
        <v>18</v>
      </c>
      <c r="D107" s="16" t="s">
        <v>184</v>
      </c>
      <c r="E107" s="53">
        <v>220</v>
      </c>
      <c r="F107" s="54">
        <v>9.75</v>
      </c>
      <c r="G107" s="55">
        <f>ROUND(E107*F107,2)</f>
        <v>2145</v>
      </c>
      <c r="H107" s="53">
        <v>220</v>
      </c>
      <c r="I107" s="87"/>
      <c r="J107" s="55">
        <f>ROUND(H107*I107,2)</f>
        <v>0</v>
      </c>
      <c r="K107" s="88" t="str">
        <f t="shared" si="15"/>
        <v/>
      </c>
    </row>
    <row r="108" spans="1:11" x14ac:dyDescent="0.3">
      <c r="A108" s="5" t="s">
        <v>185</v>
      </c>
      <c r="B108" s="6" t="s">
        <v>17</v>
      </c>
      <c r="C108" s="6" t="s">
        <v>18</v>
      </c>
      <c r="D108" s="16" t="s">
        <v>186</v>
      </c>
      <c r="E108" s="53">
        <v>60</v>
      </c>
      <c r="F108" s="54">
        <v>3.18</v>
      </c>
      <c r="G108" s="55">
        <f>ROUND(E108*F108,2)</f>
        <v>190.8</v>
      </c>
      <c r="H108" s="53">
        <v>60</v>
      </c>
      <c r="I108" s="87"/>
      <c r="J108" s="55">
        <f>ROUND(H108*I108,2)</f>
        <v>0</v>
      </c>
      <c r="K108" s="88" t="str">
        <f t="shared" si="15"/>
        <v/>
      </c>
    </row>
    <row r="109" spans="1:11" x14ac:dyDescent="0.3">
      <c r="A109" s="7"/>
      <c r="B109" s="7"/>
      <c r="C109" s="7"/>
      <c r="D109" s="17" t="s">
        <v>187</v>
      </c>
      <c r="E109" s="53">
        <v>1</v>
      </c>
      <c r="F109" s="56">
        <f>SUM(G107:G108)</f>
        <v>2335.8000000000002</v>
      </c>
      <c r="G109" s="57">
        <f>ROUND(E109*F109,2)</f>
        <v>2335.8000000000002</v>
      </c>
      <c r="H109" s="53">
        <v>1</v>
      </c>
      <c r="I109" s="56">
        <f>SUM(J107:J108)</f>
        <v>0</v>
      </c>
      <c r="J109" s="57">
        <f>ROUND(H109*I109,2)</f>
        <v>0</v>
      </c>
      <c r="K109" s="88" t="str">
        <f t="shared" si="15"/>
        <v/>
      </c>
    </row>
    <row r="110" spans="1:11" ht="1.05" customHeight="1" x14ac:dyDescent="0.3">
      <c r="A110" s="8"/>
      <c r="B110" s="8"/>
      <c r="C110" s="8"/>
      <c r="D110" s="18"/>
      <c r="E110" s="58"/>
      <c r="F110" s="8"/>
      <c r="G110" s="59"/>
      <c r="H110" s="58"/>
      <c r="I110" s="8"/>
      <c r="J110" s="59"/>
      <c r="K110" s="88" t="str">
        <f t="shared" si="15"/>
        <v/>
      </c>
    </row>
    <row r="111" spans="1:11" x14ac:dyDescent="0.3">
      <c r="A111" s="10" t="s">
        <v>188</v>
      </c>
      <c r="B111" s="10" t="s">
        <v>9</v>
      </c>
      <c r="C111" s="10" t="s">
        <v>10</v>
      </c>
      <c r="D111" s="20" t="s">
        <v>189</v>
      </c>
      <c r="E111" s="63">
        <f t="shared" ref="E111:J111" si="25">E121</f>
        <v>1</v>
      </c>
      <c r="F111" s="64">
        <f t="shared" si="25"/>
        <v>2640.04</v>
      </c>
      <c r="G111" s="65">
        <f t="shared" si="25"/>
        <v>2640.04</v>
      </c>
      <c r="H111" s="63">
        <f t="shared" si="25"/>
        <v>1</v>
      </c>
      <c r="I111" s="64">
        <f t="shared" si="25"/>
        <v>0</v>
      </c>
      <c r="J111" s="65">
        <f t="shared" si="25"/>
        <v>0</v>
      </c>
      <c r="K111" s="88" t="str">
        <f t="shared" si="15"/>
        <v/>
      </c>
    </row>
    <row r="112" spans="1:11" x14ac:dyDescent="0.3">
      <c r="A112" s="5" t="s">
        <v>190</v>
      </c>
      <c r="B112" s="6" t="s">
        <v>17</v>
      </c>
      <c r="C112" s="6" t="s">
        <v>18</v>
      </c>
      <c r="D112" s="16" t="s">
        <v>191</v>
      </c>
      <c r="E112" s="53">
        <v>20</v>
      </c>
      <c r="F112" s="54">
        <v>13.41</v>
      </c>
      <c r="G112" s="55">
        <f t="shared" ref="G112:G121" si="26">ROUND(E112*F112,2)</f>
        <v>268.2</v>
      </c>
      <c r="H112" s="53">
        <v>20</v>
      </c>
      <c r="I112" s="87"/>
      <c r="J112" s="55">
        <f t="shared" ref="J112:J121" si="27">ROUND(H112*I112,2)</f>
        <v>0</v>
      </c>
      <c r="K112" s="88" t="str">
        <f t="shared" si="15"/>
        <v/>
      </c>
    </row>
    <row r="113" spans="1:11" ht="20.399999999999999" x14ac:dyDescent="0.3">
      <c r="A113" s="5" t="s">
        <v>192</v>
      </c>
      <c r="B113" s="6" t="s">
        <v>17</v>
      </c>
      <c r="C113" s="6" t="s">
        <v>18</v>
      </c>
      <c r="D113" s="16" t="s">
        <v>193</v>
      </c>
      <c r="E113" s="53">
        <v>20</v>
      </c>
      <c r="F113" s="54">
        <v>82.68</v>
      </c>
      <c r="G113" s="55">
        <f t="shared" si="26"/>
        <v>1653.6</v>
      </c>
      <c r="H113" s="53">
        <v>20</v>
      </c>
      <c r="I113" s="87"/>
      <c r="J113" s="55">
        <f t="shared" si="27"/>
        <v>0</v>
      </c>
      <c r="K113" s="88" t="str">
        <f t="shared" si="15"/>
        <v/>
      </c>
    </row>
    <row r="114" spans="1:11" ht="20.399999999999999" x14ac:dyDescent="0.3">
      <c r="A114" s="5" t="s">
        <v>194</v>
      </c>
      <c r="B114" s="6" t="s">
        <v>17</v>
      </c>
      <c r="C114" s="6" t="s">
        <v>18</v>
      </c>
      <c r="D114" s="16" t="s">
        <v>195</v>
      </c>
      <c r="E114" s="53">
        <v>10</v>
      </c>
      <c r="F114" s="54">
        <v>20.260000000000002</v>
      </c>
      <c r="G114" s="55">
        <f t="shared" si="26"/>
        <v>202.6</v>
      </c>
      <c r="H114" s="53">
        <v>10</v>
      </c>
      <c r="I114" s="87"/>
      <c r="J114" s="55">
        <f t="shared" si="27"/>
        <v>0</v>
      </c>
      <c r="K114" s="88" t="str">
        <f t="shared" si="15"/>
        <v/>
      </c>
    </row>
    <row r="115" spans="1:11" ht="20.399999999999999" x14ac:dyDescent="0.3">
      <c r="A115" s="5" t="s">
        <v>196</v>
      </c>
      <c r="B115" s="6" t="s">
        <v>17</v>
      </c>
      <c r="C115" s="6" t="s">
        <v>18</v>
      </c>
      <c r="D115" s="16" t="s">
        <v>197</v>
      </c>
      <c r="E115" s="53">
        <v>2</v>
      </c>
      <c r="F115" s="54">
        <v>30.48</v>
      </c>
      <c r="G115" s="55">
        <f t="shared" si="26"/>
        <v>60.96</v>
      </c>
      <c r="H115" s="53">
        <v>2</v>
      </c>
      <c r="I115" s="87"/>
      <c r="J115" s="55">
        <f t="shared" si="27"/>
        <v>0</v>
      </c>
      <c r="K115" s="88" t="str">
        <f t="shared" si="15"/>
        <v/>
      </c>
    </row>
    <row r="116" spans="1:11" x14ac:dyDescent="0.3">
      <c r="A116" s="5" t="s">
        <v>198</v>
      </c>
      <c r="B116" s="6" t="s">
        <v>17</v>
      </c>
      <c r="C116" s="6" t="s">
        <v>18</v>
      </c>
      <c r="D116" s="16" t="s">
        <v>199</v>
      </c>
      <c r="E116" s="53">
        <v>10</v>
      </c>
      <c r="F116" s="54">
        <v>19.04</v>
      </c>
      <c r="G116" s="55">
        <f t="shared" si="26"/>
        <v>190.4</v>
      </c>
      <c r="H116" s="53">
        <v>10</v>
      </c>
      <c r="I116" s="87"/>
      <c r="J116" s="55">
        <f t="shared" si="27"/>
        <v>0</v>
      </c>
      <c r="K116" s="88" t="str">
        <f t="shared" si="15"/>
        <v/>
      </c>
    </row>
    <row r="117" spans="1:11" x14ac:dyDescent="0.3">
      <c r="A117" s="5" t="s">
        <v>200</v>
      </c>
      <c r="B117" s="6" t="s">
        <v>17</v>
      </c>
      <c r="C117" s="6" t="s">
        <v>18</v>
      </c>
      <c r="D117" s="16" t="s">
        <v>201</v>
      </c>
      <c r="E117" s="53">
        <v>10</v>
      </c>
      <c r="F117" s="54">
        <v>3.66</v>
      </c>
      <c r="G117" s="55">
        <f t="shared" si="26"/>
        <v>36.6</v>
      </c>
      <c r="H117" s="53">
        <v>10</v>
      </c>
      <c r="I117" s="87"/>
      <c r="J117" s="55">
        <f t="shared" si="27"/>
        <v>0</v>
      </c>
      <c r="K117" s="88" t="str">
        <f t="shared" si="15"/>
        <v/>
      </c>
    </row>
    <row r="118" spans="1:11" x14ac:dyDescent="0.3">
      <c r="A118" s="5" t="s">
        <v>202</v>
      </c>
      <c r="B118" s="6" t="s">
        <v>17</v>
      </c>
      <c r="C118" s="6" t="s">
        <v>18</v>
      </c>
      <c r="D118" s="16" t="s">
        <v>203</v>
      </c>
      <c r="E118" s="53">
        <v>10</v>
      </c>
      <c r="F118" s="54">
        <v>0.74</v>
      </c>
      <c r="G118" s="55">
        <f t="shared" si="26"/>
        <v>7.4</v>
      </c>
      <c r="H118" s="53">
        <v>10</v>
      </c>
      <c r="I118" s="87"/>
      <c r="J118" s="55">
        <f t="shared" si="27"/>
        <v>0</v>
      </c>
      <c r="K118" s="88" t="str">
        <f t="shared" si="15"/>
        <v/>
      </c>
    </row>
    <row r="119" spans="1:11" ht="20.399999999999999" x14ac:dyDescent="0.3">
      <c r="A119" s="5" t="s">
        <v>204</v>
      </c>
      <c r="B119" s="6" t="s">
        <v>17</v>
      </c>
      <c r="C119" s="6" t="s">
        <v>18</v>
      </c>
      <c r="D119" s="16" t="s">
        <v>205</v>
      </c>
      <c r="E119" s="53">
        <v>4</v>
      </c>
      <c r="F119" s="54">
        <v>0.37</v>
      </c>
      <c r="G119" s="55">
        <f t="shared" si="26"/>
        <v>1.48</v>
      </c>
      <c r="H119" s="53">
        <v>4</v>
      </c>
      <c r="I119" s="87"/>
      <c r="J119" s="55">
        <f t="shared" si="27"/>
        <v>0</v>
      </c>
      <c r="K119" s="88" t="str">
        <f t="shared" si="15"/>
        <v/>
      </c>
    </row>
    <row r="120" spans="1:11" ht="20.399999999999999" x14ac:dyDescent="0.3">
      <c r="A120" s="5" t="s">
        <v>206</v>
      </c>
      <c r="B120" s="6" t="s">
        <v>17</v>
      </c>
      <c r="C120" s="6" t="s">
        <v>18</v>
      </c>
      <c r="D120" s="16" t="s">
        <v>207</v>
      </c>
      <c r="E120" s="53">
        <v>4</v>
      </c>
      <c r="F120" s="54">
        <v>54.7</v>
      </c>
      <c r="G120" s="55">
        <f t="shared" si="26"/>
        <v>218.8</v>
      </c>
      <c r="H120" s="53">
        <v>4</v>
      </c>
      <c r="I120" s="87"/>
      <c r="J120" s="55">
        <f t="shared" si="27"/>
        <v>0</v>
      </c>
      <c r="K120" s="88" t="str">
        <f t="shared" si="15"/>
        <v/>
      </c>
    </row>
    <row r="121" spans="1:11" x14ac:dyDescent="0.3">
      <c r="A121" s="7"/>
      <c r="B121" s="7"/>
      <c r="C121" s="7"/>
      <c r="D121" s="17" t="s">
        <v>208</v>
      </c>
      <c r="E121" s="53">
        <v>1</v>
      </c>
      <c r="F121" s="56">
        <f>SUM(G112:G120)</f>
        <v>2640.04</v>
      </c>
      <c r="G121" s="57">
        <f t="shared" si="26"/>
        <v>2640.04</v>
      </c>
      <c r="H121" s="53">
        <v>1</v>
      </c>
      <c r="I121" s="56">
        <f>SUM(J112:J120)</f>
        <v>0</v>
      </c>
      <c r="J121" s="57">
        <f t="shared" si="27"/>
        <v>0</v>
      </c>
      <c r="K121" s="88" t="str">
        <f t="shared" si="15"/>
        <v/>
      </c>
    </row>
    <row r="122" spans="1:11" ht="1.05" customHeight="1" x14ac:dyDescent="0.3">
      <c r="A122" s="8"/>
      <c r="B122" s="8"/>
      <c r="C122" s="8"/>
      <c r="D122" s="18"/>
      <c r="E122" s="58"/>
      <c r="F122" s="8"/>
      <c r="G122" s="59"/>
      <c r="H122" s="58"/>
      <c r="I122" s="8"/>
      <c r="J122" s="59"/>
      <c r="K122" s="88" t="str">
        <f t="shared" si="15"/>
        <v/>
      </c>
    </row>
    <row r="123" spans="1:11" x14ac:dyDescent="0.3">
      <c r="A123" s="10" t="s">
        <v>209</v>
      </c>
      <c r="B123" s="10" t="s">
        <v>9</v>
      </c>
      <c r="C123" s="10" t="s">
        <v>10</v>
      </c>
      <c r="D123" s="20" t="s">
        <v>210</v>
      </c>
      <c r="E123" s="63">
        <f t="shared" ref="E123:J123" si="28">E128</f>
        <v>1</v>
      </c>
      <c r="F123" s="64">
        <f t="shared" si="28"/>
        <v>3256</v>
      </c>
      <c r="G123" s="65">
        <f t="shared" si="28"/>
        <v>3256</v>
      </c>
      <c r="H123" s="63">
        <f t="shared" si="28"/>
        <v>1</v>
      </c>
      <c r="I123" s="64">
        <f t="shared" si="28"/>
        <v>0</v>
      </c>
      <c r="J123" s="65">
        <f t="shared" si="28"/>
        <v>0</v>
      </c>
      <c r="K123" s="88" t="str">
        <f t="shared" si="15"/>
        <v/>
      </c>
    </row>
    <row r="124" spans="1:11" ht="20.399999999999999" x14ac:dyDescent="0.3">
      <c r="A124" s="5" t="s">
        <v>211</v>
      </c>
      <c r="B124" s="6" t="s">
        <v>17</v>
      </c>
      <c r="C124" s="6" t="s">
        <v>18</v>
      </c>
      <c r="D124" s="16" t="s">
        <v>212</v>
      </c>
      <c r="E124" s="53">
        <v>10</v>
      </c>
      <c r="F124" s="54">
        <v>20.260000000000002</v>
      </c>
      <c r="G124" s="55">
        <f>ROUND(E124*F124,2)</f>
        <v>202.6</v>
      </c>
      <c r="H124" s="53">
        <v>10</v>
      </c>
      <c r="I124" s="87"/>
      <c r="J124" s="55">
        <f>ROUND(H124*I124,2)</f>
        <v>0</v>
      </c>
      <c r="K124" s="88" t="str">
        <f t="shared" si="15"/>
        <v/>
      </c>
    </row>
    <row r="125" spans="1:11" ht="20.399999999999999" x14ac:dyDescent="0.3">
      <c r="A125" s="5" t="s">
        <v>213</v>
      </c>
      <c r="B125" s="6" t="s">
        <v>17</v>
      </c>
      <c r="C125" s="6" t="s">
        <v>18</v>
      </c>
      <c r="D125" s="16" t="s">
        <v>214</v>
      </c>
      <c r="E125" s="53">
        <v>10</v>
      </c>
      <c r="F125" s="54">
        <v>30.48</v>
      </c>
      <c r="G125" s="55">
        <f>ROUND(E125*F125,2)</f>
        <v>304.8</v>
      </c>
      <c r="H125" s="53">
        <v>10</v>
      </c>
      <c r="I125" s="87"/>
      <c r="J125" s="55">
        <f>ROUND(H125*I125,2)</f>
        <v>0</v>
      </c>
      <c r="K125" s="88" t="str">
        <f t="shared" si="15"/>
        <v/>
      </c>
    </row>
    <row r="126" spans="1:11" x14ac:dyDescent="0.3">
      <c r="A126" s="5" t="s">
        <v>190</v>
      </c>
      <c r="B126" s="6" t="s">
        <v>17</v>
      </c>
      <c r="C126" s="6" t="s">
        <v>18</v>
      </c>
      <c r="D126" s="16" t="s">
        <v>191</v>
      </c>
      <c r="E126" s="53">
        <v>20</v>
      </c>
      <c r="F126" s="54">
        <v>13.41</v>
      </c>
      <c r="G126" s="55">
        <f>ROUND(E126*F126,2)</f>
        <v>268.2</v>
      </c>
      <c r="H126" s="53">
        <v>20</v>
      </c>
      <c r="I126" s="87"/>
      <c r="J126" s="55">
        <f>ROUND(H126*I126,2)</f>
        <v>0</v>
      </c>
      <c r="K126" s="88" t="str">
        <f t="shared" si="15"/>
        <v/>
      </c>
    </row>
    <row r="127" spans="1:11" ht="20.399999999999999" x14ac:dyDescent="0.3">
      <c r="A127" s="5" t="s">
        <v>192</v>
      </c>
      <c r="B127" s="6" t="s">
        <v>17</v>
      </c>
      <c r="C127" s="6" t="s">
        <v>18</v>
      </c>
      <c r="D127" s="16" t="s">
        <v>193</v>
      </c>
      <c r="E127" s="53">
        <v>30</v>
      </c>
      <c r="F127" s="54">
        <v>82.68</v>
      </c>
      <c r="G127" s="55">
        <f>ROUND(E127*F127,2)</f>
        <v>2480.4</v>
      </c>
      <c r="H127" s="53">
        <v>30</v>
      </c>
      <c r="I127" s="87"/>
      <c r="J127" s="55">
        <f>ROUND(H127*I127,2)</f>
        <v>0</v>
      </c>
      <c r="K127" s="88" t="str">
        <f t="shared" si="15"/>
        <v/>
      </c>
    </row>
    <row r="128" spans="1:11" x14ac:dyDescent="0.3">
      <c r="A128" s="7"/>
      <c r="B128" s="7"/>
      <c r="C128" s="7"/>
      <c r="D128" s="17" t="s">
        <v>215</v>
      </c>
      <c r="E128" s="53">
        <v>1</v>
      </c>
      <c r="F128" s="56">
        <f>SUM(G124:G127)</f>
        <v>3256</v>
      </c>
      <c r="G128" s="57">
        <f>ROUND(E128*F128,2)</f>
        <v>3256</v>
      </c>
      <c r="H128" s="53">
        <v>1</v>
      </c>
      <c r="I128" s="56">
        <f>SUM(J124:J127)</f>
        <v>0</v>
      </c>
      <c r="J128" s="57">
        <f>ROUND(H128*I128,2)</f>
        <v>0</v>
      </c>
      <c r="K128" s="88" t="str">
        <f t="shared" si="15"/>
        <v/>
      </c>
    </row>
    <row r="129" spans="1:11" ht="1.05" customHeight="1" x14ac:dyDescent="0.3">
      <c r="A129" s="8"/>
      <c r="B129" s="8"/>
      <c r="C129" s="8"/>
      <c r="D129" s="18"/>
      <c r="E129" s="58"/>
      <c r="F129" s="8"/>
      <c r="G129" s="59"/>
      <c r="H129" s="58"/>
      <c r="I129" s="8"/>
      <c r="J129" s="59"/>
      <c r="K129" s="88" t="str">
        <f t="shared" si="15"/>
        <v/>
      </c>
    </row>
    <row r="130" spans="1:11" x14ac:dyDescent="0.3">
      <c r="A130" s="10" t="s">
        <v>216</v>
      </c>
      <c r="B130" s="10" t="s">
        <v>9</v>
      </c>
      <c r="C130" s="10" t="s">
        <v>10</v>
      </c>
      <c r="D130" s="20" t="s">
        <v>217</v>
      </c>
      <c r="E130" s="63">
        <f t="shared" ref="E130:J130" si="29">E140</f>
        <v>1</v>
      </c>
      <c r="F130" s="64">
        <f t="shared" si="29"/>
        <v>2640.04</v>
      </c>
      <c r="G130" s="65">
        <f t="shared" si="29"/>
        <v>2640.04</v>
      </c>
      <c r="H130" s="63">
        <f t="shared" si="29"/>
        <v>1</v>
      </c>
      <c r="I130" s="64">
        <f t="shared" si="29"/>
        <v>0</v>
      </c>
      <c r="J130" s="65">
        <f t="shared" si="29"/>
        <v>0</v>
      </c>
      <c r="K130" s="88" t="str">
        <f t="shared" si="15"/>
        <v/>
      </c>
    </row>
    <row r="131" spans="1:11" x14ac:dyDescent="0.3">
      <c r="A131" s="5" t="s">
        <v>190</v>
      </c>
      <c r="B131" s="6" t="s">
        <v>17</v>
      </c>
      <c r="C131" s="6" t="s">
        <v>18</v>
      </c>
      <c r="D131" s="16" t="s">
        <v>191</v>
      </c>
      <c r="E131" s="53">
        <v>20</v>
      </c>
      <c r="F131" s="54">
        <v>13.41</v>
      </c>
      <c r="G131" s="55">
        <f t="shared" ref="G131:G140" si="30">ROUND(E131*F131,2)</f>
        <v>268.2</v>
      </c>
      <c r="H131" s="53">
        <v>20</v>
      </c>
      <c r="I131" s="87"/>
      <c r="J131" s="55">
        <f t="shared" ref="J131:J140" si="31">ROUND(H131*I131,2)</f>
        <v>0</v>
      </c>
      <c r="K131" s="88" t="str">
        <f t="shared" si="15"/>
        <v/>
      </c>
    </row>
    <row r="132" spans="1:11" ht="20.399999999999999" x14ac:dyDescent="0.3">
      <c r="A132" s="5" t="s">
        <v>192</v>
      </c>
      <c r="B132" s="6" t="s">
        <v>17</v>
      </c>
      <c r="C132" s="6" t="s">
        <v>18</v>
      </c>
      <c r="D132" s="16" t="s">
        <v>193</v>
      </c>
      <c r="E132" s="53">
        <v>20</v>
      </c>
      <c r="F132" s="54">
        <v>82.68</v>
      </c>
      <c r="G132" s="55">
        <f t="shared" si="30"/>
        <v>1653.6</v>
      </c>
      <c r="H132" s="53">
        <v>20</v>
      </c>
      <c r="I132" s="87"/>
      <c r="J132" s="55">
        <f t="shared" si="31"/>
        <v>0</v>
      </c>
      <c r="K132" s="88" t="str">
        <f t="shared" si="15"/>
        <v/>
      </c>
    </row>
    <row r="133" spans="1:11" ht="20.399999999999999" x14ac:dyDescent="0.3">
      <c r="A133" s="5" t="s">
        <v>194</v>
      </c>
      <c r="B133" s="6" t="s">
        <v>17</v>
      </c>
      <c r="C133" s="6" t="s">
        <v>18</v>
      </c>
      <c r="D133" s="16" t="s">
        <v>195</v>
      </c>
      <c r="E133" s="53">
        <v>10</v>
      </c>
      <c r="F133" s="54">
        <v>20.260000000000002</v>
      </c>
      <c r="G133" s="55">
        <f t="shared" si="30"/>
        <v>202.6</v>
      </c>
      <c r="H133" s="53">
        <v>10</v>
      </c>
      <c r="I133" s="87"/>
      <c r="J133" s="55">
        <f t="shared" si="31"/>
        <v>0</v>
      </c>
      <c r="K133" s="88" t="str">
        <f t="shared" ref="K133:K196" si="32">+IF(AND(I133&lt;&gt;"",I133&gt;F133),"Valor mayor del permitido","")</f>
        <v/>
      </c>
    </row>
    <row r="134" spans="1:11" ht="20.399999999999999" x14ac:dyDescent="0.3">
      <c r="A134" s="5" t="s">
        <v>196</v>
      </c>
      <c r="B134" s="6" t="s">
        <v>17</v>
      </c>
      <c r="C134" s="6" t="s">
        <v>18</v>
      </c>
      <c r="D134" s="16" t="s">
        <v>197</v>
      </c>
      <c r="E134" s="53">
        <v>2</v>
      </c>
      <c r="F134" s="54">
        <v>30.48</v>
      </c>
      <c r="G134" s="55">
        <f t="shared" si="30"/>
        <v>60.96</v>
      </c>
      <c r="H134" s="53">
        <v>2</v>
      </c>
      <c r="I134" s="87"/>
      <c r="J134" s="55">
        <f t="shared" si="31"/>
        <v>0</v>
      </c>
      <c r="K134" s="88" t="str">
        <f t="shared" si="32"/>
        <v/>
      </c>
    </row>
    <row r="135" spans="1:11" x14ac:dyDescent="0.3">
      <c r="A135" s="5" t="s">
        <v>198</v>
      </c>
      <c r="B135" s="6" t="s">
        <v>17</v>
      </c>
      <c r="C135" s="6" t="s">
        <v>18</v>
      </c>
      <c r="D135" s="16" t="s">
        <v>199</v>
      </c>
      <c r="E135" s="53">
        <v>10</v>
      </c>
      <c r="F135" s="54">
        <v>19.04</v>
      </c>
      <c r="G135" s="55">
        <f t="shared" si="30"/>
        <v>190.4</v>
      </c>
      <c r="H135" s="53">
        <v>10</v>
      </c>
      <c r="I135" s="87"/>
      <c r="J135" s="55">
        <f t="shared" si="31"/>
        <v>0</v>
      </c>
      <c r="K135" s="88" t="str">
        <f t="shared" si="32"/>
        <v/>
      </c>
    </row>
    <row r="136" spans="1:11" x14ac:dyDescent="0.3">
      <c r="A136" s="5" t="s">
        <v>200</v>
      </c>
      <c r="B136" s="6" t="s">
        <v>17</v>
      </c>
      <c r="C136" s="6" t="s">
        <v>18</v>
      </c>
      <c r="D136" s="16" t="s">
        <v>201</v>
      </c>
      <c r="E136" s="53">
        <v>10</v>
      </c>
      <c r="F136" s="54">
        <v>3.66</v>
      </c>
      <c r="G136" s="55">
        <f t="shared" si="30"/>
        <v>36.6</v>
      </c>
      <c r="H136" s="53">
        <v>10</v>
      </c>
      <c r="I136" s="87"/>
      <c r="J136" s="55">
        <f t="shared" si="31"/>
        <v>0</v>
      </c>
      <c r="K136" s="88" t="str">
        <f t="shared" si="32"/>
        <v/>
      </c>
    </row>
    <row r="137" spans="1:11" x14ac:dyDescent="0.3">
      <c r="A137" s="5" t="s">
        <v>202</v>
      </c>
      <c r="B137" s="6" t="s">
        <v>17</v>
      </c>
      <c r="C137" s="6" t="s">
        <v>18</v>
      </c>
      <c r="D137" s="16" t="s">
        <v>203</v>
      </c>
      <c r="E137" s="53">
        <v>10</v>
      </c>
      <c r="F137" s="54">
        <v>0.74</v>
      </c>
      <c r="G137" s="55">
        <f t="shared" si="30"/>
        <v>7.4</v>
      </c>
      <c r="H137" s="53">
        <v>10</v>
      </c>
      <c r="I137" s="87"/>
      <c r="J137" s="55">
        <f t="shared" si="31"/>
        <v>0</v>
      </c>
      <c r="K137" s="88" t="str">
        <f t="shared" si="32"/>
        <v/>
      </c>
    </row>
    <row r="138" spans="1:11" ht="20.399999999999999" x14ac:dyDescent="0.3">
      <c r="A138" s="5" t="s">
        <v>204</v>
      </c>
      <c r="B138" s="6" t="s">
        <v>17</v>
      </c>
      <c r="C138" s="6" t="s">
        <v>18</v>
      </c>
      <c r="D138" s="16" t="s">
        <v>205</v>
      </c>
      <c r="E138" s="53">
        <v>4</v>
      </c>
      <c r="F138" s="54">
        <v>0.37</v>
      </c>
      <c r="G138" s="55">
        <f t="shared" si="30"/>
        <v>1.48</v>
      </c>
      <c r="H138" s="53">
        <v>4</v>
      </c>
      <c r="I138" s="87"/>
      <c r="J138" s="55">
        <f t="shared" si="31"/>
        <v>0</v>
      </c>
      <c r="K138" s="88" t="str">
        <f t="shared" si="32"/>
        <v/>
      </c>
    </row>
    <row r="139" spans="1:11" ht="20.399999999999999" x14ac:dyDescent="0.3">
      <c r="A139" s="5" t="s">
        <v>206</v>
      </c>
      <c r="B139" s="6" t="s">
        <v>17</v>
      </c>
      <c r="C139" s="6" t="s">
        <v>18</v>
      </c>
      <c r="D139" s="16" t="s">
        <v>207</v>
      </c>
      <c r="E139" s="53">
        <v>4</v>
      </c>
      <c r="F139" s="54">
        <v>54.7</v>
      </c>
      <c r="G139" s="55">
        <f t="shared" si="30"/>
        <v>218.8</v>
      </c>
      <c r="H139" s="53">
        <v>4</v>
      </c>
      <c r="I139" s="87"/>
      <c r="J139" s="55">
        <f t="shared" si="31"/>
        <v>0</v>
      </c>
      <c r="K139" s="88" t="str">
        <f t="shared" si="32"/>
        <v/>
      </c>
    </row>
    <row r="140" spans="1:11" x14ac:dyDescent="0.3">
      <c r="A140" s="7"/>
      <c r="B140" s="7"/>
      <c r="C140" s="7"/>
      <c r="D140" s="17" t="s">
        <v>218</v>
      </c>
      <c r="E140" s="53">
        <v>1</v>
      </c>
      <c r="F140" s="56">
        <f>SUM(G131:G139)</f>
        <v>2640.04</v>
      </c>
      <c r="G140" s="57">
        <f t="shared" si="30"/>
        <v>2640.04</v>
      </c>
      <c r="H140" s="53">
        <v>1</v>
      </c>
      <c r="I140" s="56">
        <f>SUM(J131:J139)</f>
        <v>0</v>
      </c>
      <c r="J140" s="57">
        <f t="shared" si="31"/>
        <v>0</v>
      </c>
      <c r="K140" s="88" t="str">
        <f t="shared" si="32"/>
        <v/>
      </c>
    </row>
    <row r="141" spans="1:11" ht="1.05" customHeight="1" x14ac:dyDescent="0.3">
      <c r="A141" s="8"/>
      <c r="B141" s="8"/>
      <c r="C141" s="8"/>
      <c r="D141" s="18"/>
      <c r="E141" s="58"/>
      <c r="F141" s="8"/>
      <c r="G141" s="59"/>
      <c r="H141" s="58"/>
      <c r="I141" s="8"/>
      <c r="J141" s="59"/>
      <c r="K141" s="88" t="str">
        <f t="shared" si="32"/>
        <v/>
      </c>
    </row>
    <row r="142" spans="1:11" x14ac:dyDescent="0.3">
      <c r="A142" s="7"/>
      <c r="B142" s="7"/>
      <c r="C142" s="7"/>
      <c r="D142" s="17" t="s">
        <v>219</v>
      </c>
      <c r="E142" s="53">
        <v>1</v>
      </c>
      <c r="F142" s="56">
        <f>G99+G106+G111+G123+G130</f>
        <v>13829.96</v>
      </c>
      <c r="G142" s="57">
        <f>ROUND(E142*F142,2)</f>
        <v>13829.96</v>
      </c>
      <c r="H142" s="53">
        <v>1</v>
      </c>
      <c r="I142" s="56">
        <f>J99+J106+J111+J123+J130</f>
        <v>0</v>
      </c>
      <c r="J142" s="57">
        <f>ROUND(H142*I142,2)</f>
        <v>0</v>
      </c>
      <c r="K142" s="88" t="str">
        <f t="shared" si="32"/>
        <v/>
      </c>
    </row>
    <row r="143" spans="1:11" ht="1.05" customHeight="1" x14ac:dyDescent="0.3">
      <c r="A143" s="8"/>
      <c r="B143" s="8"/>
      <c r="C143" s="8"/>
      <c r="D143" s="18"/>
      <c r="E143" s="58"/>
      <c r="F143" s="8"/>
      <c r="G143" s="59"/>
      <c r="H143" s="58"/>
      <c r="I143" s="8"/>
      <c r="J143" s="59"/>
      <c r="K143" s="88" t="str">
        <f t="shared" si="32"/>
        <v/>
      </c>
    </row>
    <row r="144" spans="1:11" x14ac:dyDescent="0.3">
      <c r="A144" s="9" t="s">
        <v>220</v>
      </c>
      <c r="B144" s="9" t="s">
        <v>9</v>
      </c>
      <c r="C144" s="9" t="s">
        <v>10</v>
      </c>
      <c r="D144" s="19" t="s">
        <v>221</v>
      </c>
      <c r="E144" s="60">
        <f t="shared" ref="E144:J144" si="33">E151</f>
        <v>1</v>
      </c>
      <c r="F144" s="61">
        <f t="shared" si="33"/>
        <v>2438.6</v>
      </c>
      <c r="G144" s="62">
        <f t="shared" si="33"/>
        <v>2438.6</v>
      </c>
      <c r="H144" s="60">
        <f t="shared" si="33"/>
        <v>1</v>
      </c>
      <c r="I144" s="61">
        <f t="shared" si="33"/>
        <v>0</v>
      </c>
      <c r="J144" s="62">
        <f t="shared" si="33"/>
        <v>0</v>
      </c>
      <c r="K144" s="88" t="str">
        <f t="shared" si="32"/>
        <v/>
      </c>
    </row>
    <row r="145" spans="1:11" x14ac:dyDescent="0.3">
      <c r="A145" s="10" t="s">
        <v>222</v>
      </c>
      <c r="B145" s="10" t="s">
        <v>9</v>
      </c>
      <c r="C145" s="10" t="s">
        <v>10</v>
      </c>
      <c r="D145" s="20" t="s">
        <v>171</v>
      </c>
      <c r="E145" s="63">
        <f t="shared" ref="E145:J145" si="34">E149</f>
        <v>1</v>
      </c>
      <c r="F145" s="64">
        <f t="shared" si="34"/>
        <v>2438.6</v>
      </c>
      <c r="G145" s="65">
        <f t="shared" si="34"/>
        <v>2438.6</v>
      </c>
      <c r="H145" s="63">
        <f t="shared" si="34"/>
        <v>1</v>
      </c>
      <c r="I145" s="64">
        <f t="shared" si="34"/>
        <v>0</v>
      </c>
      <c r="J145" s="65">
        <f t="shared" si="34"/>
        <v>0</v>
      </c>
      <c r="K145" s="88" t="str">
        <f t="shared" si="32"/>
        <v/>
      </c>
    </row>
    <row r="146" spans="1:11" ht="20.399999999999999" x14ac:dyDescent="0.3">
      <c r="A146" s="5" t="s">
        <v>223</v>
      </c>
      <c r="B146" s="6" t="s">
        <v>17</v>
      </c>
      <c r="C146" s="6" t="s">
        <v>18</v>
      </c>
      <c r="D146" s="16" t="s">
        <v>224</v>
      </c>
      <c r="E146" s="53">
        <v>1100</v>
      </c>
      <c r="F146" s="54">
        <v>0.24</v>
      </c>
      <c r="G146" s="55">
        <f>ROUND(E146*F146,2)</f>
        <v>264</v>
      </c>
      <c r="H146" s="53">
        <v>1100</v>
      </c>
      <c r="I146" s="87"/>
      <c r="J146" s="55">
        <f>ROUND(H146*I146,2)</f>
        <v>0</v>
      </c>
      <c r="K146" s="88" t="str">
        <f t="shared" si="32"/>
        <v/>
      </c>
    </row>
    <row r="147" spans="1:11" ht="20.399999999999999" x14ac:dyDescent="0.3">
      <c r="A147" s="5" t="s">
        <v>225</v>
      </c>
      <c r="B147" s="6" t="s">
        <v>17</v>
      </c>
      <c r="C147" s="6" t="s">
        <v>18</v>
      </c>
      <c r="D147" s="16" t="s">
        <v>226</v>
      </c>
      <c r="E147" s="53">
        <v>400</v>
      </c>
      <c r="F147" s="54">
        <v>4.88</v>
      </c>
      <c r="G147" s="55">
        <f>ROUND(E147*F147,2)</f>
        <v>1952</v>
      </c>
      <c r="H147" s="53">
        <v>400</v>
      </c>
      <c r="I147" s="87"/>
      <c r="J147" s="55">
        <f>ROUND(H147*I147,2)</f>
        <v>0</v>
      </c>
      <c r="K147" s="88" t="str">
        <f t="shared" si="32"/>
        <v/>
      </c>
    </row>
    <row r="148" spans="1:11" x14ac:dyDescent="0.3">
      <c r="A148" s="5" t="s">
        <v>227</v>
      </c>
      <c r="B148" s="6" t="s">
        <v>17</v>
      </c>
      <c r="C148" s="6" t="s">
        <v>18</v>
      </c>
      <c r="D148" s="16" t="s">
        <v>186</v>
      </c>
      <c r="E148" s="53">
        <v>70</v>
      </c>
      <c r="F148" s="54">
        <v>3.18</v>
      </c>
      <c r="G148" s="55">
        <f>ROUND(E148*F148,2)</f>
        <v>222.6</v>
      </c>
      <c r="H148" s="53">
        <v>70</v>
      </c>
      <c r="I148" s="87"/>
      <c r="J148" s="55">
        <f>ROUND(H148*I148,2)</f>
        <v>0</v>
      </c>
      <c r="K148" s="88" t="str">
        <f t="shared" si="32"/>
        <v/>
      </c>
    </row>
    <row r="149" spans="1:11" x14ac:dyDescent="0.3">
      <c r="A149" s="7"/>
      <c r="B149" s="7"/>
      <c r="C149" s="7"/>
      <c r="D149" s="17" t="s">
        <v>228</v>
      </c>
      <c r="E149" s="53">
        <v>1</v>
      </c>
      <c r="F149" s="56">
        <f>SUM(G146:G148)</f>
        <v>2438.6</v>
      </c>
      <c r="G149" s="57">
        <f>ROUND(E149*F149,2)</f>
        <v>2438.6</v>
      </c>
      <c r="H149" s="53">
        <v>1</v>
      </c>
      <c r="I149" s="56">
        <f>SUM(J146:J148)</f>
        <v>0</v>
      </c>
      <c r="J149" s="57">
        <f>ROUND(H149*I149,2)</f>
        <v>0</v>
      </c>
      <c r="K149" s="88" t="str">
        <f t="shared" si="32"/>
        <v/>
      </c>
    </row>
    <row r="150" spans="1:11" ht="1.05" customHeight="1" x14ac:dyDescent="0.3">
      <c r="A150" s="8"/>
      <c r="B150" s="8"/>
      <c r="C150" s="8"/>
      <c r="D150" s="18"/>
      <c r="E150" s="58"/>
      <c r="F150" s="8"/>
      <c r="G150" s="59"/>
      <c r="H150" s="58"/>
      <c r="I150" s="8"/>
      <c r="J150" s="59"/>
      <c r="K150" s="88" t="str">
        <f t="shared" si="32"/>
        <v/>
      </c>
    </row>
    <row r="151" spans="1:11" x14ac:dyDescent="0.3">
      <c r="A151" s="7"/>
      <c r="B151" s="7"/>
      <c r="C151" s="7"/>
      <c r="D151" s="17" t="s">
        <v>229</v>
      </c>
      <c r="E151" s="53">
        <v>1</v>
      </c>
      <c r="F151" s="56">
        <f>G145</f>
        <v>2438.6</v>
      </c>
      <c r="G151" s="57">
        <f>ROUND(E151*F151,2)</f>
        <v>2438.6</v>
      </c>
      <c r="H151" s="53">
        <v>1</v>
      </c>
      <c r="I151" s="56">
        <f>J145</f>
        <v>0</v>
      </c>
      <c r="J151" s="57">
        <f>ROUND(H151*I151,2)</f>
        <v>0</v>
      </c>
      <c r="K151" s="88" t="str">
        <f t="shared" si="32"/>
        <v/>
      </c>
    </row>
    <row r="152" spans="1:11" ht="1.05" customHeight="1" x14ac:dyDescent="0.3">
      <c r="A152" s="8"/>
      <c r="B152" s="8"/>
      <c r="C152" s="8"/>
      <c r="D152" s="18"/>
      <c r="E152" s="58"/>
      <c r="F152" s="8"/>
      <c r="G152" s="59"/>
      <c r="H152" s="58"/>
      <c r="I152" s="8"/>
      <c r="J152" s="59"/>
      <c r="K152" s="88" t="str">
        <f t="shared" si="32"/>
        <v/>
      </c>
    </row>
    <row r="153" spans="1:11" x14ac:dyDescent="0.3">
      <c r="A153" s="7"/>
      <c r="B153" s="7"/>
      <c r="C153" s="7"/>
      <c r="D153" s="17" t="s">
        <v>230</v>
      </c>
      <c r="E153" s="53">
        <v>1</v>
      </c>
      <c r="F153" s="56">
        <f>G98+G144</f>
        <v>16268.56</v>
      </c>
      <c r="G153" s="57">
        <f>ROUND(E153*F153,2)</f>
        <v>16268.56</v>
      </c>
      <c r="H153" s="53">
        <v>1</v>
      </c>
      <c r="I153" s="56">
        <f>J98+J144</f>
        <v>0</v>
      </c>
      <c r="J153" s="57">
        <f>ROUND(H153*I153,2)</f>
        <v>0</v>
      </c>
      <c r="K153" s="88" t="str">
        <f t="shared" si="32"/>
        <v/>
      </c>
    </row>
    <row r="154" spans="1:11" ht="1.05" customHeight="1" x14ac:dyDescent="0.3">
      <c r="A154" s="8"/>
      <c r="B154" s="8"/>
      <c r="C154" s="8"/>
      <c r="D154" s="18"/>
      <c r="E154" s="58"/>
      <c r="F154" s="8"/>
      <c r="G154" s="59"/>
      <c r="H154" s="58"/>
      <c r="I154" s="8"/>
      <c r="J154" s="59"/>
      <c r="K154" s="88" t="str">
        <f t="shared" si="32"/>
        <v/>
      </c>
    </row>
    <row r="155" spans="1:11" x14ac:dyDescent="0.3">
      <c r="A155" s="4" t="s">
        <v>231</v>
      </c>
      <c r="B155" s="4" t="s">
        <v>9</v>
      </c>
      <c r="C155" s="4" t="s">
        <v>10</v>
      </c>
      <c r="D155" s="15" t="s">
        <v>232</v>
      </c>
      <c r="E155" s="50">
        <f t="shared" ref="E155:J155" si="35">E236</f>
        <v>1</v>
      </c>
      <c r="F155" s="51">
        <f t="shared" si="35"/>
        <v>17705.14</v>
      </c>
      <c r="G155" s="52">
        <f t="shared" si="35"/>
        <v>17705.14</v>
      </c>
      <c r="H155" s="50">
        <f t="shared" si="35"/>
        <v>1</v>
      </c>
      <c r="I155" s="51">
        <f t="shared" si="35"/>
        <v>0</v>
      </c>
      <c r="J155" s="52">
        <f t="shared" si="35"/>
        <v>0</v>
      </c>
      <c r="K155" s="88" t="str">
        <f t="shared" si="32"/>
        <v/>
      </c>
    </row>
    <row r="156" spans="1:11" x14ac:dyDescent="0.3">
      <c r="A156" s="9" t="s">
        <v>233</v>
      </c>
      <c r="B156" s="9" t="s">
        <v>9</v>
      </c>
      <c r="C156" s="9" t="s">
        <v>10</v>
      </c>
      <c r="D156" s="19" t="s">
        <v>234</v>
      </c>
      <c r="E156" s="60">
        <f t="shared" ref="E156:J156" si="36">E194</f>
        <v>1</v>
      </c>
      <c r="F156" s="61">
        <f t="shared" si="36"/>
        <v>8652.64</v>
      </c>
      <c r="G156" s="62">
        <f t="shared" si="36"/>
        <v>8652.64</v>
      </c>
      <c r="H156" s="60">
        <f t="shared" si="36"/>
        <v>1</v>
      </c>
      <c r="I156" s="61">
        <f t="shared" si="36"/>
        <v>0</v>
      </c>
      <c r="J156" s="62">
        <f t="shared" si="36"/>
        <v>0</v>
      </c>
      <c r="K156" s="88" t="str">
        <f t="shared" si="32"/>
        <v/>
      </c>
    </row>
    <row r="157" spans="1:11" x14ac:dyDescent="0.3">
      <c r="A157" s="10" t="s">
        <v>235</v>
      </c>
      <c r="B157" s="10" t="s">
        <v>9</v>
      </c>
      <c r="C157" s="10" t="s">
        <v>10</v>
      </c>
      <c r="D157" s="20" t="s">
        <v>171</v>
      </c>
      <c r="E157" s="63">
        <f t="shared" ref="E157:J157" si="37">E159</f>
        <v>1</v>
      </c>
      <c r="F157" s="64">
        <f t="shared" si="37"/>
        <v>2650</v>
      </c>
      <c r="G157" s="65">
        <f t="shared" si="37"/>
        <v>2650</v>
      </c>
      <c r="H157" s="63">
        <f t="shared" si="37"/>
        <v>1</v>
      </c>
      <c r="I157" s="64">
        <f t="shared" si="37"/>
        <v>0</v>
      </c>
      <c r="J157" s="65">
        <f t="shared" si="37"/>
        <v>0</v>
      </c>
      <c r="K157" s="88" t="str">
        <f t="shared" si="32"/>
        <v/>
      </c>
    </row>
    <row r="158" spans="1:11" ht="20.399999999999999" x14ac:dyDescent="0.3">
      <c r="A158" s="5" t="s">
        <v>236</v>
      </c>
      <c r="B158" s="6" t="s">
        <v>17</v>
      </c>
      <c r="C158" s="6" t="s">
        <v>18</v>
      </c>
      <c r="D158" s="16" t="s">
        <v>237</v>
      </c>
      <c r="E158" s="53">
        <v>1</v>
      </c>
      <c r="F158" s="54">
        <v>2650</v>
      </c>
      <c r="G158" s="55">
        <f>ROUND(E158*F158,2)</f>
        <v>2650</v>
      </c>
      <c r="H158" s="53">
        <v>1</v>
      </c>
      <c r="I158" s="87"/>
      <c r="J158" s="55">
        <f>ROUND(H158*I158,2)</f>
        <v>0</v>
      </c>
      <c r="K158" s="88" t="str">
        <f t="shared" si="32"/>
        <v/>
      </c>
    </row>
    <row r="159" spans="1:11" x14ac:dyDescent="0.3">
      <c r="A159" s="7"/>
      <c r="B159" s="7"/>
      <c r="C159" s="7"/>
      <c r="D159" s="17" t="s">
        <v>238</v>
      </c>
      <c r="E159" s="53">
        <v>1</v>
      </c>
      <c r="F159" s="56">
        <f>G158</f>
        <v>2650</v>
      </c>
      <c r="G159" s="57">
        <f>ROUND(E159*F159,2)</f>
        <v>2650</v>
      </c>
      <c r="H159" s="53">
        <v>1</v>
      </c>
      <c r="I159" s="56">
        <f>J158</f>
        <v>0</v>
      </c>
      <c r="J159" s="57">
        <f>ROUND(H159*I159,2)</f>
        <v>0</v>
      </c>
      <c r="K159" s="88" t="str">
        <f t="shared" si="32"/>
        <v/>
      </c>
    </row>
    <row r="160" spans="1:11" ht="1.05" customHeight="1" x14ac:dyDescent="0.3">
      <c r="A160" s="8"/>
      <c r="B160" s="8"/>
      <c r="C160" s="8"/>
      <c r="D160" s="18"/>
      <c r="E160" s="58"/>
      <c r="F160" s="8"/>
      <c r="G160" s="59"/>
      <c r="H160" s="58"/>
      <c r="I160" s="8"/>
      <c r="J160" s="59"/>
      <c r="K160" s="88" t="str">
        <f t="shared" si="32"/>
        <v/>
      </c>
    </row>
    <row r="161" spans="1:11" x14ac:dyDescent="0.3">
      <c r="A161" s="10" t="s">
        <v>239</v>
      </c>
      <c r="B161" s="10" t="s">
        <v>9</v>
      </c>
      <c r="C161" s="10" t="s">
        <v>10</v>
      </c>
      <c r="D161" s="20" t="s">
        <v>182</v>
      </c>
      <c r="E161" s="63">
        <f t="shared" ref="E161:J161" si="38">E164</f>
        <v>1</v>
      </c>
      <c r="F161" s="64">
        <f t="shared" si="38"/>
        <v>2983.8</v>
      </c>
      <c r="G161" s="65">
        <f t="shared" si="38"/>
        <v>2983.8</v>
      </c>
      <c r="H161" s="63">
        <f t="shared" si="38"/>
        <v>1</v>
      </c>
      <c r="I161" s="64">
        <f t="shared" si="38"/>
        <v>0</v>
      </c>
      <c r="J161" s="65">
        <f t="shared" si="38"/>
        <v>0</v>
      </c>
      <c r="K161" s="88" t="str">
        <f t="shared" si="32"/>
        <v/>
      </c>
    </row>
    <row r="162" spans="1:11" ht="20.399999999999999" x14ac:dyDescent="0.3">
      <c r="A162" s="5" t="s">
        <v>240</v>
      </c>
      <c r="B162" s="6" t="s">
        <v>17</v>
      </c>
      <c r="C162" s="6" t="s">
        <v>18</v>
      </c>
      <c r="D162" s="16" t="s">
        <v>241</v>
      </c>
      <c r="E162" s="53">
        <v>220</v>
      </c>
      <c r="F162" s="54">
        <v>10.65</v>
      </c>
      <c r="G162" s="55">
        <f>ROUND(E162*F162,2)</f>
        <v>2343</v>
      </c>
      <c r="H162" s="53">
        <v>220</v>
      </c>
      <c r="I162" s="87"/>
      <c r="J162" s="55">
        <f>ROUND(H162*I162,2)</f>
        <v>0</v>
      </c>
      <c r="K162" s="88" t="str">
        <f t="shared" si="32"/>
        <v/>
      </c>
    </row>
    <row r="163" spans="1:11" x14ac:dyDescent="0.3">
      <c r="A163" s="5" t="s">
        <v>242</v>
      </c>
      <c r="B163" s="6" t="s">
        <v>17</v>
      </c>
      <c r="C163" s="6" t="s">
        <v>18</v>
      </c>
      <c r="D163" s="16" t="s">
        <v>243</v>
      </c>
      <c r="E163" s="53">
        <v>60</v>
      </c>
      <c r="F163" s="54">
        <v>10.68</v>
      </c>
      <c r="G163" s="55">
        <f>ROUND(E163*F163,2)</f>
        <v>640.79999999999995</v>
      </c>
      <c r="H163" s="53">
        <v>60</v>
      </c>
      <c r="I163" s="87"/>
      <c r="J163" s="55">
        <f>ROUND(H163*I163,2)</f>
        <v>0</v>
      </c>
      <c r="K163" s="88" t="str">
        <f t="shared" si="32"/>
        <v/>
      </c>
    </row>
    <row r="164" spans="1:11" x14ac:dyDescent="0.3">
      <c r="A164" s="7"/>
      <c r="B164" s="7"/>
      <c r="C164" s="7"/>
      <c r="D164" s="17" t="s">
        <v>244</v>
      </c>
      <c r="E164" s="53">
        <v>1</v>
      </c>
      <c r="F164" s="56">
        <f>SUM(G162:G163)</f>
        <v>2983.8</v>
      </c>
      <c r="G164" s="57">
        <f>ROUND(E164*F164,2)</f>
        <v>2983.8</v>
      </c>
      <c r="H164" s="53">
        <v>1</v>
      </c>
      <c r="I164" s="56">
        <f>SUM(J162:J163)</f>
        <v>0</v>
      </c>
      <c r="J164" s="57">
        <f>ROUND(H164*I164,2)</f>
        <v>0</v>
      </c>
      <c r="K164" s="88" t="str">
        <f t="shared" si="32"/>
        <v/>
      </c>
    </row>
    <row r="165" spans="1:11" ht="1.05" customHeight="1" x14ac:dyDescent="0.3">
      <c r="A165" s="8"/>
      <c r="B165" s="8"/>
      <c r="C165" s="8"/>
      <c r="D165" s="18"/>
      <c r="E165" s="58"/>
      <c r="F165" s="8"/>
      <c r="G165" s="59"/>
      <c r="H165" s="58"/>
      <c r="I165" s="8"/>
      <c r="J165" s="59"/>
      <c r="K165" s="88" t="str">
        <f t="shared" si="32"/>
        <v/>
      </c>
    </row>
    <row r="166" spans="1:11" x14ac:dyDescent="0.3">
      <c r="A166" s="10" t="s">
        <v>245</v>
      </c>
      <c r="B166" s="10" t="s">
        <v>9</v>
      </c>
      <c r="C166" s="10" t="s">
        <v>10</v>
      </c>
      <c r="D166" s="20" t="s">
        <v>189</v>
      </c>
      <c r="E166" s="63">
        <f t="shared" ref="E166:J166" si="39">E175</f>
        <v>1</v>
      </c>
      <c r="F166" s="64">
        <f t="shared" si="39"/>
        <v>1009.12</v>
      </c>
      <c r="G166" s="65">
        <f t="shared" si="39"/>
        <v>1009.12</v>
      </c>
      <c r="H166" s="63">
        <f t="shared" si="39"/>
        <v>1</v>
      </c>
      <c r="I166" s="64">
        <f t="shared" si="39"/>
        <v>0</v>
      </c>
      <c r="J166" s="65">
        <f t="shared" si="39"/>
        <v>0</v>
      </c>
      <c r="K166" s="88" t="str">
        <f t="shared" si="32"/>
        <v/>
      </c>
    </row>
    <row r="167" spans="1:11" ht="20.399999999999999" x14ac:dyDescent="0.3">
      <c r="A167" s="5" t="s">
        <v>246</v>
      </c>
      <c r="B167" s="6" t="s">
        <v>17</v>
      </c>
      <c r="C167" s="6" t="s">
        <v>18</v>
      </c>
      <c r="D167" s="16" t="s">
        <v>247</v>
      </c>
      <c r="E167" s="53">
        <v>12</v>
      </c>
      <c r="F167" s="54">
        <v>8.51</v>
      </c>
      <c r="G167" s="55">
        <f t="shared" ref="G167:G175" si="40">ROUND(E167*F167,2)</f>
        <v>102.12</v>
      </c>
      <c r="H167" s="53">
        <v>12</v>
      </c>
      <c r="I167" s="87"/>
      <c r="J167" s="55">
        <f t="shared" ref="J167:J175" si="41">ROUND(H167*I167,2)</f>
        <v>0</v>
      </c>
      <c r="K167" s="88" t="str">
        <f t="shared" si="32"/>
        <v/>
      </c>
    </row>
    <row r="168" spans="1:11" x14ac:dyDescent="0.3">
      <c r="A168" s="5" t="s">
        <v>248</v>
      </c>
      <c r="B168" s="6" t="s">
        <v>17</v>
      </c>
      <c r="C168" s="6" t="s">
        <v>18</v>
      </c>
      <c r="D168" s="16" t="s">
        <v>249</v>
      </c>
      <c r="E168" s="53">
        <v>20</v>
      </c>
      <c r="F168" s="54">
        <v>6.39</v>
      </c>
      <c r="G168" s="55">
        <f t="shared" si="40"/>
        <v>127.8</v>
      </c>
      <c r="H168" s="53">
        <v>20</v>
      </c>
      <c r="I168" s="87"/>
      <c r="J168" s="55">
        <f t="shared" si="41"/>
        <v>0</v>
      </c>
      <c r="K168" s="88" t="str">
        <f t="shared" si="32"/>
        <v/>
      </c>
    </row>
    <row r="169" spans="1:11" ht="20.399999999999999" x14ac:dyDescent="0.3">
      <c r="A169" s="5" t="s">
        <v>250</v>
      </c>
      <c r="B169" s="6" t="s">
        <v>17</v>
      </c>
      <c r="C169" s="6" t="s">
        <v>18</v>
      </c>
      <c r="D169" s="16" t="s">
        <v>251</v>
      </c>
      <c r="E169" s="53">
        <v>20</v>
      </c>
      <c r="F169" s="54">
        <v>23.42</v>
      </c>
      <c r="G169" s="55">
        <f t="shared" si="40"/>
        <v>468.4</v>
      </c>
      <c r="H169" s="53">
        <v>20</v>
      </c>
      <c r="I169" s="87"/>
      <c r="J169" s="55">
        <f t="shared" si="41"/>
        <v>0</v>
      </c>
      <c r="K169" s="88" t="str">
        <f t="shared" si="32"/>
        <v/>
      </c>
    </row>
    <row r="170" spans="1:11" ht="20.399999999999999" x14ac:dyDescent="0.3">
      <c r="A170" s="5" t="s">
        <v>252</v>
      </c>
      <c r="B170" s="6" t="s">
        <v>17</v>
      </c>
      <c r="C170" s="6" t="s">
        <v>18</v>
      </c>
      <c r="D170" s="16" t="s">
        <v>253</v>
      </c>
      <c r="E170" s="53">
        <v>10</v>
      </c>
      <c r="F170" s="54">
        <v>8.51</v>
      </c>
      <c r="G170" s="55">
        <f t="shared" si="40"/>
        <v>85.1</v>
      </c>
      <c r="H170" s="53">
        <v>10</v>
      </c>
      <c r="I170" s="87"/>
      <c r="J170" s="55">
        <f t="shared" si="41"/>
        <v>0</v>
      </c>
      <c r="K170" s="88" t="str">
        <f t="shared" si="32"/>
        <v/>
      </c>
    </row>
    <row r="171" spans="1:11" x14ac:dyDescent="0.3">
      <c r="A171" s="5" t="s">
        <v>254</v>
      </c>
      <c r="B171" s="6" t="s">
        <v>17</v>
      </c>
      <c r="C171" s="6" t="s">
        <v>18</v>
      </c>
      <c r="D171" s="16" t="s">
        <v>255</v>
      </c>
      <c r="E171" s="53">
        <v>10</v>
      </c>
      <c r="F171" s="54">
        <v>6.39</v>
      </c>
      <c r="G171" s="55">
        <f t="shared" si="40"/>
        <v>63.9</v>
      </c>
      <c r="H171" s="53">
        <v>10</v>
      </c>
      <c r="I171" s="87"/>
      <c r="J171" s="55">
        <f t="shared" si="41"/>
        <v>0</v>
      </c>
      <c r="K171" s="88" t="str">
        <f t="shared" si="32"/>
        <v/>
      </c>
    </row>
    <row r="172" spans="1:11" x14ac:dyDescent="0.3">
      <c r="A172" s="5" t="s">
        <v>256</v>
      </c>
      <c r="B172" s="6" t="s">
        <v>17</v>
      </c>
      <c r="C172" s="6" t="s">
        <v>18</v>
      </c>
      <c r="D172" s="16" t="s">
        <v>257</v>
      </c>
      <c r="E172" s="53">
        <v>10</v>
      </c>
      <c r="F172" s="54">
        <v>4.26</v>
      </c>
      <c r="G172" s="55">
        <f t="shared" si="40"/>
        <v>42.6</v>
      </c>
      <c r="H172" s="53">
        <v>10</v>
      </c>
      <c r="I172" s="87"/>
      <c r="J172" s="55">
        <f t="shared" si="41"/>
        <v>0</v>
      </c>
      <c r="K172" s="88" t="str">
        <f t="shared" si="32"/>
        <v/>
      </c>
    </row>
    <row r="173" spans="1:11" ht="20.399999999999999" x14ac:dyDescent="0.3">
      <c r="A173" s="5" t="s">
        <v>258</v>
      </c>
      <c r="B173" s="6" t="s">
        <v>17</v>
      </c>
      <c r="C173" s="6" t="s">
        <v>18</v>
      </c>
      <c r="D173" s="16" t="s">
        <v>259</v>
      </c>
      <c r="E173" s="53">
        <v>4</v>
      </c>
      <c r="F173" s="54">
        <v>4.26</v>
      </c>
      <c r="G173" s="55">
        <f t="shared" si="40"/>
        <v>17.04</v>
      </c>
      <c r="H173" s="53">
        <v>4</v>
      </c>
      <c r="I173" s="87"/>
      <c r="J173" s="55">
        <f t="shared" si="41"/>
        <v>0</v>
      </c>
      <c r="K173" s="88" t="str">
        <f t="shared" si="32"/>
        <v/>
      </c>
    </row>
    <row r="174" spans="1:11" ht="20.399999999999999" x14ac:dyDescent="0.3">
      <c r="A174" s="5" t="s">
        <v>260</v>
      </c>
      <c r="B174" s="6" t="s">
        <v>17</v>
      </c>
      <c r="C174" s="6" t="s">
        <v>18</v>
      </c>
      <c r="D174" s="16" t="s">
        <v>261</v>
      </c>
      <c r="E174" s="53">
        <v>4</v>
      </c>
      <c r="F174" s="54">
        <v>25.54</v>
      </c>
      <c r="G174" s="55">
        <f t="shared" si="40"/>
        <v>102.16</v>
      </c>
      <c r="H174" s="53">
        <v>4</v>
      </c>
      <c r="I174" s="87"/>
      <c r="J174" s="55">
        <f t="shared" si="41"/>
        <v>0</v>
      </c>
      <c r="K174" s="88" t="str">
        <f t="shared" si="32"/>
        <v/>
      </c>
    </row>
    <row r="175" spans="1:11" x14ac:dyDescent="0.3">
      <c r="A175" s="7"/>
      <c r="B175" s="7"/>
      <c r="C175" s="7"/>
      <c r="D175" s="17" t="s">
        <v>262</v>
      </c>
      <c r="E175" s="53">
        <v>1</v>
      </c>
      <c r="F175" s="56">
        <f>SUM(G167:G174)</f>
        <v>1009.12</v>
      </c>
      <c r="G175" s="57">
        <f t="shared" si="40"/>
        <v>1009.12</v>
      </c>
      <c r="H175" s="53">
        <v>1</v>
      </c>
      <c r="I175" s="56">
        <f>SUM(J167:J174)</f>
        <v>0</v>
      </c>
      <c r="J175" s="57">
        <f t="shared" si="41"/>
        <v>0</v>
      </c>
      <c r="K175" s="88" t="str">
        <f t="shared" si="32"/>
        <v/>
      </c>
    </row>
    <row r="176" spans="1:11" ht="1.05" customHeight="1" x14ac:dyDescent="0.3">
      <c r="A176" s="8"/>
      <c r="B176" s="8"/>
      <c r="C176" s="8"/>
      <c r="D176" s="18"/>
      <c r="E176" s="58"/>
      <c r="F176" s="8"/>
      <c r="G176" s="59"/>
      <c r="H176" s="58"/>
      <c r="I176" s="8"/>
      <c r="J176" s="59"/>
      <c r="K176" s="88" t="str">
        <f t="shared" si="32"/>
        <v/>
      </c>
    </row>
    <row r="177" spans="1:11" x14ac:dyDescent="0.3">
      <c r="A177" s="10" t="s">
        <v>263</v>
      </c>
      <c r="B177" s="10" t="s">
        <v>9</v>
      </c>
      <c r="C177" s="10" t="s">
        <v>10</v>
      </c>
      <c r="D177" s="20" t="s">
        <v>210</v>
      </c>
      <c r="E177" s="63">
        <f t="shared" ref="E177:J177" si="42">E181</f>
        <v>1</v>
      </c>
      <c r="F177" s="64">
        <f t="shared" si="42"/>
        <v>1000.6</v>
      </c>
      <c r="G177" s="65">
        <f t="shared" si="42"/>
        <v>1000.6</v>
      </c>
      <c r="H177" s="63">
        <f t="shared" si="42"/>
        <v>1</v>
      </c>
      <c r="I177" s="64">
        <f t="shared" si="42"/>
        <v>0</v>
      </c>
      <c r="J177" s="65">
        <f t="shared" si="42"/>
        <v>0</v>
      </c>
      <c r="K177" s="88" t="str">
        <f t="shared" si="32"/>
        <v/>
      </c>
    </row>
    <row r="178" spans="1:11" x14ac:dyDescent="0.3">
      <c r="A178" s="5" t="s">
        <v>248</v>
      </c>
      <c r="B178" s="6" t="s">
        <v>17</v>
      </c>
      <c r="C178" s="6" t="s">
        <v>18</v>
      </c>
      <c r="D178" s="16" t="s">
        <v>249</v>
      </c>
      <c r="E178" s="53">
        <v>20</v>
      </c>
      <c r="F178" s="54">
        <v>6.39</v>
      </c>
      <c r="G178" s="55">
        <f>ROUND(E178*F178,2)</f>
        <v>127.8</v>
      </c>
      <c r="H178" s="53">
        <v>20</v>
      </c>
      <c r="I178" s="87"/>
      <c r="J178" s="55">
        <f>ROUND(H178*I178,2)</f>
        <v>0</v>
      </c>
      <c r="K178" s="88" t="str">
        <f t="shared" si="32"/>
        <v/>
      </c>
    </row>
    <row r="179" spans="1:11" ht="20.399999999999999" x14ac:dyDescent="0.3">
      <c r="A179" s="5" t="s">
        <v>250</v>
      </c>
      <c r="B179" s="6" t="s">
        <v>17</v>
      </c>
      <c r="C179" s="6" t="s">
        <v>18</v>
      </c>
      <c r="D179" s="16" t="s">
        <v>251</v>
      </c>
      <c r="E179" s="53">
        <v>30</v>
      </c>
      <c r="F179" s="54">
        <v>23.42</v>
      </c>
      <c r="G179" s="55">
        <f>ROUND(E179*F179,2)</f>
        <v>702.6</v>
      </c>
      <c r="H179" s="53">
        <v>30</v>
      </c>
      <c r="I179" s="87"/>
      <c r="J179" s="55">
        <f>ROUND(H179*I179,2)</f>
        <v>0</v>
      </c>
      <c r="K179" s="88" t="str">
        <f t="shared" si="32"/>
        <v/>
      </c>
    </row>
    <row r="180" spans="1:11" x14ac:dyDescent="0.3">
      <c r="A180" s="5" t="s">
        <v>264</v>
      </c>
      <c r="B180" s="6" t="s">
        <v>17</v>
      </c>
      <c r="C180" s="6" t="s">
        <v>18</v>
      </c>
      <c r="D180" s="16" t="s">
        <v>265</v>
      </c>
      <c r="E180" s="53">
        <v>20</v>
      </c>
      <c r="F180" s="54">
        <v>8.51</v>
      </c>
      <c r="G180" s="55">
        <f>ROUND(E180*F180,2)</f>
        <v>170.2</v>
      </c>
      <c r="H180" s="53">
        <v>20</v>
      </c>
      <c r="I180" s="87"/>
      <c r="J180" s="55">
        <f>ROUND(H180*I180,2)</f>
        <v>0</v>
      </c>
      <c r="K180" s="88" t="str">
        <f t="shared" si="32"/>
        <v/>
      </c>
    </row>
    <row r="181" spans="1:11" x14ac:dyDescent="0.3">
      <c r="A181" s="7"/>
      <c r="B181" s="7"/>
      <c r="C181" s="7"/>
      <c r="D181" s="17" t="s">
        <v>266</v>
      </c>
      <c r="E181" s="53">
        <v>1</v>
      </c>
      <c r="F181" s="56">
        <f>SUM(G178:G180)</f>
        <v>1000.6</v>
      </c>
      <c r="G181" s="57">
        <f>ROUND(E181*F181,2)</f>
        <v>1000.6</v>
      </c>
      <c r="H181" s="53">
        <v>1</v>
      </c>
      <c r="I181" s="56">
        <f>SUM(J178:J180)</f>
        <v>0</v>
      </c>
      <c r="J181" s="57">
        <f>ROUND(H181*I181,2)</f>
        <v>0</v>
      </c>
      <c r="K181" s="88" t="str">
        <f t="shared" si="32"/>
        <v/>
      </c>
    </row>
    <row r="182" spans="1:11" ht="1.05" customHeight="1" x14ac:dyDescent="0.3">
      <c r="A182" s="8"/>
      <c r="B182" s="8"/>
      <c r="C182" s="8"/>
      <c r="D182" s="18"/>
      <c r="E182" s="58"/>
      <c r="F182" s="8"/>
      <c r="G182" s="59"/>
      <c r="H182" s="58"/>
      <c r="I182" s="8"/>
      <c r="J182" s="59"/>
      <c r="K182" s="88" t="str">
        <f t="shared" si="32"/>
        <v/>
      </c>
    </row>
    <row r="183" spans="1:11" x14ac:dyDescent="0.3">
      <c r="A183" s="10" t="s">
        <v>267</v>
      </c>
      <c r="B183" s="10" t="s">
        <v>9</v>
      </c>
      <c r="C183" s="10" t="s">
        <v>10</v>
      </c>
      <c r="D183" s="20" t="s">
        <v>217</v>
      </c>
      <c r="E183" s="63">
        <f t="shared" ref="E183:J183" si="43">E192</f>
        <v>1</v>
      </c>
      <c r="F183" s="64">
        <f t="shared" si="43"/>
        <v>1009.12</v>
      </c>
      <c r="G183" s="65">
        <f t="shared" si="43"/>
        <v>1009.12</v>
      </c>
      <c r="H183" s="63">
        <f t="shared" si="43"/>
        <v>1</v>
      </c>
      <c r="I183" s="64">
        <f t="shared" si="43"/>
        <v>0</v>
      </c>
      <c r="J183" s="65">
        <f t="shared" si="43"/>
        <v>0</v>
      </c>
      <c r="K183" s="88" t="str">
        <f t="shared" si="32"/>
        <v/>
      </c>
    </row>
    <row r="184" spans="1:11" ht="20.399999999999999" x14ac:dyDescent="0.3">
      <c r="A184" s="5" t="s">
        <v>246</v>
      </c>
      <c r="B184" s="6" t="s">
        <v>17</v>
      </c>
      <c r="C184" s="6" t="s">
        <v>18</v>
      </c>
      <c r="D184" s="16" t="s">
        <v>247</v>
      </c>
      <c r="E184" s="53">
        <v>12</v>
      </c>
      <c r="F184" s="54">
        <v>8.51</v>
      </c>
      <c r="G184" s="55">
        <f t="shared" ref="G184:G192" si="44">ROUND(E184*F184,2)</f>
        <v>102.12</v>
      </c>
      <c r="H184" s="53">
        <v>12</v>
      </c>
      <c r="I184" s="87"/>
      <c r="J184" s="55">
        <f t="shared" ref="J184:J192" si="45">ROUND(H184*I184,2)</f>
        <v>0</v>
      </c>
      <c r="K184" s="88" t="str">
        <f t="shared" si="32"/>
        <v/>
      </c>
    </row>
    <row r="185" spans="1:11" x14ac:dyDescent="0.3">
      <c r="A185" s="5" t="s">
        <v>248</v>
      </c>
      <c r="B185" s="6" t="s">
        <v>17</v>
      </c>
      <c r="C185" s="6" t="s">
        <v>18</v>
      </c>
      <c r="D185" s="16" t="s">
        <v>249</v>
      </c>
      <c r="E185" s="53">
        <v>20</v>
      </c>
      <c r="F185" s="54">
        <v>6.39</v>
      </c>
      <c r="G185" s="55">
        <f t="shared" si="44"/>
        <v>127.8</v>
      </c>
      <c r="H185" s="53">
        <v>20</v>
      </c>
      <c r="I185" s="87"/>
      <c r="J185" s="55">
        <f t="shared" si="45"/>
        <v>0</v>
      </c>
      <c r="K185" s="88" t="str">
        <f t="shared" si="32"/>
        <v/>
      </c>
    </row>
    <row r="186" spans="1:11" ht="20.399999999999999" x14ac:dyDescent="0.3">
      <c r="A186" s="5" t="s">
        <v>250</v>
      </c>
      <c r="B186" s="6" t="s">
        <v>17</v>
      </c>
      <c r="C186" s="6" t="s">
        <v>18</v>
      </c>
      <c r="D186" s="16" t="s">
        <v>251</v>
      </c>
      <c r="E186" s="53">
        <v>20</v>
      </c>
      <c r="F186" s="54">
        <v>23.42</v>
      </c>
      <c r="G186" s="55">
        <f t="shared" si="44"/>
        <v>468.4</v>
      </c>
      <c r="H186" s="53">
        <v>20</v>
      </c>
      <c r="I186" s="87"/>
      <c r="J186" s="55">
        <f t="shared" si="45"/>
        <v>0</v>
      </c>
      <c r="K186" s="88" t="str">
        <f t="shared" si="32"/>
        <v/>
      </c>
    </row>
    <row r="187" spans="1:11" ht="20.399999999999999" x14ac:dyDescent="0.3">
      <c r="A187" s="5" t="s">
        <v>252</v>
      </c>
      <c r="B187" s="6" t="s">
        <v>17</v>
      </c>
      <c r="C187" s="6" t="s">
        <v>18</v>
      </c>
      <c r="D187" s="16" t="s">
        <v>253</v>
      </c>
      <c r="E187" s="53">
        <v>10</v>
      </c>
      <c r="F187" s="54">
        <v>8.51</v>
      </c>
      <c r="G187" s="55">
        <f t="shared" si="44"/>
        <v>85.1</v>
      </c>
      <c r="H187" s="53">
        <v>10</v>
      </c>
      <c r="I187" s="87"/>
      <c r="J187" s="55">
        <f t="shared" si="45"/>
        <v>0</v>
      </c>
      <c r="K187" s="88" t="str">
        <f t="shared" si="32"/>
        <v/>
      </c>
    </row>
    <row r="188" spans="1:11" x14ac:dyDescent="0.3">
      <c r="A188" s="5" t="s">
        <v>254</v>
      </c>
      <c r="B188" s="6" t="s">
        <v>17</v>
      </c>
      <c r="C188" s="6" t="s">
        <v>18</v>
      </c>
      <c r="D188" s="16" t="s">
        <v>255</v>
      </c>
      <c r="E188" s="53">
        <v>10</v>
      </c>
      <c r="F188" s="54">
        <v>6.39</v>
      </c>
      <c r="G188" s="55">
        <f t="shared" si="44"/>
        <v>63.9</v>
      </c>
      <c r="H188" s="53">
        <v>10</v>
      </c>
      <c r="I188" s="87"/>
      <c r="J188" s="55">
        <f t="shared" si="45"/>
        <v>0</v>
      </c>
      <c r="K188" s="88" t="str">
        <f t="shared" si="32"/>
        <v/>
      </c>
    </row>
    <row r="189" spans="1:11" x14ac:dyDescent="0.3">
      <c r="A189" s="5" t="s">
        <v>256</v>
      </c>
      <c r="B189" s="6" t="s">
        <v>17</v>
      </c>
      <c r="C189" s="6" t="s">
        <v>18</v>
      </c>
      <c r="D189" s="16" t="s">
        <v>257</v>
      </c>
      <c r="E189" s="53">
        <v>10</v>
      </c>
      <c r="F189" s="54">
        <v>4.26</v>
      </c>
      <c r="G189" s="55">
        <f t="shared" si="44"/>
        <v>42.6</v>
      </c>
      <c r="H189" s="53">
        <v>10</v>
      </c>
      <c r="I189" s="87"/>
      <c r="J189" s="55">
        <f t="shared" si="45"/>
        <v>0</v>
      </c>
      <c r="K189" s="88" t="str">
        <f t="shared" si="32"/>
        <v/>
      </c>
    </row>
    <row r="190" spans="1:11" ht="20.399999999999999" x14ac:dyDescent="0.3">
      <c r="A190" s="5" t="s">
        <v>258</v>
      </c>
      <c r="B190" s="6" t="s">
        <v>17</v>
      </c>
      <c r="C190" s="6" t="s">
        <v>18</v>
      </c>
      <c r="D190" s="16" t="s">
        <v>259</v>
      </c>
      <c r="E190" s="53">
        <v>4</v>
      </c>
      <c r="F190" s="54">
        <v>4.26</v>
      </c>
      <c r="G190" s="55">
        <f t="shared" si="44"/>
        <v>17.04</v>
      </c>
      <c r="H190" s="53">
        <v>4</v>
      </c>
      <c r="I190" s="87"/>
      <c r="J190" s="55">
        <f t="shared" si="45"/>
        <v>0</v>
      </c>
      <c r="K190" s="88" t="str">
        <f t="shared" si="32"/>
        <v/>
      </c>
    </row>
    <row r="191" spans="1:11" ht="20.399999999999999" x14ac:dyDescent="0.3">
      <c r="A191" s="5" t="s">
        <v>260</v>
      </c>
      <c r="B191" s="6" t="s">
        <v>17</v>
      </c>
      <c r="C191" s="6" t="s">
        <v>18</v>
      </c>
      <c r="D191" s="16" t="s">
        <v>261</v>
      </c>
      <c r="E191" s="53">
        <v>4</v>
      </c>
      <c r="F191" s="54">
        <v>25.54</v>
      </c>
      <c r="G191" s="55">
        <f t="shared" si="44"/>
        <v>102.16</v>
      </c>
      <c r="H191" s="53">
        <v>4</v>
      </c>
      <c r="I191" s="87"/>
      <c r="J191" s="55">
        <f t="shared" si="45"/>
        <v>0</v>
      </c>
      <c r="K191" s="88" t="str">
        <f t="shared" si="32"/>
        <v/>
      </c>
    </row>
    <row r="192" spans="1:11" x14ac:dyDescent="0.3">
      <c r="A192" s="7"/>
      <c r="B192" s="7"/>
      <c r="C192" s="7"/>
      <c r="D192" s="17" t="s">
        <v>268</v>
      </c>
      <c r="E192" s="53">
        <v>1</v>
      </c>
      <c r="F192" s="56">
        <f>SUM(G184:G191)</f>
        <v>1009.12</v>
      </c>
      <c r="G192" s="57">
        <f t="shared" si="44"/>
        <v>1009.12</v>
      </c>
      <c r="H192" s="53">
        <v>1</v>
      </c>
      <c r="I192" s="56">
        <f>SUM(J184:J191)</f>
        <v>0</v>
      </c>
      <c r="J192" s="57">
        <f t="shared" si="45"/>
        <v>0</v>
      </c>
      <c r="K192" s="88" t="str">
        <f t="shared" si="32"/>
        <v/>
      </c>
    </row>
    <row r="193" spans="1:11" ht="1.05" customHeight="1" x14ac:dyDescent="0.3">
      <c r="A193" s="8"/>
      <c r="B193" s="8"/>
      <c r="C193" s="8"/>
      <c r="D193" s="18"/>
      <c r="E193" s="58"/>
      <c r="F193" s="8"/>
      <c r="G193" s="59"/>
      <c r="H193" s="58"/>
      <c r="I193" s="8"/>
      <c r="J193" s="59"/>
      <c r="K193" s="88" t="str">
        <f t="shared" si="32"/>
        <v/>
      </c>
    </row>
    <row r="194" spans="1:11" x14ac:dyDescent="0.3">
      <c r="A194" s="7"/>
      <c r="B194" s="7"/>
      <c r="C194" s="7"/>
      <c r="D194" s="17" t="s">
        <v>269</v>
      </c>
      <c r="E194" s="53">
        <v>1</v>
      </c>
      <c r="F194" s="56">
        <f>G157+G161+G166+G177+G183</f>
        <v>8652.64</v>
      </c>
      <c r="G194" s="57">
        <f>ROUND(E194*F194,2)</f>
        <v>8652.64</v>
      </c>
      <c r="H194" s="53">
        <v>1</v>
      </c>
      <c r="I194" s="56">
        <f>J157+J161+J166+J177+J183</f>
        <v>0</v>
      </c>
      <c r="J194" s="57">
        <f>ROUND(H194*I194,2)</f>
        <v>0</v>
      </c>
      <c r="K194" s="88" t="str">
        <f t="shared" si="32"/>
        <v/>
      </c>
    </row>
    <row r="195" spans="1:11" ht="1.05" customHeight="1" x14ac:dyDescent="0.3">
      <c r="A195" s="8"/>
      <c r="B195" s="8"/>
      <c r="C195" s="8"/>
      <c r="D195" s="18"/>
      <c r="E195" s="58"/>
      <c r="F195" s="8"/>
      <c r="G195" s="59"/>
      <c r="H195" s="58"/>
      <c r="I195" s="8"/>
      <c r="J195" s="59"/>
      <c r="K195" s="88" t="str">
        <f t="shared" si="32"/>
        <v/>
      </c>
    </row>
    <row r="196" spans="1:11" x14ac:dyDescent="0.3">
      <c r="A196" s="9" t="s">
        <v>270</v>
      </c>
      <c r="B196" s="9" t="s">
        <v>9</v>
      </c>
      <c r="C196" s="9" t="s">
        <v>10</v>
      </c>
      <c r="D196" s="19" t="s">
        <v>271</v>
      </c>
      <c r="E196" s="60">
        <f t="shared" ref="E196:J196" si="46">E234</f>
        <v>1</v>
      </c>
      <c r="F196" s="61">
        <f t="shared" si="46"/>
        <v>9052.5</v>
      </c>
      <c r="G196" s="62">
        <f t="shared" si="46"/>
        <v>9052.5</v>
      </c>
      <c r="H196" s="60">
        <f t="shared" si="46"/>
        <v>1</v>
      </c>
      <c r="I196" s="61">
        <f t="shared" si="46"/>
        <v>0</v>
      </c>
      <c r="J196" s="62">
        <f t="shared" si="46"/>
        <v>0</v>
      </c>
      <c r="K196" s="88" t="str">
        <f t="shared" si="32"/>
        <v/>
      </c>
    </row>
    <row r="197" spans="1:11" x14ac:dyDescent="0.3">
      <c r="A197" s="10" t="s">
        <v>272</v>
      </c>
      <c r="B197" s="10" t="s">
        <v>9</v>
      </c>
      <c r="C197" s="10" t="s">
        <v>10</v>
      </c>
      <c r="D197" s="20" t="s">
        <v>171</v>
      </c>
      <c r="E197" s="63">
        <f t="shared" ref="E197:J197" si="47">E199</f>
        <v>1</v>
      </c>
      <c r="F197" s="64">
        <f t="shared" si="47"/>
        <v>2650</v>
      </c>
      <c r="G197" s="65">
        <f t="shared" si="47"/>
        <v>2650</v>
      </c>
      <c r="H197" s="63">
        <f t="shared" si="47"/>
        <v>1</v>
      </c>
      <c r="I197" s="64">
        <f t="shared" si="47"/>
        <v>0</v>
      </c>
      <c r="J197" s="65">
        <f t="shared" si="47"/>
        <v>0</v>
      </c>
      <c r="K197" s="88" t="str">
        <f t="shared" ref="K197:K260" si="48">+IF(AND(I197&lt;&gt;"",I197&gt;F197),"Valor mayor del permitido","")</f>
        <v/>
      </c>
    </row>
    <row r="198" spans="1:11" x14ac:dyDescent="0.3">
      <c r="A198" s="5" t="s">
        <v>273</v>
      </c>
      <c r="B198" s="6" t="s">
        <v>17</v>
      </c>
      <c r="C198" s="6" t="s">
        <v>18</v>
      </c>
      <c r="D198" s="16" t="s">
        <v>274</v>
      </c>
      <c r="E198" s="53">
        <v>1</v>
      </c>
      <c r="F198" s="54">
        <v>2650</v>
      </c>
      <c r="G198" s="55">
        <f>ROUND(E198*F198,2)</f>
        <v>2650</v>
      </c>
      <c r="H198" s="53">
        <v>1</v>
      </c>
      <c r="I198" s="87"/>
      <c r="J198" s="55">
        <f>ROUND(H198*I198,2)</f>
        <v>0</v>
      </c>
      <c r="K198" s="88" t="str">
        <f t="shared" si="48"/>
        <v/>
      </c>
    </row>
    <row r="199" spans="1:11" x14ac:dyDescent="0.3">
      <c r="A199" s="7"/>
      <c r="B199" s="7"/>
      <c r="C199" s="7"/>
      <c r="D199" s="17" t="s">
        <v>275</v>
      </c>
      <c r="E199" s="53">
        <v>1</v>
      </c>
      <c r="F199" s="56">
        <f>G198</f>
        <v>2650</v>
      </c>
      <c r="G199" s="57">
        <f>ROUND(E199*F199,2)</f>
        <v>2650</v>
      </c>
      <c r="H199" s="53">
        <v>1</v>
      </c>
      <c r="I199" s="56">
        <f>J198</f>
        <v>0</v>
      </c>
      <c r="J199" s="57">
        <f>ROUND(H199*I199,2)</f>
        <v>0</v>
      </c>
      <c r="K199" s="88" t="str">
        <f t="shared" si="48"/>
        <v/>
      </c>
    </row>
    <row r="200" spans="1:11" ht="1.05" customHeight="1" x14ac:dyDescent="0.3">
      <c r="A200" s="8"/>
      <c r="B200" s="8"/>
      <c r="C200" s="8"/>
      <c r="D200" s="18"/>
      <c r="E200" s="58"/>
      <c r="F200" s="8"/>
      <c r="G200" s="59"/>
      <c r="H200" s="58"/>
      <c r="I200" s="8"/>
      <c r="J200" s="59"/>
      <c r="K200" s="88" t="str">
        <f t="shared" si="48"/>
        <v/>
      </c>
    </row>
    <row r="201" spans="1:11" x14ac:dyDescent="0.3">
      <c r="A201" s="10" t="s">
        <v>276</v>
      </c>
      <c r="B201" s="10" t="s">
        <v>9</v>
      </c>
      <c r="C201" s="10" t="s">
        <v>10</v>
      </c>
      <c r="D201" s="20" t="s">
        <v>182</v>
      </c>
      <c r="E201" s="63">
        <f t="shared" ref="E201:J201" si="49">E204</f>
        <v>1</v>
      </c>
      <c r="F201" s="64">
        <f t="shared" si="49"/>
        <v>3275.4</v>
      </c>
      <c r="G201" s="65">
        <f t="shared" si="49"/>
        <v>3275.4</v>
      </c>
      <c r="H201" s="63">
        <f t="shared" si="49"/>
        <v>1</v>
      </c>
      <c r="I201" s="64">
        <f t="shared" si="49"/>
        <v>0</v>
      </c>
      <c r="J201" s="65">
        <f t="shared" si="49"/>
        <v>0</v>
      </c>
      <c r="K201" s="88" t="str">
        <f t="shared" si="48"/>
        <v/>
      </c>
    </row>
    <row r="202" spans="1:11" ht="20.399999999999999" x14ac:dyDescent="0.3">
      <c r="A202" s="5" t="s">
        <v>277</v>
      </c>
      <c r="B202" s="6" t="s">
        <v>17</v>
      </c>
      <c r="C202" s="6" t="s">
        <v>18</v>
      </c>
      <c r="D202" s="16" t="s">
        <v>278</v>
      </c>
      <c r="E202" s="53">
        <v>220</v>
      </c>
      <c r="F202" s="54">
        <v>11.49</v>
      </c>
      <c r="G202" s="55">
        <f>ROUND(E202*F202,2)</f>
        <v>2527.8000000000002</v>
      </c>
      <c r="H202" s="53">
        <v>220</v>
      </c>
      <c r="I202" s="87"/>
      <c r="J202" s="55">
        <f>ROUND(H202*I202,2)</f>
        <v>0</v>
      </c>
      <c r="K202" s="88" t="str">
        <f t="shared" si="48"/>
        <v/>
      </c>
    </row>
    <row r="203" spans="1:11" x14ac:dyDescent="0.3">
      <c r="A203" s="5" t="s">
        <v>279</v>
      </c>
      <c r="B203" s="6" t="s">
        <v>17</v>
      </c>
      <c r="C203" s="6" t="s">
        <v>18</v>
      </c>
      <c r="D203" s="16" t="s">
        <v>243</v>
      </c>
      <c r="E203" s="53">
        <v>70</v>
      </c>
      <c r="F203" s="54">
        <v>10.68</v>
      </c>
      <c r="G203" s="55">
        <f>ROUND(E203*F203,2)</f>
        <v>747.6</v>
      </c>
      <c r="H203" s="53">
        <v>70</v>
      </c>
      <c r="I203" s="87"/>
      <c r="J203" s="55">
        <f>ROUND(H203*I203,2)</f>
        <v>0</v>
      </c>
      <c r="K203" s="88" t="str">
        <f t="shared" si="48"/>
        <v/>
      </c>
    </row>
    <row r="204" spans="1:11" x14ac:dyDescent="0.3">
      <c r="A204" s="7"/>
      <c r="B204" s="7"/>
      <c r="C204" s="7"/>
      <c r="D204" s="17" t="s">
        <v>280</v>
      </c>
      <c r="E204" s="53">
        <v>1</v>
      </c>
      <c r="F204" s="56">
        <f>SUM(G202:G203)</f>
        <v>3275.4</v>
      </c>
      <c r="G204" s="57">
        <f>ROUND(E204*F204,2)</f>
        <v>3275.4</v>
      </c>
      <c r="H204" s="53">
        <v>1</v>
      </c>
      <c r="I204" s="56">
        <f>SUM(J202:J203)</f>
        <v>0</v>
      </c>
      <c r="J204" s="57">
        <f>ROUND(H204*I204,2)</f>
        <v>0</v>
      </c>
      <c r="K204" s="88" t="str">
        <f t="shared" si="48"/>
        <v/>
      </c>
    </row>
    <row r="205" spans="1:11" ht="1.05" customHeight="1" x14ac:dyDescent="0.3">
      <c r="A205" s="8"/>
      <c r="B205" s="8"/>
      <c r="C205" s="8"/>
      <c r="D205" s="18"/>
      <c r="E205" s="58"/>
      <c r="F205" s="8"/>
      <c r="G205" s="59"/>
      <c r="H205" s="58"/>
      <c r="I205" s="8"/>
      <c r="J205" s="59"/>
      <c r="K205" s="88" t="str">
        <f t="shared" si="48"/>
        <v/>
      </c>
    </row>
    <row r="206" spans="1:11" x14ac:dyDescent="0.3">
      <c r="A206" s="10" t="s">
        <v>281</v>
      </c>
      <c r="B206" s="10" t="s">
        <v>9</v>
      </c>
      <c r="C206" s="10" t="s">
        <v>10</v>
      </c>
      <c r="D206" s="20" t="s">
        <v>189</v>
      </c>
      <c r="E206" s="63">
        <f t="shared" ref="E206:J206" si="50">E215</f>
        <v>1</v>
      </c>
      <c r="F206" s="64">
        <f t="shared" si="50"/>
        <v>1067.5999999999999</v>
      </c>
      <c r="G206" s="65">
        <f t="shared" si="50"/>
        <v>1067.5999999999999</v>
      </c>
      <c r="H206" s="63">
        <f t="shared" si="50"/>
        <v>1</v>
      </c>
      <c r="I206" s="64">
        <f t="shared" si="50"/>
        <v>0</v>
      </c>
      <c r="J206" s="65">
        <f t="shared" si="50"/>
        <v>0</v>
      </c>
      <c r="K206" s="88" t="str">
        <f t="shared" si="48"/>
        <v/>
      </c>
    </row>
    <row r="207" spans="1:11" ht="20.399999999999999" x14ac:dyDescent="0.3">
      <c r="A207" s="5" t="s">
        <v>282</v>
      </c>
      <c r="B207" s="6" t="s">
        <v>17</v>
      </c>
      <c r="C207" s="6" t="s">
        <v>18</v>
      </c>
      <c r="D207" s="16" t="s">
        <v>283</v>
      </c>
      <c r="E207" s="53">
        <v>30</v>
      </c>
      <c r="F207" s="54">
        <v>7.66</v>
      </c>
      <c r="G207" s="55">
        <f t="shared" ref="G207:G215" si="51">ROUND(E207*F207,2)</f>
        <v>229.8</v>
      </c>
      <c r="H207" s="53">
        <v>30</v>
      </c>
      <c r="I207" s="87"/>
      <c r="J207" s="55">
        <f t="shared" ref="J207:J215" si="52">ROUND(H207*I207,2)</f>
        <v>0</v>
      </c>
      <c r="K207" s="88" t="str">
        <f t="shared" si="48"/>
        <v/>
      </c>
    </row>
    <row r="208" spans="1:11" ht="20.399999999999999" x14ac:dyDescent="0.3">
      <c r="A208" s="5" t="s">
        <v>277</v>
      </c>
      <c r="B208" s="6" t="s">
        <v>17</v>
      </c>
      <c r="C208" s="6" t="s">
        <v>18</v>
      </c>
      <c r="D208" s="16" t="s">
        <v>278</v>
      </c>
      <c r="E208" s="53">
        <v>4</v>
      </c>
      <c r="F208" s="54">
        <v>11.49</v>
      </c>
      <c r="G208" s="55">
        <f t="shared" si="51"/>
        <v>45.96</v>
      </c>
      <c r="H208" s="53">
        <v>4</v>
      </c>
      <c r="I208" s="87"/>
      <c r="J208" s="55">
        <f t="shared" si="52"/>
        <v>0</v>
      </c>
      <c r="K208" s="88" t="str">
        <f t="shared" si="48"/>
        <v/>
      </c>
    </row>
    <row r="209" spans="1:11" x14ac:dyDescent="0.3">
      <c r="A209" s="5" t="s">
        <v>284</v>
      </c>
      <c r="B209" s="6" t="s">
        <v>17</v>
      </c>
      <c r="C209" s="6" t="s">
        <v>18</v>
      </c>
      <c r="D209" s="16" t="s">
        <v>285</v>
      </c>
      <c r="E209" s="53">
        <v>20</v>
      </c>
      <c r="F209" s="54">
        <v>7.23</v>
      </c>
      <c r="G209" s="55">
        <f t="shared" si="51"/>
        <v>144.6</v>
      </c>
      <c r="H209" s="53">
        <v>20</v>
      </c>
      <c r="I209" s="87"/>
      <c r="J209" s="55">
        <f t="shared" si="52"/>
        <v>0</v>
      </c>
      <c r="K209" s="88" t="str">
        <f t="shared" si="48"/>
        <v/>
      </c>
    </row>
    <row r="210" spans="1:11" ht="20.399999999999999" x14ac:dyDescent="0.3">
      <c r="A210" s="5" t="s">
        <v>286</v>
      </c>
      <c r="B210" s="6" t="s">
        <v>17</v>
      </c>
      <c r="C210" s="6" t="s">
        <v>18</v>
      </c>
      <c r="D210" s="16" t="s">
        <v>287</v>
      </c>
      <c r="E210" s="53">
        <v>20</v>
      </c>
      <c r="F210" s="54">
        <v>22.57</v>
      </c>
      <c r="G210" s="55">
        <f t="shared" si="51"/>
        <v>451.4</v>
      </c>
      <c r="H210" s="53">
        <v>20</v>
      </c>
      <c r="I210" s="87"/>
      <c r="J210" s="55">
        <f t="shared" si="52"/>
        <v>0</v>
      </c>
      <c r="K210" s="88" t="str">
        <f t="shared" si="48"/>
        <v/>
      </c>
    </row>
    <row r="211" spans="1:11" ht="20.399999999999999" x14ac:dyDescent="0.3">
      <c r="A211" s="5" t="s">
        <v>288</v>
      </c>
      <c r="B211" s="6" t="s">
        <v>17</v>
      </c>
      <c r="C211" s="6" t="s">
        <v>18</v>
      </c>
      <c r="D211" s="16" t="s">
        <v>289</v>
      </c>
      <c r="E211" s="53">
        <v>10</v>
      </c>
      <c r="F211" s="54">
        <v>9.36</v>
      </c>
      <c r="G211" s="55">
        <f t="shared" si="51"/>
        <v>93.6</v>
      </c>
      <c r="H211" s="53">
        <v>10</v>
      </c>
      <c r="I211" s="87"/>
      <c r="J211" s="55">
        <f t="shared" si="52"/>
        <v>0</v>
      </c>
      <c r="K211" s="88" t="str">
        <f t="shared" si="48"/>
        <v/>
      </c>
    </row>
    <row r="212" spans="1:11" x14ac:dyDescent="0.3">
      <c r="A212" s="5" t="s">
        <v>290</v>
      </c>
      <c r="B212" s="6" t="s">
        <v>17</v>
      </c>
      <c r="C212" s="6" t="s">
        <v>18</v>
      </c>
      <c r="D212" s="16" t="s">
        <v>291</v>
      </c>
      <c r="E212" s="53">
        <v>10</v>
      </c>
      <c r="F212" s="54">
        <v>4.26</v>
      </c>
      <c r="G212" s="55">
        <f t="shared" si="51"/>
        <v>42.6</v>
      </c>
      <c r="H212" s="53">
        <v>10</v>
      </c>
      <c r="I212" s="87"/>
      <c r="J212" s="55">
        <f t="shared" si="52"/>
        <v>0</v>
      </c>
      <c r="K212" s="88" t="str">
        <f t="shared" si="48"/>
        <v/>
      </c>
    </row>
    <row r="213" spans="1:11" x14ac:dyDescent="0.3">
      <c r="A213" s="5" t="s">
        <v>292</v>
      </c>
      <c r="B213" s="6" t="s">
        <v>17</v>
      </c>
      <c r="C213" s="6" t="s">
        <v>18</v>
      </c>
      <c r="D213" s="16" t="s">
        <v>293</v>
      </c>
      <c r="E213" s="53">
        <v>10</v>
      </c>
      <c r="F213" s="54">
        <v>4.26</v>
      </c>
      <c r="G213" s="55">
        <f t="shared" si="51"/>
        <v>42.6</v>
      </c>
      <c r="H213" s="53">
        <v>10</v>
      </c>
      <c r="I213" s="87"/>
      <c r="J213" s="55">
        <f t="shared" si="52"/>
        <v>0</v>
      </c>
      <c r="K213" s="88" t="str">
        <f t="shared" si="48"/>
        <v/>
      </c>
    </row>
    <row r="214" spans="1:11" ht="20.399999999999999" x14ac:dyDescent="0.3">
      <c r="A214" s="5" t="s">
        <v>294</v>
      </c>
      <c r="B214" s="6" t="s">
        <v>17</v>
      </c>
      <c r="C214" s="6" t="s">
        <v>18</v>
      </c>
      <c r="D214" s="16" t="s">
        <v>295</v>
      </c>
      <c r="E214" s="53">
        <v>4</v>
      </c>
      <c r="F214" s="54">
        <v>4.26</v>
      </c>
      <c r="G214" s="55">
        <f t="shared" si="51"/>
        <v>17.04</v>
      </c>
      <c r="H214" s="53">
        <v>4</v>
      </c>
      <c r="I214" s="87"/>
      <c r="J214" s="55">
        <f t="shared" si="52"/>
        <v>0</v>
      </c>
      <c r="K214" s="88" t="str">
        <f t="shared" si="48"/>
        <v/>
      </c>
    </row>
    <row r="215" spans="1:11" x14ac:dyDescent="0.3">
      <c r="A215" s="7"/>
      <c r="B215" s="7"/>
      <c r="C215" s="7"/>
      <c r="D215" s="17" t="s">
        <v>296</v>
      </c>
      <c r="E215" s="53">
        <v>1</v>
      </c>
      <c r="F215" s="56">
        <f>SUM(G207:G214)</f>
        <v>1067.5999999999999</v>
      </c>
      <c r="G215" s="57">
        <f t="shared" si="51"/>
        <v>1067.5999999999999</v>
      </c>
      <c r="H215" s="53">
        <v>1</v>
      </c>
      <c r="I215" s="56">
        <f>SUM(J207:J214)</f>
        <v>0</v>
      </c>
      <c r="J215" s="57">
        <f t="shared" si="52"/>
        <v>0</v>
      </c>
      <c r="K215" s="88" t="str">
        <f t="shared" si="48"/>
        <v/>
      </c>
    </row>
    <row r="216" spans="1:11" ht="1.05" customHeight="1" x14ac:dyDescent="0.3">
      <c r="A216" s="8"/>
      <c r="B216" s="8"/>
      <c r="C216" s="8"/>
      <c r="D216" s="18"/>
      <c r="E216" s="58"/>
      <c r="F216" s="8"/>
      <c r="G216" s="59"/>
      <c r="H216" s="58"/>
      <c r="I216" s="8"/>
      <c r="J216" s="59"/>
      <c r="K216" s="88" t="str">
        <f t="shared" si="48"/>
        <v/>
      </c>
    </row>
    <row r="217" spans="1:11" x14ac:dyDescent="0.3">
      <c r="A217" s="10" t="s">
        <v>297</v>
      </c>
      <c r="B217" s="10" t="s">
        <v>9</v>
      </c>
      <c r="C217" s="10" t="s">
        <v>10</v>
      </c>
      <c r="D217" s="20" t="s">
        <v>210</v>
      </c>
      <c r="E217" s="63">
        <f t="shared" ref="E217:J217" si="53">E221</f>
        <v>1</v>
      </c>
      <c r="F217" s="64">
        <f t="shared" si="53"/>
        <v>991.9</v>
      </c>
      <c r="G217" s="65">
        <f t="shared" si="53"/>
        <v>991.9</v>
      </c>
      <c r="H217" s="63">
        <f t="shared" si="53"/>
        <v>1</v>
      </c>
      <c r="I217" s="64">
        <f t="shared" si="53"/>
        <v>0</v>
      </c>
      <c r="J217" s="65">
        <f t="shared" si="53"/>
        <v>0</v>
      </c>
      <c r="K217" s="88" t="str">
        <f t="shared" si="48"/>
        <v/>
      </c>
    </row>
    <row r="218" spans="1:11" x14ac:dyDescent="0.3">
      <c r="A218" s="5" t="s">
        <v>284</v>
      </c>
      <c r="B218" s="6" t="s">
        <v>17</v>
      </c>
      <c r="C218" s="6" t="s">
        <v>18</v>
      </c>
      <c r="D218" s="16" t="s">
        <v>285</v>
      </c>
      <c r="E218" s="53">
        <v>20</v>
      </c>
      <c r="F218" s="54">
        <v>7.23</v>
      </c>
      <c r="G218" s="55">
        <f>ROUND(E218*F218,2)</f>
        <v>144.6</v>
      </c>
      <c r="H218" s="53">
        <v>20</v>
      </c>
      <c r="I218" s="87"/>
      <c r="J218" s="55">
        <f>ROUND(H218*I218,2)</f>
        <v>0</v>
      </c>
      <c r="K218" s="88" t="str">
        <f t="shared" si="48"/>
        <v/>
      </c>
    </row>
    <row r="219" spans="1:11" ht="20.399999999999999" x14ac:dyDescent="0.3">
      <c r="A219" s="5" t="s">
        <v>286</v>
      </c>
      <c r="B219" s="6" t="s">
        <v>17</v>
      </c>
      <c r="C219" s="6" t="s">
        <v>18</v>
      </c>
      <c r="D219" s="16" t="s">
        <v>287</v>
      </c>
      <c r="E219" s="53">
        <v>30</v>
      </c>
      <c r="F219" s="54">
        <v>22.57</v>
      </c>
      <c r="G219" s="55">
        <f>ROUND(E219*F219,2)</f>
        <v>677.1</v>
      </c>
      <c r="H219" s="53">
        <v>30</v>
      </c>
      <c r="I219" s="87"/>
      <c r="J219" s="55">
        <f>ROUND(H219*I219,2)</f>
        <v>0</v>
      </c>
      <c r="K219" s="88" t="str">
        <f t="shared" si="48"/>
        <v/>
      </c>
    </row>
    <row r="220" spans="1:11" x14ac:dyDescent="0.3">
      <c r="A220" s="5" t="s">
        <v>298</v>
      </c>
      <c r="B220" s="6" t="s">
        <v>17</v>
      </c>
      <c r="C220" s="6" t="s">
        <v>18</v>
      </c>
      <c r="D220" s="16" t="s">
        <v>299</v>
      </c>
      <c r="E220" s="53">
        <v>20</v>
      </c>
      <c r="F220" s="54">
        <v>8.51</v>
      </c>
      <c r="G220" s="55">
        <f>ROUND(E220*F220,2)</f>
        <v>170.2</v>
      </c>
      <c r="H220" s="53">
        <v>20</v>
      </c>
      <c r="I220" s="87"/>
      <c r="J220" s="55">
        <f>ROUND(H220*I220,2)</f>
        <v>0</v>
      </c>
      <c r="K220" s="88" t="str">
        <f t="shared" si="48"/>
        <v/>
      </c>
    </row>
    <row r="221" spans="1:11" x14ac:dyDescent="0.3">
      <c r="A221" s="7"/>
      <c r="B221" s="7"/>
      <c r="C221" s="7"/>
      <c r="D221" s="17" t="s">
        <v>300</v>
      </c>
      <c r="E221" s="53">
        <v>1</v>
      </c>
      <c r="F221" s="56">
        <f>SUM(G218:G220)</f>
        <v>991.9</v>
      </c>
      <c r="G221" s="57">
        <f>ROUND(E221*F221,2)</f>
        <v>991.9</v>
      </c>
      <c r="H221" s="53">
        <v>1</v>
      </c>
      <c r="I221" s="56">
        <f>SUM(J218:J220)</f>
        <v>0</v>
      </c>
      <c r="J221" s="57">
        <f>ROUND(H221*I221,2)</f>
        <v>0</v>
      </c>
      <c r="K221" s="88" t="str">
        <f t="shared" si="48"/>
        <v/>
      </c>
    </row>
    <row r="222" spans="1:11" ht="1.05" customHeight="1" x14ac:dyDescent="0.3">
      <c r="A222" s="8"/>
      <c r="B222" s="8"/>
      <c r="C222" s="8"/>
      <c r="D222" s="18"/>
      <c r="E222" s="58"/>
      <c r="F222" s="8"/>
      <c r="G222" s="59"/>
      <c r="H222" s="58"/>
      <c r="I222" s="8"/>
      <c r="J222" s="59"/>
      <c r="K222" s="88" t="str">
        <f t="shared" si="48"/>
        <v/>
      </c>
    </row>
    <row r="223" spans="1:11" x14ac:dyDescent="0.3">
      <c r="A223" s="10" t="s">
        <v>301</v>
      </c>
      <c r="B223" s="10" t="s">
        <v>9</v>
      </c>
      <c r="C223" s="10" t="s">
        <v>10</v>
      </c>
      <c r="D223" s="20" t="s">
        <v>217</v>
      </c>
      <c r="E223" s="63">
        <f t="shared" ref="E223:J223" si="54">E232</f>
        <v>1</v>
      </c>
      <c r="F223" s="64">
        <f t="shared" si="54"/>
        <v>1067.5999999999999</v>
      </c>
      <c r="G223" s="65">
        <f t="shared" si="54"/>
        <v>1067.5999999999999</v>
      </c>
      <c r="H223" s="63">
        <f t="shared" si="54"/>
        <v>1</v>
      </c>
      <c r="I223" s="64">
        <f t="shared" si="54"/>
        <v>0</v>
      </c>
      <c r="J223" s="65">
        <f t="shared" si="54"/>
        <v>0</v>
      </c>
      <c r="K223" s="88" t="str">
        <f t="shared" si="48"/>
        <v/>
      </c>
    </row>
    <row r="224" spans="1:11" ht="20.399999999999999" x14ac:dyDescent="0.3">
      <c r="A224" s="5" t="s">
        <v>282</v>
      </c>
      <c r="B224" s="6" t="s">
        <v>17</v>
      </c>
      <c r="C224" s="6" t="s">
        <v>18</v>
      </c>
      <c r="D224" s="16" t="s">
        <v>283</v>
      </c>
      <c r="E224" s="53">
        <v>30</v>
      </c>
      <c r="F224" s="54">
        <v>7.66</v>
      </c>
      <c r="G224" s="55">
        <f t="shared" ref="G224:G232" si="55">ROUND(E224*F224,2)</f>
        <v>229.8</v>
      </c>
      <c r="H224" s="53">
        <v>30</v>
      </c>
      <c r="I224" s="87"/>
      <c r="J224" s="55">
        <f t="shared" ref="J224:J232" si="56">ROUND(H224*I224,2)</f>
        <v>0</v>
      </c>
      <c r="K224" s="88" t="str">
        <f t="shared" si="48"/>
        <v/>
      </c>
    </row>
    <row r="225" spans="1:11" ht="20.399999999999999" x14ac:dyDescent="0.3">
      <c r="A225" s="5" t="s">
        <v>277</v>
      </c>
      <c r="B225" s="6" t="s">
        <v>17</v>
      </c>
      <c r="C225" s="6" t="s">
        <v>18</v>
      </c>
      <c r="D225" s="16" t="s">
        <v>278</v>
      </c>
      <c r="E225" s="53">
        <v>4</v>
      </c>
      <c r="F225" s="54">
        <v>11.49</v>
      </c>
      <c r="G225" s="55">
        <f t="shared" si="55"/>
        <v>45.96</v>
      </c>
      <c r="H225" s="53">
        <v>4</v>
      </c>
      <c r="I225" s="87"/>
      <c r="J225" s="55">
        <f t="shared" si="56"/>
        <v>0</v>
      </c>
      <c r="K225" s="88" t="str">
        <f t="shared" si="48"/>
        <v/>
      </c>
    </row>
    <row r="226" spans="1:11" x14ac:dyDescent="0.3">
      <c r="A226" s="5" t="s">
        <v>284</v>
      </c>
      <c r="B226" s="6" t="s">
        <v>17</v>
      </c>
      <c r="C226" s="6" t="s">
        <v>18</v>
      </c>
      <c r="D226" s="16" t="s">
        <v>285</v>
      </c>
      <c r="E226" s="53">
        <v>20</v>
      </c>
      <c r="F226" s="54">
        <v>7.23</v>
      </c>
      <c r="G226" s="55">
        <f t="shared" si="55"/>
        <v>144.6</v>
      </c>
      <c r="H226" s="53">
        <v>20</v>
      </c>
      <c r="I226" s="87"/>
      <c r="J226" s="55">
        <f t="shared" si="56"/>
        <v>0</v>
      </c>
      <c r="K226" s="88" t="str">
        <f t="shared" si="48"/>
        <v/>
      </c>
    </row>
    <row r="227" spans="1:11" ht="20.399999999999999" x14ac:dyDescent="0.3">
      <c r="A227" s="5" t="s">
        <v>286</v>
      </c>
      <c r="B227" s="6" t="s">
        <v>17</v>
      </c>
      <c r="C227" s="6" t="s">
        <v>18</v>
      </c>
      <c r="D227" s="16" t="s">
        <v>287</v>
      </c>
      <c r="E227" s="53">
        <v>20</v>
      </c>
      <c r="F227" s="54">
        <v>22.57</v>
      </c>
      <c r="G227" s="55">
        <f t="shared" si="55"/>
        <v>451.4</v>
      </c>
      <c r="H227" s="53">
        <v>20</v>
      </c>
      <c r="I227" s="87"/>
      <c r="J227" s="55">
        <f t="shared" si="56"/>
        <v>0</v>
      </c>
      <c r="K227" s="88" t="str">
        <f t="shared" si="48"/>
        <v/>
      </c>
    </row>
    <row r="228" spans="1:11" ht="20.399999999999999" x14ac:dyDescent="0.3">
      <c r="A228" s="5" t="s">
        <v>288</v>
      </c>
      <c r="B228" s="6" t="s">
        <v>17</v>
      </c>
      <c r="C228" s="6" t="s">
        <v>18</v>
      </c>
      <c r="D228" s="16" t="s">
        <v>289</v>
      </c>
      <c r="E228" s="53">
        <v>10</v>
      </c>
      <c r="F228" s="54">
        <v>9.36</v>
      </c>
      <c r="G228" s="55">
        <f t="shared" si="55"/>
        <v>93.6</v>
      </c>
      <c r="H228" s="53">
        <v>10</v>
      </c>
      <c r="I228" s="87"/>
      <c r="J228" s="55">
        <f t="shared" si="56"/>
        <v>0</v>
      </c>
      <c r="K228" s="88" t="str">
        <f t="shared" si="48"/>
        <v/>
      </c>
    </row>
    <row r="229" spans="1:11" x14ac:dyDescent="0.3">
      <c r="A229" s="5" t="s">
        <v>290</v>
      </c>
      <c r="B229" s="6" t="s">
        <v>17</v>
      </c>
      <c r="C229" s="6" t="s">
        <v>18</v>
      </c>
      <c r="D229" s="16" t="s">
        <v>291</v>
      </c>
      <c r="E229" s="53">
        <v>10</v>
      </c>
      <c r="F229" s="54">
        <v>4.26</v>
      </c>
      <c r="G229" s="55">
        <f t="shared" si="55"/>
        <v>42.6</v>
      </c>
      <c r="H229" s="53">
        <v>10</v>
      </c>
      <c r="I229" s="87"/>
      <c r="J229" s="55">
        <f t="shared" si="56"/>
        <v>0</v>
      </c>
      <c r="K229" s="88" t="str">
        <f t="shared" si="48"/>
        <v/>
      </c>
    </row>
    <row r="230" spans="1:11" x14ac:dyDescent="0.3">
      <c r="A230" s="5" t="s">
        <v>292</v>
      </c>
      <c r="B230" s="6" t="s">
        <v>17</v>
      </c>
      <c r="C230" s="6" t="s">
        <v>18</v>
      </c>
      <c r="D230" s="16" t="s">
        <v>293</v>
      </c>
      <c r="E230" s="53">
        <v>10</v>
      </c>
      <c r="F230" s="54">
        <v>4.26</v>
      </c>
      <c r="G230" s="55">
        <f t="shared" si="55"/>
        <v>42.6</v>
      </c>
      <c r="H230" s="53">
        <v>10</v>
      </c>
      <c r="I230" s="87"/>
      <c r="J230" s="55">
        <f t="shared" si="56"/>
        <v>0</v>
      </c>
      <c r="K230" s="88" t="str">
        <f t="shared" si="48"/>
        <v/>
      </c>
    </row>
    <row r="231" spans="1:11" ht="20.399999999999999" x14ac:dyDescent="0.3">
      <c r="A231" s="5" t="s">
        <v>294</v>
      </c>
      <c r="B231" s="6" t="s">
        <v>17</v>
      </c>
      <c r="C231" s="6" t="s">
        <v>18</v>
      </c>
      <c r="D231" s="16" t="s">
        <v>295</v>
      </c>
      <c r="E231" s="53">
        <v>4</v>
      </c>
      <c r="F231" s="54">
        <v>4.26</v>
      </c>
      <c r="G231" s="55">
        <f t="shared" si="55"/>
        <v>17.04</v>
      </c>
      <c r="H231" s="53">
        <v>4</v>
      </c>
      <c r="I231" s="87"/>
      <c r="J231" s="55">
        <f t="shared" si="56"/>
        <v>0</v>
      </c>
      <c r="K231" s="88" t="str">
        <f t="shared" si="48"/>
        <v/>
      </c>
    </row>
    <row r="232" spans="1:11" x14ac:dyDescent="0.3">
      <c r="A232" s="7"/>
      <c r="B232" s="7"/>
      <c r="C232" s="7"/>
      <c r="D232" s="17" t="s">
        <v>302</v>
      </c>
      <c r="E232" s="53">
        <v>1</v>
      </c>
      <c r="F232" s="56">
        <f>SUM(G224:G231)</f>
        <v>1067.5999999999999</v>
      </c>
      <c r="G232" s="57">
        <f t="shared" si="55"/>
        <v>1067.5999999999999</v>
      </c>
      <c r="H232" s="53">
        <v>1</v>
      </c>
      <c r="I232" s="56">
        <f>SUM(J224:J231)</f>
        <v>0</v>
      </c>
      <c r="J232" s="57">
        <f t="shared" si="56"/>
        <v>0</v>
      </c>
      <c r="K232" s="88" t="str">
        <f t="shared" si="48"/>
        <v/>
      </c>
    </row>
    <row r="233" spans="1:11" ht="1.05" customHeight="1" x14ac:dyDescent="0.3">
      <c r="A233" s="8"/>
      <c r="B233" s="8"/>
      <c r="C233" s="8"/>
      <c r="D233" s="18"/>
      <c r="E233" s="58"/>
      <c r="F233" s="8"/>
      <c r="G233" s="59"/>
      <c r="H233" s="58"/>
      <c r="I233" s="8"/>
      <c r="J233" s="59"/>
      <c r="K233" s="88" t="str">
        <f t="shared" si="48"/>
        <v/>
      </c>
    </row>
    <row r="234" spans="1:11" x14ac:dyDescent="0.3">
      <c r="A234" s="7"/>
      <c r="B234" s="7"/>
      <c r="C234" s="7"/>
      <c r="D234" s="17" t="s">
        <v>303</v>
      </c>
      <c r="E234" s="53">
        <v>1</v>
      </c>
      <c r="F234" s="56">
        <f>G197+G201+G206+G217+G223</f>
        <v>9052.5</v>
      </c>
      <c r="G234" s="57">
        <f>ROUND(E234*F234,2)</f>
        <v>9052.5</v>
      </c>
      <c r="H234" s="53">
        <v>1</v>
      </c>
      <c r="I234" s="56">
        <f>J197+J201+J206+J217+J223</f>
        <v>0</v>
      </c>
      <c r="J234" s="57">
        <f>ROUND(H234*I234,2)</f>
        <v>0</v>
      </c>
      <c r="K234" s="88" t="str">
        <f t="shared" si="48"/>
        <v/>
      </c>
    </row>
    <row r="235" spans="1:11" ht="1.05" customHeight="1" x14ac:dyDescent="0.3">
      <c r="A235" s="8"/>
      <c r="B235" s="8"/>
      <c r="C235" s="8"/>
      <c r="D235" s="18"/>
      <c r="E235" s="58"/>
      <c r="F235" s="8"/>
      <c r="G235" s="59"/>
      <c r="H235" s="58"/>
      <c r="I235" s="8"/>
      <c r="J235" s="59"/>
      <c r="K235" s="88" t="str">
        <f t="shared" si="48"/>
        <v/>
      </c>
    </row>
    <row r="236" spans="1:11" x14ac:dyDescent="0.3">
      <c r="A236" s="7"/>
      <c r="B236" s="7"/>
      <c r="C236" s="7"/>
      <c r="D236" s="17" t="s">
        <v>304</v>
      </c>
      <c r="E236" s="53">
        <v>1</v>
      </c>
      <c r="F236" s="56">
        <f>G156+G196</f>
        <v>17705.14</v>
      </c>
      <c r="G236" s="57">
        <f>ROUND(E236*F236,2)</f>
        <v>17705.14</v>
      </c>
      <c r="H236" s="53">
        <v>1</v>
      </c>
      <c r="I236" s="56">
        <f>J156+J196</f>
        <v>0</v>
      </c>
      <c r="J236" s="57">
        <f>ROUND(H236*I236,2)</f>
        <v>0</v>
      </c>
      <c r="K236" s="88" t="str">
        <f t="shared" si="48"/>
        <v/>
      </c>
    </row>
    <row r="237" spans="1:11" ht="1.05" customHeight="1" x14ac:dyDescent="0.3">
      <c r="A237" s="8"/>
      <c r="B237" s="8"/>
      <c r="C237" s="8"/>
      <c r="D237" s="18"/>
      <c r="E237" s="58"/>
      <c r="F237" s="8"/>
      <c r="G237" s="59"/>
      <c r="H237" s="58"/>
      <c r="I237" s="8"/>
      <c r="J237" s="59"/>
      <c r="K237" s="88" t="str">
        <f t="shared" si="48"/>
        <v/>
      </c>
    </row>
    <row r="238" spans="1:11" x14ac:dyDescent="0.3">
      <c r="A238" s="7"/>
      <c r="B238" s="7"/>
      <c r="C238" s="7"/>
      <c r="D238" s="17" t="s">
        <v>305</v>
      </c>
      <c r="E238" s="53">
        <v>1</v>
      </c>
      <c r="F238" s="56">
        <f>G97+G155</f>
        <v>33973.699999999997</v>
      </c>
      <c r="G238" s="57">
        <f>ROUND(E238*F238,2)</f>
        <v>33973.699999999997</v>
      </c>
      <c r="H238" s="53">
        <v>1</v>
      </c>
      <c r="I238" s="56">
        <f>J97+J155</f>
        <v>0</v>
      </c>
      <c r="J238" s="57">
        <f>ROUND(H238*I238,2)</f>
        <v>0</v>
      </c>
      <c r="K238" s="88" t="str">
        <f t="shared" si="48"/>
        <v/>
      </c>
    </row>
    <row r="239" spans="1:11" ht="1.05" customHeight="1" x14ac:dyDescent="0.3">
      <c r="A239" s="8"/>
      <c r="B239" s="8"/>
      <c r="C239" s="8"/>
      <c r="D239" s="18"/>
      <c r="E239" s="58"/>
      <c r="F239" s="8"/>
      <c r="G239" s="59"/>
      <c r="H239" s="58"/>
      <c r="I239" s="8"/>
      <c r="J239" s="59"/>
      <c r="K239" s="88" t="str">
        <f t="shared" si="48"/>
        <v/>
      </c>
    </row>
    <row r="240" spans="1:11" ht="20.399999999999999" x14ac:dyDescent="0.3">
      <c r="A240" s="3" t="s">
        <v>306</v>
      </c>
      <c r="B240" s="3" t="s">
        <v>9</v>
      </c>
      <c r="C240" s="3" t="s">
        <v>10</v>
      </c>
      <c r="D240" s="14" t="s">
        <v>307</v>
      </c>
      <c r="E240" s="47">
        <f t="shared" ref="E240:J240" si="57">E247</f>
        <v>1</v>
      </c>
      <c r="F240" s="48">
        <f t="shared" si="57"/>
        <v>16748</v>
      </c>
      <c r="G240" s="49">
        <f t="shared" si="57"/>
        <v>16748</v>
      </c>
      <c r="H240" s="47">
        <f t="shared" si="57"/>
        <v>1</v>
      </c>
      <c r="I240" s="48">
        <f t="shared" si="57"/>
        <v>0</v>
      </c>
      <c r="J240" s="49">
        <f t="shared" si="57"/>
        <v>0</v>
      </c>
      <c r="K240" s="88" t="str">
        <f t="shared" si="48"/>
        <v/>
      </c>
    </row>
    <row r="241" spans="1:11" x14ac:dyDescent="0.3">
      <c r="A241" s="5" t="s">
        <v>308</v>
      </c>
      <c r="B241" s="6" t="s">
        <v>17</v>
      </c>
      <c r="C241" s="6" t="s">
        <v>309</v>
      </c>
      <c r="D241" s="16" t="s">
        <v>310</v>
      </c>
      <c r="E241" s="53">
        <v>6</v>
      </c>
      <c r="F241" s="54">
        <v>127.2</v>
      </c>
      <c r="G241" s="55">
        <f t="shared" ref="G241:G247" si="58">ROUND(E241*F241,2)</f>
        <v>763.2</v>
      </c>
      <c r="H241" s="53">
        <v>6</v>
      </c>
      <c r="I241" s="87"/>
      <c r="J241" s="55">
        <f t="shared" ref="J241:J247" si="59">ROUND(H241*I241,2)</f>
        <v>0</v>
      </c>
      <c r="K241" s="88" t="str">
        <f t="shared" si="48"/>
        <v/>
      </c>
    </row>
    <row r="242" spans="1:11" x14ac:dyDescent="0.3">
      <c r="A242" s="5" t="s">
        <v>311</v>
      </c>
      <c r="B242" s="6" t="s">
        <v>17</v>
      </c>
      <c r="C242" s="6" t="s">
        <v>309</v>
      </c>
      <c r="D242" s="16" t="s">
        <v>312</v>
      </c>
      <c r="E242" s="53">
        <v>6</v>
      </c>
      <c r="F242" s="54">
        <v>954</v>
      </c>
      <c r="G242" s="55">
        <f t="shared" si="58"/>
        <v>5724</v>
      </c>
      <c r="H242" s="53">
        <v>6</v>
      </c>
      <c r="I242" s="87"/>
      <c r="J242" s="55">
        <f t="shared" si="59"/>
        <v>0</v>
      </c>
      <c r="K242" s="88" t="str">
        <f t="shared" si="48"/>
        <v/>
      </c>
    </row>
    <row r="243" spans="1:11" x14ac:dyDescent="0.3">
      <c r="A243" s="5" t="s">
        <v>313</v>
      </c>
      <c r="B243" s="6" t="s">
        <v>17</v>
      </c>
      <c r="C243" s="6" t="s">
        <v>309</v>
      </c>
      <c r="D243" s="16" t="s">
        <v>314</v>
      </c>
      <c r="E243" s="53">
        <v>6</v>
      </c>
      <c r="F243" s="54">
        <v>212</v>
      </c>
      <c r="G243" s="55">
        <f t="shared" si="58"/>
        <v>1272</v>
      </c>
      <c r="H243" s="53">
        <v>6</v>
      </c>
      <c r="I243" s="87"/>
      <c r="J243" s="55">
        <f t="shared" si="59"/>
        <v>0</v>
      </c>
      <c r="K243" s="88" t="str">
        <f t="shared" si="48"/>
        <v/>
      </c>
    </row>
    <row r="244" spans="1:11" x14ac:dyDescent="0.3">
      <c r="A244" s="5" t="s">
        <v>315</v>
      </c>
      <c r="B244" s="6" t="s">
        <v>17</v>
      </c>
      <c r="C244" s="6" t="s">
        <v>309</v>
      </c>
      <c r="D244" s="16" t="s">
        <v>316</v>
      </c>
      <c r="E244" s="53">
        <v>6</v>
      </c>
      <c r="F244" s="54">
        <v>371</v>
      </c>
      <c r="G244" s="55">
        <f t="shared" si="58"/>
        <v>2226</v>
      </c>
      <c r="H244" s="53">
        <v>6</v>
      </c>
      <c r="I244" s="87"/>
      <c r="J244" s="55">
        <f t="shared" si="59"/>
        <v>0</v>
      </c>
      <c r="K244" s="88" t="str">
        <f t="shared" si="48"/>
        <v/>
      </c>
    </row>
    <row r="245" spans="1:11" x14ac:dyDescent="0.3">
      <c r="A245" s="5" t="s">
        <v>317</v>
      </c>
      <c r="B245" s="6" t="s">
        <v>17</v>
      </c>
      <c r="C245" s="6" t="s">
        <v>18</v>
      </c>
      <c r="D245" s="16" t="s">
        <v>318</v>
      </c>
      <c r="E245" s="53">
        <v>2</v>
      </c>
      <c r="F245" s="54">
        <v>1690.7</v>
      </c>
      <c r="G245" s="55">
        <f t="shared" si="58"/>
        <v>3381.4</v>
      </c>
      <c r="H245" s="53">
        <v>2</v>
      </c>
      <c r="I245" s="87"/>
      <c r="J245" s="55">
        <f t="shared" si="59"/>
        <v>0</v>
      </c>
      <c r="K245" s="88" t="str">
        <f t="shared" si="48"/>
        <v/>
      </c>
    </row>
    <row r="246" spans="1:11" ht="20.399999999999999" x14ac:dyDescent="0.3">
      <c r="A246" s="5" t="s">
        <v>319</v>
      </c>
      <c r="B246" s="6" t="s">
        <v>17</v>
      </c>
      <c r="C246" s="6" t="s">
        <v>18</v>
      </c>
      <c r="D246" s="16" t="s">
        <v>320</v>
      </c>
      <c r="E246" s="53">
        <v>2</v>
      </c>
      <c r="F246" s="54">
        <v>1690.7</v>
      </c>
      <c r="G246" s="55">
        <f t="shared" si="58"/>
        <v>3381.4</v>
      </c>
      <c r="H246" s="53">
        <v>2</v>
      </c>
      <c r="I246" s="87"/>
      <c r="J246" s="55">
        <f t="shared" si="59"/>
        <v>0</v>
      </c>
      <c r="K246" s="88" t="str">
        <f t="shared" si="48"/>
        <v/>
      </c>
    </row>
    <row r="247" spans="1:11" x14ac:dyDescent="0.3">
      <c r="A247" s="7"/>
      <c r="B247" s="7"/>
      <c r="C247" s="7"/>
      <c r="D247" s="17" t="s">
        <v>321</v>
      </c>
      <c r="E247" s="53">
        <v>1</v>
      </c>
      <c r="F247" s="56">
        <f>SUM(G241:G246)</f>
        <v>16748</v>
      </c>
      <c r="G247" s="57">
        <f t="shared" si="58"/>
        <v>16748</v>
      </c>
      <c r="H247" s="53">
        <v>1</v>
      </c>
      <c r="I247" s="56">
        <f>SUM(J241:J246)</f>
        <v>0</v>
      </c>
      <c r="J247" s="57">
        <f t="shared" si="59"/>
        <v>0</v>
      </c>
      <c r="K247" s="88" t="str">
        <f t="shared" si="48"/>
        <v/>
      </c>
    </row>
    <row r="248" spans="1:11" ht="1.05" customHeight="1" x14ac:dyDescent="0.3">
      <c r="A248" s="8"/>
      <c r="B248" s="8"/>
      <c r="C248" s="8"/>
      <c r="D248" s="18"/>
      <c r="E248" s="58"/>
      <c r="F248" s="8"/>
      <c r="G248" s="59"/>
      <c r="H248" s="58"/>
      <c r="I248" s="8"/>
      <c r="J248" s="59"/>
      <c r="K248" s="88" t="str">
        <f t="shared" si="48"/>
        <v/>
      </c>
    </row>
    <row r="249" spans="1:11" x14ac:dyDescent="0.3">
      <c r="A249" s="7"/>
      <c r="B249" s="7"/>
      <c r="C249" s="7"/>
      <c r="D249" s="17" t="s">
        <v>322</v>
      </c>
      <c r="E249" s="66">
        <v>1</v>
      </c>
      <c r="F249" s="56">
        <f>G5+G39+G57+G74+G80+G96+G240</f>
        <v>177360.3</v>
      </c>
      <c r="G249" s="57">
        <f>ROUND(E249*F249,2)</f>
        <v>177360.3</v>
      </c>
      <c r="H249" s="66">
        <v>1</v>
      </c>
      <c r="I249" s="56">
        <f>J5+J39+J57+J74+J80+J96+J240</f>
        <v>0</v>
      </c>
      <c r="J249" s="57">
        <f>ROUND(H249*I249,2)</f>
        <v>0</v>
      </c>
      <c r="K249" s="88" t="str">
        <f t="shared" si="48"/>
        <v/>
      </c>
    </row>
    <row r="250" spans="1:11" ht="1.05" customHeight="1" x14ac:dyDescent="0.3">
      <c r="A250" s="8"/>
      <c r="B250" s="8"/>
      <c r="C250" s="8"/>
      <c r="D250" s="18"/>
      <c r="E250" s="58"/>
      <c r="F250" s="8"/>
      <c r="G250" s="59"/>
      <c r="H250" s="58"/>
      <c r="I250" s="8"/>
      <c r="J250" s="59"/>
      <c r="K250" s="88" t="str">
        <f t="shared" si="48"/>
        <v/>
      </c>
    </row>
    <row r="251" spans="1:11" x14ac:dyDescent="0.3">
      <c r="A251" s="2" t="s">
        <v>323</v>
      </c>
      <c r="B251" s="2" t="s">
        <v>9</v>
      </c>
      <c r="C251" s="2" t="s">
        <v>10</v>
      </c>
      <c r="D251" s="13" t="s">
        <v>324</v>
      </c>
      <c r="E251" s="44">
        <f t="shared" ref="E251:J251" si="60">E402</f>
        <v>1</v>
      </c>
      <c r="F251" s="45">
        <f t="shared" si="60"/>
        <v>575314.62</v>
      </c>
      <c r="G251" s="46">
        <f t="shared" si="60"/>
        <v>575314.62</v>
      </c>
      <c r="H251" s="44">
        <f t="shared" si="60"/>
        <v>1</v>
      </c>
      <c r="I251" s="45">
        <f t="shared" si="60"/>
        <v>0</v>
      </c>
      <c r="J251" s="46">
        <f t="shared" si="60"/>
        <v>0</v>
      </c>
      <c r="K251" s="88" t="str">
        <f t="shared" si="48"/>
        <v/>
      </c>
    </row>
    <row r="252" spans="1:11" x14ac:dyDescent="0.3">
      <c r="A252" s="3" t="s">
        <v>325</v>
      </c>
      <c r="B252" s="3" t="s">
        <v>9</v>
      </c>
      <c r="C252" s="3" t="s">
        <v>10</v>
      </c>
      <c r="D252" s="14" t="s">
        <v>326</v>
      </c>
      <c r="E252" s="47">
        <f t="shared" ref="E252:J252" si="61">E265</f>
        <v>1</v>
      </c>
      <c r="F252" s="48">
        <f t="shared" si="61"/>
        <v>18232.03</v>
      </c>
      <c r="G252" s="49">
        <f t="shared" si="61"/>
        <v>18232.03</v>
      </c>
      <c r="H252" s="47">
        <f t="shared" si="61"/>
        <v>1</v>
      </c>
      <c r="I252" s="48">
        <f t="shared" si="61"/>
        <v>0</v>
      </c>
      <c r="J252" s="49">
        <f t="shared" si="61"/>
        <v>0</v>
      </c>
      <c r="K252" s="88" t="str">
        <f t="shared" si="48"/>
        <v/>
      </c>
    </row>
    <row r="253" spans="1:11" ht="20.399999999999999" x14ac:dyDescent="0.3">
      <c r="A253" s="5" t="s">
        <v>327</v>
      </c>
      <c r="B253" s="6" t="s">
        <v>17</v>
      </c>
      <c r="C253" s="6" t="s">
        <v>18</v>
      </c>
      <c r="D253" s="16" t="s">
        <v>328</v>
      </c>
      <c r="E253" s="53">
        <v>2</v>
      </c>
      <c r="F253" s="54">
        <v>692.64</v>
      </c>
      <c r="G253" s="55">
        <f t="shared" ref="G253:G265" si="62">ROUND(E253*F253,2)</f>
        <v>1385.28</v>
      </c>
      <c r="H253" s="53">
        <v>2</v>
      </c>
      <c r="I253" s="87"/>
      <c r="J253" s="55">
        <f t="shared" ref="J253:J265" si="63">ROUND(H253*I253,2)</f>
        <v>0</v>
      </c>
      <c r="K253" s="88" t="str">
        <f t="shared" si="48"/>
        <v/>
      </c>
    </row>
    <row r="254" spans="1:11" ht="20.399999999999999" x14ac:dyDescent="0.3">
      <c r="A254" s="5" t="s">
        <v>329</v>
      </c>
      <c r="B254" s="6" t="s">
        <v>17</v>
      </c>
      <c r="C254" s="6" t="s">
        <v>94</v>
      </c>
      <c r="D254" s="16" t="s">
        <v>330</v>
      </c>
      <c r="E254" s="53">
        <v>300</v>
      </c>
      <c r="F254" s="54">
        <v>29.16</v>
      </c>
      <c r="G254" s="55">
        <f t="shared" si="62"/>
        <v>8748</v>
      </c>
      <c r="H254" s="53">
        <v>300</v>
      </c>
      <c r="I254" s="87"/>
      <c r="J254" s="55">
        <f t="shared" si="63"/>
        <v>0</v>
      </c>
      <c r="K254" s="88" t="str">
        <f t="shared" si="48"/>
        <v/>
      </c>
    </row>
    <row r="255" spans="1:11" x14ac:dyDescent="0.3">
      <c r="A255" s="5" t="s">
        <v>331</v>
      </c>
      <c r="B255" s="6" t="s">
        <v>17</v>
      </c>
      <c r="C255" s="6" t="s">
        <v>94</v>
      </c>
      <c r="D255" s="16" t="s">
        <v>332</v>
      </c>
      <c r="E255" s="53">
        <v>30</v>
      </c>
      <c r="F255" s="54">
        <v>12.11</v>
      </c>
      <c r="G255" s="55">
        <f t="shared" si="62"/>
        <v>363.3</v>
      </c>
      <c r="H255" s="53">
        <v>30</v>
      </c>
      <c r="I255" s="87"/>
      <c r="J255" s="55">
        <f t="shared" si="63"/>
        <v>0</v>
      </c>
      <c r="K255" s="88" t="str">
        <f t="shared" si="48"/>
        <v/>
      </c>
    </row>
    <row r="256" spans="1:11" ht="30.6" x14ac:dyDescent="0.3">
      <c r="A256" s="5" t="s">
        <v>333</v>
      </c>
      <c r="B256" s="6" t="s">
        <v>17</v>
      </c>
      <c r="C256" s="6" t="s">
        <v>94</v>
      </c>
      <c r="D256" s="16" t="s">
        <v>334</v>
      </c>
      <c r="E256" s="53">
        <v>100</v>
      </c>
      <c r="F256" s="54">
        <v>14.95</v>
      </c>
      <c r="G256" s="55">
        <f t="shared" si="62"/>
        <v>1495</v>
      </c>
      <c r="H256" s="53">
        <v>100</v>
      </c>
      <c r="I256" s="87"/>
      <c r="J256" s="55">
        <f t="shared" si="63"/>
        <v>0</v>
      </c>
      <c r="K256" s="88" t="str">
        <f t="shared" si="48"/>
        <v/>
      </c>
    </row>
    <row r="257" spans="1:11" ht="20.399999999999999" x14ac:dyDescent="0.3">
      <c r="A257" s="5" t="s">
        <v>335</v>
      </c>
      <c r="B257" s="6" t="s">
        <v>17</v>
      </c>
      <c r="C257" s="6" t="s">
        <v>94</v>
      </c>
      <c r="D257" s="16" t="s">
        <v>336</v>
      </c>
      <c r="E257" s="53">
        <v>150</v>
      </c>
      <c r="F257" s="54">
        <v>16.93</v>
      </c>
      <c r="G257" s="55">
        <f t="shared" si="62"/>
        <v>2539.5</v>
      </c>
      <c r="H257" s="53">
        <v>150</v>
      </c>
      <c r="I257" s="87"/>
      <c r="J257" s="55">
        <f t="shared" si="63"/>
        <v>0</v>
      </c>
      <c r="K257" s="88" t="str">
        <f t="shared" si="48"/>
        <v/>
      </c>
    </row>
    <row r="258" spans="1:11" ht="20.399999999999999" x14ac:dyDescent="0.3">
      <c r="A258" s="5" t="s">
        <v>337</v>
      </c>
      <c r="B258" s="6" t="s">
        <v>17</v>
      </c>
      <c r="C258" s="6" t="s">
        <v>94</v>
      </c>
      <c r="D258" s="16" t="s">
        <v>338</v>
      </c>
      <c r="E258" s="53">
        <v>30</v>
      </c>
      <c r="F258" s="54">
        <v>31.52</v>
      </c>
      <c r="G258" s="55">
        <f t="shared" si="62"/>
        <v>945.6</v>
      </c>
      <c r="H258" s="53">
        <v>30</v>
      </c>
      <c r="I258" s="87"/>
      <c r="J258" s="55">
        <f t="shared" si="63"/>
        <v>0</v>
      </c>
      <c r="K258" s="88" t="str">
        <f t="shared" si="48"/>
        <v/>
      </c>
    </row>
    <row r="259" spans="1:11" ht="20.399999999999999" x14ac:dyDescent="0.3">
      <c r="A259" s="5" t="s">
        <v>339</v>
      </c>
      <c r="B259" s="6" t="s">
        <v>17</v>
      </c>
      <c r="C259" s="6" t="s">
        <v>18</v>
      </c>
      <c r="D259" s="16" t="s">
        <v>340</v>
      </c>
      <c r="E259" s="53">
        <v>0</v>
      </c>
      <c r="F259" s="54">
        <v>3331.35</v>
      </c>
      <c r="G259" s="55">
        <f t="shared" si="62"/>
        <v>0</v>
      </c>
      <c r="H259" s="53">
        <v>0</v>
      </c>
      <c r="I259" s="87"/>
      <c r="J259" s="55">
        <f t="shared" si="63"/>
        <v>0</v>
      </c>
      <c r="K259" s="88" t="str">
        <f t="shared" si="48"/>
        <v/>
      </c>
    </row>
    <row r="260" spans="1:11" x14ac:dyDescent="0.3">
      <c r="A260" s="5" t="s">
        <v>341</v>
      </c>
      <c r="B260" s="6" t="s">
        <v>17</v>
      </c>
      <c r="C260" s="6" t="s">
        <v>94</v>
      </c>
      <c r="D260" s="16" t="s">
        <v>342</v>
      </c>
      <c r="E260" s="53">
        <v>3</v>
      </c>
      <c r="F260" s="54">
        <v>128.76</v>
      </c>
      <c r="G260" s="55">
        <f t="shared" si="62"/>
        <v>386.28</v>
      </c>
      <c r="H260" s="53">
        <v>3</v>
      </c>
      <c r="I260" s="87"/>
      <c r="J260" s="55">
        <f t="shared" si="63"/>
        <v>0</v>
      </c>
      <c r="K260" s="88" t="str">
        <f t="shared" si="48"/>
        <v/>
      </c>
    </row>
    <row r="261" spans="1:11" x14ac:dyDescent="0.3">
      <c r="A261" s="5" t="s">
        <v>343</v>
      </c>
      <c r="B261" s="6" t="s">
        <v>17</v>
      </c>
      <c r="C261" s="6" t="s">
        <v>18</v>
      </c>
      <c r="D261" s="16" t="s">
        <v>344</v>
      </c>
      <c r="E261" s="53">
        <v>1</v>
      </c>
      <c r="F261" s="54">
        <v>901</v>
      </c>
      <c r="G261" s="55">
        <f t="shared" si="62"/>
        <v>901</v>
      </c>
      <c r="H261" s="53">
        <v>1</v>
      </c>
      <c r="I261" s="87"/>
      <c r="J261" s="55">
        <f t="shared" si="63"/>
        <v>0</v>
      </c>
      <c r="K261" s="88" t="str">
        <f t="shared" ref="K261:K324" si="64">+IF(AND(I261&lt;&gt;"",I261&gt;F261),"Valor mayor del permitido","")</f>
        <v/>
      </c>
    </row>
    <row r="262" spans="1:11" ht="20.399999999999999" x14ac:dyDescent="0.3">
      <c r="A262" s="5" t="s">
        <v>345</v>
      </c>
      <c r="B262" s="6" t="s">
        <v>17</v>
      </c>
      <c r="C262" s="6" t="s">
        <v>18</v>
      </c>
      <c r="D262" s="16" t="s">
        <v>346</v>
      </c>
      <c r="E262" s="53">
        <v>1</v>
      </c>
      <c r="F262" s="54">
        <v>985.87</v>
      </c>
      <c r="G262" s="55">
        <f t="shared" si="62"/>
        <v>985.87</v>
      </c>
      <c r="H262" s="53">
        <v>1</v>
      </c>
      <c r="I262" s="87"/>
      <c r="J262" s="55">
        <f t="shared" si="63"/>
        <v>0</v>
      </c>
      <c r="K262" s="88" t="str">
        <f t="shared" si="64"/>
        <v/>
      </c>
    </row>
    <row r="263" spans="1:11" x14ac:dyDescent="0.3">
      <c r="A263" s="5" t="s">
        <v>347</v>
      </c>
      <c r="B263" s="6" t="s">
        <v>17</v>
      </c>
      <c r="C263" s="6" t="s">
        <v>97</v>
      </c>
      <c r="D263" s="16" t="s">
        <v>348</v>
      </c>
      <c r="E263" s="53">
        <v>8</v>
      </c>
      <c r="F263" s="54">
        <v>21.79</v>
      </c>
      <c r="G263" s="55">
        <f t="shared" si="62"/>
        <v>174.32</v>
      </c>
      <c r="H263" s="53">
        <v>8</v>
      </c>
      <c r="I263" s="87"/>
      <c r="J263" s="55">
        <f t="shared" si="63"/>
        <v>0</v>
      </c>
      <c r="K263" s="88" t="str">
        <f t="shared" si="64"/>
        <v/>
      </c>
    </row>
    <row r="264" spans="1:11" x14ac:dyDescent="0.3">
      <c r="A264" s="5" t="s">
        <v>349</v>
      </c>
      <c r="B264" s="6" t="s">
        <v>17</v>
      </c>
      <c r="C264" s="6" t="s">
        <v>97</v>
      </c>
      <c r="D264" s="16" t="s">
        <v>350</v>
      </c>
      <c r="E264" s="53">
        <v>12.5</v>
      </c>
      <c r="F264" s="54">
        <v>24.63</v>
      </c>
      <c r="G264" s="55">
        <f t="shared" si="62"/>
        <v>307.88</v>
      </c>
      <c r="H264" s="53">
        <v>12.5</v>
      </c>
      <c r="I264" s="87"/>
      <c r="J264" s="55">
        <f t="shared" si="63"/>
        <v>0</v>
      </c>
      <c r="K264" s="88" t="str">
        <f t="shared" si="64"/>
        <v/>
      </c>
    </row>
    <row r="265" spans="1:11" x14ac:dyDescent="0.3">
      <c r="A265" s="7"/>
      <c r="B265" s="7"/>
      <c r="C265" s="7"/>
      <c r="D265" s="17" t="s">
        <v>351</v>
      </c>
      <c r="E265" s="53">
        <v>1</v>
      </c>
      <c r="F265" s="56">
        <f>SUM(G253:G264)</f>
        <v>18232.03</v>
      </c>
      <c r="G265" s="57">
        <f t="shared" si="62"/>
        <v>18232.03</v>
      </c>
      <c r="H265" s="53">
        <v>1</v>
      </c>
      <c r="I265" s="56">
        <f>SUM(J253:J264)</f>
        <v>0</v>
      </c>
      <c r="J265" s="57">
        <f t="shared" si="63"/>
        <v>0</v>
      </c>
      <c r="K265" s="88" t="str">
        <f t="shared" si="64"/>
        <v/>
      </c>
    </row>
    <row r="266" spans="1:11" ht="1.05" customHeight="1" x14ac:dyDescent="0.3">
      <c r="A266" s="8"/>
      <c r="B266" s="8"/>
      <c r="C266" s="8"/>
      <c r="D266" s="18"/>
      <c r="E266" s="58"/>
      <c r="F266" s="8"/>
      <c r="G266" s="59"/>
      <c r="H266" s="58"/>
      <c r="I266" s="8"/>
      <c r="J266" s="59"/>
      <c r="K266" s="88" t="str">
        <f t="shared" si="64"/>
        <v/>
      </c>
    </row>
    <row r="267" spans="1:11" x14ac:dyDescent="0.3">
      <c r="A267" s="3" t="s">
        <v>352</v>
      </c>
      <c r="B267" s="3" t="s">
        <v>9</v>
      </c>
      <c r="C267" s="3" t="s">
        <v>10</v>
      </c>
      <c r="D267" s="14" t="s">
        <v>353</v>
      </c>
      <c r="E267" s="47">
        <f t="shared" ref="E267:J267" si="65">E295</f>
        <v>1</v>
      </c>
      <c r="F267" s="48">
        <f t="shared" si="65"/>
        <v>52783.55</v>
      </c>
      <c r="G267" s="49">
        <f t="shared" si="65"/>
        <v>52783.55</v>
      </c>
      <c r="H267" s="47">
        <f t="shared" si="65"/>
        <v>1</v>
      </c>
      <c r="I267" s="48">
        <f t="shared" si="65"/>
        <v>0</v>
      </c>
      <c r="J267" s="49">
        <f t="shared" si="65"/>
        <v>0</v>
      </c>
      <c r="K267" s="88" t="str">
        <f t="shared" si="64"/>
        <v/>
      </c>
    </row>
    <row r="268" spans="1:11" x14ac:dyDescent="0.3">
      <c r="A268" s="4" t="s">
        <v>354</v>
      </c>
      <c r="B268" s="4" t="s">
        <v>9</v>
      </c>
      <c r="C268" s="4" t="s">
        <v>10</v>
      </c>
      <c r="D268" s="15" t="s">
        <v>355</v>
      </c>
      <c r="E268" s="50">
        <f t="shared" ref="E268:J268" si="66">E271</f>
        <v>1</v>
      </c>
      <c r="F268" s="51">
        <f t="shared" si="66"/>
        <v>1759.5</v>
      </c>
      <c r="G268" s="52">
        <f t="shared" si="66"/>
        <v>1759.5</v>
      </c>
      <c r="H268" s="50">
        <f t="shared" si="66"/>
        <v>1</v>
      </c>
      <c r="I268" s="51">
        <f t="shared" si="66"/>
        <v>0</v>
      </c>
      <c r="J268" s="52">
        <f t="shared" si="66"/>
        <v>0</v>
      </c>
      <c r="K268" s="88" t="str">
        <f t="shared" si="64"/>
        <v/>
      </c>
    </row>
    <row r="269" spans="1:11" ht="20.399999999999999" x14ac:dyDescent="0.3">
      <c r="A269" s="5" t="s">
        <v>356</v>
      </c>
      <c r="B269" s="6" t="s">
        <v>17</v>
      </c>
      <c r="C269" s="6" t="s">
        <v>94</v>
      </c>
      <c r="D269" s="16" t="s">
        <v>357</v>
      </c>
      <c r="E269" s="53">
        <v>324</v>
      </c>
      <c r="F269" s="54">
        <v>4.57</v>
      </c>
      <c r="G269" s="55">
        <f>ROUND(E269*F269,2)</f>
        <v>1480.68</v>
      </c>
      <c r="H269" s="53">
        <v>324</v>
      </c>
      <c r="I269" s="87"/>
      <c r="J269" s="55">
        <f>ROUND(H269*I269,2)</f>
        <v>0</v>
      </c>
      <c r="K269" s="88" t="str">
        <f t="shared" si="64"/>
        <v/>
      </c>
    </row>
    <row r="270" spans="1:11" ht="20.399999999999999" x14ac:dyDescent="0.3">
      <c r="A270" s="5" t="s">
        <v>358</v>
      </c>
      <c r="B270" s="6" t="s">
        <v>17</v>
      </c>
      <c r="C270" s="6" t="s">
        <v>94</v>
      </c>
      <c r="D270" s="16" t="s">
        <v>359</v>
      </c>
      <c r="E270" s="53">
        <v>18</v>
      </c>
      <c r="F270" s="54">
        <v>15.49</v>
      </c>
      <c r="G270" s="55">
        <f>ROUND(E270*F270,2)</f>
        <v>278.82</v>
      </c>
      <c r="H270" s="53">
        <v>18</v>
      </c>
      <c r="I270" s="87"/>
      <c r="J270" s="55">
        <f>ROUND(H270*I270,2)</f>
        <v>0</v>
      </c>
      <c r="K270" s="88" t="str">
        <f t="shared" si="64"/>
        <v/>
      </c>
    </row>
    <row r="271" spans="1:11" x14ac:dyDescent="0.3">
      <c r="A271" s="7"/>
      <c r="B271" s="7"/>
      <c r="C271" s="7"/>
      <c r="D271" s="17" t="s">
        <v>360</v>
      </c>
      <c r="E271" s="53">
        <v>1</v>
      </c>
      <c r="F271" s="56">
        <f>SUM(G269:G270)</f>
        <v>1759.5</v>
      </c>
      <c r="G271" s="57">
        <f>ROUND(E271*F271,2)</f>
        <v>1759.5</v>
      </c>
      <c r="H271" s="53">
        <v>1</v>
      </c>
      <c r="I271" s="56">
        <f>SUM(J269:J270)</f>
        <v>0</v>
      </c>
      <c r="J271" s="57">
        <f>ROUND(H271*I271,2)</f>
        <v>0</v>
      </c>
      <c r="K271" s="88" t="str">
        <f t="shared" si="64"/>
        <v/>
      </c>
    </row>
    <row r="272" spans="1:11" ht="1.05" customHeight="1" x14ac:dyDescent="0.3">
      <c r="A272" s="8"/>
      <c r="B272" s="8"/>
      <c r="C272" s="8"/>
      <c r="D272" s="18"/>
      <c r="E272" s="58"/>
      <c r="F272" s="8"/>
      <c r="G272" s="59"/>
      <c r="H272" s="58"/>
      <c r="I272" s="8"/>
      <c r="J272" s="59"/>
      <c r="K272" s="88" t="str">
        <f t="shared" si="64"/>
        <v/>
      </c>
    </row>
    <row r="273" spans="1:11" x14ac:dyDescent="0.3">
      <c r="A273" s="4" t="s">
        <v>361</v>
      </c>
      <c r="B273" s="4" t="s">
        <v>9</v>
      </c>
      <c r="C273" s="4" t="s">
        <v>10</v>
      </c>
      <c r="D273" s="15" t="s">
        <v>362</v>
      </c>
      <c r="E273" s="50">
        <f t="shared" ref="E273:J273" si="67">E289</f>
        <v>1</v>
      </c>
      <c r="F273" s="51">
        <f t="shared" si="67"/>
        <v>50989.27</v>
      </c>
      <c r="G273" s="52">
        <f t="shared" si="67"/>
        <v>50989.27</v>
      </c>
      <c r="H273" s="50">
        <f t="shared" si="67"/>
        <v>1</v>
      </c>
      <c r="I273" s="51">
        <f t="shared" si="67"/>
        <v>0</v>
      </c>
      <c r="J273" s="52">
        <f t="shared" si="67"/>
        <v>0</v>
      </c>
      <c r="K273" s="88" t="str">
        <f t="shared" si="64"/>
        <v/>
      </c>
    </row>
    <row r="274" spans="1:11" ht="20.399999999999999" x14ac:dyDescent="0.3">
      <c r="A274" s="5" t="s">
        <v>363</v>
      </c>
      <c r="B274" s="6" t="s">
        <v>17</v>
      </c>
      <c r="C274" s="6" t="s">
        <v>18</v>
      </c>
      <c r="D274" s="16" t="s">
        <v>364</v>
      </c>
      <c r="E274" s="53">
        <v>511.2</v>
      </c>
      <c r="F274" s="54">
        <v>10.18</v>
      </c>
      <c r="G274" s="55">
        <f t="shared" ref="G274:G289" si="68">ROUND(E274*F274,2)</f>
        <v>5204.0200000000004</v>
      </c>
      <c r="H274" s="53">
        <v>511.2</v>
      </c>
      <c r="I274" s="87"/>
      <c r="J274" s="55">
        <f t="shared" ref="J274:J289" si="69">ROUND(H274*I274,2)</f>
        <v>0</v>
      </c>
      <c r="K274" s="88" t="str">
        <f t="shared" si="64"/>
        <v/>
      </c>
    </row>
    <row r="275" spans="1:11" ht="20.399999999999999" x14ac:dyDescent="0.3">
      <c r="A275" s="5" t="s">
        <v>365</v>
      </c>
      <c r="B275" s="6" t="s">
        <v>17</v>
      </c>
      <c r="C275" s="6" t="s">
        <v>18</v>
      </c>
      <c r="D275" s="16" t="s">
        <v>366</v>
      </c>
      <c r="E275" s="53">
        <v>254.6</v>
      </c>
      <c r="F275" s="54">
        <v>53.17</v>
      </c>
      <c r="G275" s="55">
        <f t="shared" si="68"/>
        <v>13537.08</v>
      </c>
      <c r="H275" s="53">
        <v>254.6</v>
      </c>
      <c r="I275" s="87"/>
      <c r="J275" s="55">
        <f t="shared" si="69"/>
        <v>0</v>
      </c>
      <c r="K275" s="88" t="str">
        <f t="shared" si="64"/>
        <v/>
      </c>
    </row>
    <row r="276" spans="1:11" ht="20.399999999999999" x14ac:dyDescent="0.3">
      <c r="A276" s="5" t="s">
        <v>367</v>
      </c>
      <c r="B276" s="6" t="s">
        <v>17</v>
      </c>
      <c r="C276" s="6" t="s">
        <v>18</v>
      </c>
      <c r="D276" s="16" t="s">
        <v>368</v>
      </c>
      <c r="E276" s="53">
        <v>116</v>
      </c>
      <c r="F276" s="54">
        <v>12.4</v>
      </c>
      <c r="G276" s="55">
        <f t="shared" si="68"/>
        <v>1438.4</v>
      </c>
      <c r="H276" s="53">
        <v>116</v>
      </c>
      <c r="I276" s="87"/>
      <c r="J276" s="55">
        <f t="shared" si="69"/>
        <v>0</v>
      </c>
      <c r="K276" s="88" t="str">
        <f t="shared" si="64"/>
        <v/>
      </c>
    </row>
    <row r="277" spans="1:11" ht="20.399999999999999" x14ac:dyDescent="0.3">
      <c r="A277" s="5" t="s">
        <v>369</v>
      </c>
      <c r="B277" s="6" t="s">
        <v>17</v>
      </c>
      <c r="C277" s="6" t="s">
        <v>309</v>
      </c>
      <c r="D277" s="16" t="s">
        <v>370</v>
      </c>
      <c r="E277" s="53">
        <v>232</v>
      </c>
      <c r="F277" s="54">
        <v>10.49</v>
      </c>
      <c r="G277" s="55">
        <f t="shared" si="68"/>
        <v>2433.6799999999998</v>
      </c>
      <c r="H277" s="53">
        <v>232</v>
      </c>
      <c r="I277" s="87"/>
      <c r="J277" s="55">
        <f t="shared" si="69"/>
        <v>0</v>
      </c>
      <c r="K277" s="88" t="str">
        <f t="shared" si="64"/>
        <v/>
      </c>
    </row>
    <row r="278" spans="1:11" ht="20.399999999999999" x14ac:dyDescent="0.3">
      <c r="A278" s="5" t="s">
        <v>371</v>
      </c>
      <c r="B278" s="6" t="s">
        <v>17</v>
      </c>
      <c r="C278" s="6" t="s">
        <v>94</v>
      </c>
      <c r="D278" s="16" t="s">
        <v>372</v>
      </c>
      <c r="E278" s="53">
        <v>1540</v>
      </c>
      <c r="F278" s="54">
        <v>7.1</v>
      </c>
      <c r="G278" s="55">
        <f t="shared" si="68"/>
        <v>10934</v>
      </c>
      <c r="H278" s="53">
        <v>1540</v>
      </c>
      <c r="I278" s="87"/>
      <c r="J278" s="55">
        <f t="shared" si="69"/>
        <v>0</v>
      </c>
      <c r="K278" s="88" t="str">
        <f t="shared" si="64"/>
        <v/>
      </c>
    </row>
    <row r="279" spans="1:11" x14ac:dyDescent="0.3">
      <c r="A279" s="5" t="s">
        <v>373</v>
      </c>
      <c r="B279" s="6" t="s">
        <v>17</v>
      </c>
      <c r="C279" s="6" t="s">
        <v>18</v>
      </c>
      <c r="D279" s="16" t="s">
        <v>374</v>
      </c>
      <c r="E279" s="53">
        <v>2</v>
      </c>
      <c r="F279" s="54">
        <v>89.33</v>
      </c>
      <c r="G279" s="55">
        <f t="shared" si="68"/>
        <v>178.66</v>
      </c>
      <c r="H279" s="53">
        <v>2</v>
      </c>
      <c r="I279" s="87"/>
      <c r="J279" s="55">
        <f t="shared" si="69"/>
        <v>0</v>
      </c>
      <c r="K279" s="88" t="str">
        <f t="shared" si="64"/>
        <v/>
      </c>
    </row>
    <row r="280" spans="1:11" ht="20.399999999999999" x14ac:dyDescent="0.3">
      <c r="A280" s="5" t="s">
        <v>375</v>
      </c>
      <c r="B280" s="6" t="s">
        <v>17</v>
      </c>
      <c r="C280" s="6" t="s">
        <v>18</v>
      </c>
      <c r="D280" s="16" t="s">
        <v>376</v>
      </c>
      <c r="E280" s="53">
        <v>250</v>
      </c>
      <c r="F280" s="54">
        <v>11.94</v>
      </c>
      <c r="G280" s="55">
        <f t="shared" si="68"/>
        <v>2985</v>
      </c>
      <c r="H280" s="53">
        <v>250</v>
      </c>
      <c r="I280" s="87"/>
      <c r="J280" s="55">
        <f t="shared" si="69"/>
        <v>0</v>
      </c>
      <c r="K280" s="88" t="str">
        <f t="shared" si="64"/>
        <v/>
      </c>
    </row>
    <row r="281" spans="1:11" ht="20.399999999999999" x14ac:dyDescent="0.3">
      <c r="A281" s="5" t="s">
        <v>377</v>
      </c>
      <c r="B281" s="6" t="s">
        <v>17</v>
      </c>
      <c r="C281" s="6" t="s">
        <v>378</v>
      </c>
      <c r="D281" s="16" t="s">
        <v>379</v>
      </c>
      <c r="E281" s="53">
        <v>59.22</v>
      </c>
      <c r="F281" s="54">
        <v>144.69999999999999</v>
      </c>
      <c r="G281" s="55">
        <f t="shared" si="68"/>
        <v>8569.1299999999992</v>
      </c>
      <c r="H281" s="53">
        <v>59.22</v>
      </c>
      <c r="I281" s="87"/>
      <c r="J281" s="55">
        <f t="shared" si="69"/>
        <v>0</v>
      </c>
      <c r="K281" s="88" t="str">
        <f t="shared" si="64"/>
        <v/>
      </c>
    </row>
    <row r="282" spans="1:11" ht="20.399999999999999" x14ac:dyDescent="0.3">
      <c r="A282" s="5" t="s">
        <v>380</v>
      </c>
      <c r="B282" s="6" t="s">
        <v>17</v>
      </c>
      <c r="C282" s="6" t="s">
        <v>18</v>
      </c>
      <c r="D282" s="16" t="s">
        <v>381</v>
      </c>
      <c r="E282" s="53">
        <v>2</v>
      </c>
      <c r="F282" s="54">
        <v>15.53</v>
      </c>
      <c r="G282" s="55">
        <f t="shared" si="68"/>
        <v>31.06</v>
      </c>
      <c r="H282" s="53">
        <v>2</v>
      </c>
      <c r="I282" s="87"/>
      <c r="J282" s="55">
        <f t="shared" si="69"/>
        <v>0</v>
      </c>
      <c r="K282" s="88" t="str">
        <f t="shared" si="64"/>
        <v/>
      </c>
    </row>
    <row r="283" spans="1:11" ht="20.399999999999999" x14ac:dyDescent="0.3">
      <c r="A283" s="5" t="s">
        <v>382</v>
      </c>
      <c r="B283" s="6" t="s">
        <v>17</v>
      </c>
      <c r="C283" s="6" t="s">
        <v>378</v>
      </c>
      <c r="D283" s="16" t="s">
        <v>383</v>
      </c>
      <c r="E283" s="53">
        <v>0</v>
      </c>
      <c r="F283" s="54">
        <v>545.14</v>
      </c>
      <c r="G283" s="55">
        <f t="shared" si="68"/>
        <v>0</v>
      </c>
      <c r="H283" s="53">
        <v>0</v>
      </c>
      <c r="I283" s="87"/>
      <c r="J283" s="55">
        <f t="shared" si="69"/>
        <v>0</v>
      </c>
      <c r="K283" s="88" t="str">
        <f t="shared" si="64"/>
        <v/>
      </c>
    </row>
    <row r="284" spans="1:11" ht="20.399999999999999" x14ac:dyDescent="0.3">
      <c r="A284" s="5" t="s">
        <v>384</v>
      </c>
      <c r="B284" s="6" t="s">
        <v>17</v>
      </c>
      <c r="C284" s="6" t="s">
        <v>18</v>
      </c>
      <c r="D284" s="16" t="s">
        <v>385</v>
      </c>
      <c r="E284" s="53">
        <v>0</v>
      </c>
      <c r="F284" s="54">
        <v>8162.28</v>
      </c>
      <c r="G284" s="55">
        <f t="shared" si="68"/>
        <v>0</v>
      </c>
      <c r="H284" s="53">
        <v>0</v>
      </c>
      <c r="I284" s="87"/>
      <c r="J284" s="55">
        <f t="shared" si="69"/>
        <v>0</v>
      </c>
      <c r="K284" s="88" t="str">
        <f t="shared" si="64"/>
        <v/>
      </c>
    </row>
    <row r="285" spans="1:11" ht="20.399999999999999" x14ac:dyDescent="0.3">
      <c r="A285" s="5" t="s">
        <v>386</v>
      </c>
      <c r="B285" s="6" t="s">
        <v>17</v>
      </c>
      <c r="C285" s="6" t="s">
        <v>94</v>
      </c>
      <c r="D285" s="16" t="s">
        <v>387</v>
      </c>
      <c r="E285" s="53">
        <v>228</v>
      </c>
      <c r="F285" s="54">
        <v>2</v>
      </c>
      <c r="G285" s="55">
        <f t="shared" si="68"/>
        <v>456</v>
      </c>
      <c r="H285" s="53">
        <v>228</v>
      </c>
      <c r="I285" s="87"/>
      <c r="J285" s="55">
        <f t="shared" si="69"/>
        <v>0</v>
      </c>
      <c r="K285" s="88" t="str">
        <f t="shared" si="64"/>
        <v/>
      </c>
    </row>
    <row r="286" spans="1:11" ht="20.399999999999999" x14ac:dyDescent="0.3">
      <c r="A286" s="5" t="s">
        <v>388</v>
      </c>
      <c r="B286" s="6" t="s">
        <v>17</v>
      </c>
      <c r="C286" s="6" t="s">
        <v>378</v>
      </c>
      <c r="D286" s="16" t="s">
        <v>389</v>
      </c>
      <c r="E286" s="53">
        <v>87.29</v>
      </c>
      <c r="F286" s="54">
        <v>52.96</v>
      </c>
      <c r="G286" s="55">
        <f t="shared" si="68"/>
        <v>4622.88</v>
      </c>
      <c r="H286" s="53">
        <v>87.29</v>
      </c>
      <c r="I286" s="87"/>
      <c r="J286" s="55">
        <f t="shared" si="69"/>
        <v>0</v>
      </c>
      <c r="K286" s="88" t="str">
        <f t="shared" si="64"/>
        <v/>
      </c>
    </row>
    <row r="287" spans="1:11" ht="20.399999999999999" x14ac:dyDescent="0.3">
      <c r="A287" s="5" t="s">
        <v>390</v>
      </c>
      <c r="B287" s="6" t="s">
        <v>17</v>
      </c>
      <c r="C287" s="6" t="s">
        <v>391</v>
      </c>
      <c r="D287" s="16" t="s">
        <v>392</v>
      </c>
      <c r="E287" s="53">
        <v>6</v>
      </c>
      <c r="F287" s="54">
        <v>30.76</v>
      </c>
      <c r="G287" s="55">
        <f t="shared" si="68"/>
        <v>184.56</v>
      </c>
      <c r="H287" s="53">
        <v>6</v>
      </c>
      <c r="I287" s="87"/>
      <c r="J287" s="55">
        <f t="shared" si="69"/>
        <v>0</v>
      </c>
      <c r="K287" s="88" t="str">
        <f t="shared" si="64"/>
        <v/>
      </c>
    </row>
    <row r="288" spans="1:11" ht="20.399999999999999" x14ac:dyDescent="0.3">
      <c r="A288" s="5" t="s">
        <v>393</v>
      </c>
      <c r="B288" s="6" t="s">
        <v>17</v>
      </c>
      <c r="C288" s="6" t="s">
        <v>391</v>
      </c>
      <c r="D288" s="16" t="s">
        <v>394</v>
      </c>
      <c r="E288" s="53">
        <v>4</v>
      </c>
      <c r="F288" s="54">
        <v>103.7</v>
      </c>
      <c r="G288" s="55">
        <f t="shared" si="68"/>
        <v>414.8</v>
      </c>
      <c r="H288" s="53">
        <v>4</v>
      </c>
      <c r="I288" s="87"/>
      <c r="J288" s="55">
        <f t="shared" si="69"/>
        <v>0</v>
      </c>
      <c r="K288" s="88" t="str">
        <f t="shared" si="64"/>
        <v/>
      </c>
    </row>
    <row r="289" spans="1:11" x14ac:dyDescent="0.3">
      <c r="A289" s="7"/>
      <c r="B289" s="7"/>
      <c r="C289" s="7"/>
      <c r="D289" s="17" t="s">
        <v>395</v>
      </c>
      <c r="E289" s="53">
        <v>1</v>
      </c>
      <c r="F289" s="56">
        <f>SUM(G274:G288)</f>
        <v>50989.27</v>
      </c>
      <c r="G289" s="57">
        <f t="shared" si="68"/>
        <v>50989.27</v>
      </c>
      <c r="H289" s="53">
        <v>1</v>
      </c>
      <c r="I289" s="56">
        <f>SUM(J274:J288)</f>
        <v>0</v>
      </c>
      <c r="J289" s="57">
        <f t="shared" si="69"/>
        <v>0</v>
      </c>
      <c r="K289" s="88" t="str">
        <f t="shared" si="64"/>
        <v/>
      </c>
    </row>
    <row r="290" spans="1:11" ht="1.05" customHeight="1" x14ac:dyDescent="0.3">
      <c r="A290" s="8"/>
      <c r="B290" s="8"/>
      <c r="C290" s="8"/>
      <c r="D290" s="18"/>
      <c r="E290" s="58"/>
      <c r="F290" s="8"/>
      <c r="G290" s="59"/>
      <c r="H290" s="58"/>
      <c r="I290" s="8"/>
      <c r="J290" s="59"/>
      <c r="K290" s="88" t="str">
        <f t="shared" si="64"/>
        <v/>
      </c>
    </row>
    <row r="291" spans="1:11" x14ac:dyDescent="0.3">
      <c r="A291" s="4" t="s">
        <v>396</v>
      </c>
      <c r="B291" s="4" t="s">
        <v>9</v>
      </c>
      <c r="C291" s="4" t="s">
        <v>10</v>
      </c>
      <c r="D291" s="15" t="s">
        <v>397</v>
      </c>
      <c r="E291" s="50">
        <f t="shared" ref="E291:J291" si="70">E293</f>
        <v>1</v>
      </c>
      <c r="F291" s="51">
        <f t="shared" si="70"/>
        <v>34.78</v>
      </c>
      <c r="G291" s="52">
        <f t="shared" si="70"/>
        <v>34.78</v>
      </c>
      <c r="H291" s="50">
        <f t="shared" si="70"/>
        <v>1</v>
      </c>
      <c r="I291" s="51">
        <f t="shared" si="70"/>
        <v>0</v>
      </c>
      <c r="J291" s="52">
        <f t="shared" si="70"/>
        <v>0</v>
      </c>
      <c r="K291" s="88" t="str">
        <f t="shared" si="64"/>
        <v/>
      </c>
    </row>
    <row r="292" spans="1:11" ht="20.399999999999999" x14ac:dyDescent="0.3">
      <c r="A292" s="5" t="s">
        <v>398</v>
      </c>
      <c r="B292" s="6" t="s">
        <v>17</v>
      </c>
      <c r="C292" s="6" t="s">
        <v>18</v>
      </c>
      <c r="D292" s="16" t="s">
        <v>399</v>
      </c>
      <c r="E292" s="53">
        <v>1</v>
      </c>
      <c r="F292" s="54">
        <v>34.78</v>
      </c>
      <c r="G292" s="55">
        <f>ROUND(E292*F292,2)</f>
        <v>34.78</v>
      </c>
      <c r="H292" s="53">
        <v>1</v>
      </c>
      <c r="I292" s="87"/>
      <c r="J292" s="55">
        <f>ROUND(H292*I292,2)</f>
        <v>0</v>
      </c>
      <c r="K292" s="88" t="str">
        <f t="shared" si="64"/>
        <v/>
      </c>
    </row>
    <row r="293" spans="1:11" x14ac:dyDescent="0.3">
      <c r="A293" s="7"/>
      <c r="B293" s="7"/>
      <c r="C293" s="7"/>
      <c r="D293" s="17" t="s">
        <v>400</v>
      </c>
      <c r="E293" s="53">
        <v>1</v>
      </c>
      <c r="F293" s="56">
        <f>G292</f>
        <v>34.78</v>
      </c>
      <c r="G293" s="57">
        <f>ROUND(E293*F293,2)</f>
        <v>34.78</v>
      </c>
      <c r="H293" s="53">
        <v>1</v>
      </c>
      <c r="I293" s="56">
        <f>J292</f>
        <v>0</v>
      </c>
      <c r="J293" s="57">
        <f>ROUND(H293*I293,2)</f>
        <v>0</v>
      </c>
      <c r="K293" s="88" t="str">
        <f t="shared" si="64"/>
        <v/>
      </c>
    </row>
    <row r="294" spans="1:11" ht="1.05" customHeight="1" x14ac:dyDescent="0.3">
      <c r="A294" s="8"/>
      <c r="B294" s="8"/>
      <c r="C294" s="8"/>
      <c r="D294" s="18"/>
      <c r="E294" s="58"/>
      <c r="F294" s="8"/>
      <c r="G294" s="59"/>
      <c r="H294" s="58"/>
      <c r="I294" s="8"/>
      <c r="J294" s="59"/>
      <c r="K294" s="88" t="str">
        <f t="shared" si="64"/>
        <v/>
      </c>
    </row>
    <row r="295" spans="1:11" x14ac:dyDescent="0.3">
      <c r="A295" s="7"/>
      <c r="B295" s="7"/>
      <c r="C295" s="7"/>
      <c r="D295" s="17" t="s">
        <v>401</v>
      </c>
      <c r="E295" s="53">
        <v>1</v>
      </c>
      <c r="F295" s="56">
        <f>G268+G273+G291</f>
        <v>52783.55</v>
      </c>
      <c r="G295" s="57">
        <f>ROUND(E295*F295,2)</f>
        <v>52783.55</v>
      </c>
      <c r="H295" s="53">
        <v>1</v>
      </c>
      <c r="I295" s="56">
        <f>J268+J273+J291</f>
        <v>0</v>
      </c>
      <c r="J295" s="57">
        <f>ROUND(H295*I295,2)</f>
        <v>0</v>
      </c>
      <c r="K295" s="88" t="str">
        <f t="shared" si="64"/>
        <v/>
      </c>
    </row>
    <row r="296" spans="1:11" ht="1.05" customHeight="1" x14ac:dyDescent="0.3">
      <c r="A296" s="8"/>
      <c r="B296" s="8"/>
      <c r="C296" s="8"/>
      <c r="D296" s="18"/>
      <c r="E296" s="58"/>
      <c r="F296" s="8"/>
      <c r="G296" s="59"/>
      <c r="H296" s="58"/>
      <c r="I296" s="8"/>
      <c r="J296" s="59"/>
      <c r="K296" s="88" t="str">
        <f t="shared" si="64"/>
        <v/>
      </c>
    </row>
    <row r="297" spans="1:11" x14ac:dyDescent="0.3">
      <c r="A297" s="3" t="s">
        <v>402</v>
      </c>
      <c r="B297" s="3" t="s">
        <v>9</v>
      </c>
      <c r="C297" s="3" t="s">
        <v>10</v>
      </c>
      <c r="D297" s="14" t="s">
        <v>403</v>
      </c>
      <c r="E297" s="47">
        <f t="shared" ref="E297:J297" si="71">E392</f>
        <v>1</v>
      </c>
      <c r="F297" s="48">
        <f t="shared" si="71"/>
        <v>497726.65</v>
      </c>
      <c r="G297" s="49">
        <f t="shared" si="71"/>
        <v>497726.65</v>
      </c>
      <c r="H297" s="47">
        <f t="shared" si="71"/>
        <v>1</v>
      </c>
      <c r="I297" s="48">
        <f t="shared" si="71"/>
        <v>0</v>
      </c>
      <c r="J297" s="49">
        <f t="shared" si="71"/>
        <v>0</v>
      </c>
      <c r="K297" s="88" t="str">
        <f t="shared" si="64"/>
        <v/>
      </c>
    </row>
    <row r="298" spans="1:11" ht="20.399999999999999" x14ac:dyDescent="0.3">
      <c r="A298" s="4" t="s">
        <v>404</v>
      </c>
      <c r="B298" s="4" t="s">
        <v>9</v>
      </c>
      <c r="C298" s="4" t="s">
        <v>10</v>
      </c>
      <c r="D298" s="15" t="s">
        <v>405</v>
      </c>
      <c r="E298" s="50">
        <f t="shared" ref="E298:J298" si="72">E350</f>
        <v>1</v>
      </c>
      <c r="F298" s="51">
        <f t="shared" si="72"/>
        <v>380573.95</v>
      </c>
      <c r="G298" s="52">
        <f t="shared" si="72"/>
        <v>380573.95</v>
      </c>
      <c r="H298" s="50">
        <f t="shared" si="72"/>
        <v>1</v>
      </c>
      <c r="I298" s="51">
        <f t="shared" si="72"/>
        <v>0</v>
      </c>
      <c r="J298" s="52">
        <f t="shared" si="72"/>
        <v>0</v>
      </c>
      <c r="K298" s="88" t="str">
        <f t="shared" si="64"/>
        <v/>
      </c>
    </row>
    <row r="299" spans="1:11" x14ac:dyDescent="0.3">
      <c r="A299" s="9" t="s">
        <v>406</v>
      </c>
      <c r="B299" s="9" t="s">
        <v>9</v>
      </c>
      <c r="C299" s="9" t="s">
        <v>10</v>
      </c>
      <c r="D299" s="19" t="s">
        <v>407</v>
      </c>
      <c r="E299" s="60">
        <f t="shared" ref="E299:J299" si="73">E304</f>
        <v>1</v>
      </c>
      <c r="F299" s="61">
        <f t="shared" si="73"/>
        <v>10354.66</v>
      </c>
      <c r="G299" s="62">
        <f t="shared" si="73"/>
        <v>10354.66</v>
      </c>
      <c r="H299" s="60">
        <f t="shared" si="73"/>
        <v>1</v>
      </c>
      <c r="I299" s="61">
        <f t="shared" si="73"/>
        <v>0</v>
      </c>
      <c r="J299" s="62">
        <f t="shared" si="73"/>
        <v>0</v>
      </c>
      <c r="K299" s="88" t="str">
        <f t="shared" si="64"/>
        <v/>
      </c>
    </row>
    <row r="300" spans="1:11" ht="20.399999999999999" x14ac:dyDescent="0.3">
      <c r="A300" s="5" t="s">
        <v>408</v>
      </c>
      <c r="B300" s="6" t="s">
        <v>17</v>
      </c>
      <c r="C300" s="6" t="s">
        <v>18</v>
      </c>
      <c r="D300" s="16" t="s">
        <v>409</v>
      </c>
      <c r="E300" s="53">
        <v>1</v>
      </c>
      <c r="F300" s="54">
        <v>2525.6799999999998</v>
      </c>
      <c r="G300" s="55">
        <f>ROUND(E300*F300,2)</f>
        <v>2525.6799999999998</v>
      </c>
      <c r="H300" s="53">
        <v>1</v>
      </c>
      <c r="I300" s="87"/>
      <c r="J300" s="55">
        <f>ROUND(H300*I300,2)</f>
        <v>0</v>
      </c>
      <c r="K300" s="88" t="str">
        <f t="shared" si="64"/>
        <v/>
      </c>
    </row>
    <row r="301" spans="1:11" ht="20.399999999999999" x14ac:dyDescent="0.3">
      <c r="A301" s="5" t="s">
        <v>410</v>
      </c>
      <c r="B301" s="6" t="s">
        <v>17</v>
      </c>
      <c r="C301" s="6" t="s">
        <v>309</v>
      </c>
      <c r="D301" s="16" t="s">
        <v>411</v>
      </c>
      <c r="E301" s="53">
        <v>1</v>
      </c>
      <c r="F301" s="54">
        <v>531</v>
      </c>
      <c r="G301" s="55">
        <f>ROUND(E301*F301,2)</f>
        <v>531</v>
      </c>
      <c r="H301" s="53">
        <v>1</v>
      </c>
      <c r="I301" s="87"/>
      <c r="J301" s="55">
        <f>ROUND(H301*I301,2)</f>
        <v>0</v>
      </c>
      <c r="K301" s="88" t="str">
        <f t="shared" si="64"/>
        <v/>
      </c>
    </row>
    <row r="302" spans="1:11" x14ac:dyDescent="0.3">
      <c r="A302" s="5" t="s">
        <v>412</v>
      </c>
      <c r="B302" s="6" t="s">
        <v>17</v>
      </c>
      <c r="C302" s="6" t="s">
        <v>309</v>
      </c>
      <c r="D302" s="16" t="s">
        <v>413</v>
      </c>
      <c r="E302" s="53">
        <v>1</v>
      </c>
      <c r="F302" s="54">
        <v>32.92</v>
      </c>
      <c r="G302" s="55">
        <f>ROUND(E302*F302,2)</f>
        <v>32.92</v>
      </c>
      <c r="H302" s="53">
        <v>1</v>
      </c>
      <c r="I302" s="87"/>
      <c r="J302" s="55">
        <f>ROUND(H302*I302,2)</f>
        <v>0</v>
      </c>
      <c r="K302" s="88" t="str">
        <f t="shared" si="64"/>
        <v/>
      </c>
    </row>
    <row r="303" spans="1:11" ht="20.399999999999999" x14ac:dyDescent="0.3">
      <c r="A303" s="5" t="s">
        <v>414</v>
      </c>
      <c r="B303" s="6" t="s">
        <v>17</v>
      </c>
      <c r="C303" s="6" t="s">
        <v>18</v>
      </c>
      <c r="D303" s="16" t="s">
        <v>415</v>
      </c>
      <c r="E303" s="53">
        <v>1</v>
      </c>
      <c r="F303" s="54">
        <v>7265.06</v>
      </c>
      <c r="G303" s="55">
        <f>ROUND(E303*F303,2)</f>
        <v>7265.06</v>
      </c>
      <c r="H303" s="53">
        <v>1</v>
      </c>
      <c r="I303" s="87"/>
      <c r="J303" s="55">
        <f>ROUND(H303*I303,2)</f>
        <v>0</v>
      </c>
      <c r="K303" s="88" t="str">
        <f t="shared" si="64"/>
        <v/>
      </c>
    </row>
    <row r="304" spans="1:11" x14ac:dyDescent="0.3">
      <c r="A304" s="7"/>
      <c r="B304" s="7"/>
      <c r="C304" s="7"/>
      <c r="D304" s="17" t="s">
        <v>416</v>
      </c>
      <c r="E304" s="53">
        <v>1</v>
      </c>
      <c r="F304" s="56">
        <f>SUM(G300:G303)</f>
        <v>10354.66</v>
      </c>
      <c r="G304" s="57">
        <f>ROUND(E304*F304,2)</f>
        <v>10354.66</v>
      </c>
      <c r="H304" s="53">
        <v>1</v>
      </c>
      <c r="I304" s="56">
        <f>SUM(J300:J303)</f>
        <v>0</v>
      </c>
      <c r="J304" s="57">
        <f>ROUND(H304*I304,2)</f>
        <v>0</v>
      </c>
      <c r="K304" s="88" t="str">
        <f t="shared" si="64"/>
        <v/>
      </c>
    </row>
    <row r="305" spans="1:11" ht="1.05" customHeight="1" x14ac:dyDescent="0.3">
      <c r="A305" s="8"/>
      <c r="B305" s="8"/>
      <c r="C305" s="8"/>
      <c r="D305" s="18"/>
      <c r="E305" s="58"/>
      <c r="F305" s="8"/>
      <c r="G305" s="59"/>
      <c r="H305" s="58"/>
      <c r="I305" s="8"/>
      <c r="J305" s="59"/>
      <c r="K305" s="88" t="str">
        <f t="shared" si="64"/>
        <v/>
      </c>
    </row>
    <row r="306" spans="1:11" x14ac:dyDescent="0.3">
      <c r="A306" s="9" t="s">
        <v>417</v>
      </c>
      <c r="B306" s="9" t="s">
        <v>9</v>
      </c>
      <c r="C306" s="9" t="s">
        <v>10</v>
      </c>
      <c r="D306" s="19" t="s">
        <v>418</v>
      </c>
      <c r="E306" s="60">
        <f t="shared" ref="E306:J306" si="74">E325</f>
        <v>1</v>
      </c>
      <c r="F306" s="61">
        <f t="shared" si="74"/>
        <v>60787.12</v>
      </c>
      <c r="G306" s="62">
        <f t="shared" si="74"/>
        <v>60787.12</v>
      </c>
      <c r="H306" s="60">
        <f t="shared" si="74"/>
        <v>1</v>
      </c>
      <c r="I306" s="61">
        <f t="shared" si="74"/>
        <v>0</v>
      </c>
      <c r="J306" s="62">
        <f t="shared" si="74"/>
        <v>0</v>
      </c>
      <c r="K306" s="88" t="str">
        <f t="shared" si="64"/>
        <v/>
      </c>
    </row>
    <row r="307" spans="1:11" x14ac:dyDescent="0.3">
      <c r="A307" s="5" t="s">
        <v>419</v>
      </c>
      <c r="B307" s="6" t="s">
        <v>17</v>
      </c>
      <c r="C307" s="6" t="s">
        <v>94</v>
      </c>
      <c r="D307" s="16" t="s">
        <v>420</v>
      </c>
      <c r="E307" s="53">
        <v>282</v>
      </c>
      <c r="F307" s="54">
        <v>60.47</v>
      </c>
      <c r="G307" s="55">
        <f t="shared" ref="G307:G325" si="75">ROUND(E307*F307,2)</f>
        <v>17052.54</v>
      </c>
      <c r="H307" s="53">
        <v>282</v>
      </c>
      <c r="I307" s="87"/>
      <c r="J307" s="55">
        <f t="shared" ref="J307:J325" si="76">ROUND(H307*I307,2)</f>
        <v>0</v>
      </c>
      <c r="K307" s="88" t="str">
        <f t="shared" si="64"/>
        <v/>
      </c>
    </row>
    <row r="308" spans="1:11" ht="20.399999999999999" x14ac:dyDescent="0.3">
      <c r="A308" s="5" t="s">
        <v>421</v>
      </c>
      <c r="B308" s="6" t="s">
        <v>17</v>
      </c>
      <c r="C308" s="6" t="s">
        <v>18</v>
      </c>
      <c r="D308" s="16" t="s">
        <v>422</v>
      </c>
      <c r="E308" s="53">
        <v>4</v>
      </c>
      <c r="F308" s="54">
        <v>858.6</v>
      </c>
      <c r="G308" s="55">
        <f t="shared" si="75"/>
        <v>3434.4</v>
      </c>
      <c r="H308" s="53">
        <v>4</v>
      </c>
      <c r="I308" s="87"/>
      <c r="J308" s="55">
        <f t="shared" si="76"/>
        <v>0</v>
      </c>
      <c r="K308" s="88" t="str">
        <f t="shared" si="64"/>
        <v/>
      </c>
    </row>
    <row r="309" spans="1:11" ht="20.399999999999999" x14ac:dyDescent="0.3">
      <c r="A309" s="5" t="s">
        <v>423</v>
      </c>
      <c r="B309" s="6" t="s">
        <v>17</v>
      </c>
      <c r="C309" s="6" t="s">
        <v>94</v>
      </c>
      <c r="D309" s="16" t="s">
        <v>424</v>
      </c>
      <c r="E309" s="53">
        <v>220</v>
      </c>
      <c r="F309" s="54">
        <v>75.13</v>
      </c>
      <c r="G309" s="55">
        <f t="shared" si="75"/>
        <v>16528.599999999999</v>
      </c>
      <c r="H309" s="53">
        <v>220</v>
      </c>
      <c r="I309" s="87"/>
      <c r="J309" s="55">
        <f t="shared" si="76"/>
        <v>0</v>
      </c>
      <c r="K309" s="88" t="str">
        <f t="shared" si="64"/>
        <v/>
      </c>
    </row>
    <row r="310" spans="1:11" ht="20.399999999999999" x14ac:dyDescent="0.3">
      <c r="A310" s="5" t="s">
        <v>425</v>
      </c>
      <c r="B310" s="6" t="s">
        <v>17</v>
      </c>
      <c r="C310" s="6" t="s">
        <v>94</v>
      </c>
      <c r="D310" s="16" t="s">
        <v>426</v>
      </c>
      <c r="E310" s="53">
        <v>538</v>
      </c>
      <c r="F310" s="54">
        <v>6.08</v>
      </c>
      <c r="G310" s="55">
        <f t="shared" si="75"/>
        <v>3271.04</v>
      </c>
      <c r="H310" s="53">
        <v>538</v>
      </c>
      <c r="I310" s="87"/>
      <c r="J310" s="55">
        <f t="shared" si="76"/>
        <v>0</v>
      </c>
      <c r="K310" s="88" t="str">
        <f t="shared" si="64"/>
        <v/>
      </c>
    </row>
    <row r="311" spans="1:11" ht="20.399999999999999" x14ac:dyDescent="0.3">
      <c r="A311" s="5" t="s">
        <v>427</v>
      </c>
      <c r="B311" s="6" t="s">
        <v>17</v>
      </c>
      <c r="C311" s="6" t="s">
        <v>94</v>
      </c>
      <c r="D311" s="16" t="s">
        <v>428</v>
      </c>
      <c r="E311" s="53">
        <v>18</v>
      </c>
      <c r="F311" s="54">
        <v>18.670000000000002</v>
      </c>
      <c r="G311" s="55">
        <f t="shared" si="75"/>
        <v>336.06</v>
      </c>
      <c r="H311" s="53">
        <v>18</v>
      </c>
      <c r="I311" s="87"/>
      <c r="J311" s="55">
        <f t="shared" si="76"/>
        <v>0</v>
      </c>
      <c r="K311" s="88" t="str">
        <f t="shared" si="64"/>
        <v/>
      </c>
    </row>
    <row r="312" spans="1:11" ht="20.399999999999999" x14ac:dyDescent="0.3">
      <c r="A312" s="5" t="s">
        <v>429</v>
      </c>
      <c r="B312" s="6" t="s">
        <v>17</v>
      </c>
      <c r="C312" s="6" t="s">
        <v>18</v>
      </c>
      <c r="D312" s="16" t="s">
        <v>430</v>
      </c>
      <c r="E312" s="53">
        <v>10</v>
      </c>
      <c r="F312" s="54">
        <v>5.31</v>
      </c>
      <c r="G312" s="55">
        <f t="shared" si="75"/>
        <v>53.1</v>
      </c>
      <c r="H312" s="53">
        <v>10</v>
      </c>
      <c r="I312" s="87"/>
      <c r="J312" s="55">
        <f t="shared" si="76"/>
        <v>0</v>
      </c>
      <c r="K312" s="88" t="str">
        <f t="shared" si="64"/>
        <v/>
      </c>
    </row>
    <row r="313" spans="1:11" ht="20.399999999999999" x14ac:dyDescent="0.3">
      <c r="A313" s="5" t="s">
        <v>431</v>
      </c>
      <c r="B313" s="6" t="s">
        <v>17</v>
      </c>
      <c r="C313" s="6" t="s">
        <v>18</v>
      </c>
      <c r="D313" s="16" t="s">
        <v>432</v>
      </c>
      <c r="E313" s="53">
        <v>4</v>
      </c>
      <c r="F313" s="54">
        <v>66.59</v>
      </c>
      <c r="G313" s="55">
        <f t="shared" si="75"/>
        <v>266.36</v>
      </c>
      <c r="H313" s="53">
        <v>4</v>
      </c>
      <c r="I313" s="87"/>
      <c r="J313" s="55">
        <f t="shared" si="76"/>
        <v>0</v>
      </c>
      <c r="K313" s="88" t="str">
        <f t="shared" si="64"/>
        <v/>
      </c>
    </row>
    <row r="314" spans="1:11" ht="20.399999999999999" x14ac:dyDescent="0.3">
      <c r="A314" s="5" t="s">
        <v>433</v>
      </c>
      <c r="B314" s="6" t="s">
        <v>17</v>
      </c>
      <c r="C314" s="6" t="s">
        <v>18</v>
      </c>
      <c r="D314" s="16" t="s">
        <v>434</v>
      </c>
      <c r="E314" s="53">
        <v>8</v>
      </c>
      <c r="F314" s="54">
        <v>504</v>
      </c>
      <c r="G314" s="55">
        <f t="shared" si="75"/>
        <v>4032</v>
      </c>
      <c r="H314" s="53">
        <v>8</v>
      </c>
      <c r="I314" s="87"/>
      <c r="J314" s="55">
        <f t="shared" si="76"/>
        <v>0</v>
      </c>
      <c r="K314" s="88" t="str">
        <f t="shared" si="64"/>
        <v/>
      </c>
    </row>
    <row r="315" spans="1:11" ht="20.399999999999999" x14ac:dyDescent="0.3">
      <c r="A315" s="5" t="s">
        <v>435</v>
      </c>
      <c r="B315" s="6" t="s">
        <v>17</v>
      </c>
      <c r="C315" s="6" t="s">
        <v>18</v>
      </c>
      <c r="D315" s="16" t="s">
        <v>436</v>
      </c>
      <c r="E315" s="53">
        <v>8</v>
      </c>
      <c r="F315" s="54">
        <v>25.51</v>
      </c>
      <c r="G315" s="55">
        <f t="shared" si="75"/>
        <v>204.08</v>
      </c>
      <c r="H315" s="53">
        <v>8</v>
      </c>
      <c r="I315" s="87"/>
      <c r="J315" s="55">
        <f t="shared" si="76"/>
        <v>0</v>
      </c>
      <c r="K315" s="88" t="str">
        <f t="shared" si="64"/>
        <v/>
      </c>
    </row>
    <row r="316" spans="1:11" ht="20.399999999999999" x14ac:dyDescent="0.3">
      <c r="A316" s="5" t="s">
        <v>437</v>
      </c>
      <c r="B316" s="6" t="s">
        <v>17</v>
      </c>
      <c r="C316" s="6" t="s">
        <v>18</v>
      </c>
      <c r="D316" s="16" t="s">
        <v>438</v>
      </c>
      <c r="E316" s="53">
        <v>8</v>
      </c>
      <c r="F316" s="54">
        <v>40.89</v>
      </c>
      <c r="G316" s="55">
        <f t="shared" si="75"/>
        <v>327.12</v>
      </c>
      <c r="H316" s="53">
        <v>8</v>
      </c>
      <c r="I316" s="87"/>
      <c r="J316" s="55">
        <f t="shared" si="76"/>
        <v>0</v>
      </c>
      <c r="K316" s="88" t="str">
        <f t="shared" si="64"/>
        <v/>
      </c>
    </row>
    <row r="317" spans="1:11" ht="20.399999999999999" x14ac:dyDescent="0.3">
      <c r="A317" s="5" t="s">
        <v>439</v>
      </c>
      <c r="B317" s="6" t="s">
        <v>17</v>
      </c>
      <c r="C317" s="6" t="s">
        <v>18</v>
      </c>
      <c r="D317" s="16" t="s">
        <v>440</v>
      </c>
      <c r="E317" s="53">
        <v>2</v>
      </c>
      <c r="F317" s="54">
        <v>74.400000000000006</v>
      </c>
      <c r="G317" s="55">
        <f t="shared" si="75"/>
        <v>148.80000000000001</v>
      </c>
      <c r="H317" s="53">
        <v>2</v>
      </c>
      <c r="I317" s="87"/>
      <c r="J317" s="55">
        <f t="shared" si="76"/>
        <v>0</v>
      </c>
      <c r="K317" s="88" t="str">
        <f t="shared" si="64"/>
        <v/>
      </c>
    </row>
    <row r="318" spans="1:11" ht="20.399999999999999" x14ac:dyDescent="0.3">
      <c r="A318" s="5" t="s">
        <v>441</v>
      </c>
      <c r="B318" s="6" t="s">
        <v>17</v>
      </c>
      <c r="C318" s="6" t="s">
        <v>94</v>
      </c>
      <c r="D318" s="16" t="s">
        <v>442</v>
      </c>
      <c r="E318" s="53">
        <v>324</v>
      </c>
      <c r="F318" s="54">
        <v>7.61</v>
      </c>
      <c r="G318" s="55">
        <f t="shared" si="75"/>
        <v>2465.64</v>
      </c>
      <c r="H318" s="53">
        <v>324</v>
      </c>
      <c r="I318" s="87"/>
      <c r="J318" s="55">
        <f t="shared" si="76"/>
        <v>0</v>
      </c>
      <c r="K318" s="88" t="str">
        <f t="shared" si="64"/>
        <v/>
      </c>
    </row>
    <row r="319" spans="1:11" ht="20.399999999999999" x14ac:dyDescent="0.3">
      <c r="A319" s="5" t="s">
        <v>443</v>
      </c>
      <c r="B319" s="6" t="s">
        <v>17</v>
      </c>
      <c r="C319" s="6" t="s">
        <v>94</v>
      </c>
      <c r="D319" s="16" t="s">
        <v>444</v>
      </c>
      <c r="E319" s="53">
        <v>538</v>
      </c>
      <c r="F319" s="54">
        <v>8.3800000000000008</v>
      </c>
      <c r="G319" s="55">
        <f t="shared" si="75"/>
        <v>4508.4399999999996</v>
      </c>
      <c r="H319" s="53">
        <v>538</v>
      </c>
      <c r="I319" s="87"/>
      <c r="J319" s="55">
        <f t="shared" si="76"/>
        <v>0</v>
      </c>
      <c r="K319" s="88" t="str">
        <f t="shared" si="64"/>
        <v/>
      </c>
    </row>
    <row r="320" spans="1:11" x14ac:dyDescent="0.3">
      <c r="A320" s="5" t="s">
        <v>445</v>
      </c>
      <c r="B320" s="6" t="s">
        <v>17</v>
      </c>
      <c r="C320" s="6" t="s">
        <v>94</v>
      </c>
      <c r="D320" s="16" t="s">
        <v>446</v>
      </c>
      <c r="E320" s="53">
        <v>130</v>
      </c>
      <c r="F320" s="54">
        <v>50.73</v>
      </c>
      <c r="G320" s="55">
        <f t="shared" si="75"/>
        <v>6594.9</v>
      </c>
      <c r="H320" s="53">
        <v>130</v>
      </c>
      <c r="I320" s="87"/>
      <c r="J320" s="55">
        <f t="shared" si="76"/>
        <v>0</v>
      </c>
      <c r="K320" s="88" t="str">
        <f t="shared" si="64"/>
        <v/>
      </c>
    </row>
    <row r="321" spans="1:11" ht="20.399999999999999" x14ac:dyDescent="0.3">
      <c r="A321" s="5" t="s">
        <v>447</v>
      </c>
      <c r="B321" s="6" t="s">
        <v>17</v>
      </c>
      <c r="C321" s="6" t="s">
        <v>94</v>
      </c>
      <c r="D321" s="16" t="s">
        <v>448</v>
      </c>
      <c r="E321" s="53">
        <v>130</v>
      </c>
      <c r="F321" s="54">
        <v>4.8899999999999997</v>
      </c>
      <c r="G321" s="55">
        <f t="shared" si="75"/>
        <v>635.70000000000005</v>
      </c>
      <c r="H321" s="53">
        <v>130</v>
      </c>
      <c r="I321" s="87"/>
      <c r="J321" s="55">
        <f t="shared" si="76"/>
        <v>0</v>
      </c>
      <c r="K321" s="88" t="str">
        <f t="shared" si="64"/>
        <v/>
      </c>
    </row>
    <row r="322" spans="1:11" ht="20.399999999999999" x14ac:dyDescent="0.3">
      <c r="A322" s="5" t="s">
        <v>449</v>
      </c>
      <c r="B322" s="6" t="s">
        <v>17</v>
      </c>
      <c r="C322" s="6" t="s">
        <v>94</v>
      </c>
      <c r="D322" s="16" t="s">
        <v>450</v>
      </c>
      <c r="E322" s="53">
        <v>12</v>
      </c>
      <c r="F322" s="54">
        <v>16.579999999999998</v>
      </c>
      <c r="G322" s="55">
        <f t="shared" si="75"/>
        <v>198.96</v>
      </c>
      <c r="H322" s="53">
        <v>12</v>
      </c>
      <c r="I322" s="87"/>
      <c r="J322" s="55">
        <f t="shared" si="76"/>
        <v>0</v>
      </c>
      <c r="K322" s="88" t="str">
        <f t="shared" si="64"/>
        <v/>
      </c>
    </row>
    <row r="323" spans="1:11" ht="20.399999999999999" x14ac:dyDescent="0.3">
      <c r="A323" s="5" t="s">
        <v>451</v>
      </c>
      <c r="B323" s="6" t="s">
        <v>17</v>
      </c>
      <c r="C323" s="6" t="s">
        <v>94</v>
      </c>
      <c r="D323" s="16" t="s">
        <v>452</v>
      </c>
      <c r="E323" s="53">
        <v>12</v>
      </c>
      <c r="F323" s="54">
        <v>3.04</v>
      </c>
      <c r="G323" s="55">
        <f t="shared" si="75"/>
        <v>36.479999999999997</v>
      </c>
      <c r="H323" s="53">
        <v>12</v>
      </c>
      <c r="I323" s="87"/>
      <c r="J323" s="55">
        <f t="shared" si="76"/>
        <v>0</v>
      </c>
      <c r="K323" s="88" t="str">
        <f t="shared" si="64"/>
        <v/>
      </c>
    </row>
    <row r="324" spans="1:11" ht="20.399999999999999" x14ac:dyDescent="0.3">
      <c r="A324" s="5" t="s">
        <v>453</v>
      </c>
      <c r="B324" s="6" t="s">
        <v>17</v>
      </c>
      <c r="C324" s="6" t="s">
        <v>94</v>
      </c>
      <c r="D324" s="16" t="s">
        <v>454</v>
      </c>
      <c r="E324" s="53">
        <v>130</v>
      </c>
      <c r="F324" s="54">
        <v>5.33</v>
      </c>
      <c r="G324" s="55">
        <f t="shared" si="75"/>
        <v>692.9</v>
      </c>
      <c r="H324" s="53">
        <v>130</v>
      </c>
      <c r="I324" s="87"/>
      <c r="J324" s="55">
        <f t="shared" si="76"/>
        <v>0</v>
      </c>
      <c r="K324" s="88" t="str">
        <f t="shared" si="64"/>
        <v/>
      </c>
    </row>
    <row r="325" spans="1:11" x14ac:dyDescent="0.3">
      <c r="A325" s="7"/>
      <c r="B325" s="7"/>
      <c r="C325" s="7"/>
      <c r="D325" s="17" t="s">
        <v>455</v>
      </c>
      <c r="E325" s="53">
        <v>1</v>
      </c>
      <c r="F325" s="56">
        <f>SUM(G307:G324)</f>
        <v>60787.12</v>
      </c>
      <c r="G325" s="57">
        <f t="shared" si="75"/>
        <v>60787.12</v>
      </c>
      <c r="H325" s="53">
        <v>1</v>
      </c>
      <c r="I325" s="56">
        <f>SUM(J307:J324)</f>
        <v>0</v>
      </c>
      <c r="J325" s="57">
        <f t="shared" si="76"/>
        <v>0</v>
      </c>
      <c r="K325" s="88" t="str">
        <f t="shared" ref="K325:K388" si="77">+IF(AND(I325&lt;&gt;"",I325&gt;F325),"Valor mayor del permitido","")</f>
        <v/>
      </c>
    </row>
    <row r="326" spans="1:11" ht="1.05" customHeight="1" x14ac:dyDescent="0.3">
      <c r="A326" s="8"/>
      <c r="B326" s="8"/>
      <c r="C326" s="8"/>
      <c r="D326" s="18"/>
      <c r="E326" s="58"/>
      <c r="F326" s="8"/>
      <c r="G326" s="59"/>
      <c r="H326" s="58"/>
      <c r="I326" s="8"/>
      <c r="J326" s="59"/>
      <c r="K326" s="88" t="str">
        <f t="shared" si="77"/>
        <v/>
      </c>
    </row>
    <row r="327" spans="1:11" x14ac:dyDescent="0.3">
      <c r="A327" s="9" t="s">
        <v>456</v>
      </c>
      <c r="B327" s="9" t="s">
        <v>9</v>
      </c>
      <c r="C327" s="9" t="s">
        <v>10</v>
      </c>
      <c r="D327" s="19" t="s">
        <v>457</v>
      </c>
      <c r="E327" s="60">
        <f t="shared" ref="E327:J327" si="78">E341</f>
        <v>1</v>
      </c>
      <c r="F327" s="61">
        <f t="shared" si="78"/>
        <v>280134.13</v>
      </c>
      <c r="G327" s="62">
        <f t="shared" si="78"/>
        <v>280134.13</v>
      </c>
      <c r="H327" s="60">
        <f t="shared" si="78"/>
        <v>1</v>
      </c>
      <c r="I327" s="61">
        <f t="shared" si="78"/>
        <v>0</v>
      </c>
      <c r="J327" s="62">
        <f t="shared" si="78"/>
        <v>0</v>
      </c>
      <c r="K327" s="88" t="str">
        <f t="shared" si="77"/>
        <v/>
      </c>
    </row>
    <row r="328" spans="1:11" ht="30.6" x14ac:dyDescent="0.3">
      <c r="A328" s="5" t="s">
        <v>458</v>
      </c>
      <c r="B328" s="6" t="s">
        <v>17</v>
      </c>
      <c r="C328" s="6" t="s">
        <v>18</v>
      </c>
      <c r="D328" s="16" t="s">
        <v>459</v>
      </c>
      <c r="E328" s="53">
        <v>604</v>
      </c>
      <c r="F328" s="54">
        <v>80.23</v>
      </c>
      <c r="G328" s="55">
        <f t="shared" ref="G328:G341" si="79">ROUND(E328*F328,2)</f>
        <v>48458.92</v>
      </c>
      <c r="H328" s="53">
        <v>604</v>
      </c>
      <c r="I328" s="87"/>
      <c r="J328" s="55">
        <f t="shared" ref="J328:J341" si="80">ROUND(H328*I328,2)</f>
        <v>0</v>
      </c>
      <c r="K328" s="88" t="str">
        <f t="shared" si="77"/>
        <v/>
      </c>
    </row>
    <row r="329" spans="1:11" ht="30.6" x14ac:dyDescent="0.3">
      <c r="A329" s="5" t="s">
        <v>460</v>
      </c>
      <c r="B329" s="6" t="s">
        <v>17</v>
      </c>
      <c r="C329" s="6" t="s">
        <v>18</v>
      </c>
      <c r="D329" s="16" t="s">
        <v>461</v>
      </c>
      <c r="E329" s="53">
        <v>1212.5</v>
      </c>
      <c r="F329" s="54">
        <v>77.540000000000006</v>
      </c>
      <c r="G329" s="55">
        <f t="shared" si="79"/>
        <v>94017.25</v>
      </c>
      <c r="H329" s="53">
        <v>1212.5</v>
      </c>
      <c r="I329" s="87"/>
      <c r="J329" s="55">
        <f t="shared" si="80"/>
        <v>0</v>
      </c>
      <c r="K329" s="88" t="str">
        <f t="shared" si="77"/>
        <v/>
      </c>
    </row>
    <row r="330" spans="1:11" ht="20.399999999999999" x14ac:dyDescent="0.3">
      <c r="A330" s="5" t="s">
        <v>462</v>
      </c>
      <c r="B330" s="6" t="s">
        <v>17</v>
      </c>
      <c r="C330" s="6" t="s">
        <v>18</v>
      </c>
      <c r="D330" s="16" t="s">
        <v>463</v>
      </c>
      <c r="E330" s="53">
        <v>0</v>
      </c>
      <c r="F330" s="54">
        <v>265</v>
      </c>
      <c r="G330" s="55">
        <f t="shared" si="79"/>
        <v>0</v>
      </c>
      <c r="H330" s="53">
        <v>0</v>
      </c>
      <c r="I330" s="87"/>
      <c r="J330" s="55">
        <f t="shared" si="80"/>
        <v>0</v>
      </c>
      <c r="K330" s="88" t="str">
        <f t="shared" si="77"/>
        <v/>
      </c>
    </row>
    <row r="331" spans="1:11" ht="20.399999999999999" x14ac:dyDescent="0.3">
      <c r="A331" s="5" t="s">
        <v>464</v>
      </c>
      <c r="B331" s="6" t="s">
        <v>17</v>
      </c>
      <c r="C331" s="6" t="s">
        <v>18</v>
      </c>
      <c r="D331" s="16" t="s">
        <v>465</v>
      </c>
      <c r="E331" s="53">
        <v>217</v>
      </c>
      <c r="F331" s="54">
        <v>77.38</v>
      </c>
      <c r="G331" s="55">
        <f t="shared" si="79"/>
        <v>16791.46</v>
      </c>
      <c r="H331" s="53">
        <v>217</v>
      </c>
      <c r="I331" s="87"/>
      <c r="J331" s="55">
        <f t="shared" si="80"/>
        <v>0</v>
      </c>
      <c r="K331" s="88" t="str">
        <f t="shared" si="77"/>
        <v/>
      </c>
    </row>
    <row r="332" spans="1:11" ht="20.399999999999999" x14ac:dyDescent="0.3">
      <c r="A332" s="5" t="s">
        <v>466</v>
      </c>
      <c r="B332" s="6" t="s">
        <v>17</v>
      </c>
      <c r="C332" s="6" t="s">
        <v>18</v>
      </c>
      <c r="D332" s="16" t="s">
        <v>467</v>
      </c>
      <c r="E332" s="53">
        <v>660</v>
      </c>
      <c r="F332" s="54">
        <v>3.95</v>
      </c>
      <c r="G332" s="55">
        <f t="shared" si="79"/>
        <v>2607</v>
      </c>
      <c r="H332" s="53">
        <v>660</v>
      </c>
      <c r="I332" s="87"/>
      <c r="J332" s="55">
        <f t="shared" si="80"/>
        <v>0</v>
      </c>
      <c r="K332" s="88" t="str">
        <f t="shared" si="77"/>
        <v/>
      </c>
    </row>
    <row r="333" spans="1:11" ht="20.399999999999999" x14ac:dyDescent="0.3">
      <c r="A333" s="5" t="s">
        <v>468</v>
      </c>
      <c r="B333" s="6" t="s">
        <v>17</v>
      </c>
      <c r="C333" s="6" t="s">
        <v>18</v>
      </c>
      <c r="D333" s="16" t="s">
        <v>469</v>
      </c>
      <c r="E333" s="53">
        <v>854.65</v>
      </c>
      <c r="F333" s="54">
        <v>65.59</v>
      </c>
      <c r="G333" s="55">
        <f t="shared" si="79"/>
        <v>56056.49</v>
      </c>
      <c r="H333" s="53">
        <v>854.65</v>
      </c>
      <c r="I333" s="87"/>
      <c r="J333" s="55">
        <f t="shared" si="80"/>
        <v>0</v>
      </c>
      <c r="K333" s="88" t="str">
        <f t="shared" si="77"/>
        <v/>
      </c>
    </row>
    <row r="334" spans="1:11" ht="30.6" x14ac:dyDescent="0.3">
      <c r="A334" s="5" t="s">
        <v>470</v>
      </c>
      <c r="B334" s="6" t="s">
        <v>17</v>
      </c>
      <c r="C334" s="6" t="s">
        <v>18</v>
      </c>
      <c r="D334" s="16" t="s">
        <v>471</v>
      </c>
      <c r="E334" s="53">
        <v>362.5</v>
      </c>
      <c r="F334" s="54">
        <v>103.42</v>
      </c>
      <c r="G334" s="55">
        <f t="shared" si="79"/>
        <v>37489.75</v>
      </c>
      <c r="H334" s="53">
        <v>362.5</v>
      </c>
      <c r="I334" s="87"/>
      <c r="J334" s="55">
        <f t="shared" si="80"/>
        <v>0</v>
      </c>
      <c r="K334" s="88" t="str">
        <f t="shared" si="77"/>
        <v/>
      </c>
    </row>
    <row r="335" spans="1:11" ht="20.399999999999999" x14ac:dyDescent="0.3">
      <c r="A335" s="5" t="s">
        <v>472</v>
      </c>
      <c r="B335" s="6" t="s">
        <v>17</v>
      </c>
      <c r="C335" s="6" t="s">
        <v>18</v>
      </c>
      <c r="D335" s="16" t="s">
        <v>473</v>
      </c>
      <c r="E335" s="53">
        <v>217</v>
      </c>
      <c r="F335" s="54">
        <v>64.34</v>
      </c>
      <c r="G335" s="55">
        <f t="shared" si="79"/>
        <v>13961.78</v>
      </c>
      <c r="H335" s="53">
        <v>217</v>
      </c>
      <c r="I335" s="87"/>
      <c r="J335" s="55">
        <f t="shared" si="80"/>
        <v>0</v>
      </c>
      <c r="K335" s="88" t="str">
        <f t="shared" si="77"/>
        <v/>
      </c>
    </row>
    <row r="336" spans="1:11" ht="30.6" x14ac:dyDescent="0.3">
      <c r="A336" s="5" t="s">
        <v>474</v>
      </c>
      <c r="B336" s="6" t="s">
        <v>17</v>
      </c>
      <c r="C336" s="6" t="s">
        <v>18</v>
      </c>
      <c r="D336" s="16" t="s">
        <v>475</v>
      </c>
      <c r="E336" s="53">
        <v>6</v>
      </c>
      <c r="F336" s="54">
        <v>50.93</v>
      </c>
      <c r="G336" s="55">
        <f t="shared" si="79"/>
        <v>305.58</v>
      </c>
      <c r="H336" s="53">
        <v>6</v>
      </c>
      <c r="I336" s="87"/>
      <c r="J336" s="55">
        <f t="shared" si="80"/>
        <v>0</v>
      </c>
      <c r="K336" s="88" t="str">
        <f t="shared" si="77"/>
        <v/>
      </c>
    </row>
    <row r="337" spans="1:11" ht="20.399999999999999" x14ac:dyDescent="0.3">
      <c r="A337" s="5" t="s">
        <v>476</v>
      </c>
      <c r="B337" s="6" t="s">
        <v>17</v>
      </c>
      <c r="C337" s="6" t="s">
        <v>18</v>
      </c>
      <c r="D337" s="16" t="s">
        <v>477</v>
      </c>
      <c r="E337" s="53">
        <v>68</v>
      </c>
      <c r="F337" s="54">
        <v>5.22</v>
      </c>
      <c r="G337" s="55">
        <f t="shared" si="79"/>
        <v>354.96</v>
      </c>
      <c r="H337" s="53">
        <v>68</v>
      </c>
      <c r="I337" s="87"/>
      <c r="J337" s="55">
        <f t="shared" si="80"/>
        <v>0</v>
      </c>
      <c r="K337" s="88" t="str">
        <f t="shared" si="77"/>
        <v/>
      </c>
    </row>
    <row r="338" spans="1:11" ht="30.6" x14ac:dyDescent="0.3">
      <c r="A338" s="5" t="s">
        <v>478</v>
      </c>
      <c r="B338" s="6" t="s">
        <v>17</v>
      </c>
      <c r="C338" s="6" t="s">
        <v>97</v>
      </c>
      <c r="D338" s="16" t="s">
        <v>479</v>
      </c>
      <c r="E338" s="53">
        <v>0</v>
      </c>
      <c r="F338" s="54">
        <v>290.86</v>
      </c>
      <c r="G338" s="55">
        <f t="shared" si="79"/>
        <v>0</v>
      </c>
      <c r="H338" s="53">
        <v>0</v>
      </c>
      <c r="I338" s="87"/>
      <c r="J338" s="55">
        <f t="shared" si="80"/>
        <v>0</v>
      </c>
      <c r="K338" s="88" t="str">
        <f t="shared" si="77"/>
        <v/>
      </c>
    </row>
    <row r="339" spans="1:11" ht="20.399999999999999" x14ac:dyDescent="0.3">
      <c r="A339" s="5" t="s">
        <v>480</v>
      </c>
      <c r="B339" s="6" t="s">
        <v>17</v>
      </c>
      <c r="C339" s="6" t="s">
        <v>18</v>
      </c>
      <c r="D339" s="16" t="s">
        <v>481</v>
      </c>
      <c r="E339" s="53">
        <v>2089.5</v>
      </c>
      <c r="F339" s="54">
        <v>4.7699999999999996</v>
      </c>
      <c r="G339" s="55">
        <f t="shared" si="79"/>
        <v>9966.92</v>
      </c>
      <c r="H339" s="53">
        <v>2089.5</v>
      </c>
      <c r="I339" s="87"/>
      <c r="J339" s="55">
        <f t="shared" si="80"/>
        <v>0</v>
      </c>
      <c r="K339" s="88" t="str">
        <f t="shared" si="77"/>
        <v/>
      </c>
    </row>
    <row r="340" spans="1:11" ht="20.399999999999999" x14ac:dyDescent="0.3">
      <c r="A340" s="5" t="s">
        <v>482</v>
      </c>
      <c r="B340" s="6" t="s">
        <v>17</v>
      </c>
      <c r="C340" s="6" t="s">
        <v>18</v>
      </c>
      <c r="D340" s="16" t="s">
        <v>483</v>
      </c>
      <c r="E340" s="53">
        <v>18</v>
      </c>
      <c r="F340" s="54">
        <v>6.89</v>
      </c>
      <c r="G340" s="55">
        <f t="shared" si="79"/>
        <v>124.02</v>
      </c>
      <c r="H340" s="53">
        <v>18</v>
      </c>
      <c r="I340" s="87"/>
      <c r="J340" s="55">
        <f t="shared" si="80"/>
        <v>0</v>
      </c>
      <c r="K340" s="88" t="str">
        <f t="shared" si="77"/>
        <v/>
      </c>
    </row>
    <row r="341" spans="1:11" x14ac:dyDescent="0.3">
      <c r="A341" s="7"/>
      <c r="B341" s="7"/>
      <c r="C341" s="7"/>
      <c r="D341" s="17" t="s">
        <v>484</v>
      </c>
      <c r="E341" s="53">
        <v>1</v>
      </c>
      <c r="F341" s="56">
        <f>SUM(G328:G340)</f>
        <v>280134.13</v>
      </c>
      <c r="G341" s="57">
        <f t="shared" si="79"/>
        <v>280134.13</v>
      </c>
      <c r="H341" s="53">
        <v>1</v>
      </c>
      <c r="I341" s="56">
        <f>SUM(J328:J340)</f>
        <v>0</v>
      </c>
      <c r="J341" s="57">
        <f t="shared" si="80"/>
        <v>0</v>
      </c>
      <c r="K341" s="88" t="str">
        <f t="shared" si="77"/>
        <v/>
      </c>
    </row>
    <row r="342" spans="1:11" ht="1.05" customHeight="1" x14ac:dyDescent="0.3">
      <c r="A342" s="8"/>
      <c r="B342" s="8"/>
      <c r="C342" s="8"/>
      <c r="D342" s="18"/>
      <c r="E342" s="58"/>
      <c r="F342" s="8"/>
      <c r="G342" s="59"/>
      <c r="H342" s="58"/>
      <c r="I342" s="8"/>
      <c r="J342" s="59"/>
      <c r="K342" s="88" t="str">
        <f t="shared" si="77"/>
        <v/>
      </c>
    </row>
    <row r="343" spans="1:11" x14ac:dyDescent="0.3">
      <c r="A343" s="9" t="s">
        <v>485</v>
      </c>
      <c r="B343" s="9" t="s">
        <v>9</v>
      </c>
      <c r="C343" s="9" t="s">
        <v>10</v>
      </c>
      <c r="D343" s="19" t="s">
        <v>486</v>
      </c>
      <c r="E343" s="60">
        <f t="shared" ref="E343:J343" si="81">E348</f>
        <v>1</v>
      </c>
      <c r="F343" s="61">
        <f t="shared" si="81"/>
        <v>29298.04</v>
      </c>
      <c r="G343" s="62">
        <f t="shared" si="81"/>
        <v>29298.04</v>
      </c>
      <c r="H343" s="60">
        <f t="shared" si="81"/>
        <v>1</v>
      </c>
      <c r="I343" s="61">
        <f t="shared" si="81"/>
        <v>0</v>
      </c>
      <c r="J343" s="62">
        <f t="shared" si="81"/>
        <v>0</v>
      </c>
      <c r="K343" s="88" t="str">
        <f t="shared" si="77"/>
        <v/>
      </c>
    </row>
    <row r="344" spans="1:11" ht="20.399999999999999" x14ac:dyDescent="0.3">
      <c r="A344" s="5" t="s">
        <v>487</v>
      </c>
      <c r="B344" s="6" t="s">
        <v>17</v>
      </c>
      <c r="C344" s="6" t="s">
        <v>94</v>
      </c>
      <c r="D344" s="16" t="s">
        <v>488</v>
      </c>
      <c r="E344" s="53">
        <v>42</v>
      </c>
      <c r="F344" s="54">
        <v>9.91</v>
      </c>
      <c r="G344" s="55">
        <f>ROUND(E344*F344,2)</f>
        <v>416.22</v>
      </c>
      <c r="H344" s="53">
        <v>42</v>
      </c>
      <c r="I344" s="87"/>
      <c r="J344" s="55">
        <f>ROUND(H344*I344,2)</f>
        <v>0</v>
      </c>
      <c r="K344" s="88" t="str">
        <f t="shared" si="77"/>
        <v/>
      </c>
    </row>
    <row r="345" spans="1:11" ht="20.399999999999999" x14ac:dyDescent="0.3">
      <c r="A345" s="5" t="s">
        <v>489</v>
      </c>
      <c r="B345" s="6" t="s">
        <v>17</v>
      </c>
      <c r="C345" s="6" t="s">
        <v>18</v>
      </c>
      <c r="D345" s="16" t="s">
        <v>490</v>
      </c>
      <c r="E345" s="53">
        <v>1</v>
      </c>
      <c r="F345" s="54">
        <v>49.82</v>
      </c>
      <c r="G345" s="55">
        <f>ROUND(E345*F345,2)</f>
        <v>49.82</v>
      </c>
      <c r="H345" s="53">
        <v>1</v>
      </c>
      <c r="I345" s="87"/>
      <c r="J345" s="55">
        <f>ROUND(H345*I345,2)</f>
        <v>0</v>
      </c>
      <c r="K345" s="88" t="str">
        <f t="shared" si="77"/>
        <v/>
      </c>
    </row>
    <row r="346" spans="1:11" x14ac:dyDescent="0.3">
      <c r="A346" s="5" t="s">
        <v>491</v>
      </c>
      <c r="B346" s="6" t="s">
        <v>17</v>
      </c>
      <c r="C346" s="6" t="s">
        <v>18</v>
      </c>
      <c r="D346" s="16" t="s">
        <v>492</v>
      </c>
      <c r="E346" s="53">
        <v>2</v>
      </c>
      <c r="F346" s="54">
        <v>12720</v>
      </c>
      <c r="G346" s="55">
        <f>ROUND(E346*F346,2)</f>
        <v>25440</v>
      </c>
      <c r="H346" s="53">
        <v>2</v>
      </c>
      <c r="I346" s="87"/>
      <c r="J346" s="55">
        <f>ROUND(H346*I346,2)</f>
        <v>0</v>
      </c>
      <c r="K346" s="88" t="str">
        <f t="shared" si="77"/>
        <v/>
      </c>
    </row>
    <row r="347" spans="1:11" x14ac:dyDescent="0.3">
      <c r="A347" s="5" t="s">
        <v>493</v>
      </c>
      <c r="B347" s="6" t="s">
        <v>17</v>
      </c>
      <c r="C347" s="6" t="s">
        <v>10</v>
      </c>
      <c r="D347" s="16" t="s">
        <v>494</v>
      </c>
      <c r="E347" s="53">
        <v>4</v>
      </c>
      <c r="F347" s="54">
        <v>848</v>
      </c>
      <c r="G347" s="55">
        <f>ROUND(E347*F347,2)</f>
        <v>3392</v>
      </c>
      <c r="H347" s="53">
        <v>4</v>
      </c>
      <c r="I347" s="87"/>
      <c r="J347" s="55">
        <f>ROUND(H347*I347,2)</f>
        <v>0</v>
      </c>
      <c r="K347" s="88" t="str">
        <f t="shared" si="77"/>
        <v/>
      </c>
    </row>
    <row r="348" spans="1:11" x14ac:dyDescent="0.3">
      <c r="A348" s="7"/>
      <c r="B348" s="7"/>
      <c r="C348" s="7"/>
      <c r="D348" s="17" t="s">
        <v>495</v>
      </c>
      <c r="E348" s="53">
        <v>1</v>
      </c>
      <c r="F348" s="56">
        <f>SUM(G344:G347)</f>
        <v>29298.04</v>
      </c>
      <c r="G348" s="57">
        <f>ROUND(E348*F348,2)</f>
        <v>29298.04</v>
      </c>
      <c r="H348" s="53">
        <v>1</v>
      </c>
      <c r="I348" s="56">
        <f>SUM(J344:J347)</f>
        <v>0</v>
      </c>
      <c r="J348" s="57">
        <f>ROUND(H348*I348,2)</f>
        <v>0</v>
      </c>
      <c r="K348" s="88" t="str">
        <f t="shared" si="77"/>
        <v/>
      </c>
    </row>
    <row r="349" spans="1:11" ht="1.05" customHeight="1" x14ac:dyDescent="0.3">
      <c r="A349" s="8"/>
      <c r="B349" s="8"/>
      <c r="C349" s="8"/>
      <c r="D349" s="18"/>
      <c r="E349" s="58"/>
      <c r="F349" s="8"/>
      <c r="G349" s="59"/>
      <c r="H349" s="58"/>
      <c r="I349" s="8"/>
      <c r="J349" s="59"/>
      <c r="K349" s="88" t="str">
        <f t="shared" si="77"/>
        <v/>
      </c>
    </row>
    <row r="350" spans="1:11" x14ac:dyDescent="0.3">
      <c r="A350" s="7"/>
      <c r="B350" s="7"/>
      <c r="C350" s="7"/>
      <c r="D350" s="17" t="s">
        <v>496</v>
      </c>
      <c r="E350" s="53">
        <v>1</v>
      </c>
      <c r="F350" s="56">
        <f>G299+G306+G327+G343</f>
        <v>380573.95</v>
      </c>
      <c r="G350" s="57">
        <f>ROUND(E350*F350,2)</f>
        <v>380573.95</v>
      </c>
      <c r="H350" s="53">
        <v>1</v>
      </c>
      <c r="I350" s="56">
        <f>J299+J306+J327+J343</f>
        <v>0</v>
      </c>
      <c r="J350" s="57">
        <f>ROUND(H350*I350,2)</f>
        <v>0</v>
      </c>
      <c r="K350" s="88" t="str">
        <f t="shared" si="77"/>
        <v/>
      </c>
    </row>
    <row r="351" spans="1:11" ht="1.05" customHeight="1" x14ac:dyDescent="0.3">
      <c r="A351" s="8"/>
      <c r="B351" s="8"/>
      <c r="C351" s="8"/>
      <c r="D351" s="18"/>
      <c r="E351" s="58"/>
      <c r="F351" s="8"/>
      <c r="G351" s="59"/>
      <c r="H351" s="58"/>
      <c r="I351" s="8"/>
      <c r="J351" s="59"/>
      <c r="K351" s="88" t="str">
        <f t="shared" si="77"/>
        <v/>
      </c>
    </row>
    <row r="352" spans="1:11" x14ac:dyDescent="0.3">
      <c r="A352" s="4" t="s">
        <v>497</v>
      </c>
      <c r="B352" s="4" t="s">
        <v>9</v>
      </c>
      <c r="C352" s="4" t="s">
        <v>10</v>
      </c>
      <c r="D352" s="15" t="s">
        <v>498</v>
      </c>
      <c r="E352" s="50">
        <f t="shared" ref="E352:J352" si="82">E358</f>
        <v>1</v>
      </c>
      <c r="F352" s="51">
        <f t="shared" si="82"/>
        <v>31395.84</v>
      </c>
      <c r="G352" s="52">
        <f t="shared" si="82"/>
        <v>31395.84</v>
      </c>
      <c r="H352" s="50">
        <f t="shared" si="82"/>
        <v>1</v>
      </c>
      <c r="I352" s="51">
        <f t="shared" si="82"/>
        <v>0</v>
      </c>
      <c r="J352" s="52">
        <f t="shared" si="82"/>
        <v>0</v>
      </c>
      <c r="K352" s="88" t="str">
        <f t="shared" si="77"/>
        <v/>
      </c>
    </row>
    <row r="353" spans="1:11" ht="20.399999999999999" x14ac:dyDescent="0.3">
      <c r="A353" s="5" t="s">
        <v>499</v>
      </c>
      <c r="B353" s="6" t="s">
        <v>17</v>
      </c>
      <c r="C353" s="6" t="s">
        <v>18</v>
      </c>
      <c r="D353" s="16" t="s">
        <v>500</v>
      </c>
      <c r="E353" s="53">
        <v>8</v>
      </c>
      <c r="F353" s="54">
        <v>187.93</v>
      </c>
      <c r="G353" s="55">
        <f t="shared" ref="G353:G358" si="83">ROUND(E353*F353,2)</f>
        <v>1503.44</v>
      </c>
      <c r="H353" s="53">
        <v>8</v>
      </c>
      <c r="I353" s="87"/>
      <c r="J353" s="55">
        <f t="shared" ref="J353:J358" si="84">ROUND(H353*I353,2)</f>
        <v>0</v>
      </c>
      <c r="K353" s="88" t="str">
        <f t="shared" si="77"/>
        <v/>
      </c>
    </row>
    <row r="354" spans="1:11" ht="20.399999999999999" x14ac:dyDescent="0.3">
      <c r="A354" s="5" t="s">
        <v>501</v>
      </c>
      <c r="B354" s="6" t="s">
        <v>17</v>
      </c>
      <c r="C354" s="6" t="s">
        <v>18</v>
      </c>
      <c r="D354" s="16" t="s">
        <v>502</v>
      </c>
      <c r="E354" s="53">
        <v>2</v>
      </c>
      <c r="F354" s="54">
        <v>367.06</v>
      </c>
      <c r="G354" s="55">
        <f t="shared" si="83"/>
        <v>734.12</v>
      </c>
      <c r="H354" s="53">
        <v>2</v>
      </c>
      <c r="I354" s="87"/>
      <c r="J354" s="55">
        <f t="shared" si="84"/>
        <v>0</v>
      </c>
      <c r="K354" s="88" t="str">
        <f t="shared" si="77"/>
        <v/>
      </c>
    </row>
    <row r="355" spans="1:11" ht="30.6" x14ac:dyDescent="0.3">
      <c r="A355" s="5" t="s">
        <v>503</v>
      </c>
      <c r="B355" s="6" t="s">
        <v>17</v>
      </c>
      <c r="C355" s="6" t="s">
        <v>18</v>
      </c>
      <c r="D355" s="16" t="s">
        <v>504</v>
      </c>
      <c r="E355" s="53">
        <v>8</v>
      </c>
      <c r="F355" s="54">
        <v>219.95</v>
      </c>
      <c r="G355" s="55">
        <f t="shared" si="83"/>
        <v>1759.6</v>
      </c>
      <c r="H355" s="53">
        <v>8</v>
      </c>
      <c r="I355" s="87"/>
      <c r="J355" s="55">
        <f t="shared" si="84"/>
        <v>0</v>
      </c>
      <c r="K355" s="88" t="str">
        <f t="shared" si="77"/>
        <v/>
      </c>
    </row>
    <row r="356" spans="1:11" ht="30.6" x14ac:dyDescent="0.3">
      <c r="A356" s="5" t="s">
        <v>505</v>
      </c>
      <c r="B356" s="6" t="s">
        <v>17</v>
      </c>
      <c r="C356" s="6" t="s">
        <v>18</v>
      </c>
      <c r="D356" s="16" t="s">
        <v>506</v>
      </c>
      <c r="E356" s="53">
        <v>1</v>
      </c>
      <c r="F356" s="54">
        <v>469.6</v>
      </c>
      <c r="G356" s="55">
        <f t="shared" si="83"/>
        <v>469.6</v>
      </c>
      <c r="H356" s="53">
        <v>1</v>
      </c>
      <c r="I356" s="87"/>
      <c r="J356" s="55">
        <f t="shared" si="84"/>
        <v>0</v>
      </c>
      <c r="K356" s="88" t="str">
        <f t="shared" si="77"/>
        <v/>
      </c>
    </row>
    <row r="357" spans="1:11" ht="20.399999999999999" x14ac:dyDescent="0.3">
      <c r="A357" s="5" t="s">
        <v>507</v>
      </c>
      <c r="B357" s="6" t="s">
        <v>17</v>
      </c>
      <c r="C357" s="6" t="s">
        <v>18</v>
      </c>
      <c r="D357" s="16" t="s">
        <v>508</v>
      </c>
      <c r="E357" s="53">
        <v>36</v>
      </c>
      <c r="F357" s="54">
        <v>748.03</v>
      </c>
      <c r="G357" s="55">
        <f t="shared" si="83"/>
        <v>26929.08</v>
      </c>
      <c r="H357" s="53">
        <v>36</v>
      </c>
      <c r="I357" s="87"/>
      <c r="J357" s="55">
        <f t="shared" si="84"/>
        <v>0</v>
      </c>
      <c r="K357" s="88" t="str">
        <f t="shared" si="77"/>
        <v/>
      </c>
    </row>
    <row r="358" spans="1:11" x14ac:dyDescent="0.3">
      <c r="A358" s="7"/>
      <c r="B358" s="7"/>
      <c r="C358" s="7"/>
      <c r="D358" s="17" t="s">
        <v>509</v>
      </c>
      <c r="E358" s="53">
        <v>1</v>
      </c>
      <c r="F358" s="56">
        <f>SUM(G353:G357)</f>
        <v>31395.84</v>
      </c>
      <c r="G358" s="57">
        <f t="shared" si="83"/>
        <v>31395.84</v>
      </c>
      <c r="H358" s="53">
        <v>1</v>
      </c>
      <c r="I358" s="56">
        <f>SUM(J353:J357)</f>
        <v>0</v>
      </c>
      <c r="J358" s="57">
        <f t="shared" si="84"/>
        <v>0</v>
      </c>
      <c r="K358" s="88" t="str">
        <f t="shared" si="77"/>
        <v/>
      </c>
    </row>
    <row r="359" spans="1:11" ht="1.05" customHeight="1" x14ac:dyDescent="0.3">
      <c r="A359" s="8"/>
      <c r="B359" s="8"/>
      <c r="C359" s="8"/>
      <c r="D359" s="18"/>
      <c r="E359" s="58"/>
      <c r="F359" s="8"/>
      <c r="G359" s="59"/>
      <c r="H359" s="58"/>
      <c r="I359" s="8"/>
      <c r="J359" s="59"/>
      <c r="K359" s="88" t="str">
        <f t="shared" si="77"/>
        <v/>
      </c>
    </row>
    <row r="360" spans="1:11" x14ac:dyDescent="0.3">
      <c r="A360" s="4" t="s">
        <v>510</v>
      </c>
      <c r="B360" s="4" t="s">
        <v>9</v>
      </c>
      <c r="C360" s="4" t="s">
        <v>10</v>
      </c>
      <c r="D360" s="15" t="s">
        <v>511</v>
      </c>
      <c r="E360" s="50">
        <f t="shared" ref="E360:J360" si="85">E370</f>
        <v>1</v>
      </c>
      <c r="F360" s="51">
        <f t="shared" si="85"/>
        <v>6443.36</v>
      </c>
      <c r="G360" s="52">
        <f t="shared" si="85"/>
        <v>6443.36</v>
      </c>
      <c r="H360" s="50">
        <f t="shared" si="85"/>
        <v>1</v>
      </c>
      <c r="I360" s="51">
        <f t="shared" si="85"/>
        <v>0</v>
      </c>
      <c r="J360" s="52">
        <f t="shared" si="85"/>
        <v>0</v>
      </c>
      <c r="K360" s="88" t="str">
        <f t="shared" si="77"/>
        <v/>
      </c>
    </row>
    <row r="361" spans="1:11" ht="20.399999999999999" x14ac:dyDescent="0.3">
      <c r="A361" s="5" t="s">
        <v>512</v>
      </c>
      <c r="B361" s="6" t="s">
        <v>17</v>
      </c>
      <c r="C361" s="6" t="s">
        <v>18</v>
      </c>
      <c r="D361" s="16" t="s">
        <v>513</v>
      </c>
      <c r="E361" s="53">
        <v>56</v>
      </c>
      <c r="F361" s="54">
        <v>18.66</v>
      </c>
      <c r="G361" s="55">
        <f t="shared" ref="G361:G370" si="86">ROUND(E361*F361,2)</f>
        <v>1044.96</v>
      </c>
      <c r="H361" s="53">
        <v>56</v>
      </c>
      <c r="I361" s="87"/>
      <c r="J361" s="55">
        <f t="shared" ref="J361:J370" si="87">ROUND(H361*I361,2)</f>
        <v>0</v>
      </c>
      <c r="K361" s="88" t="str">
        <f t="shared" si="77"/>
        <v/>
      </c>
    </row>
    <row r="362" spans="1:11" ht="20.399999999999999" x14ac:dyDescent="0.3">
      <c r="A362" s="5" t="s">
        <v>514</v>
      </c>
      <c r="B362" s="6" t="s">
        <v>17</v>
      </c>
      <c r="C362" s="6" t="s">
        <v>94</v>
      </c>
      <c r="D362" s="16" t="s">
        <v>515</v>
      </c>
      <c r="E362" s="53">
        <v>56</v>
      </c>
      <c r="F362" s="54">
        <v>6.81</v>
      </c>
      <c r="G362" s="55">
        <f t="shared" si="86"/>
        <v>381.36</v>
      </c>
      <c r="H362" s="53">
        <v>56</v>
      </c>
      <c r="I362" s="87"/>
      <c r="J362" s="55">
        <f t="shared" si="87"/>
        <v>0</v>
      </c>
      <c r="K362" s="88" t="str">
        <f t="shared" si="77"/>
        <v/>
      </c>
    </row>
    <row r="363" spans="1:11" ht="20.399999999999999" x14ac:dyDescent="0.3">
      <c r="A363" s="5" t="s">
        <v>516</v>
      </c>
      <c r="B363" s="6" t="s">
        <v>17</v>
      </c>
      <c r="C363" s="6" t="s">
        <v>18</v>
      </c>
      <c r="D363" s="16" t="s">
        <v>517</v>
      </c>
      <c r="E363" s="53">
        <v>1</v>
      </c>
      <c r="F363" s="54">
        <v>86.57</v>
      </c>
      <c r="G363" s="55">
        <f t="shared" si="86"/>
        <v>86.57</v>
      </c>
      <c r="H363" s="53">
        <v>1</v>
      </c>
      <c r="I363" s="87"/>
      <c r="J363" s="55">
        <f t="shared" si="87"/>
        <v>0</v>
      </c>
      <c r="K363" s="88" t="str">
        <f t="shared" si="77"/>
        <v/>
      </c>
    </row>
    <row r="364" spans="1:11" x14ac:dyDescent="0.3">
      <c r="A364" s="5" t="s">
        <v>518</v>
      </c>
      <c r="B364" s="6" t="s">
        <v>17</v>
      </c>
      <c r="C364" s="6" t="s">
        <v>94</v>
      </c>
      <c r="D364" s="16" t="s">
        <v>519</v>
      </c>
      <c r="E364" s="53">
        <v>70</v>
      </c>
      <c r="F364" s="54">
        <v>12.74</v>
      </c>
      <c r="G364" s="55">
        <f t="shared" si="86"/>
        <v>891.8</v>
      </c>
      <c r="H364" s="53">
        <v>70</v>
      </c>
      <c r="I364" s="87"/>
      <c r="J364" s="55">
        <f t="shared" si="87"/>
        <v>0</v>
      </c>
      <c r="K364" s="88" t="str">
        <f t="shared" si="77"/>
        <v/>
      </c>
    </row>
    <row r="365" spans="1:11" ht="20.399999999999999" x14ac:dyDescent="0.3">
      <c r="A365" s="5" t="s">
        <v>520</v>
      </c>
      <c r="B365" s="6" t="s">
        <v>17</v>
      </c>
      <c r="C365" s="6" t="s">
        <v>94</v>
      </c>
      <c r="D365" s="16" t="s">
        <v>521</v>
      </c>
      <c r="E365" s="53">
        <v>6</v>
      </c>
      <c r="F365" s="54">
        <v>33.81</v>
      </c>
      <c r="G365" s="55">
        <f t="shared" si="86"/>
        <v>202.86</v>
      </c>
      <c r="H365" s="53">
        <v>6</v>
      </c>
      <c r="I365" s="87"/>
      <c r="J365" s="55">
        <f t="shared" si="87"/>
        <v>0</v>
      </c>
      <c r="K365" s="88" t="str">
        <f t="shared" si="77"/>
        <v/>
      </c>
    </row>
    <row r="366" spans="1:11" ht="20.399999999999999" x14ac:dyDescent="0.3">
      <c r="A366" s="5" t="s">
        <v>522</v>
      </c>
      <c r="B366" s="6" t="s">
        <v>17</v>
      </c>
      <c r="C366" s="6" t="s">
        <v>18</v>
      </c>
      <c r="D366" s="16" t="s">
        <v>523</v>
      </c>
      <c r="E366" s="53">
        <v>1</v>
      </c>
      <c r="F366" s="54">
        <v>169.23</v>
      </c>
      <c r="G366" s="55">
        <f t="shared" si="86"/>
        <v>169.23</v>
      </c>
      <c r="H366" s="53">
        <v>1</v>
      </c>
      <c r="I366" s="87"/>
      <c r="J366" s="55">
        <f t="shared" si="87"/>
        <v>0</v>
      </c>
      <c r="K366" s="88" t="str">
        <f t="shared" si="77"/>
        <v/>
      </c>
    </row>
    <row r="367" spans="1:11" ht="20.399999999999999" x14ac:dyDescent="0.3">
      <c r="A367" s="5" t="s">
        <v>524</v>
      </c>
      <c r="B367" s="6" t="s">
        <v>17</v>
      </c>
      <c r="C367" s="6" t="s">
        <v>97</v>
      </c>
      <c r="D367" s="16" t="s">
        <v>525</v>
      </c>
      <c r="E367" s="53">
        <v>0.25</v>
      </c>
      <c r="F367" s="54">
        <v>174.94</v>
      </c>
      <c r="G367" s="55">
        <f t="shared" si="86"/>
        <v>43.74</v>
      </c>
      <c r="H367" s="53">
        <v>0.25</v>
      </c>
      <c r="I367" s="87"/>
      <c r="J367" s="55">
        <f t="shared" si="87"/>
        <v>0</v>
      </c>
      <c r="K367" s="88" t="str">
        <f t="shared" si="77"/>
        <v/>
      </c>
    </row>
    <row r="368" spans="1:11" ht="20.399999999999999" x14ac:dyDescent="0.3">
      <c r="A368" s="5" t="s">
        <v>526</v>
      </c>
      <c r="B368" s="6" t="s">
        <v>17</v>
      </c>
      <c r="C368" s="6" t="s">
        <v>94</v>
      </c>
      <c r="D368" s="16" t="s">
        <v>527</v>
      </c>
      <c r="E368" s="53">
        <v>56</v>
      </c>
      <c r="F368" s="54">
        <v>27.04</v>
      </c>
      <c r="G368" s="55">
        <f t="shared" si="86"/>
        <v>1514.24</v>
      </c>
      <c r="H368" s="53">
        <v>56</v>
      </c>
      <c r="I368" s="87"/>
      <c r="J368" s="55">
        <f t="shared" si="87"/>
        <v>0</v>
      </c>
      <c r="K368" s="88" t="str">
        <f t="shared" si="77"/>
        <v/>
      </c>
    </row>
    <row r="369" spans="1:11" ht="20.399999999999999" x14ac:dyDescent="0.3">
      <c r="A369" s="5" t="s">
        <v>528</v>
      </c>
      <c r="B369" s="6" t="s">
        <v>17</v>
      </c>
      <c r="C369" s="6" t="s">
        <v>18</v>
      </c>
      <c r="D369" s="16" t="s">
        <v>529</v>
      </c>
      <c r="E369" s="53">
        <v>130</v>
      </c>
      <c r="F369" s="54">
        <v>16.22</v>
      </c>
      <c r="G369" s="55">
        <f t="shared" si="86"/>
        <v>2108.6</v>
      </c>
      <c r="H369" s="53">
        <v>130</v>
      </c>
      <c r="I369" s="87"/>
      <c r="J369" s="55">
        <f t="shared" si="87"/>
        <v>0</v>
      </c>
      <c r="K369" s="88" t="str">
        <f t="shared" si="77"/>
        <v/>
      </c>
    </row>
    <row r="370" spans="1:11" x14ac:dyDescent="0.3">
      <c r="A370" s="7"/>
      <c r="B370" s="7"/>
      <c r="C370" s="7"/>
      <c r="D370" s="17" t="s">
        <v>530</v>
      </c>
      <c r="E370" s="53">
        <v>1</v>
      </c>
      <c r="F370" s="56">
        <f>SUM(G361:G369)</f>
        <v>6443.36</v>
      </c>
      <c r="G370" s="57">
        <f t="shared" si="86"/>
        <v>6443.36</v>
      </c>
      <c r="H370" s="53">
        <v>1</v>
      </c>
      <c r="I370" s="56">
        <f>SUM(J361:J369)</f>
        <v>0</v>
      </c>
      <c r="J370" s="57">
        <f t="shared" si="87"/>
        <v>0</v>
      </c>
      <c r="K370" s="88" t="str">
        <f t="shared" si="77"/>
        <v/>
      </c>
    </row>
    <row r="371" spans="1:11" ht="1.05" customHeight="1" x14ac:dyDescent="0.3">
      <c r="A371" s="8"/>
      <c r="B371" s="8"/>
      <c r="C371" s="8"/>
      <c r="D371" s="18"/>
      <c r="E371" s="58"/>
      <c r="F371" s="8"/>
      <c r="G371" s="59"/>
      <c r="H371" s="58"/>
      <c r="I371" s="8"/>
      <c r="J371" s="59"/>
      <c r="K371" s="88" t="str">
        <f t="shared" si="77"/>
        <v/>
      </c>
    </row>
    <row r="372" spans="1:11" x14ac:dyDescent="0.3">
      <c r="A372" s="4" t="s">
        <v>531</v>
      </c>
      <c r="B372" s="4" t="s">
        <v>9</v>
      </c>
      <c r="C372" s="4" t="s">
        <v>10</v>
      </c>
      <c r="D372" s="15" t="s">
        <v>532</v>
      </c>
      <c r="E372" s="50">
        <f t="shared" ref="E372:J372" si="88">E375</f>
        <v>1</v>
      </c>
      <c r="F372" s="51">
        <f t="shared" si="88"/>
        <v>70417.09</v>
      </c>
      <c r="G372" s="52">
        <f t="shared" si="88"/>
        <v>70417.09</v>
      </c>
      <c r="H372" s="50">
        <f t="shared" si="88"/>
        <v>1</v>
      </c>
      <c r="I372" s="51">
        <f t="shared" si="88"/>
        <v>0</v>
      </c>
      <c r="J372" s="52">
        <f t="shared" si="88"/>
        <v>0</v>
      </c>
      <c r="K372" s="88" t="str">
        <f t="shared" si="77"/>
        <v/>
      </c>
    </row>
    <row r="373" spans="1:11" ht="30.6" x14ac:dyDescent="0.3">
      <c r="A373" s="5" t="s">
        <v>533</v>
      </c>
      <c r="B373" s="6" t="s">
        <v>17</v>
      </c>
      <c r="C373" s="6" t="s">
        <v>391</v>
      </c>
      <c r="D373" s="16" t="s">
        <v>534</v>
      </c>
      <c r="E373" s="53">
        <v>408.4</v>
      </c>
      <c r="F373" s="54">
        <v>162.32</v>
      </c>
      <c r="G373" s="55">
        <f>ROUND(E373*F373,2)</f>
        <v>66291.490000000005</v>
      </c>
      <c r="H373" s="53">
        <v>408.4</v>
      </c>
      <c r="I373" s="87"/>
      <c r="J373" s="55">
        <f>ROUND(H373*I373,2)</f>
        <v>0</v>
      </c>
      <c r="K373" s="88" t="str">
        <f t="shared" si="77"/>
        <v/>
      </c>
    </row>
    <row r="374" spans="1:11" x14ac:dyDescent="0.3">
      <c r="A374" s="5" t="s">
        <v>535</v>
      </c>
      <c r="B374" s="6" t="s">
        <v>17</v>
      </c>
      <c r="C374" s="6" t="s">
        <v>94</v>
      </c>
      <c r="D374" s="16" t="s">
        <v>536</v>
      </c>
      <c r="E374" s="53">
        <v>120</v>
      </c>
      <c r="F374" s="54">
        <v>34.380000000000003</v>
      </c>
      <c r="G374" s="55">
        <f>ROUND(E374*F374,2)</f>
        <v>4125.6000000000004</v>
      </c>
      <c r="H374" s="53">
        <v>120</v>
      </c>
      <c r="I374" s="87"/>
      <c r="J374" s="55">
        <f>ROUND(H374*I374,2)</f>
        <v>0</v>
      </c>
      <c r="K374" s="88" t="str">
        <f t="shared" si="77"/>
        <v/>
      </c>
    </row>
    <row r="375" spans="1:11" x14ac:dyDescent="0.3">
      <c r="A375" s="7"/>
      <c r="B375" s="7"/>
      <c r="C375" s="7"/>
      <c r="D375" s="17" t="s">
        <v>537</v>
      </c>
      <c r="E375" s="53">
        <v>1</v>
      </c>
      <c r="F375" s="56">
        <f>SUM(G373:G374)</f>
        <v>70417.09</v>
      </c>
      <c r="G375" s="57">
        <f>ROUND(E375*F375,2)</f>
        <v>70417.09</v>
      </c>
      <c r="H375" s="53">
        <v>1</v>
      </c>
      <c r="I375" s="56">
        <f>SUM(J373:J374)</f>
        <v>0</v>
      </c>
      <c r="J375" s="57">
        <f>ROUND(H375*I375,2)</f>
        <v>0</v>
      </c>
      <c r="K375" s="88" t="str">
        <f t="shared" si="77"/>
        <v/>
      </c>
    </row>
    <row r="376" spans="1:11" ht="1.05" customHeight="1" x14ac:dyDescent="0.3">
      <c r="A376" s="8"/>
      <c r="B376" s="8"/>
      <c r="C376" s="8"/>
      <c r="D376" s="18"/>
      <c r="E376" s="58"/>
      <c r="F376" s="8"/>
      <c r="G376" s="59"/>
      <c r="H376" s="58"/>
      <c r="I376" s="8"/>
      <c r="J376" s="59"/>
      <c r="K376" s="88" t="str">
        <f t="shared" si="77"/>
        <v/>
      </c>
    </row>
    <row r="377" spans="1:11" x14ac:dyDescent="0.3">
      <c r="A377" s="4" t="s">
        <v>538</v>
      </c>
      <c r="B377" s="4" t="s">
        <v>9</v>
      </c>
      <c r="C377" s="4" t="s">
        <v>10</v>
      </c>
      <c r="D377" s="15" t="s">
        <v>539</v>
      </c>
      <c r="E377" s="50">
        <f t="shared" ref="E377:J377" si="89">E383</f>
        <v>1</v>
      </c>
      <c r="F377" s="51">
        <f t="shared" si="89"/>
        <v>7641.54</v>
      </c>
      <c r="G377" s="52">
        <f t="shared" si="89"/>
        <v>7641.54</v>
      </c>
      <c r="H377" s="50">
        <f t="shared" si="89"/>
        <v>1</v>
      </c>
      <c r="I377" s="51">
        <f t="shared" si="89"/>
        <v>0</v>
      </c>
      <c r="J377" s="52">
        <f t="shared" si="89"/>
        <v>0</v>
      </c>
      <c r="K377" s="88" t="str">
        <f t="shared" si="77"/>
        <v/>
      </c>
    </row>
    <row r="378" spans="1:11" ht="20.399999999999999" x14ac:dyDescent="0.3">
      <c r="A378" s="5" t="s">
        <v>540</v>
      </c>
      <c r="B378" s="6" t="s">
        <v>17</v>
      </c>
      <c r="C378" s="6" t="s">
        <v>18</v>
      </c>
      <c r="D378" s="16" t="s">
        <v>541</v>
      </c>
      <c r="E378" s="53">
        <v>2</v>
      </c>
      <c r="F378" s="54">
        <v>246.27</v>
      </c>
      <c r="G378" s="55">
        <f t="shared" ref="G378:G383" si="90">ROUND(E378*F378,2)</f>
        <v>492.54</v>
      </c>
      <c r="H378" s="53">
        <v>2</v>
      </c>
      <c r="I378" s="87"/>
      <c r="J378" s="55">
        <f t="shared" ref="J378:J383" si="91">ROUND(H378*I378,2)</f>
        <v>0</v>
      </c>
      <c r="K378" s="88" t="str">
        <f t="shared" si="77"/>
        <v/>
      </c>
    </row>
    <row r="379" spans="1:11" ht="20.399999999999999" x14ac:dyDescent="0.3">
      <c r="A379" s="5" t="s">
        <v>542</v>
      </c>
      <c r="B379" s="6" t="s">
        <v>17</v>
      </c>
      <c r="C379" s="6" t="s">
        <v>94</v>
      </c>
      <c r="D379" s="16" t="s">
        <v>543</v>
      </c>
      <c r="E379" s="53">
        <v>234</v>
      </c>
      <c r="F379" s="54">
        <v>13.7</v>
      </c>
      <c r="G379" s="55">
        <f t="shared" si="90"/>
        <v>3205.8</v>
      </c>
      <c r="H379" s="53">
        <v>234</v>
      </c>
      <c r="I379" s="87"/>
      <c r="J379" s="55">
        <f t="shared" si="91"/>
        <v>0</v>
      </c>
      <c r="K379" s="88" t="str">
        <f t="shared" si="77"/>
        <v/>
      </c>
    </row>
    <row r="380" spans="1:11" ht="30.6" x14ac:dyDescent="0.3">
      <c r="A380" s="5" t="s">
        <v>544</v>
      </c>
      <c r="B380" s="6" t="s">
        <v>17</v>
      </c>
      <c r="C380" s="6" t="s">
        <v>94</v>
      </c>
      <c r="D380" s="16" t="s">
        <v>545</v>
      </c>
      <c r="E380" s="53">
        <v>20</v>
      </c>
      <c r="F380" s="54">
        <v>49.47</v>
      </c>
      <c r="G380" s="55">
        <f t="shared" si="90"/>
        <v>989.4</v>
      </c>
      <c r="H380" s="53">
        <v>20</v>
      </c>
      <c r="I380" s="87"/>
      <c r="J380" s="55">
        <f t="shared" si="91"/>
        <v>0</v>
      </c>
      <c r="K380" s="88" t="str">
        <f t="shared" si="77"/>
        <v/>
      </c>
    </row>
    <row r="381" spans="1:11" ht="30.6" x14ac:dyDescent="0.3">
      <c r="A381" s="5" t="s">
        <v>546</v>
      </c>
      <c r="B381" s="6" t="s">
        <v>17</v>
      </c>
      <c r="C381" s="6" t="s">
        <v>94</v>
      </c>
      <c r="D381" s="16" t="s">
        <v>547</v>
      </c>
      <c r="E381" s="53">
        <v>120</v>
      </c>
      <c r="F381" s="54">
        <v>15.23</v>
      </c>
      <c r="G381" s="55">
        <f t="shared" si="90"/>
        <v>1827.6</v>
      </c>
      <c r="H381" s="53">
        <v>120</v>
      </c>
      <c r="I381" s="87"/>
      <c r="J381" s="55">
        <f t="shared" si="91"/>
        <v>0</v>
      </c>
      <c r="K381" s="88" t="str">
        <f t="shared" si="77"/>
        <v/>
      </c>
    </row>
    <row r="382" spans="1:11" ht="30.6" x14ac:dyDescent="0.3">
      <c r="A382" s="5" t="s">
        <v>548</v>
      </c>
      <c r="B382" s="6" t="s">
        <v>17</v>
      </c>
      <c r="C382" s="6" t="s">
        <v>94</v>
      </c>
      <c r="D382" s="16" t="s">
        <v>549</v>
      </c>
      <c r="E382" s="53">
        <v>20</v>
      </c>
      <c r="F382" s="54">
        <v>56.31</v>
      </c>
      <c r="G382" s="55">
        <f t="shared" si="90"/>
        <v>1126.2</v>
      </c>
      <c r="H382" s="53">
        <v>20</v>
      </c>
      <c r="I382" s="87"/>
      <c r="J382" s="55">
        <f t="shared" si="91"/>
        <v>0</v>
      </c>
      <c r="K382" s="88" t="str">
        <f t="shared" si="77"/>
        <v/>
      </c>
    </row>
    <row r="383" spans="1:11" x14ac:dyDescent="0.3">
      <c r="A383" s="7"/>
      <c r="B383" s="7"/>
      <c r="C383" s="7"/>
      <c r="D383" s="17" t="s">
        <v>550</v>
      </c>
      <c r="E383" s="53">
        <v>1</v>
      </c>
      <c r="F383" s="56">
        <f>SUM(G378:G382)</f>
        <v>7641.54</v>
      </c>
      <c r="G383" s="57">
        <f t="shared" si="90"/>
        <v>7641.54</v>
      </c>
      <c r="H383" s="53">
        <v>1</v>
      </c>
      <c r="I383" s="56">
        <f>SUM(J378:J382)</f>
        <v>0</v>
      </c>
      <c r="J383" s="57">
        <f t="shared" si="91"/>
        <v>0</v>
      </c>
      <c r="K383" s="88" t="str">
        <f t="shared" si="77"/>
        <v/>
      </c>
    </row>
    <row r="384" spans="1:11" ht="1.05" customHeight="1" x14ac:dyDescent="0.3">
      <c r="A384" s="8"/>
      <c r="B384" s="8"/>
      <c r="C384" s="8"/>
      <c r="D384" s="18"/>
      <c r="E384" s="58"/>
      <c r="F384" s="8"/>
      <c r="G384" s="59"/>
      <c r="H384" s="58"/>
      <c r="I384" s="8"/>
      <c r="J384" s="59"/>
      <c r="K384" s="88" t="str">
        <f t="shared" si="77"/>
        <v/>
      </c>
    </row>
    <row r="385" spans="1:11" x14ac:dyDescent="0.3">
      <c r="A385" s="4" t="s">
        <v>551</v>
      </c>
      <c r="B385" s="4" t="s">
        <v>9</v>
      </c>
      <c r="C385" s="4" t="s">
        <v>10</v>
      </c>
      <c r="D385" s="15" t="s">
        <v>552</v>
      </c>
      <c r="E385" s="50">
        <f t="shared" ref="E385:J385" si="92">E390</f>
        <v>1</v>
      </c>
      <c r="F385" s="51">
        <f t="shared" si="92"/>
        <v>1254.8699999999999</v>
      </c>
      <c r="G385" s="52">
        <f t="shared" si="92"/>
        <v>1254.8699999999999</v>
      </c>
      <c r="H385" s="50">
        <f t="shared" si="92"/>
        <v>1</v>
      </c>
      <c r="I385" s="51">
        <f t="shared" si="92"/>
        <v>0</v>
      </c>
      <c r="J385" s="52">
        <f t="shared" si="92"/>
        <v>0</v>
      </c>
      <c r="K385" s="88" t="str">
        <f t="shared" si="77"/>
        <v/>
      </c>
    </row>
    <row r="386" spans="1:11" ht="20.399999999999999" x14ac:dyDescent="0.3">
      <c r="A386" s="5" t="s">
        <v>553</v>
      </c>
      <c r="B386" s="6" t="s">
        <v>17</v>
      </c>
      <c r="C386" s="6" t="s">
        <v>18</v>
      </c>
      <c r="D386" s="16" t="s">
        <v>554</v>
      </c>
      <c r="E386" s="53">
        <v>15</v>
      </c>
      <c r="F386" s="54">
        <v>11.44</v>
      </c>
      <c r="G386" s="55">
        <f>ROUND(E386*F386,2)</f>
        <v>171.6</v>
      </c>
      <c r="H386" s="53">
        <v>15</v>
      </c>
      <c r="I386" s="87"/>
      <c r="J386" s="55">
        <f>ROUND(H386*I386,2)</f>
        <v>0</v>
      </c>
      <c r="K386" s="88" t="str">
        <f t="shared" si="77"/>
        <v/>
      </c>
    </row>
    <row r="387" spans="1:11" ht="20.399999999999999" x14ac:dyDescent="0.3">
      <c r="A387" s="5" t="s">
        <v>555</v>
      </c>
      <c r="B387" s="6" t="s">
        <v>17</v>
      </c>
      <c r="C387" s="6" t="s">
        <v>97</v>
      </c>
      <c r="D387" s="16" t="s">
        <v>556</v>
      </c>
      <c r="E387" s="53">
        <v>8.6</v>
      </c>
      <c r="F387" s="54">
        <v>21.45</v>
      </c>
      <c r="G387" s="55">
        <f>ROUND(E387*F387,2)</f>
        <v>184.47</v>
      </c>
      <c r="H387" s="53">
        <v>8.6</v>
      </c>
      <c r="I387" s="87"/>
      <c r="J387" s="55">
        <f>ROUND(H387*I387,2)</f>
        <v>0</v>
      </c>
      <c r="K387" s="88" t="str">
        <f t="shared" si="77"/>
        <v/>
      </c>
    </row>
    <row r="388" spans="1:11" x14ac:dyDescent="0.3">
      <c r="A388" s="5" t="s">
        <v>557</v>
      </c>
      <c r="B388" s="6" t="s">
        <v>17</v>
      </c>
      <c r="C388" s="6" t="s">
        <v>97</v>
      </c>
      <c r="D388" s="16" t="s">
        <v>558</v>
      </c>
      <c r="E388" s="53">
        <v>12.5</v>
      </c>
      <c r="F388" s="54">
        <v>43.92</v>
      </c>
      <c r="G388" s="55">
        <f>ROUND(E388*F388,2)</f>
        <v>549</v>
      </c>
      <c r="H388" s="53">
        <v>12.5</v>
      </c>
      <c r="I388" s="87"/>
      <c r="J388" s="55">
        <f>ROUND(H388*I388,2)</f>
        <v>0</v>
      </c>
      <c r="K388" s="88" t="str">
        <f t="shared" si="77"/>
        <v/>
      </c>
    </row>
    <row r="389" spans="1:11" x14ac:dyDescent="0.3">
      <c r="A389" s="5" t="s">
        <v>559</v>
      </c>
      <c r="B389" s="6" t="s">
        <v>17</v>
      </c>
      <c r="C389" s="6" t="s">
        <v>97</v>
      </c>
      <c r="D389" s="16" t="s">
        <v>560</v>
      </c>
      <c r="E389" s="53">
        <v>6</v>
      </c>
      <c r="F389" s="54">
        <v>58.3</v>
      </c>
      <c r="G389" s="55">
        <f>ROUND(E389*F389,2)</f>
        <v>349.8</v>
      </c>
      <c r="H389" s="53">
        <v>6</v>
      </c>
      <c r="I389" s="87"/>
      <c r="J389" s="55">
        <f>ROUND(H389*I389,2)</f>
        <v>0</v>
      </c>
      <c r="K389" s="88" t="str">
        <f t="shared" ref="K389:K452" si="93">+IF(AND(I389&lt;&gt;"",I389&gt;F389),"Valor mayor del permitido","")</f>
        <v/>
      </c>
    </row>
    <row r="390" spans="1:11" x14ac:dyDescent="0.3">
      <c r="A390" s="7"/>
      <c r="B390" s="7"/>
      <c r="C390" s="7"/>
      <c r="D390" s="17" t="s">
        <v>561</v>
      </c>
      <c r="E390" s="53">
        <v>1</v>
      </c>
      <c r="F390" s="56">
        <f>SUM(G386:G389)</f>
        <v>1254.8699999999999</v>
      </c>
      <c r="G390" s="57">
        <f>ROUND(E390*F390,2)</f>
        <v>1254.8699999999999</v>
      </c>
      <c r="H390" s="53">
        <v>1</v>
      </c>
      <c r="I390" s="56">
        <f>SUM(J386:J389)</f>
        <v>0</v>
      </c>
      <c r="J390" s="57">
        <f>ROUND(H390*I390,2)</f>
        <v>0</v>
      </c>
      <c r="K390" s="88" t="str">
        <f t="shared" si="93"/>
        <v/>
      </c>
    </row>
    <row r="391" spans="1:11" ht="1.05" customHeight="1" x14ac:dyDescent="0.3">
      <c r="A391" s="8"/>
      <c r="B391" s="8"/>
      <c r="C391" s="8"/>
      <c r="D391" s="18"/>
      <c r="E391" s="58"/>
      <c r="F391" s="8"/>
      <c r="G391" s="59"/>
      <c r="H391" s="58"/>
      <c r="I391" s="8"/>
      <c r="J391" s="59"/>
      <c r="K391" s="88" t="str">
        <f t="shared" si="93"/>
        <v/>
      </c>
    </row>
    <row r="392" spans="1:11" x14ac:dyDescent="0.3">
      <c r="A392" s="7"/>
      <c r="B392" s="7"/>
      <c r="C392" s="7"/>
      <c r="D392" s="17" t="s">
        <v>562</v>
      </c>
      <c r="E392" s="53">
        <v>1</v>
      </c>
      <c r="F392" s="56">
        <f>G298+G352+G360+G372+G377+G385</f>
        <v>497726.65</v>
      </c>
      <c r="G392" s="57">
        <f>ROUND(E392*F392,2)</f>
        <v>497726.65</v>
      </c>
      <c r="H392" s="53">
        <v>1</v>
      </c>
      <c r="I392" s="56">
        <f>J298+J352+J360+J372+J377+J385</f>
        <v>0</v>
      </c>
      <c r="J392" s="57">
        <f>ROUND(H392*I392,2)</f>
        <v>0</v>
      </c>
      <c r="K392" s="88" t="str">
        <f t="shared" si="93"/>
        <v/>
      </c>
    </row>
    <row r="393" spans="1:11" ht="1.05" customHeight="1" x14ac:dyDescent="0.3">
      <c r="A393" s="8"/>
      <c r="B393" s="8"/>
      <c r="C393" s="8"/>
      <c r="D393" s="18"/>
      <c r="E393" s="58"/>
      <c r="F393" s="8"/>
      <c r="G393" s="59"/>
      <c r="H393" s="58"/>
      <c r="I393" s="8"/>
      <c r="J393" s="59"/>
      <c r="K393" s="88" t="str">
        <f t="shared" si="93"/>
        <v/>
      </c>
    </row>
    <row r="394" spans="1:11" x14ac:dyDescent="0.3">
      <c r="A394" s="3" t="s">
        <v>563</v>
      </c>
      <c r="B394" s="3" t="s">
        <v>9</v>
      </c>
      <c r="C394" s="3" t="s">
        <v>10</v>
      </c>
      <c r="D394" s="14" t="s">
        <v>564</v>
      </c>
      <c r="E394" s="47">
        <f t="shared" ref="E394:J394" si="94">E400</f>
        <v>1</v>
      </c>
      <c r="F394" s="48">
        <f t="shared" si="94"/>
        <v>6572.39</v>
      </c>
      <c r="G394" s="49">
        <f t="shared" si="94"/>
        <v>6572.39</v>
      </c>
      <c r="H394" s="47">
        <f t="shared" si="94"/>
        <v>1</v>
      </c>
      <c r="I394" s="48">
        <f t="shared" si="94"/>
        <v>0</v>
      </c>
      <c r="J394" s="49">
        <f t="shared" si="94"/>
        <v>0</v>
      </c>
      <c r="K394" s="88" t="str">
        <f t="shared" si="93"/>
        <v/>
      </c>
    </row>
    <row r="395" spans="1:11" ht="20.399999999999999" x14ac:dyDescent="0.3">
      <c r="A395" s="5" t="s">
        <v>565</v>
      </c>
      <c r="B395" s="6" t="s">
        <v>17</v>
      </c>
      <c r="C395" s="6" t="s">
        <v>94</v>
      </c>
      <c r="D395" s="16" t="s">
        <v>566</v>
      </c>
      <c r="E395" s="53">
        <v>500</v>
      </c>
      <c r="F395" s="54">
        <v>1.02</v>
      </c>
      <c r="G395" s="55">
        <f t="shared" ref="G395:G400" si="95">ROUND(E395*F395,2)</f>
        <v>510</v>
      </c>
      <c r="H395" s="53">
        <v>500</v>
      </c>
      <c r="I395" s="87"/>
      <c r="J395" s="55">
        <f t="shared" ref="J395:J400" si="96">ROUND(H395*I395,2)</f>
        <v>0</v>
      </c>
      <c r="K395" s="88" t="str">
        <f t="shared" si="93"/>
        <v/>
      </c>
    </row>
    <row r="396" spans="1:11" ht="20.399999999999999" x14ac:dyDescent="0.3">
      <c r="A396" s="5" t="s">
        <v>567</v>
      </c>
      <c r="B396" s="6" t="s">
        <v>17</v>
      </c>
      <c r="C396" s="6" t="s">
        <v>18</v>
      </c>
      <c r="D396" s="16" t="s">
        <v>568</v>
      </c>
      <c r="E396" s="53">
        <v>30</v>
      </c>
      <c r="F396" s="54">
        <v>1.19</v>
      </c>
      <c r="G396" s="55">
        <f t="shared" si="95"/>
        <v>35.700000000000003</v>
      </c>
      <c r="H396" s="53">
        <v>30</v>
      </c>
      <c r="I396" s="87"/>
      <c r="J396" s="55">
        <f t="shared" si="96"/>
        <v>0</v>
      </c>
      <c r="K396" s="88" t="str">
        <f t="shared" si="93"/>
        <v/>
      </c>
    </row>
    <row r="397" spans="1:11" x14ac:dyDescent="0.3">
      <c r="A397" s="5" t="s">
        <v>569</v>
      </c>
      <c r="B397" s="6" t="s">
        <v>17</v>
      </c>
      <c r="C397" s="6" t="s">
        <v>94</v>
      </c>
      <c r="D397" s="16" t="s">
        <v>570</v>
      </c>
      <c r="E397" s="53">
        <v>510</v>
      </c>
      <c r="F397" s="54">
        <v>4.62</v>
      </c>
      <c r="G397" s="55">
        <f t="shared" si="95"/>
        <v>2356.1999999999998</v>
      </c>
      <c r="H397" s="53">
        <v>510</v>
      </c>
      <c r="I397" s="87"/>
      <c r="J397" s="55">
        <f t="shared" si="96"/>
        <v>0</v>
      </c>
      <c r="K397" s="88" t="str">
        <f t="shared" si="93"/>
        <v/>
      </c>
    </row>
    <row r="398" spans="1:11" ht="20.399999999999999" x14ac:dyDescent="0.3">
      <c r="A398" s="5" t="s">
        <v>571</v>
      </c>
      <c r="B398" s="6" t="s">
        <v>17</v>
      </c>
      <c r="C398" s="6" t="s">
        <v>94</v>
      </c>
      <c r="D398" s="16" t="s">
        <v>572</v>
      </c>
      <c r="E398" s="53">
        <v>76.5</v>
      </c>
      <c r="F398" s="54">
        <v>16.940000000000001</v>
      </c>
      <c r="G398" s="55">
        <f t="shared" si="95"/>
        <v>1295.9100000000001</v>
      </c>
      <c r="H398" s="53">
        <v>76.5</v>
      </c>
      <c r="I398" s="87"/>
      <c r="J398" s="55">
        <f t="shared" si="96"/>
        <v>0</v>
      </c>
      <c r="K398" s="88" t="str">
        <f t="shared" si="93"/>
        <v/>
      </c>
    </row>
    <row r="399" spans="1:11" x14ac:dyDescent="0.3">
      <c r="A399" s="5" t="s">
        <v>573</v>
      </c>
      <c r="B399" s="6" t="s">
        <v>17</v>
      </c>
      <c r="C399" s="6" t="s">
        <v>18</v>
      </c>
      <c r="D399" s="16" t="s">
        <v>574</v>
      </c>
      <c r="E399" s="53">
        <v>1</v>
      </c>
      <c r="F399" s="54">
        <v>2374.58</v>
      </c>
      <c r="G399" s="55">
        <f t="shared" si="95"/>
        <v>2374.58</v>
      </c>
      <c r="H399" s="53">
        <v>1</v>
      </c>
      <c r="I399" s="87"/>
      <c r="J399" s="55">
        <f t="shared" si="96"/>
        <v>0</v>
      </c>
      <c r="K399" s="88" t="str">
        <f t="shared" si="93"/>
        <v/>
      </c>
    </row>
    <row r="400" spans="1:11" x14ac:dyDescent="0.3">
      <c r="A400" s="7"/>
      <c r="B400" s="7"/>
      <c r="C400" s="7"/>
      <c r="D400" s="17" t="s">
        <v>575</v>
      </c>
      <c r="E400" s="53">
        <v>1</v>
      </c>
      <c r="F400" s="56">
        <f>SUM(G395:G399)</f>
        <v>6572.39</v>
      </c>
      <c r="G400" s="57">
        <f t="shared" si="95"/>
        <v>6572.39</v>
      </c>
      <c r="H400" s="53">
        <v>1</v>
      </c>
      <c r="I400" s="56">
        <f>SUM(J395:J399)</f>
        <v>0</v>
      </c>
      <c r="J400" s="57">
        <f t="shared" si="96"/>
        <v>0</v>
      </c>
      <c r="K400" s="88" t="str">
        <f t="shared" si="93"/>
        <v/>
      </c>
    </row>
    <row r="401" spans="1:11" ht="1.05" customHeight="1" x14ac:dyDescent="0.3">
      <c r="A401" s="8"/>
      <c r="B401" s="8"/>
      <c r="C401" s="8"/>
      <c r="D401" s="18"/>
      <c r="E401" s="58"/>
      <c r="F401" s="8"/>
      <c r="G401" s="59"/>
      <c r="H401" s="58"/>
      <c r="I401" s="8"/>
      <c r="J401" s="59"/>
      <c r="K401" s="88" t="str">
        <f t="shared" si="93"/>
        <v/>
      </c>
    </row>
    <row r="402" spans="1:11" x14ac:dyDescent="0.3">
      <c r="A402" s="7"/>
      <c r="B402" s="7"/>
      <c r="C402" s="7"/>
      <c r="D402" s="17" t="s">
        <v>576</v>
      </c>
      <c r="E402" s="66">
        <v>1</v>
      </c>
      <c r="F402" s="56">
        <f>G252+G267+G297+G394</f>
        <v>575314.62</v>
      </c>
      <c r="G402" s="57">
        <f>ROUND(E402*F402,2)</f>
        <v>575314.62</v>
      </c>
      <c r="H402" s="66">
        <v>1</v>
      </c>
      <c r="I402" s="56">
        <f>J252+J267+J297+J394</f>
        <v>0</v>
      </c>
      <c r="J402" s="57">
        <f>ROUND(H402*I402,2)</f>
        <v>0</v>
      </c>
      <c r="K402" s="88" t="str">
        <f t="shared" si="93"/>
        <v/>
      </c>
    </row>
    <row r="403" spans="1:11" ht="1.05" customHeight="1" x14ac:dyDescent="0.3">
      <c r="A403" s="8"/>
      <c r="B403" s="8"/>
      <c r="C403" s="8"/>
      <c r="D403" s="18"/>
      <c r="E403" s="58"/>
      <c r="F403" s="8"/>
      <c r="G403" s="59"/>
      <c r="H403" s="58"/>
      <c r="I403" s="8"/>
      <c r="J403" s="59"/>
      <c r="K403" s="88" t="str">
        <f t="shared" si="93"/>
        <v/>
      </c>
    </row>
    <row r="404" spans="1:11" x14ac:dyDescent="0.3">
      <c r="A404" s="2" t="s">
        <v>577</v>
      </c>
      <c r="B404" s="2" t="s">
        <v>9</v>
      </c>
      <c r="C404" s="2" t="s">
        <v>10</v>
      </c>
      <c r="D404" s="13" t="s">
        <v>578</v>
      </c>
      <c r="E404" s="44">
        <f t="shared" ref="E404:J404" si="97">E408</f>
        <v>1</v>
      </c>
      <c r="F404" s="45">
        <f t="shared" si="97"/>
        <v>6926.9</v>
      </c>
      <c r="G404" s="46">
        <f t="shared" si="97"/>
        <v>6926.9</v>
      </c>
      <c r="H404" s="44">
        <f t="shared" si="97"/>
        <v>1</v>
      </c>
      <c r="I404" s="45">
        <f t="shared" si="97"/>
        <v>-1839.34</v>
      </c>
      <c r="J404" s="46">
        <f t="shared" si="97"/>
        <v>-1839.34</v>
      </c>
      <c r="K404" s="88" t="str">
        <f t="shared" si="93"/>
        <v/>
      </c>
    </row>
    <row r="405" spans="1:11" ht="20.399999999999999" x14ac:dyDescent="0.3">
      <c r="A405" s="5" t="s">
        <v>579</v>
      </c>
      <c r="B405" s="6" t="s">
        <v>17</v>
      </c>
      <c r="C405" s="6" t="s">
        <v>77</v>
      </c>
      <c r="D405" s="16" t="s">
        <v>580</v>
      </c>
      <c r="E405" s="53">
        <v>200.15</v>
      </c>
      <c r="F405" s="54">
        <v>39.46</v>
      </c>
      <c r="G405" s="55">
        <f>ROUND(E405*F405,2)</f>
        <v>7897.92</v>
      </c>
      <c r="H405" s="53">
        <v>200.15</v>
      </c>
      <c r="I405" s="87"/>
      <c r="J405" s="55">
        <f>ROUND(H405*I405,2)</f>
        <v>0</v>
      </c>
      <c r="K405" s="88" t="str">
        <f t="shared" si="93"/>
        <v/>
      </c>
    </row>
    <row r="406" spans="1:11" ht="20.399999999999999" x14ac:dyDescent="0.3">
      <c r="A406" s="5" t="s">
        <v>581</v>
      </c>
      <c r="B406" s="6" t="s">
        <v>17</v>
      </c>
      <c r="C406" s="6" t="s">
        <v>94</v>
      </c>
      <c r="D406" s="16" t="s">
        <v>582</v>
      </c>
      <c r="E406" s="53">
        <v>324</v>
      </c>
      <c r="F406" s="54">
        <v>2.68</v>
      </c>
      <c r="G406" s="55">
        <f>ROUND(E406*F406,2)</f>
        <v>868.32</v>
      </c>
      <c r="H406" s="53">
        <v>324</v>
      </c>
      <c r="I406" s="87"/>
      <c r="J406" s="55">
        <f>ROUND(H406*I406,2)</f>
        <v>0</v>
      </c>
      <c r="K406" s="88" t="str">
        <f t="shared" si="93"/>
        <v/>
      </c>
    </row>
    <row r="407" spans="1:11" x14ac:dyDescent="0.3">
      <c r="A407" s="5" t="s">
        <v>583</v>
      </c>
      <c r="B407" s="6" t="s">
        <v>17</v>
      </c>
      <c r="C407" s="6" t="s">
        <v>77</v>
      </c>
      <c r="D407" s="16" t="s">
        <v>584</v>
      </c>
      <c r="E407" s="53">
        <v>17.63</v>
      </c>
      <c r="F407" s="54">
        <v>-104.33</v>
      </c>
      <c r="G407" s="55">
        <f>ROUND(E407*F407,2)</f>
        <v>-1839.34</v>
      </c>
      <c r="H407" s="53">
        <v>17.63</v>
      </c>
      <c r="I407" s="87">
        <v>-104.33</v>
      </c>
      <c r="J407" s="55">
        <f>ROUND(H407*I407,2)</f>
        <v>-1839.34</v>
      </c>
      <c r="K407" s="88" t="str">
        <f t="shared" si="93"/>
        <v/>
      </c>
    </row>
    <row r="408" spans="1:11" x14ac:dyDescent="0.3">
      <c r="A408" s="7"/>
      <c r="B408" s="7"/>
      <c r="C408" s="7"/>
      <c r="D408" s="17" t="s">
        <v>585</v>
      </c>
      <c r="E408" s="66">
        <v>1</v>
      </c>
      <c r="F408" s="56">
        <f>SUM(G405:G407)</f>
        <v>6926.9</v>
      </c>
      <c r="G408" s="57">
        <f>ROUND(E408*F408,2)</f>
        <v>6926.9</v>
      </c>
      <c r="H408" s="66">
        <v>1</v>
      </c>
      <c r="I408" s="56">
        <f>SUM(J405:J407)</f>
        <v>-1839.34</v>
      </c>
      <c r="J408" s="57">
        <f>ROUND(H408*I408,2)</f>
        <v>-1839.34</v>
      </c>
      <c r="K408" s="88" t="str">
        <f t="shared" si="93"/>
        <v/>
      </c>
    </row>
    <row r="409" spans="1:11" ht="1.05" customHeight="1" x14ac:dyDescent="0.3">
      <c r="A409" s="8"/>
      <c r="B409" s="8"/>
      <c r="C409" s="8"/>
      <c r="D409" s="18"/>
      <c r="E409" s="58"/>
      <c r="F409" s="8"/>
      <c r="G409" s="59"/>
      <c r="H409" s="58"/>
      <c r="I409" s="8"/>
      <c r="J409" s="59"/>
      <c r="K409" s="88" t="str">
        <f t="shared" si="93"/>
        <v/>
      </c>
    </row>
    <row r="410" spans="1:11" x14ac:dyDescent="0.3">
      <c r="A410" s="2" t="s">
        <v>586</v>
      </c>
      <c r="B410" s="2" t="s">
        <v>9</v>
      </c>
      <c r="C410" s="2" t="s">
        <v>10</v>
      </c>
      <c r="D410" s="13" t="s">
        <v>587</v>
      </c>
      <c r="E410" s="44">
        <f t="shared" ref="E410:J410" si="98">E621</f>
        <v>1</v>
      </c>
      <c r="F410" s="45">
        <f t="shared" si="98"/>
        <v>457864.5</v>
      </c>
      <c r="G410" s="46">
        <f t="shared" si="98"/>
        <v>457864.5</v>
      </c>
      <c r="H410" s="44">
        <f t="shared" si="98"/>
        <v>1</v>
      </c>
      <c r="I410" s="45">
        <f t="shared" si="98"/>
        <v>0</v>
      </c>
      <c r="J410" s="46">
        <f t="shared" si="98"/>
        <v>0</v>
      </c>
      <c r="K410" s="88" t="str">
        <f t="shared" si="93"/>
        <v/>
      </c>
    </row>
    <row r="411" spans="1:11" x14ac:dyDescent="0.3">
      <c r="A411" s="3" t="s">
        <v>588</v>
      </c>
      <c r="B411" s="11" t="s">
        <v>9</v>
      </c>
      <c r="C411" s="3" t="s">
        <v>10</v>
      </c>
      <c r="D411" s="14" t="s">
        <v>589</v>
      </c>
      <c r="E411" s="47">
        <f t="shared" ref="E411:J411" si="99">E492</f>
        <v>1</v>
      </c>
      <c r="F411" s="48">
        <f t="shared" si="99"/>
        <v>95193.71</v>
      </c>
      <c r="G411" s="49">
        <f t="shared" si="99"/>
        <v>95193.71</v>
      </c>
      <c r="H411" s="47">
        <f t="shared" si="99"/>
        <v>1</v>
      </c>
      <c r="I411" s="48">
        <f t="shared" si="99"/>
        <v>0</v>
      </c>
      <c r="J411" s="49">
        <f t="shared" si="99"/>
        <v>0</v>
      </c>
      <c r="K411" s="88" t="str">
        <f t="shared" si="93"/>
        <v/>
      </c>
    </row>
    <row r="412" spans="1:11" x14ac:dyDescent="0.3">
      <c r="A412" s="4" t="s">
        <v>590</v>
      </c>
      <c r="B412" s="4" t="s">
        <v>9</v>
      </c>
      <c r="C412" s="4" t="s">
        <v>10</v>
      </c>
      <c r="D412" s="15" t="s">
        <v>591</v>
      </c>
      <c r="E412" s="50">
        <f t="shared" ref="E412:J412" si="100">E422</f>
        <v>1</v>
      </c>
      <c r="F412" s="51">
        <f t="shared" si="100"/>
        <v>38751.160000000003</v>
      </c>
      <c r="G412" s="52">
        <f t="shared" si="100"/>
        <v>38751.160000000003</v>
      </c>
      <c r="H412" s="50">
        <f t="shared" si="100"/>
        <v>1</v>
      </c>
      <c r="I412" s="51">
        <f t="shared" si="100"/>
        <v>0</v>
      </c>
      <c r="J412" s="52">
        <f t="shared" si="100"/>
        <v>0</v>
      </c>
      <c r="K412" s="88" t="str">
        <f t="shared" si="93"/>
        <v/>
      </c>
    </row>
    <row r="413" spans="1:11" ht="20.399999999999999" x14ac:dyDescent="0.3">
      <c r="A413" s="5" t="s">
        <v>592</v>
      </c>
      <c r="B413" s="6" t="s">
        <v>17</v>
      </c>
      <c r="C413" s="6" t="s">
        <v>10</v>
      </c>
      <c r="D413" s="16" t="s">
        <v>593</v>
      </c>
      <c r="E413" s="53">
        <v>1</v>
      </c>
      <c r="F413" s="54">
        <v>14061.96</v>
      </c>
      <c r="G413" s="55">
        <f>ROUND(E413*F413,2)</f>
        <v>14061.96</v>
      </c>
      <c r="H413" s="53">
        <v>1</v>
      </c>
      <c r="I413" s="87"/>
      <c r="J413" s="55">
        <f>ROUND(H413*I413,2)</f>
        <v>0</v>
      </c>
      <c r="K413" s="88" t="str">
        <f t="shared" si="93"/>
        <v/>
      </c>
    </row>
    <row r="414" spans="1:11" ht="20.399999999999999" x14ac:dyDescent="0.3">
      <c r="A414" s="5" t="s">
        <v>594</v>
      </c>
      <c r="B414" s="6" t="s">
        <v>17</v>
      </c>
      <c r="C414" s="6" t="s">
        <v>10</v>
      </c>
      <c r="D414" s="16" t="s">
        <v>595</v>
      </c>
      <c r="E414" s="53">
        <v>1</v>
      </c>
      <c r="F414" s="54">
        <v>15181.32</v>
      </c>
      <c r="G414" s="55">
        <f>ROUND(E414*F414,2)</f>
        <v>15181.32</v>
      </c>
      <c r="H414" s="53">
        <v>1</v>
      </c>
      <c r="I414" s="87"/>
      <c r="J414" s="55">
        <f>ROUND(H414*I414,2)</f>
        <v>0</v>
      </c>
      <c r="K414" s="88" t="str">
        <f t="shared" si="93"/>
        <v/>
      </c>
    </row>
    <row r="415" spans="1:11" x14ac:dyDescent="0.3">
      <c r="A415" s="5" t="s">
        <v>596</v>
      </c>
      <c r="B415" s="6" t="s">
        <v>17</v>
      </c>
      <c r="C415" s="6" t="s">
        <v>10</v>
      </c>
      <c r="D415" s="16" t="s">
        <v>597</v>
      </c>
      <c r="E415" s="53">
        <v>1</v>
      </c>
      <c r="F415" s="54">
        <v>8343.6200000000008</v>
      </c>
      <c r="G415" s="55">
        <f>ROUND(E415*F415,2)</f>
        <v>8343.6200000000008</v>
      </c>
      <c r="H415" s="53">
        <v>1</v>
      </c>
      <c r="I415" s="87"/>
      <c r="J415" s="55">
        <f>ROUND(H415*I415,2)</f>
        <v>0</v>
      </c>
      <c r="K415" s="88" t="str">
        <f t="shared" si="93"/>
        <v/>
      </c>
    </row>
    <row r="416" spans="1:11" x14ac:dyDescent="0.3">
      <c r="A416" s="9" t="s">
        <v>598</v>
      </c>
      <c r="B416" s="9" t="s">
        <v>9</v>
      </c>
      <c r="C416" s="9" t="s">
        <v>10</v>
      </c>
      <c r="D416" s="19" t="s">
        <v>599</v>
      </c>
      <c r="E416" s="60">
        <f t="shared" ref="E416:J416" si="101">E420</f>
        <v>1</v>
      </c>
      <c r="F416" s="61">
        <f t="shared" si="101"/>
        <v>1164.26</v>
      </c>
      <c r="G416" s="62">
        <f t="shared" si="101"/>
        <v>1164.26</v>
      </c>
      <c r="H416" s="60">
        <f t="shared" si="101"/>
        <v>1</v>
      </c>
      <c r="I416" s="61">
        <f t="shared" si="101"/>
        <v>0</v>
      </c>
      <c r="J416" s="62">
        <f t="shared" si="101"/>
        <v>0</v>
      </c>
      <c r="K416" s="88" t="str">
        <f t="shared" si="93"/>
        <v/>
      </c>
    </row>
    <row r="417" spans="1:11" ht="20.399999999999999" x14ac:dyDescent="0.3">
      <c r="A417" s="5" t="s">
        <v>600</v>
      </c>
      <c r="B417" s="6" t="s">
        <v>17</v>
      </c>
      <c r="C417" s="6" t="s">
        <v>94</v>
      </c>
      <c r="D417" s="16" t="s">
        <v>601</v>
      </c>
      <c r="E417" s="53">
        <v>25</v>
      </c>
      <c r="F417" s="54">
        <v>5.07</v>
      </c>
      <c r="G417" s="55">
        <f>ROUND(E417*F417,2)</f>
        <v>126.75</v>
      </c>
      <c r="H417" s="53">
        <v>25</v>
      </c>
      <c r="I417" s="87"/>
      <c r="J417" s="55">
        <f>ROUND(H417*I417,2)</f>
        <v>0</v>
      </c>
      <c r="K417" s="88" t="str">
        <f t="shared" si="93"/>
        <v/>
      </c>
    </row>
    <row r="418" spans="1:11" ht="20.399999999999999" x14ac:dyDescent="0.3">
      <c r="A418" s="5" t="s">
        <v>602</v>
      </c>
      <c r="B418" s="6" t="s">
        <v>17</v>
      </c>
      <c r="C418" s="6" t="s">
        <v>18</v>
      </c>
      <c r="D418" s="16" t="s">
        <v>603</v>
      </c>
      <c r="E418" s="53">
        <v>1</v>
      </c>
      <c r="F418" s="54">
        <v>552.42999999999995</v>
      </c>
      <c r="G418" s="55">
        <f>ROUND(E418*F418,2)</f>
        <v>552.42999999999995</v>
      </c>
      <c r="H418" s="53">
        <v>1</v>
      </c>
      <c r="I418" s="87"/>
      <c r="J418" s="55">
        <f>ROUND(H418*I418,2)</f>
        <v>0</v>
      </c>
      <c r="K418" s="88" t="str">
        <f t="shared" si="93"/>
        <v/>
      </c>
    </row>
    <row r="419" spans="1:11" x14ac:dyDescent="0.3">
      <c r="A419" s="5" t="s">
        <v>604</v>
      </c>
      <c r="B419" s="6" t="s">
        <v>17</v>
      </c>
      <c r="C419" s="6" t="s">
        <v>18</v>
      </c>
      <c r="D419" s="16" t="s">
        <v>605</v>
      </c>
      <c r="E419" s="53">
        <v>1</v>
      </c>
      <c r="F419" s="54">
        <v>485.08</v>
      </c>
      <c r="G419" s="55">
        <f>ROUND(E419*F419,2)</f>
        <v>485.08</v>
      </c>
      <c r="H419" s="53">
        <v>1</v>
      </c>
      <c r="I419" s="87"/>
      <c r="J419" s="55">
        <f>ROUND(H419*I419,2)</f>
        <v>0</v>
      </c>
      <c r="K419" s="88" t="str">
        <f t="shared" si="93"/>
        <v/>
      </c>
    </row>
    <row r="420" spans="1:11" x14ac:dyDescent="0.3">
      <c r="A420" s="7"/>
      <c r="B420" s="7"/>
      <c r="C420" s="7"/>
      <c r="D420" s="17" t="s">
        <v>606</v>
      </c>
      <c r="E420" s="53">
        <v>1</v>
      </c>
      <c r="F420" s="56">
        <f>SUM(G417:G419)</f>
        <v>1164.26</v>
      </c>
      <c r="G420" s="57">
        <f>ROUND(E420*F420,2)</f>
        <v>1164.26</v>
      </c>
      <c r="H420" s="53">
        <v>1</v>
      </c>
      <c r="I420" s="56">
        <f>SUM(J417:J419)</f>
        <v>0</v>
      </c>
      <c r="J420" s="57">
        <f>ROUND(H420*I420,2)</f>
        <v>0</v>
      </c>
      <c r="K420" s="88" t="str">
        <f t="shared" si="93"/>
        <v/>
      </c>
    </row>
    <row r="421" spans="1:11" ht="1.05" customHeight="1" x14ac:dyDescent="0.3">
      <c r="A421" s="8"/>
      <c r="B421" s="8"/>
      <c r="C421" s="8"/>
      <c r="D421" s="18"/>
      <c r="E421" s="58"/>
      <c r="F421" s="8"/>
      <c r="G421" s="59"/>
      <c r="H421" s="58"/>
      <c r="I421" s="8"/>
      <c r="J421" s="59"/>
      <c r="K421" s="88" t="str">
        <f t="shared" si="93"/>
        <v/>
      </c>
    </row>
    <row r="422" spans="1:11" x14ac:dyDescent="0.3">
      <c r="A422" s="7"/>
      <c r="B422" s="7"/>
      <c r="C422" s="7"/>
      <c r="D422" s="17" t="s">
        <v>607</v>
      </c>
      <c r="E422" s="53">
        <v>1</v>
      </c>
      <c r="F422" s="56">
        <f>SUM(G413:G416)</f>
        <v>38751.160000000003</v>
      </c>
      <c r="G422" s="57">
        <f>ROUND(E422*F422,2)</f>
        <v>38751.160000000003</v>
      </c>
      <c r="H422" s="53">
        <v>1</v>
      </c>
      <c r="I422" s="56">
        <f>SUM(J413:J416)</f>
        <v>0</v>
      </c>
      <c r="J422" s="57">
        <f>ROUND(H422*I422,2)</f>
        <v>0</v>
      </c>
      <c r="K422" s="88" t="str">
        <f t="shared" si="93"/>
        <v/>
      </c>
    </row>
    <row r="423" spans="1:11" ht="1.05" customHeight="1" x14ac:dyDescent="0.3">
      <c r="A423" s="8"/>
      <c r="B423" s="8"/>
      <c r="C423" s="8"/>
      <c r="D423" s="18"/>
      <c r="E423" s="58"/>
      <c r="F423" s="8"/>
      <c r="G423" s="59"/>
      <c r="H423" s="58"/>
      <c r="I423" s="8"/>
      <c r="J423" s="59"/>
      <c r="K423" s="88" t="str">
        <f t="shared" si="93"/>
        <v/>
      </c>
    </row>
    <row r="424" spans="1:11" x14ac:dyDescent="0.3">
      <c r="A424" s="4" t="s">
        <v>608</v>
      </c>
      <c r="B424" s="4" t="s">
        <v>9</v>
      </c>
      <c r="C424" s="4" t="s">
        <v>10</v>
      </c>
      <c r="D424" s="15" t="s">
        <v>609</v>
      </c>
      <c r="E424" s="50">
        <f t="shared" ref="E424:J424" si="102">E429</f>
        <v>1</v>
      </c>
      <c r="F424" s="51">
        <f t="shared" si="102"/>
        <v>3464.15</v>
      </c>
      <c r="G424" s="52">
        <f t="shared" si="102"/>
        <v>3464.15</v>
      </c>
      <c r="H424" s="50">
        <f t="shared" si="102"/>
        <v>1</v>
      </c>
      <c r="I424" s="51">
        <f t="shared" si="102"/>
        <v>0</v>
      </c>
      <c r="J424" s="52">
        <f t="shared" si="102"/>
        <v>0</v>
      </c>
      <c r="K424" s="88" t="str">
        <f t="shared" si="93"/>
        <v/>
      </c>
    </row>
    <row r="425" spans="1:11" ht="20.399999999999999" x14ac:dyDescent="0.3">
      <c r="A425" s="5" t="s">
        <v>610</v>
      </c>
      <c r="B425" s="6" t="s">
        <v>17</v>
      </c>
      <c r="C425" s="6" t="s">
        <v>309</v>
      </c>
      <c r="D425" s="16" t="s">
        <v>611</v>
      </c>
      <c r="E425" s="53">
        <v>150</v>
      </c>
      <c r="F425" s="54">
        <v>2.76</v>
      </c>
      <c r="G425" s="55">
        <f>ROUND(E425*F425,2)</f>
        <v>414</v>
      </c>
      <c r="H425" s="53">
        <v>150</v>
      </c>
      <c r="I425" s="87"/>
      <c r="J425" s="55">
        <f>ROUND(H425*I425,2)</f>
        <v>0</v>
      </c>
      <c r="K425" s="88" t="str">
        <f t="shared" si="93"/>
        <v/>
      </c>
    </row>
    <row r="426" spans="1:11" ht="20.399999999999999" x14ac:dyDescent="0.3">
      <c r="A426" s="5" t="s">
        <v>612</v>
      </c>
      <c r="B426" s="6" t="s">
        <v>17</v>
      </c>
      <c r="C426" s="6" t="s">
        <v>309</v>
      </c>
      <c r="D426" s="16" t="s">
        <v>613</v>
      </c>
      <c r="E426" s="53">
        <v>1</v>
      </c>
      <c r="F426" s="54">
        <v>1645.65</v>
      </c>
      <c r="G426" s="55">
        <f>ROUND(E426*F426,2)</f>
        <v>1645.65</v>
      </c>
      <c r="H426" s="53">
        <v>1</v>
      </c>
      <c r="I426" s="87"/>
      <c r="J426" s="55">
        <f>ROUND(H426*I426,2)</f>
        <v>0</v>
      </c>
      <c r="K426" s="88" t="str">
        <f t="shared" si="93"/>
        <v/>
      </c>
    </row>
    <row r="427" spans="1:11" ht="20.399999999999999" x14ac:dyDescent="0.3">
      <c r="A427" s="5" t="s">
        <v>614</v>
      </c>
      <c r="B427" s="6" t="s">
        <v>17</v>
      </c>
      <c r="C427" s="6" t="s">
        <v>10</v>
      </c>
      <c r="D427" s="16" t="s">
        <v>615</v>
      </c>
      <c r="E427" s="53">
        <v>150</v>
      </c>
      <c r="F427" s="54">
        <v>3.71</v>
      </c>
      <c r="G427" s="55">
        <f>ROUND(E427*F427,2)</f>
        <v>556.5</v>
      </c>
      <c r="H427" s="53">
        <v>150</v>
      </c>
      <c r="I427" s="87"/>
      <c r="J427" s="55">
        <f>ROUND(H427*I427,2)</f>
        <v>0</v>
      </c>
      <c r="K427" s="88" t="str">
        <f t="shared" si="93"/>
        <v/>
      </c>
    </row>
    <row r="428" spans="1:11" ht="30.6" x14ac:dyDescent="0.3">
      <c r="A428" s="5" t="s">
        <v>616</v>
      </c>
      <c r="B428" s="6" t="s">
        <v>17</v>
      </c>
      <c r="C428" s="6" t="s">
        <v>309</v>
      </c>
      <c r="D428" s="16" t="s">
        <v>617</v>
      </c>
      <c r="E428" s="53">
        <v>1</v>
      </c>
      <c r="F428" s="54">
        <v>848</v>
      </c>
      <c r="G428" s="55">
        <f>ROUND(E428*F428,2)</f>
        <v>848</v>
      </c>
      <c r="H428" s="53">
        <v>1</v>
      </c>
      <c r="I428" s="87"/>
      <c r="J428" s="55">
        <f>ROUND(H428*I428,2)</f>
        <v>0</v>
      </c>
      <c r="K428" s="88" t="str">
        <f t="shared" si="93"/>
        <v/>
      </c>
    </row>
    <row r="429" spans="1:11" x14ac:dyDescent="0.3">
      <c r="A429" s="7"/>
      <c r="B429" s="7"/>
      <c r="C429" s="7"/>
      <c r="D429" s="17" t="s">
        <v>618</v>
      </c>
      <c r="E429" s="53">
        <v>1</v>
      </c>
      <c r="F429" s="56">
        <f>SUM(G425:G428)</f>
        <v>3464.15</v>
      </c>
      <c r="G429" s="57">
        <f>ROUND(E429*F429,2)</f>
        <v>3464.15</v>
      </c>
      <c r="H429" s="53">
        <v>1</v>
      </c>
      <c r="I429" s="56">
        <f>SUM(J425:J428)</f>
        <v>0</v>
      </c>
      <c r="J429" s="57">
        <f>ROUND(H429*I429,2)</f>
        <v>0</v>
      </c>
      <c r="K429" s="88" t="str">
        <f t="shared" si="93"/>
        <v/>
      </c>
    </row>
    <row r="430" spans="1:11" ht="1.05" customHeight="1" x14ac:dyDescent="0.3">
      <c r="A430" s="8"/>
      <c r="B430" s="8"/>
      <c r="C430" s="8"/>
      <c r="D430" s="18"/>
      <c r="E430" s="58"/>
      <c r="F430" s="8"/>
      <c r="G430" s="59"/>
      <c r="H430" s="58"/>
      <c r="I430" s="8"/>
      <c r="J430" s="59"/>
      <c r="K430" s="88" t="str">
        <f t="shared" si="93"/>
        <v/>
      </c>
    </row>
    <row r="431" spans="1:11" x14ac:dyDescent="0.3">
      <c r="A431" s="4" t="s">
        <v>619</v>
      </c>
      <c r="B431" s="4" t="s">
        <v>9</v>
      </c>
      <c r="C431" s="4" t="s">
        <v>10</v>
      </c>
      <c r="D431" s="15" t="s">
        <v>620</v>
      </c>
      <c r="E431" s="50">
        <f t="shared" ref="E431:J431" si="103">E440</f>
        <v>1</v>
      </c>
      <c r="F431" s="51">
        <f t="shared" si="103"/>
        <v>846.52</v>
      </c>
      <c r="G431" s="52">
        <f t="shared" si="103"/>
        <v>846.52</v>
      </c>
      <c r="H431" s="50">
        <f t="shared" si="103"/>
        <v>1</v>
      </c>
      <c r="I431" s="51">
        <f t="shared" si="103"/>
        <v>0</v>
      </c>
      <c r="J431" s="52">
        <f t="shared" si="103"/>
        <v>0</v>
      </c>
      <c r="K431" s="88" t="str">
        <f t="shared" si="93"/>
        <v/>
      </c>
    </row>
    <row r="432" spans="1:11" ht="30.6" x14ac:dyDescent="0.3">
      <c r="A432" s="9" t="s">
        <v>621</v>
      </c>
      <c r="B432" s="9" t="s">
        <v>9</v>
      </c>
      <c r="C432" s="9" t="s">
        <v>10</v>
      </c>
      <c r="D432" s="19" t="s">
        <v>622</v>
      </c>
      <c r="E432" s="60">
        <f t="shared" ref="E432:J432" si="104">E434</f>
        <v>1</v>
      </c>
      <c r="F432" s="61">
        <f t="shared" si="104"/>
        <v>423.26</v>
      </c>
      <c r="G432" s="62">
        <f t="shared" si="104"/>
        <v>423.26</v>
      </c>
      <c r="H432" s="60">
        <f t="shared" si="104"/>
        <v>1</v>
      </c>
      <c r="I432" s="61">
        <f t="shared" si="104"/>
        <v>0</v>
      </c>
      <c r="J432" s="62">
        <f t="shared" si="104"/>
        <v>0</v>
      </c>
      <c r="K432" s="88" t="str">
        <f t="shared" si="93"/>
        <v/>
      </c>
    </row>
    <row r="433" spans="1:11" ht="20.399999999999999" x14ac:dyDescent="0.3">
      <c r="A433" s="5" t="s">
        <v>623</v>
      </c>
      <c r="B433" s="6" t="s">
        <v>17</v>
      </c>
      <c r="C433" s="6" t="s">
        <v>18</v>
      </c>
      <c r="D433" s="16" t="s">
        <v>624</v>
      </c>
      <c r="E433" s="53">
        <v>1</v>
      </c>
      <c r="F433" s="54">
        <v>423.26</v>
      </c>
      <c r="G433" s="55">
        <f>ROUND(E433*F433,2)</f>
        <v>423.26</v>
      </c>
      <c r="H433" s="53">
        <v>1</v>
      </c>
      <c r="I433" s="87"/>
      <c r="J433" s="55">
        <f>ROUND(H433*I433,2)</f>
        <v>0</v>
      </c>
      <c r="K433" s="88" t="str">
        <f t="shared" si="93"/>
        <v/>
      </c>
    </row>
    <row r="434" spans="1:11" x14ac:dyDescent="0.3">
      <c r="A434" s="7"/>
      <c r="B434" s="7"/>
      <c r="C434" s="7"/>
      <c r="D434" s="17" t="s">
        <v>625</v>
      </c>
      <c r="E434" s="53">
        <v>1</v>
      </c>
      <c r="F434" s="56">
        <f>G433</f>
        <v>423.26</v>
      </c>
      <c r="G434" s="57">
        <f>ROUND(E434*F434,2)</f>
        <v>423.26</v>
      </c>
      <c r="H434" s="53">
        <v>1</v>
      </c>
      <c r="I434" s="56">
        <f>J433</f>
        <v>0</v>
      </c>
      <c r="J434" s="57">
        <f>ROUND(H434*I434,2)</f>
        <v>0</v>
      </c>
      <c r="K434" s="88" t="str">
        <f t="shared" si="93"/>
        <v/>
      </c>
    </row>
    <row r="435" spans="1:11" ht="1.05" customHeight="1" x14ac:dyDescent="0.3">
      <c r="A435" s="8"/>
      <c r="B435" s="8"/>
      <c r="C435" s="8"/>
      <c r="D435" s="18"/>
      <c r="E435" s="58"/>
      <c r="F435" s="8"/>
      <c r="G435" s="59"/>
      <c r="H435" s="58"/>
      <c r="I435" s="8"/>
      <c r="J435" s="59"/>
      <c r="K435" s="88" t="str">
        <f t="shared" si="93"/>
        <v/>
      </c>
    </row>
    <row r="436" spans="1:11" ht="20.399999999999999" x14ac:dyDescent="0.3">
      <c r="A436" s="9" t="s">
        <v>626</v>
      </c>
      <c r="B436" s="9" t="s">
        <v>9</v>
      </c>
      <c r="C436" s="9" t="s">
        <v>10</v>
      </c>
      <c r="D436" s="19" t="s">
        <v>627</v>
      </c>
      <c r="E436" s="60">
        <f t="shared" ref="E436:J436" si="105">E438</f>
        <v>1</v>
      </c>
      <c r="F436" s="61">
        <f t="shared" si="105"/>
        <v>423.26</v>
      </c>
      <c r="G436" s="62">
        <f t="shared" si="105"/>
        <v>423.26</v>
      </c>
      <c r="H436" s="60">
        <f t="shared" si="105"/>
        <v>1</v>
      </c>
      <c r="I436" s="61">
        <f t="shared" si="105"/>
        <v>0</v>
      </c>
      <c r="J436" s="62">
        <f t="shared" si="105"/>
        <v>0</v>
      </c>
      <c r="K436" s="88" t="str">
        <f t="shared" si="93"/>
        <v/>
      </c>
    </row>
    <row r="437" spans="1:11" x14ac:dyDescent="0.3">
      <c r="A437" s="5" t="s">
        <v>628</v>
      </c>
      <c r="B437" s="6" t="s">
        <v>17</v>
      </c>
      <c r="C437" s="6" t="s">
        <v>18</v>
      </c>
      <c r="D437" s="16" t="s">
        <v>629</v>
      </c>
      <c r="E437" s="53">
        <v>1</v>
      </c>
      <c r="F437" s="54">
        <v>423.26</v>
      </c>
      <c r="G437" s="55">
        <f>ROUND(E437*F437,2)</f>
        <v>423.26</v>
      </c>
      <c r="H437" s="53">
        <v>1</v>
      </c>
      <c r="I437" s="87"/>
      <c r="J437" s="55">
        <f>ROUND(H437*I437,2)</f>
        <v>0</v>
      </c>
      <c r="K437" s="88" t="str">
        <f t="shared" si="93"/>
        <v/>
      </c>
    </row>
    <row r="438" spans="1:11" x14ac:dyDescent="0.3">
      <c r="A438" s="7"/>
      <c r="B438" s="7"/>
      <c r="C438" s="7"/>
      <c r="D438" s="17" t="s">
        <v>630</v>
      </c>
      <c r="E438" s="53">
        <v>1</v>
      </c>
      <c r="F438" s="56">
        <f>G437</f>
        <v>423.26</v>
      </c>
      <c r="G438" s="57">
        <f>ROUND(E438*F438,2)</f>
        <v>423.26</v>
      </c>
      <c r="H438" s="53">
        <v>1</v>
      </c>
      <c r="I438" s="56">
        <f>J437</f>
        <v>0</v>
      </c>
      <c r="J438" s="57">
        <f>ROUND(H438*I438,2)</f>
        <v>0</v>
      </c>
      <c r="K438" s="88" t="str">
        <f t="shared" si="93"/>
        <v/>
      </c>
    </row>
    <row r="439" spans="1:11" ht="1.05" customHeight="1" x14ac:dyDescent="0.3">
      <c r="A439" s="8"/>
      <c r="B439" s="8"/>
      <c r="C439" s="8"/>
      <c r="D439" s="18"/>
      <c r="E439" s="58"/>
      <c r="F439" s="8"/>
      <c r="G439" s="59"/>
      <c r="H439" s="58"/>
      <c r="I439" s="8"/>
      <c r="J439" s="59"/>
      <c r="K439" s="88" t="str">
        <f t="shared" si="93"/>
        <v/>
      </c>
    </row>
    <row r="440" spans="1:11" x14ac:dyDescent="0.3">
      <c r="A440" s="7"/>
      <c r="B440" s="7"/>
      <c r="C440" s="7"/>
      <c r="D440" s="17" t="s">
        <v>631</v>
      </c>
      <c r="E440" s="53">
        <v>1</v>
      </c>
      <c r="F440" s="56">
        <f>G432+G436</f>
        <v>846.52</v>
      </c>
      <c r="G440" s="57">
        <f>ROUND(E440*F440,2)</f>
        <v>846.52</v>
      </c>
      <c r="H440" s="53">
        <v>1</v>
      </c>
      <c r="I440" s="56">
        <f>J432+J436</f>
        <v>0</v>
      </c>
      <c r="J440" s="57">
        <f>ROUND(H440*I440,2)</f>
        <v>0</v>
      </c>
      <c r="K440" s="88" t="str">
        <f t="shared" si="93"/>
        <v/>
      </c>
    </row>
    <row r="441" spans="1:11" ht="1.05" customHeight="1" x14ac:dyDescent="0.3">
      <c r="A441" s="8"/>
      <c r="B441" s="8"/>
      <c r="C441" s="8"/>
      <c r="D441" s="18"/>
      <c r="E441" s="58"/>
      <c r="F441" s="8"/>
      <c r="G441" s="59"/>
      <c r="H441" s="58"/>
      <c r="I441" s="8"/>
      <c r="J441" s="59"/>
      <c r="K441" s="88" t="str">
        <f t="shared" si="93"/>
        <v/>
      </c>
    </row>
    <row r="442" spans="1:11" ht="20.399999999999999" x14ac:dyDescent="0.3">
      <c r="A442" s="4" t="s">
        <v>632</v>
      </c>
      <c r="B442" s="4" t="s">
        <v>9</v>
      </c>
      <c r="C442" s="4" t="s">
        <v>10</v>
      </c>
      <c r="D442" s="15" t="s">
        <v>633</v>
      </c>
      <c r="E442" s="50">
        <f t="shared" ref="E442:J442" si="106">E486</f>
        <v>1</v>
      </c>
      <c r="F442" s="51">
        <f t="shared" si="106"/>
        <v>46280.68</v>
      </c>
      <c r="G442" s="52">
        <f t="shared" si="106"/>
        <v>46280.68</v>
      </c>
      <c r="H442" s="50">
        <f t="shared" si="106"/>
        <v>1</v>
      </c>
      <c r="I442" s="51">
        <f t="shared" si="106"/>
        <v>0</v>
      </c>
      <c r="J442" s="52">
        <f t="shared" si="106"/>
        <v>0</v>
      </c>
      <c r="K442" s="88" t="str">
        <f t="shared" si="93"/>
        <v/>
      </c>
    </row>
    <row r="443" spans="1:11" x14ac:dyDescent="0.3">
      <c r="A443" s="9" t="s">
        <v>634</v>
      </c>
      <c r="B443" s="9" t="s">
        <v>9</v>
      </c>
      <c r="C443" s="9" t="s">
        <v>10</v>
      </c>
      <c r="D443" s="19" t="s">
        <v>635</v>
      </c>
      <c r="E443" s="60">
        <f t="shared" ref="E443:J443" si="107">E460</f>
        <v>1</v>
      </c>
      <c r="F443" s="61">
        <f t="shared" si="107"/>
        <v>38191.5</v>
      </c>
      <c r="G443" s="62">
        <f t="shared" si="107"/>
        <v>38191.5</v>
      </c>
      <c r="H443" s="60">
        <f t="shared" si="107"/>
        <v>1</v>
      </c>
      <c r="I443" s="61">
        <f t="shared" si="107"/>
        <v>0</v>
      </c>
      <c r="J443" s="62">
        <f t="shared" si="107"/>
        <v>0</v>
      </c>
      <c r="K443" s="88" t="str">
        <f t="shared" si="93"/>
        <v/>
      </c>
    </row>
    <row r="444" spans="1:11" x14ac:dyDescent="0.3">
      <c r="A444" s="10" t="s">
        <v>636</v>
      </c>
      <c r="B444" s="10" t="s">
        <v>9</v>
      </c>
      <c r="C444" s="10" t="s">
        <v>10</v>
      </c>
      <c r="D444" s="20" t="s">
        <v>637</v>
      </c>
      <c r="E444" s="63">
        <f t="shared" ref="E444:J444" si="108">E450</f>
        <v>1</v>
      </c>
      <c r="F444" s="64">
        <f t="shared" si="108"/>
        <v>26241.41</v>
      </c>
      <c r="G444" s="65">
        <f t="shared" si="108"/>
        <v>26241.41</v>
      </c>
      <c r="H444" s="63">
        <f t="shared" si="108"/>
        <v>1</v>
      </c>
      <c r="I444" s="64">
        <f t="shared" si="108"/>
        <v>0</v>
      </c>
      <c r="J444" s="65">
        <f t="shared" si="108"/>
        <v>0</v>
      </c>
      <c r="K444" s="88" t="str">
        <f t="shared" si="93"/>
        <v/>
      </c>
    </row>
    <row r="445" spans="1:11" x14ac:dyDescent="0.3">
      <c r="A445" s="5" t="s">
        <v>1142</v>
      </c>
      <c r="B445" s="6" t="s">
        <v>17</v>
      </c>
      <c r="C445" s="6" t="s">
        <v>94</v>
      </c>
      <c r="D445" s="16" t="s">
        <v>1143</v>
      </c>
      <c r="E445" s="53">
        <v>1722</v>
      </c>
      <c r="F445" s="54">
        <v>7.93</v>
      </c>
      <c r="G445" s="55">
        <f t="shared" ref="G445:G450" si="109">ROUND(E445*F445,2)</f>
        <v>13655.46</v>
      </c>
      <c r="H445" s="53">
        <v>1722</v>
      </c>
      <c r="I445" s="87"/>
      <c r="J445" s="55">
        <f t="shared" ref="J445:J450" si="110">ROUND(H445*I445,2)</f>
        <v>0</v>
      </c>
      <c r="K445" s="88" t="str">
        <f t="shared" si="93"/>
        <v/>
      </c>
    </row>
    <row r="446" spans="1:11" x14ac:dyDescent="0.3">
      <c r="A446" s="5" t="s">
        <v>638</v>
      </c>
      <c r="B446" s="6" t="s">
        <v>17</v>
      </c>
      <c r="C446" s="6" t="s">
        <v>94</v>
      </c>
      <c r="D446" s="16" t="s">
        <v>639</v>
      </c>
      <c r="E446" s="53">
        <v>1722</v>
      </c>
      <c r="F446" s="54">
        <v>3.24</v>
      </c>
      <c r="G446" s="55">
        <f t="shared" si="109"/>
        <v>5579.28</v>
      </c>
      <c r="H446" s="53">
        <v>1722</v>
      </c>
      <c r="I446" s="87"/>
      <c r="J446" s="55">
        <f t="shared" si="110"/>
        <v>0</v>
      </c>
      <c r="K446" s="88" t="str">
        <f t="shared" si="93"/>
        <v/>
      </c>
    </row>
    <row r="447" spans="1:11" x14ac:dyDescent="0.3">
      <c r="A447" s="5" t="s">
        <v>640</v>
      </c>
      <c r="B447" s="6" t="s">
        <v>17</v>
      </c>
      <c r="C447" s="6" t="s">
        <v>309</v>
      </c>
      <c r="D447" s="16" t="s">
        <v>641</v>
      </c>
      <c r="E447" s="53">
        <v>336</v>
      </c>
      <c r="F447" s="54">
        <v>19.04</v>
      </c>
      <c r="G447" s="55">
        <f t="shared" si="109"/>
        <v>6397.44</v>
      </c>
      <c r="H447" s="53">
        <v>336</v>
      </c>
      <c r="I447" s="87"/>
      <c r="J447" s="55">
        <f t="shared" si="110"/>
        <v>0</v>
      </c>
      <c r="K447" s="88" t="str">
        <f t="shared" si="93"/>
        <v/>
      </c>
    </row>
    <row r="448" spans="1:11" x14ac:dyDescent="0.3">
      <c r="A448" s="5" t="s">
        <v>642</v>
      </c>
      <c r="B448" s="6" t="s">
        <v>17</v>
      </c>
      <c r="C448" s="6" t="s">
        <v>309</v>
      </c>
      <c r="D448" s="16" t="s">
        <v>643</v>
      </c>
      <c r="E448" s="53">
        <v>1</v>
      </c>
      <c r="F448" s="54">
        <v>64.91</v>
      </c>
      <c r="G448" s="55">
        <f t="shared" si="109"/>
        <v>64.91</v>
      </c>
      <c r="H448" s="53">
        <v>1</v>
      </c>
      <c r="I448" s="87"/>
      <c r="J448" s="55">
        <f t="shared" si="110"/>
        <v>0</v>
      </c>
      <c r="K448" s="88" t="str">
        <f t="shared" si="93"/>
        <v/>
      </c>
    </row>
    <row r="449" spans="1:11" x14ac:dyDescent="0.3">
      <c r="A449" s="5" t="s">
        <v>644</v>
      </c>
      <c r="B449" s="6" t="s">
        <v>17</v>
      </c>
      <c r="C449" s="6" t="s">
        <v>309</v>
      </c>
      <c r="D449" s="16" t="s">
        <v>645</v>
      </c>
      <c r="E449" s="53">
        <v>168</v>
      </c>
      <c r="F449" s="54">
        <v>3.24</v>
      </c>
      <c r="G449" s="55">
        <f t="shared" si="109"/>
        <v>544.32000000000005</v>
      </c>
      <c r="H449" s="53">
        <v>168</v>
      </c>
      <c r="I449" s="87"/>
      <c r="J449" s="55">
        <f t="shared" si="110"/>
        <v>0</v>
      </c>
      <c r="K449" s="88" t="str">
        <f t="shared" si="93"/>
        <v/>
      </c>
    </row>
    <row r="450" spans="1:11" x14ac:dyDescent="0.3">
      <c r="A450" s="7"/>
      <c r="B450" s="7"/>
      <c r="C450" s="7"/>
      <c r="D450" s="17" t="s">
        <v>646</v>
      </c>
      <c r="E450" s="53">
        <v>1</v>
      </c>
      <c r="F450" s="56">
        <f>SUM(G445:G449)</f>
        <v>26241.41</v>
      </c>
      <c r="G450" s="57">
        <f t="shared" si="109"/>
        <v>26241.41</v>
      </c>
      <c r="H450" s="53">
        <v>1</v>
      </c>
      <c r="I450" s="56">
        <f>SUM(J445:J449)</f>
        <v>0</v>
      </c>
      <c r="J450" s="57">
        <f t="shared" si="110"/>
        <v>0</v>
      </c>
      <c r="K450" s="88" t="str">
        <f t="shared" si="93"/>
        <v/>
      </c>
    </row>
    <row r="451" spans="1:11" ht="1.05" customHeight="1" x14ac:dyDescent="0.3">
      <c r="A451" s="8"/>
      <c r="B451" s="8"/>
      <c r="C451" s="8"/>
      <c r="D451" s="18"/>
      <c r="E451" s="58"/>
      <c r="F451" s="8"/>
      <c r="G451" s="59"/>
      <c r="H451" s="58"/>
      <c r="I451" s="8"/>
      <c r="J451" s="59"/>
      <c r="K451" s="88" t="str">
        <f t="shared" si="93"/>
        <v/>
      </c>
    </row>
    <row r="452" spans="1:11" x14ac:dyDescent="0.3">
      <c r="A452" s="10" t="s">
        <v>647</v>
      </c>
      <c r="B452" s="10" t="s">
        <v>9</v>
      </c>
      <c r="C452" s="10" t="s">
        <v>10</v>
      </c>
      <c r="D452" s="20" t="s">
        <v>648</v>
      </c>
      <c r="E452" s="63">
        <f t="shared" ref="E452:J452" si="111">E458</f>
        <v>1</v>
      </c>
      <c r="F452" s="64">
        <f t="shared" si="111"/>
        <v>11950.09</v>
      </c>
      <c r="G452" s="65">
        <f t="shared" si="111"/>
        <v>11950.09</v>
      </c>
      <c r="H452" s="63">
        <f t="shared" si="111"/>
        <v>1</v>
      </c>
      <c r="I452" s="64">
        <f t="shared" si="111"/>
        <v>0</v>
      </c>
      <c r="J452" s="65">
        <f t="shared" si="111"/>
        <v>0</v>
      </c>
      <c r="K452" s="88" t="str">
        <f t="shared" si="93"/>
        <v/>
      </c>
    </row>
    <row r="453" spans="1:11" x14ac:dyDescent="0.3">
      <c r="A453" s="5" t="s">
        <v>1144</v>
      </c>
      <c r="B453" s="6" t="s">
        <v>17</v>
      </c>
      <c r="C453" s="6" t="s">
        <v>10</v>
      </c>
      <c r="D453" s="16" t="s">
        <v>1145</v>
      </c>
      <c r="E453" s="53">
        <v>1722</v>
      </c>
      <c r="F453" s="54">
        <v>3.47</v>
      </c>
      <c r="G453" s="55">
        <f t="shared" ref="G453:G458" si="112">ROUND(E453*F453,2)</f>
        <v>5975.34</v>
      </c>
      <c r="H453" s="53">
        <v>1722</v>
      </c>
      <c r="I453" s="87"/>
      <c r="J453" s="55">
        <f t="shared" ref="J453:J458" si="113">ROUND(H453*I453,2)</f>
        <v>0</v>
      </c>
      <c r="K453" s="88" t="str">
        <f t="shared" ref="K453:K516" si="114">+IF(AND(I453&lt;&gt;"",I453&gt;F453),"Valor mayor del permitido","")</f>
        <v/>
      </c>
    </row>
    <row r="454" spans="1:11" x14ac:dyDescent="0.3">
      <c r="A454" s="5" t="s">
        <v>649</v>
      </c>
      <c r="B454" s="6" t="s">
        <v>17</v>
      </c>
      <c r="C454" s="6" t="s">
        <v>10</v>
      </c>
      <c r="D454" s="16" t="s">
        <v>650</v>
      </c>
      <c r="E454" s="53">
        <v>1722</v>
      </c>
      <c r="F454" s="54">
        <v>3.24</v>
      </c>
      <c r="G454" s="55">
        <f t="shared" si="112"/>
        <v>5579.28</v>
      </c>
      <c r="H454" s="53">
        <v>1722</v>
      </c>
      <c r="I454" s="87"/>
      <c r="J454" s="55">
        <f t="shared" si="113"/>
        <v>0</v>
      </c>
      <c r="K454" s="88" t="str">
        <f t="shared" si="114"/>
        <v/>
      </c>
    </row>
    <row r="455" spans="1:11" x14ac:dyDescent="0.3">
      <c r="A455" s="5" t="s">
        <v>651</v>
      </c>
      <c r="B455" s="6" t="s">
        <v>17</v>
      </c>
      <c r="C455" s="6" t="s">
        <v>309</v>
      </c>
      <c r="D455" s="16" t="s">
        <v>641</v>
      </c>
      <c r="E455" s="53">
        <v>16</v>
      </c>
      <c r="F455" s="54">
        <v>19.04</v>
      </c>
      <c r="G455" s="55">
        <f t="shared" si="112"/>
        <v>304.64</v>
      </c>
      <c r="H455" s="53">
        <v>16</v>
      </c>
      <c r="I455" s="87"/>
      <c r="J455" s="55">
        <f t="shared" si="113"/>
        <v>0</v>
      </c>
      <c r="K455" s="88" t="str">
        <f t="shared" si="114"/>
        <v/>
      </c>
    </row>
    <row r="456" spans="1:11" x14ac:dyDescent="0.3">
      <c r="A456" s="5" t="s">
        <v>652</v>
      </c>
      <c r="B456" s="6" t="s">
        <v>17</v>
      </c>
      <c r="C456" s="6" t="s">
        <v>10</v>
      </c>
      <c r="D456" s="16" t="s">
        <v>653</v>
      </c>
      <c r="E456" s="53">
        <v>8</v>
      </c>
      <c r="F456" s="54">
        <v>3.24</v>
      </c>
      <c r="G456" s="55">
        <f t="shared" si="112"/>
        <v>25.92</v>
      </c>
      <c r="H456" s="53">
        <v>8</v>
      </c>
      <c r="I456" s="87"/>
      <c r="J456" s="55">
        <f t="shared" si="113"/>
        <v>0</v>
      </c>
      <c r="K456" s="88" t="str">
        <f t="shared" si="114"/>
        <v/>
      </c>
    </row>
    <row r="457" spans="1:11" x14ac:dyDescent="0.3">
      <c r="A457" s="5" t="s">
        <v>654</v>
      </c>
      <c r="B457" s="6" t="s">
        <v>17</v>
      </c>
      <c r="C457" s="6" t="s">
        <v>10</v>
      </c>
      <c r="D457" s="16" t="s">
        <v>655</v>
      </c>
      <c r="E457" s="53">
        <v>1</v>
      </c>
      <c r="F457" s="54">
        <v>64.91</v>
      </c>
      <c r="G457" s="55">
        <f t="shared" si="112"/>
        <v>64.91</v>
      </c>
      <c r="H457" s="53">
        <v>1</v>
      </c>
      <c r="I457" s="87"/>
      <c r="J457" s="55">
        <f t="shared" si="113"/>
        <v>0</v>
      </c>
      <c r="K457" s="88" t="str">
        <f t="shared" si="114"/>
        <v/>
      </c>
    </row>
    <row r="458" spans="1:11" x14ac:dyDescent="0.3">
      <c r="A458" s="7"/>
      <c r="B458" s="7"/>
      <c r="C458" s="7"/>
      <c r="D458" s="17" t="s">
        <v>656</v>
      </c>
      <c r="E458" s="53">
        <v>1</v>
      </c>
      <c r="F458" s="56">
        <f>SUM(G453:G457)</f>
        <v>11950.09</v>
      </c>
      <c r="G458" s="57">
        <f t="shared" si="112"/>
        <v>11950.09</v>
      </c>
      <c r="H458" s="53">
        <v>1</v>
      </c>
      <c r="I458" s="56">
        <f>SUM(J453:J457)</f>
        <v>0</v>
      </c>
      <c r="J458" s="57">
        <f t="shared" si="113"/>
        <v>0</v>
      </c>
      <c r="K458" s="88" t="str">
        <f t="shared" si="114"/>
        <v/>
      </c>
    </row>
    <row r="459" spans="1:11" ht="1.05" customHeight="1" x14ac:dyDescent="0.3">
      <c r="A459" s="8"/>
      <c r="B459" s="8"/>
      <c r="C459" s="8"/>
      <c r="D459" s="18"/>
      <c r="E459" s="58"/>
      <c r="F459" s="8"/>
      <c r="G459" s="59"/>
      <c r="H459" s="58"/>
      <c r="I459" s="8"/>
      <c r="J459" s="59"/>
      <c r="K459" s="88" t="str">
        <f t="shared" si="114"/>
        <v/>
      </c>
    </row>
    <row r="460" spans="1:11" x14ac:dyDescent="0.3">
      <c r="A460" s="7"/>
      <c r="B460" s="7"/>
      <c r="C460" s="7"/>
      <c r="D460" s="17" t="s">
        <v>657</v>
      </c>
      <c r="E460" s="53">
        <v>1</v>
      </c>
      <c r="F460" s="56">
        <f>G444+G452</f>
        <v>38191.5</v>
      </c>
      <c r="G460" s="57">
        <f>ROUND(E460*F460,2)</f>
        <v>38191.5</v>
      </c>
      <c r="H460" s="53">
        <v>1</v>
      </c>
      <c r="I460" s="56">
        <f>J444+J452</f>
        <v>0</v>
      </c>
      <c r="J460" s="57">
        <f>ROUND(H460*I460,2)</f>
        <v>0</v>
      </c>
      <c r="K460" s="88" t="str">
        <f t="shared" si="114"/>
        <v/>
      </c>
    </row>
    <row r="461" spans="1:11" ht="1.05" customHeight="1" x14ac:dyDescent="0.3">
      <c r="A461" s="8"/>
      <c r="B461" s="8"/>
      <c r="C461" s="8"/>
      <c r="D461" s="18"/>
      <c r="E461" s="58"/>
      <c r="F461" s="8"/>
      <c r="G461" s="59"/>
      <c r="H461" s="58"/>
      <c r="I461" s="8"/>
      <c r="J461" s="59"/>
      <c r="K461" s="88" t="str">
        <f t="shared" si="114"/>
        <v/>
      </c>
    </row>
    <row r="462" spans="1:11" x14ac:dyDescent="0.3">
      <c r="A462" s="9" t="s">
        <v>658</v>
      </c>
      <c r="B462" s="9" t="s">
        <v>9</v>
      </c>
      <c r="C462" s="9" t="s">
        <v>10</v>
      </c>
      <c r="D462" s="19" t="s">
        <v>659</v>
      </c>
      <c r="E462" s="60">
        <f t="shared" ref="E462:J462" si="115">E484</f>
        <v>1</v>
      </c>
      <c r="F462" s="61">
        <f t="shared" si="115"/>
        <v>8089.18</v>
      </c>
      <c r="G462" s="62">
        <f t="shared" si="115"/>
        <v>8089.18</v>
      </c>
      <c r="H462" s="60">
        <f t="shared" si="115"/>
        <v>1</v>
      </c>
      <c r="I462" s="61">
        <f t="shared" si="115"/>
        <v>0</v>
      </c>
      <c r="J462" s="62">
        <f t="shared" si="115"/>
        <v>0</v>
      </c>
      <c r="K462" s="88" t="str">
        <f t="shared" si="114"/>
        <v/>
      </c>
    </row>
    <row r="463" spans="1:11" x14ac:dyDescent="0.3">
      <c r="A463" s="10" t="s">
        <v>660</v>
      </c>
      <c r="B463" s="10" t="s">
        <v>9</v>
      </c>
      <c r="C463" s="10" t="s">
        <v>10</v>
      </c>
      <c r="D463" s="20" t="s">
        <v>637</v>
      </c>
      <c r="E463" s="63">
        <f t="shared" ref="E463:J463" si="116">E466</f>
        <v>1</v>
      </c>
      <c r="F463" s="64">
        <f t="shared" si="116"/>
        <v>6476.74</v>
      </c>
      <c r="G463" s="65">
        <f t="shared" si="116"/>
        <v>6476.74</v>
      </c>
      <c r="H463" s="63">
        <f t="shared" si="116"/>
        <v>1</v>
      </c>
      <c r="I463" s="64">
        <f t="shared" si="116"/>
        <v>0</v>
      </c>
      <c r="J463" s="65">
        <f t="shared" si="116"/>
        <v>0</v>
      </c>
      <c r="K463" s="88" t="str">
        <f t="shared" si="114"/>
        <v/>
      </c>
    </row>
    <row r="464" spans="1:11" x14ac:dyDescent="0.3">
      <c r="A464" s="5" t="s">
        <v>640</v>
      </c>
      <c r="B464" s="6" t="s">
        <v>17</v>
      </c>
      <c r="C464" s="6" t="s">
        <v>309</v>
      </c>
      <c r="D464" s="16" t="s">
        <v>641</v>
      </c>
      <c r="E464" s="53">
        <v>336</v>
      </c>
      <c r="F464" s="54">
        <v>19.04</v>
      </c>
      <c r="G464" s="55">
        <f>ROUND(E464*F464,2)</f>
        <v>6397.44</v>
      </c>
      <c r="H464" s="53">
        <v>336</v>
      </c>
      <c r="I464" s="87"/>
      <c r="J464" s="55">
        <f>ROUND(H464*I464,2)</f>
        <v>0</v>
      </c>
      <c r="K464" s="88" t="str">
        <f t="shared" si="114"/>
        <v/>
      </c>
    </row>
    <row r="465" spans="1:11" x14ac:dyDescent="0.3">
      <c r="A465" s="5" t="s">
        <v>1146</v>
      </c>
      <c r="B465" s="6" t="s">
        <v>17</v>
      </c>
      <c r="C465" s="6" t="s">
        <v>94</v>
      </c>
      <c r="D465" s="16" t="s">
        <v>1143</v>
      </c>
      <c r="E465" s="53">
        <v>10</v>
      </c>
      <c r="F465" s="54">
        <v>7.93</v>
      </c>
      <c r="G465" s="55">
        <f>ROUND(E465*F465,2)</f>
        <v>79.3</v>
      </c>
      <c r="H465" s="53">
        <v>10</v>
      </c>
      <c r="I465" s="87"/>
      <c r="J465" s="55">
        <f>ROUND(H465*I465,2)</f>
        <v>0</v>
      </c>
      <c r="K465" s="88" t="str">
        <f t="shared" si="114"/>
        <v/>
      </c>
    </row>
    <row r="466" spans="1:11" x14ac:dyDescent="0.3">
      <c r="A466" s="7"/>
      <c r="B466" s="7"/>
      <c r="C466" s="7"/>
      <c r="D466" s="17" t="s">
        <v>661</v>
      </c>
      <c r="E466" s="53">
        <v>1</v>
      </c>
      <c r="F466" s="56">
        <f>G465+G464</f>
        <v>6476.74</v>
      </c>
      <c r="G466" s="57">
        <f>ROUND(E466*F466,2)</f>
        <v>6476.74</v>
      </c>
      <c r="H466" s="53">
        <v>1</v>
      </c>
      <c r="I466" s="56">
        <f>J465+J464</f>
        <v>0</v>
      </c>
      <c r="J466" s="57">
        <f>ROUND(H466*I466,2)</f>
        <v>0</v>
      </c>
      <c r="K466" s="88" t="str">
        <f t="shared" si="114"/>
        <v/>
      </c>
    </row>
    <row r="467" spans="1:11" ht="1.05" customHeight="1" x14ac:dyDescent="0.3">
      <c r="A467" s="8"/>
      <c r="B467" s="8"/>
      <c r="C467" s="8"/>
      <c r="D467" s="18"/>
      <c r="E467" s="58"/>
      <c r="F467" s="8"/>
      <c r="G467" s="59"/>
      <c r="H467" s="58"/>
      <c r="I467" s="8"/>
      <c r="J467" s="59"/>
      <c r="K467" s="88" t="str">
        <f t="shared" si="114"/>
        <v/>
      </c>
    </row>
    <row r="468" spans="1:11" x14ac:dyDescent="0.3">
      <c r="A468" s="10" t="s">
        <v>662</v>
      </c>
      <c r="B468" s="10" t="s">
        <v>9</v>
      </c>
      <c r="C468" s="10" t="s">
        <v>10</v>
      </c>
      <c r="D468" s="20" t="s">
        <v>648</v>
      </c>
      <c r="E468" s="63">
        <f t="shared" ref="E468:J468" si="117">E471</f>
        <v>1</v>
      </c>
      <c r="F468" s="64">
        <f t="shared" si="117"/>
        <v>339.34</v>
      </c>
      <c r="G468" s="65">
        <f t="shared" si="117"/>
        <v>339.34</v>
      </c>
      <c r="H468" s="63">
        <f t="shared" si="117"/>
        <v>1</v>
      </c>
      <c r="I468" s="64">
        <f t="shared" si="117"/>
        <v>0</v>
      </c>
      <c r="J468" s="65">
        <f t="shared" si="117"/>
        <v>0</v>
      </c>
      <c r="K468" s="88" t="str">
        <f t="shared" si="114"/>
        <v/>
      </c>
    </row>
    <row r="469" spans="1:11" x14ac:dyDescent="0.3">
      <c r="A469" s="5" t="s">
        <v>651</v>
      </c>
      <c r="B469" s="6" t="s">
        <v>17</v>
      </c>
      <c r="C469" s="6" t="s">
        <v>309</v>
      </c>
      <c r="D469" s="16" t="s">
        <v>641</v>
      </c>
      <c r="E469" s="53">
        <v>16</v>
      </c>
      <c r="F469" s="54">
        <v>19.04</v>
      </c>
      <c r="G469" s="55">
        <f>ROUND(E469*F469,2)</f>
        <v>304.64</v>
      </c>
      <c r="H469" s="53">
        <v>16</v>
      </c>
      <c r="I469" s="87"/>
      <c r="J469" s="55">
        <f>ROUND(H469*I469,2)</f>
        <v>0</v>
      </c>
      <c r="K469" s="88" t="str">
        <f t="shared" si="114"/>
        <v/>
      </c>
    </row>
    <row r="470" spans="1:11" x14ac:dyDescent="0.3">
      <c r="A470" s="5" t="s">
        <v>1144</v>
      </c>
      <c r="B470" s="6" t="s">
        <v>17</v>
      </c>
      <c r="C470" s="6" t="s">
        <v>94</v>
      </c>
      <c r="D470" s="16" t="s">
        <v>1145</v>
      </c>
      <c r="E470" s="53">
        <v>10</v>
      </c>
      <c r="F470" s="54">
        <v>3.47</v>
      </c>
      <c r="G470" s="55">
        <f>ROUND(E470*F470,2)</f>
        <v>34.700000000000003</v>
      </c>
      <c r="H470" s="53">
        <v>10</v>
      </c>
      <c r="I470" s="87"/>
      <c r="J470" s="55">
        <f>ROUND(H470*I470,2)</f>
        <v>0</v>
      </c>
      <c r="K470" s="88" t="str">
        <f t="shared" si="114"/>
        <v/>
      </c>
    </row>
    <row r="471" spans="1:11" x14ac:dyDescent="0.3">
      <c r="A471" s="7"/>
      <c r="B471" s="7"/>
      <c r="C471" s="7"/>
      <c r="D471" s="17" t="s">
        <v>663</v>
      </c>
      <c r="E471" s="53">
        <v>1</v>
      </c>
      <c r="F471" s="56">
        <f>G470+G469</f>
        <v>339.34</v>
      </c>
      <c r="G471" s="57">
        <f>ROUND(E471*F471,2)</f>
        <v>339.34</v>
      </c>
      <c r="H471" s="53">
        <v>1</v>
      </c>
      <c r="I471" s="56">
        <f>J470+J469</f>
        <v>0</v>
      </c>
      <c r="J471" s="57">
        <f>ROUND(H471*I471,2)</f>
        <v>0</v>
      </c>
      <c r="K471" s="88" t="str">
        <f t="shared" si="114"/>
        <v/>
      </c>
    </row>
    <row r="472" spans="1:11" ht="1.05" customHeight="1" x14ac:dyDescent="0.3">
      <c r="A472" s="8"/>
      <c r="B472" s="8"/>
      <c r="C472" s="8"/>
      <c r="D472" s="18"/>
      <c r="E472" s="58"/>
      <c r="F472" s="8"/>
      <c r="G472" s="59"/>
      <c r="H472" s="58"/>
      <c r="I472" s="8"/>
      <c r="J472" s="59"/>
      <c r="K472" s="88" t="str">
        <f t="shared" si="114"/>
        <v/>
      </c>
    </row>
    <row r="473" spans="1:11" x14ac:dyDescent="0.3">
      <c r="A473" s="10" t="s">
        <v>664</v>
      </c>
      <c r="B473" s="10" t="s">
        <v>9</v>
      </c>
      <c r="C473" s="10" t="s">
        <v>10</v>
      </c>
      <c r="D473" s="20" t="s">
        <v>665</v>
      </c>
      <c r="E473" s="63">
        <f t="shared" ref="E473:J473" si="118">E477</f>
        <v>1</v>
      </c>
      <c r="F473" s="64">
        <f t="shared" si="118"/>
        <v>544.52</v>
      </c>
      <c r="G473" s="65">
        <f t="shared" si="118"/>
        <v>544.52</v>
      </c>
      <c r="H473" s="63">
        <f t="shared" si="118"/>
        <v>1</v>
      </c>
      <c r="I473" s="64">
        <f t="shared" si="118"/>
        <v>0</v>
      </c>
      <c r="J473" s="65">
        <f t="shared" si="118"/>
        <v>0</v>
      </c>
      <c r="K473" s="88" t="str">
        <f t="shared" si="114"/>
        <v/>
      </c>
    </row>
    <row r="474" spans="1:11" x14ac:dyDescent="0.3">
      <c r="A474" s="5" t="s">
        <v>666</v>
      </c>
      <c r="B474" s="6" t="s">
        <v>17</v>
      </c>
      <c r="C474" s="6" t="s">
        <v>10</v>
      </c>
      <c r="D474" s="16" t="s">
        <v>667</v>
      </c>
      <c r="E474" s="53">
        <v>1</v>
      </c>
      <c r="F474" s="54">
        <v>397.57</v>
      </c>
      <c r="G474" s="55">
        <f>ROUND(E474*F474,2)</f>
        <v>397.57</v>
      </c>
      <c r="H474" s="53">
        <v>1</v>
      </c>
      <c r="I474" s="87"/>
      <c r="J474" s="55">
        <f>ROUND(H474*I474,2)</f>
        <v>0</v>
      </c>
      <c r="K474" s="88" t="str">
        <f t="shared" si="114"/>
        <v/>
      </c>
    </row>
    <row r="475" spans="1:11" x14ac:dyDescent="0.3">
      <c r="A475" s="5" t="s">
        <v>668</v>
      </c>
      <c r="B475" s="6" t="s">
        <v>17</v>
      </c>
      <c r="C475" s="6" t="s">
        <v>10</v>
      </c>
      <c r="D475" s="16" t="s">
        <v>669</v>
      </c>
      <c r="E475" s="53">
        <v>1</v>
      </c>
      <c r="F475" s="54">
        <v>40.950000000000003</v>
      </c>
      <c r="G475" s="55">
        <f>ROUND(E475*F475,2)</f>
        <v>40.950000000000003</v>
      </c>
      <c r="H475" s="53">
        <v>1</v>
      </c>
      <c r="I475" s="87"/>
      <c r="J475" s="55">
        <f>ROUND(H475*I475,2)</f>
        <v>0</v>
      </c>
      <c r="K475" s="88" t="str">
        <f t="shared" si="114"/>
        <v/>
      </c>
    </row>
    <row r="476" spans="1:11" x14ac:dyDescent="0.3">
      <c r="A476" s="5" t="s">
        <v>670</v>
      </c>
      <c r="B476" s="6" t="s">
        <v>17</v>
      </c>
      <c r="C476" s="6" t="s">
        <v>10</v>
      </c>
      <c r="D476" s="16" t="s">
        <v>671</v>
      </c>
      <c r="E476" s="53">
        <v>1</v>
      </c>
      <c r="F476" s="54">
        <v>106</v>
      </c>
      <c r="G476" s="55">
        <f>ROUND(E476*F476,2)</f>
        <v>106</v>
      </c>
      <c r="H476" s="53">
        <v>1</v>
      </c>
      <c r="I476" s="87"/>
      <c r="J476" s="55">
        <f>ROUND(H476*I476,2)</f>
        <v>0</v>
      </c>
      <c r="K476" s="88" t="str">
        <f t="shared" si="114"/>
        <v/>
      </c>
    </row>
    <row r="477" spans="1:11" x14ac:dyDescent="0.3">
      <c r="A477" s="7"/>
      <c r="B477" s="7"/>
      <c r="C477" s="7"/>
      <c r="D477" s="17" t="s">
        <v>672</v>
      </c>
      <c r="E477" s="53">
        <v>1</v>
      </c>
      <c r="F477" s="56">
        <f>SUM(G474:G476)</f>
        <v>544.52</v>
      </c>
      <c r="G477" s="57">
        <f>ROUND(E477*F477,2)</f>
        <v>544.52</v>
      </c>
      <c r="H477" s="53">
        <v>1</v>
      </c>
      <c r="I477" s="56">
        <f>SUM(J474:J476)</f>
        <v>0</v>
      </c>
      <c r="J477" s="57">
        <f>ROUND(H477*I477,2)</f>
        <v>0</v>
      </c>
      <c r="K477" s="88" t="str">
        <f t="shared" si="114"/>
        <v/>
      </c>
    </row>
    <row r="478" spans="1:11" ht="1.05" customHeight="1" x14ac:dyDescent="0.3">
      <c r="A478" s="8"/>
      <c r="B478" s="8"/>
      <c r="C478" s="8"/>
      <c r="D478" s="18"/>
      <c r="E478" s="58"/>
      <c r="F478" s="8"/>
      <c r="G478" s="59"/>
      <c r="H478" s="58"/>
      <c r="I478" s="8"/>
      <c r="J478" s="59"/>
      <c r="K478" s="88" t="str">
        <f t="shared" si="114"/>
        <v/>
      </c>
    </row>
    <row r="479" spans="1:11" x14ac:dyDescent="0.3">
      <c r="A479" s="10" t="s">
        <v>673</v>
      </c>
      <c r="B479" s="10" t="s">
        <v>9</v>
      </c>
      <c r="C479" s="10" t="s">
        <v>10</v>
      </c>
      <c r="D479" s="20" t="s">
        <v>674</v>
      </c>
      <c r="E479" s="63">
        <f t="shared" ref="E479:J479" si="119">E482</f>
        <v>1</v>
      </c>
      <c r="F479" s="64">
        <f t="shared" si="119"/>
        <v>728.58</v>
      </c>
      <c r="G479" s="65">
        <f t="shared" si="119"/>
        <v>728.58</v>
      </c>
      <c r="H479" s="63">
        <f t="shared" si="119"/>
        <v>1</v>
      </c>
      <c r="I479" s="64">
        <f t="shared" si="119"/>
        <v>0</v>
      </c>
      <c r="J479" s="65">
        <f t="shared" si="119"/>
        <v>0</v>
      </c>
      <c r="K479" s="88" t="str">
        <f t="shared" si="114"/>
        <v/>
      </c>
    </row>
    <row r="480" spans="1:11" ht="20.399999999999999" x14ac:dyDescent="0.3">
      <c r="A480" s="5" t="s">
        <v>675</v>
      </c>
      <c r="B480" s="6" t="s">
        <v>17</v>
      </c>
      <c r="C480" s="6" t="s">
        <v>94</v>
      </c>
      <c r="D480" s="16" t="s">
        <v>676</v>
      </c>
      <c r="E480" s="53">
        <v>10</v>
      </c>
      <c r="F480" s="54">
        <v>21.08</v>
      </c>
      <c r="G480" s="55">
        <f>ROUND(E480*F480,2)</f>
        <v>210.8</v>
      </c>
      <c r="H480" s="53">
        <v>10</v>
      </c>
      <c r="I480" s="87"/>
      <c r="J480" s="55">
        <f>ROUND(H480*I480,2)</f>
        <v>0</v>
      </c>
      <c r="K480" s="88" t="str">
        <f t="shared" si="114"/>
        <v/>
      </c>
    </row>
    <row r="481" spans="1:11" ht="20.399999999999999" x14ac:dyDescent="0.3">
      <c r="A481" s="5" t="s">
        <v>677</v>
      </c>
      <c r="B481" s="6" t="s">
        <v>17</v>
      </c>
      <c r="C481" s="6" t="s">
        <v>10</v>
      </c>
      <c r="D481" s="16" t="s">
        <v>678</v>
      </c>
      <c r="E481" s="53">
        <v>2</v>
      </c>
      <c r="F481" s="54">
        <v>258.89</v>
      </c>
      <c r="G481" s="55">
        <f>ROUND(E481*F481,2)</f>
        <v>517.78</v>
      </c>
      <c r="H481" s="53">
        <v>2</v>
      </c>
      <c r="I481" s="87"/>
      <c r="J481" s="55">
        <f>ROUND(H481*I481,2)</f>
        <v>0</v>
      </c>
      <c r="K481" s="88" t="str">
        <f t="shared" si="114"/>
        <v/>
      </c>
    </row>
    <row r="482" spans="1:11" x14ac:dyDescent="0.3">
      <c r="A482" s="7"/>
      <c r="B482" s="7"/>
      <c r="C482" s="7"/>
      <c r="D482" s="17" t="s">
        <v>679</v>
      </c>
      <c r="E482" s="53">
        <v>1</v>
      </c>
      <c r="F482" s="56">
        <f>SUM(G480:G481)</f>
        <v>728.58</v>
      </c>
      <c r="G482" s="57">
        <f>ROUND(E482*F482,2)</f>
        <v>728.58</v>
      </c>
      <c r="H482" s="53">
        <v>1</v>
      </c>
      <c r="I482" s="56">
        <f>SUM(J480:J481)</f>
        <v>0</v>
      </c>
      <c r="J482" s="57">
        <f>ROUND(H482*I482,2)</f>
        <v>0</v>
      </c>
      <c r="K482" s="88" t="str">
        <f t="shared" si="114"/>
        <v/>
      </c>
    </row>
    <row r="483" spans="1:11" ht="1.05" customHeight="1" x14ac:dyDescent="0.3">
      <c r="A483" s="8"/>
      <c r="B483" s="8"/>
      <c r="C483" s="8"/>
      <c r="D483" s="18"/>
      <c r="E483" s="58"/>
      <c r="F483" s="8"/>
      <c r="G483" s="59"/>
      <c r="H483" s="58"/>
      <c r="I483" s="8"/>
      <c r="J483" s="59"/>
      <c r="K483" s="88" t="str">
        <f t="shared" si="114"/>
        <v/>
      </c>
    </row>
    <row r="484" spans="1:11" x14ac:dyDescent="0.3">
      <c r="A484" s="7"/>
      <c r="B484" s="7"/>
      <c r="C484" s="7"/>
      <c r="D484" s="17" t="s">
        <v>680</v>
      </c>
      <c r="E484" s="53">
        <v>1</v>
      </c>
      <c r="F484" s="56">
        <f>G463+G468+G473+G479</f>
        <v>8089.18</v>
      </c>
      <c r="G484" s="57">
        <f>ROUND(E484*F484,2)</f>
        <v>8089.18</v>
      </c>
      <c r="H484" s="53">
        <v>1</v>
      </c>
      <c r="I484" s="56">
        <f>J463+J468+J473+J479</f>
        <v>0</v>
      </c>
      <c r="J484" s="57">
        <f>ROUND(H484*I484,2)</f>
        <v>0</v>
      </c>
      <c r="K484" s="88" t="str">
        <f t="shared" si="114"/>
        <v/>
      </c>
    </row>
    <row r="485" spans="1:11" ht="1.05" customHeight="1" x14ac:dyDescent="0.3">
      <c r="A485" s="8"/>
      <c r="B485" s="8"/>
      <c r="C485" s="8"/>
      <c r="D485" s="18"/>
      <c r="E485" s="58"/>
      <c r="F485" s="8"/>
      <c r="G485" s="59"/>
      <c r="H485" s="58"/>
      <c r="I485" s="8"/>
      <c r="J485" s="59"/>
      <c r="K485" s="88" t="str">
        <f t="shared" si="114"/>
        <v/>
      </c>
    </row>
    <row r="486" spans="1:11" x14ac:dyDescent="0.3">
      <c r="A486" s="7"/>
      <c r="B486" s="7"/>
      <c r="C486" s="7"/>
      <c r="D486" s="17" t="s">
        <v>681</v>
      </c>
      <c r="E486" s="53">
        <v>1</v>
      </c>
      <c r="F486" s="56">
        <f>G443+G462</f>
        <v>46280.68</v>
      </c>
      <c r="G486" s="57">
        <f>ROUND(E486*F486,2)</f>
        <v>46280.68</v>
      </c>
      <c r="H486" s="53">
        <v>1</v>
      </c>
      <c r="I486" s="56">
        <f>J443+J462</f>
        <v>0</v>
      </c>
      <c r="J486" s="57">
        <f>ROUND(H486*I486,2)</f>
        <v>0</v>
      </c>
      <c r="K486" s="88" t="str">
        <f t="shared" si="114"/>
        <v/>
      </c>
    </row>
    <row r="487" spans="1:11" ht="1.05" customHeight="1" x14ac:dyDescent="0.3">
      <c r="A487" s="8"/>
      <c r="B487" s="8"/>
      <c r="C487" s="8"/>
      <c r="D487" s="18"/>
      <c r="E487" s="58"/>
      <c r="F487" s="8"/>
      <c r="G487" s="59"/>
      <c r="H487" s="58"/>
      <c r="I487" s="8"/>
      <c r="J487" s="59"/>
      <c r="K487" s="88" t="str">
        <f t="shared" si="114"/>
        <v/>
      </c>
    </row>
    <row r="488" spans="1:11" x14ac:dyDescent="0.3">
      <c r="A488" s="4" t="s">
        <v>682</v>
      </c>
      <c r="B488" s="4" t="s">
        <v>9</v>
      </c>
      <c r="C488" s="4" t="s">
        <v>10</v>
      </c>
      <c r="D488" s="15" t="s">
        <v>683</v>
      </c>
      <c r="E488" s="50">
        <f t="shared" ref="E488:J488" si="120">E490</f>
        <v>1</v>
      </c>
      <c r="F488" s="51">
        <f t="shared" si="120"/>
        <v>5851.2</v>
      </c>
      <c r="G488" s="52">
        <f t="shared" si="120"/>
        <v>5851.2</v>
      </c>
      <c r="H488" s="50">
        <f t="shared" si="120"/>
        <v>1</v>
      </c>
      <c r="I488" s="51">
        <f t="shared" si="120"/>
        <v>0</v>
      </c>
      <c r="J488" s="52">
        <f t="shared" si="120"/>
        <v>0</v>
      </c>
      <c r="K488" s="88" t="str">
        <f t="shared" si="114"/>
        <v/>
      </c>
    </row>
    <row r="489" spans="1:11" ht="20.399999999999999" x14ac:dyDescent="0.3">
      <c r="A489" s="5" t="s">
        <v>684</v>
      </c>
      <c r="B489" s="6" t="s">
        <v>17</v>
      </c>
      <c r="C489" s="6" t="s">
        <v>10</v>
      </c>
      <c r="D489" s="16" t="s">
        <v>685</v>
      </c>
      <c r="E489" s="53">
        <v>1</v>
      </c>
      <c r="F489" s="54">
        <v>5851.2</v>
      </c>
      <c r="G489" s="55">
        <f>ROUND(E489*F489,2)</f>
        <v>5851.2</v>
      </c>
      <c r="H489" s="53">
        <v>1</v>
      </c>
      <c r="I489" s="87"/>
      <c r="J489" s="55">
        <f>ROUND(H489*I489,2)</f>
        <v>0</v>
      </c>
      <c r="K489" s="88" t="str">
        <f t="shared" si="114"/>
        <v/>
      </c>
    </row>
    <row r="490" spans="1:11" x14ac:dyDescent="0.3">
      <c r="A490" s="7"/>
      <c r="B490" s="7"/>
      <c r="C490" s="7"/>
      <c r="D490" s="17" t="s">
        <v>686</v>
      </c>
      <c r="E490" s="53">
        <v>1</v>
      </c>
      <c r="F490" s="56">
        <f>G489</f>
        <v>5851.2</v>
      </c>
      <c r="G490" s="57">
        <f>ROUND(E490*F490,2)</f>
        <v>5851.2</v>
      </c>
      <c r="H490" s="53">
        <v>1</v>
      </c>
      <c r="I490" s="56">
        <f>J489</f>
        <v>0</v>
      </c>
      <c r="J490" s="57">
        <f>ROUND(H490*I490,2)</f>
        <v>0</v>
      </c>
      <c r="K490" s="88" t="str">
        <f t="shared" si="114"/>
        <v/>
      </c>
    </row>
    <row r="491" spans="1:11" ht="1.05" customHeight="1" x14ac:dyDescent="0.3">
      <c r="A491" s="8"/>
      <c r="B491" s="8"/>
      <c r="C491" s="8"/>
      <c r="D491" s="18"/>
      <c r="E491" s="58"/>
      <c r="F491" s="8"/>
      <c r="G491" s="59"/>
      <c r="H491" s="58"/>
      <c r="I491" s="8"/>
      <c r="J491" s="59"/>
      <c r="K491" s="88" t="str">
        <f t="shared" si="114"/>
        <v/>
      </c>
    </row>
    <row r="492" spans="1:11" x14ac:dyDescent="0.3">
      <c r="A492" s="7"/>
      <c r="B492" s="7"/>
      <c r="C492" s="7"/>
      <c r="D492" s="17" t="s">
        <v>687</v>
      </c>
      <c r="E492" s="53">
        <v>1</v>
      </c>
      <c r="F492" s="56">
        <f>G412+G424+G431+G442+G488</f>
        <v>95193.71</v>
      </c>
      <c r="G492" s="57">
        <f>ROUND(E492*F492,2)</f>
        <v>95193.71</v>
      </c>
      <c r="H492" s="53">
        <v>1</v>
      </c>
      <c r="I492" s="56">
        <f>J412+J424+J431+J442+J488</f>
        <v>0</v>
      </c>
      <c r="J492" s="57">
        <f>ROUND(H492*I492,2)</f>
        <v>0</v>
      </c>
      <c r="K492" s="88" t="str">
        <f t="shared" si="114"/>
        <v/>
      </c>
    </row>
    <row r="493" spans="1:11" ht="1.05" customHeight="1" x14ac:dyDescent="0.3">
      <c r="A493" s="8"/>
      <c r="B493" s="8"/>
      <c r="C493" s="8"/>
      <c r="D493" s="18"/>
      <c r="E493" s="58"/>
      <c r="F493" s="8"/>
      <c r="G493" s="59"/>
      <c r="H493" s="58"/>
      <c r="I493" s="8"/>
      <c r="J493" s="59"/>
      <c r="K493" s="88" t="str">
        <f t="shared" si="114"/>
        <v/>
      </c>
    </row>
    <row r="494" spans="1:11" ht="20.399999999999999" x14ac:dyDescent="0.3">
      <c r="A494" s="3" t="s">
        <v>688</v>
      </c>
      <c r="B494" s="11" t="s">
        <v>9</v>
      </c>
      <c r="C494" s="3" t="s">
        <v>10</v>
      </c>
      <c r="D494" s="14" t="s">
        <v>689</v>
      </c>
      <c r="E494" s="47">
        <f t="shared" ref="E494:J494" si="121">E539</f>
        <v>1</v>
      </c>
      <c r="F494" s="48">
        <f t="shared" si="121"/>
        <v>44207.76</v>
      </c>
      <c r="G494" s="49">
        <f t="shared" si="121"/>
        <v>44207.76</v>
      </c>
      <c r="H494" s="47">
        <f t="shared" si="121"/>
        <v>1</v>
      </c>
      <c r="I494" s="48">
        <f t="shared" si="121"/>
        <v>0</v>
      </c>
      <c r="J494" s="49">
        <f t="shared" si="121"/>
        <v>0</v>
      </c>
      <c r="K494" s="88" t="str">
        <f t="shared" si="114"/>
        <v/>
      </c>
    </row>
    <row r="495" spans="1:11" x14ac:dyDescent="0.3">
      <c r="A495" s="4" t="s">
        <v>690</v>
      </c>
      <c r="B495" s="4" t="s">
        <v>9</v>
      </c>
      <c r="C495" s="4" t="s">
        <v>10</v>
      </c>
      <c r="D495" s="15" t="s">
        <v>691</v>
      </c>
      <c r="E495" s="50">
        <f t="shared" ref="E495:J495" si="122">E505</f>
        <v>1</v>
      </c>
      <c r="F495" s="51">
        <f t="shared" si="122"/>
        <v>8419.7999999999993</v>
      </c>
      <c r="G495" s="52">
        <f t="shared" si="122"/>
        <v>8419.7999999999993</v>
      </c>
      <c r="H495" s="50">
        <f t="shared" si="122"/>
        <v>1</v>
      </c>
      <c r="I495" s="51">
        <f t="shared" si="122"/>
        <v>0</v>
      </c>
      <c r="J495" s="52">
        <f t="shared" si="122"/>
        <v>0</v>
      </c>
      <c r="K495" s="88" t="str">
        <f t="shared" si="114"/>
        <v/>
      </c>
    </row>
    <row r="496" spans="1:11" ht="20.399999999999999" x14ac:dyDescent="0.3">
      <c r="A496" s="5" t="s">
        <v>692</v>
      </c>
      <c r="B496" s="6" t="s">
        <v>17</v>
      </c>
      <c r="C496" s="6" t="s">
        <v>309</v>
      </c>
      <c r="D496" s="16" t="s">
        <v>693</v>
      </c>
      <c r="E496" s="53">
        <v>2</v>
      </c>
      <c r="F496" s="54">
        <v>66.010000000000005</v>
      </c>
      <c r="G496" s="55">
        <f t="shared" ref="G496:G505" si="123">ROUND(E496*F496,2)</f>
        <v>132.02000000000001</v>
      </c>
      <c r="H496" s="53">
        <v>2</v>
      </c>
      <c r="I496" s="87"/>
      <c r="J496" s="55">
        <f t="shared" ref="J496:J505" si="124">ROUND(H496*I496,2)</f>
        <v>0</v>
      </c>
      <c r="K496" s="88" t="str">
        <f t="shared" si="114"/>
        <v/>
      </c>
    </row>
    <row r="497" spans="1:11" x14ac:dyDescent="0.3">
      <c r="A497" s="5" t="s">
        <v>694</v>
      </c>
      <c r="B497" s="6" t="s">
        <v>17</v>
      </c>
      <c r="C497" s="6" t="s">
        <v>309</v>
      </c>
      <c r="D497" s="16" t="s">
        <v>695</v>
      </c>
      <c r="E497" s="53">
        <v>1</v>
      </c>
      <c r="F497" s="54">
        <v>1058.4000000000001</v>
      </c>
      <c r="G497" s="55">
        <f t="shared" si="123"/>
        <v>1058.4000000000001</v>
      </c>
      <c r="H497" s="53">
        <v>1</v>
      </c>
      <c r="I497" s="87"/>
      <c r="J497" s="55">
        <f t="shared" si="124"/>
        <v>0</v>
      </c>
      <c r="K497" s="88" t="str">
        <f t="shared" si="114"/>
        <v/>
      </c>
    </row>
    <row r="498" spans="1:11" x14ac:dyDescent="0.3">
      <c r="A498" s="5" t="s">
        <v>696</v>
      </c>
      <c r="B498" s="6" t="s">
        <v>17</v>
      </c>
      <c r="C498" s="6" t="s">
        <v>309</v>
      </c>
      <c r="D498" s="16" t="s">
        <v>697</v>
      </c>
      <c r="E498" s="53">
        <v>1</v>
      </c>
      <c r="F498" s="54">
        <v>1342.34</v>
      </c>
      <c r="G498" s="55">
        <f t="shared" si="123"/>
        <v>1342.34</v>
      </c>
      <c r="H498" s="53">
        <v>1</v>
      </c>
      <c r="I498" s="87"/>
      <c r="J498" s="55">
        <f t="shared" si="124"/>
        <v>0</v>
      </c>
      <c r="K498" s="88" t="str">
        <f t="shared" si="114"/>
        <v/>
      </c>
    </row>
    <row r="499" spans="1:11" ht="20.399999999999999" x14ac:dyDescent="0.3">
      <c r="A499" s="5" t="s">
        <v>698</v>
      </c>
      <c r="B499" s="6" t="s">
        <v>17</v>
      </c>
      <c r="C499" s="6" t="s">
        <v>94</v>
      </c>
      <c r="D499" s="16" t="s">
        <v>699</v>
      </c>
      <c r="E499" s="53">
        <v>200</v>
      </c>
      <c r="F499" s="54">
        <v>13.2</v>
      </c>
      <c r="G499" s="55">
        <f t="shared" si="123"/>
        <v>2640</v>
      </c>
      <c r="H499" s="53">
        <v>200</v>
      </c>
      <c r="I499" s="87"/>
      <c r="J499" s="55">
        <f t="shared" si="124"/>
        <v>0</v>
      </c>
      <c r="K499" s="88" t="str">
        <f t="shared" si="114"/>
        <v/>
      </c>
    </row>
    <row r="500" spans="1:11" x14ac:dyDescent="0.3">
      <c r="A500" s="5" t="s">
        <v>700</v>
      </c>
      <c r="B500" s="6" t="s">
        <v>17</v>
      </c>
      <c r="C500" s="6" t="s">
        <v>309</v>
      </c>
      <c r="D500" s="16" t="s">
        <v>701</v>
      </c>
      <c r="E500" s="53">
        <v>5</v>
      </c>
      <c r="F500" s="54">
        <v>250.03</v>
      </c>
      <c r="G500" s="55">
        <f t="shared" si="123"/>
        <v>1250.1500000000001</v>
      </c>
      <c r="H500" s="53">
        <v>5</v>
      </c>
      <c r="I500" s="87"/>
      <c r="J500" s="55">
        <f t="shared" si="124"/>
        <v>0</v>
      </c>
      <c r="K500" s="88" t="str">
        <f t="shared" si="114"/>
        <v/>
      </c>
    </row>
    <row r="501" spans="1:11" x14ac:dyDescent="0.3">
      <c r="A501" s="5" t="s">
        <v>702</v>
      </c>
      <c r="B501" s="6" t="s">
        <v>17</v>
      </c>
      <c r="C501" s="6" t="s">
        <v>309</v>
      </c>
      <c r="D501" s="16" t="s">
        <v>703</v>
      </c>
      <c r="E501" s="53">
        <v>5</v>
      </c>
      <c r="F501" s="54">
        <v>8.65</v>
      </c>
      <c r="G501" s="55">
        <f t="shared" si="123"/>
        <v>43.25</v>
      </c>
      <c r="H501" s="53">
        <v>5</v>
      </c>
      <c r="I501" s="87"/>
      <c r="J501" s="55">
        <f t="shared" si="124"/>
        <v>0</v>
      </c>
      <c r="K501" s="88" t="str">
        <f t="shared" si="114"/>
        <v/>
      </c>
    </row>
    <row r="502" spans="1:11" x14ac:dyDescent="0.3">
      <c r="A502" s="5" t="s">
        <v>704</v>
      </c>
      <c r="B502" s="6" t="s">
        <v>17</v>
      </c>
      <c r="C502" s="6" t="s">
        <v>94</v>
      </c>
      <c r="D502" s="16" t="s">
        <v>705</v>
      </c>
      <c r="E502" s="53">
        <v>200</v>
      </c>
      <c r="F502" s="54">
        <v>2.3199999999999998</v>
      </c>
      <c r="G502" s="55">
        <f t="shared" si="123"/>
        <v>464</v>
      </c>
      <c r="H502" s="53">
        <v>200</v>
      </c>
      <c r="I502" s="87"/>
      <c r="J502" s="55">
        <f t="shared" si="124"/>
        <v>0</v>
      </c>
      <c r="K502" s="88" t="str">
        <f t="shared" si="114"/>
        <v/>
      </c>
    </row>
    <row r="503" spans="1:11" x14ac:dyDescent="0.3">
      <c r="A503" s="5" t="s">
        <v>706</v>
      </c>
      <c r="B503" s="6" t="s">
        <v>17</v>
      </c>
      <c r="C503" s="6" t="s">
        <v>94</v>
      </c>
      <c r="D503" s="16" t="s">
        <v>707</v>
      </c>
      <c r="E503" s="53">
        <v>125</v>
      </c>
      <c r="F503" s="54">
        <v>7.94</v>
      </c>
      <c r="G503" s="55">
        <f t="shared" si="123"/>
        <v>992.5</v>
      </c>
      <c r="H503" s="53">
        <v>125</v>
      </c>
      <c r="I503" s="87"/>
      <c r="J503" s="55">
        <f t="shared" si="124"/>
        <v>0</v>
      </c>
      <c r="K503" s="88" t="str">
        <f t="shared" si="114"/>
        <v/>
      </c>
    </row>
    <row r="504" spans="1:11" ht="20.399999999999999" x14ac:dyDescent="0.3">
      <c r="A504" s="5" t="s">
        <v>708</v>
      </c>
      <c r="B504" s="6" t="s">
        <v>17</v>
      </c>
      <c r="C504" s="6" t="s">
        <v>309</v>
      </c>
      <c r="D504" s="16" t="s">
        <v>709</v>
      </c>
      <c r="E504" s="53">
        <v>1</v>
      </c>
      <c r="F504" s="54">
        <v>497.14</v>
      </c>
      <c r="G504" s="55">
        <f t="shared" si="123"/>
        <v>497.14</v>
      </c>
      <c r="H504" s="53">
        <v>1</v>
      </c>
      <c r="I504" s="87"/>
      <c r="J504" s="55">
        <f t="shared" si="124"/>
        <v>0</v>
      </c>
      <c r="K504" s="88" t="str">
        <f t="shared" si="114"/>
        <v/>
      </c>
    </row>
    <row r="505" spans="1:11" x14ac:dyDescent="0.3">
      <c r="A505" s="7"/>
      <c r="B505" s="7"/>
      <c r="C505" s="7"/>
      <c r="D505" s="17" t="s">
        <v>710</v>
      </c>
      <c r="E505" s="53">
        <v>1</v>
      </c>
      <c r="F505" s="56">
        <f>SUM(G496:G504)</f>
        <v>8419.7999999999993</v>
      </c>
      <c r="G505" s="57">
        <f t="shared" si="123"/>
        <v>8419.7999999999993</v>
      </c>
      <c r="H505" s="53">
        <v>1</v>
      </c>
      <c r="I505" s="56">
        <f>SUM(J496:J504)</f>
        <v>0</v>
      </c>
      <c r="J505" s="57">
        <f t="shared" si="124"/>
        <v>0</v>
      </c>
      <c r="K505" s="88" t="str">
        <f t="shared" si="114"/>
        <v/>
      </c>
    </row>
    <row r="506" spans="1:11" ht="1.05" customHeight="1" x14ac:dyDescent="0.3">
      <c r="A506" s="8"/>
      <c r="B506" s="8"/>
      <c r="C506" s="8"/>
      <c r="D506" s="18"/>
      <c r="E506" s="58"/>
      <c r="F506" s="8"/>
      <c r="G506" s="59"/>
      <c r="H506" s="58"/>
      <c r="I506" s="8"/>
      <c r="J506" s="59"/>
      <c r="K506" s="88" t="str">
        <f t="shared" si="114"/>
        <v/>
      </c>
    </row>
    <row r="507" spans="1:11" x14ac:dyDescent="0.3">
      <c r="A507" s="4" t="s">
        <v>711</v>
      </c>
      <c r="B507" s="4" t="s">
        <v>9</v>
      </c>
      <c r="C507" s="4" t="s">
        <v>10</v>
      </c>
      <c r="D507" s="15" t="s">
        <v>712</v>
      </c>
      <c r="E507" s="50">
        <f t="shared" ref="E507:J507" si="125">E516</f>
        <v>1</v>
      </c>
      <c r="F507" s="51">
        <f t="shared" si="125"/>
        <v>13142.6</v>
      </c>
      <c r="G507" s="52">
        <f t="shared" si="125"/>
        <v>13142.6</v>
      </c>
      <c r="H507" s="50">
        <f t="shared" si="125"/>
        <v>1</v>
      </c>
      <c r="I507" s="51">
        <f t="shared" si="125"/>
        <v>0</v>
      </c>
      <c r="J507" s="52">
        <f t="shared" si="125"/>
        <v>0</v>
      </c>
      <c r="K507" s="88" t="str">
        <f t="shared" si="114"/>
        <v/>
      </c>
    </row>
    <row r="508" spans="1:11" ht="20.399999999999999" x14ac:dyDescent="0.3">
      <c r="A508" s="5" t="s">
        <v>713</v>
      </c>
      <c r="B508" s="6" t="s">
        <v>17</v>
      </c>
      <c r="C508" s="6" t="s">
        <v>309</v>
      </c>
      <c r="D508" s="16" t="s">
        <v>714</v>
      </c>
      <c r="E508" s="53">
        <v>2</v>
      </c>
      <c r="F508" s="54">
        <v>556.17999999999995</v>
      </c>
      <c r="G508" s="55">
        <f t="shared" ref="G508:G516" si="126">ROUND(E508*F508,2)</f>
        <v>1112.3599999999999</v>
      </c>
      <c r="H508" s="53">
        <v>2</v>
      </c>
      <c r="I508" s="87"/>
      <c r="J508" s="55">
        <f t="shared" ref="J508:J516" si="127">ROUND(H508*I508,2)</f>
        <v>0</v>
      </c>
      <c r="K508" s="88" t="str">
        <f t="shared" si="114"/>
        <v/>
      </c>
    </row>
    <row r="509" spans="1:11" x14ac:dyDescent="0.3">
      <c r="A509" s="5" t="s">
        <v>715</v>
      </c>
      <c r="B509" s="6" t="s">
        <v>17</v>
      </c>
      <c r="C509" s="6" t="s">
        <v>10</v>
      </c>
      <c r="D509" s="16" t="s">
        <v>716</v>
      </c>
      <c r="E509" s="53">
        <v>2</v>
      </c>
      <c r="F509" s="54">
        <v>889.89</v>
      </c>
      <c r="G509" s="55">
        <f t="shared" si="126"/>
        <v>1779.78</v>
      </c>
      <c r="H509" s="53">
        <v>2</v>
      </c>
      <c r="I509" s="87"/>
      <c r="J509" s="55">
        <f t="shared" si="127"/>
        <v>0</v>
      </c>
      <c r="K509" s="88" t="str">
        <f t="shared" si="114"/>
        <v/>
      </c>
    </row>
    <row r="510" spans="1:11" x14ac:dyDescent="0.3">
      <c r="A510" s="5" t="s">
        <v>717</v>
      </c>
      <c r="B510" s="6" t="s">
        <v>17</v>
      </c>
      <c r="C510" s="6" t="s">
        <v>10</v>
      </c>
      <c r="D510" s="16" t="s">
        <v>718</v>
      </c>
      <c r="E510" s="53">
        <v>1</v>
      </c>
      <c r="F510" s="54">
        <v>444.95</v>
      </c>
      <c r="G510" s="55">
        <f t="shared" si="126"/>
        <v>444.95</v>
      </c>
      <c r="H510" s="53">
        <v>1</v>
      </c>
      <c r="I510" s="87"/>
      <c r="J510" s="55">
        <f t="shared" si="127"/>
        <v>0</v>
      </c>
      <c r="K510" s="88" t="str">
        <f t="shared" si="114"/>
        <v/>
      </c>
    </row>
    <row r="511" spans="1:11" x14ac:dyDescent="0.3">
      <c r="A511" s="5" t="s">
        <v>719</v>
      </c>
      <c r="B511" s="6" t="s">
        <v>17</v>
      </c>
      <c r="C511" s="6" t="s">
        <v>10</v>
      </c>
      <c r="D511" s="16" t="s">
        <v>720</v>
      </c>
      <c r="E511" s="53">
        <v>1</v>
      </c>
      <c r="F511" s="54">
        <v>2498.42</v>
      </c>
      <c r="G511" s="55">
        <f t="shared" si="126"/>
        <v>2498.42</v>
      </c>
      <c r="H511" s="53">
        <v>1</v>
      </c>
      <c r="I511" s="87"/>
      <c r="J511" s="55">
        <f t="shared" si="127"/>
        <v>0</v>
      </c>
      <c r="K511" s="88" t="str">
        <f t="shared" si="114"/>
        <v/>
      </c>
    </row>
    <row r="512" spans="1:11" ht="20.399999999999999" x14ac:dyDescent="0.3">
      <c r="A512" s="5" t="s">
        <v>721</v>
      </c>
      <c r="B512" s="6" t="s">
        <v>17</v>
      </c>
      <c r="C512" s="6" t="s">
        <v>309</v>
      </c>
      <c r="D512" s="16" t="s">
        <v>722</v>
      </c>
      <c r="E512" s="53">
        <v>1</v>
      </c>
      <c r="F512" s="54">
        <v>1389.31</v>
      </c>
      <c r="G512" s="55">
        <f t="shared" si="126"/>
        <v>1389.31</v>
      </c>
      <c r="H512" s="53">
        <v>1</v>
      </c>
      <c r="I512" s="87"/>
      <c r="J512" s="55">
        <f t="shared" si="127"/>
        <v>0</v>
      </c>
      <c r="K512" s="88" t="str">
        <f t="shared" si="114"/>
        <v/>
      </c>
    </row>
    <row r="513" spans="1:11" ht="20.399999999999999" x14ac:dyDescent="0.3">
      <c r="A513" s="5" t="s">
        <v>723</v>
      </c>
      <c r="B513" s="6" t="s">
        <v>17</v>
      </c>
      <c r="C513" s="6" t="s">
        <v>94</v>
      </c>
      <c r="D513" s="16" t="s">
        <v>724</v>
      </c>
      <c r="E513" s="53">
        <v>80</v>
      </c>
      <c r="F513" s="54">
        <v>25.6</v>
      </c>
      <c r="G513" s="55">
        <f t="shared" si="126"/>
        <v>2048</v>
      </c>
      <c r="H513" s="53">
        <v>80</v>
      </c>
      <c r="I513" s="87"/>
      <c r="J513" s="55">
        <f t="shared" si="127"/>
        <v>0</v>
      </c>
      <c r="K513" s="88" t="str">
        <f t="shared" si="114"/>
        <v/>
      </c>
    </row>
    <row r="514" spans="1:11" ht="20.399999999999999" x14ac:dyDescent="0.3">
      <c r="A514" s="5" t="s">
        <v>725</v>
      </c>
      <c r="B514" s="6" t="s">
        <v>17</v>
      </c>
      <c r="C514" s="6" t="s">
        <v>309</v>
      </c>
      <c r="D514" s="16" t="s">
        <v>726</v>
      </c>
      <c r="E514" s="53">
        <v>2</v>
      </c>
      <c r="F514" s="54">
        <v>1489.94</v>
      </c>
      <c r="G514" s="55">
        <f t="shared" si="126"/>
        <v>2979.88</v>
      </c>
      <c r="H514" s="53">
        <v>2</v>
      </c>
      <c r="I514" s="87"/>
      <c r="J514" s="55">
        <f t="shared" si="127"/>
        <v>0</v>
      </c>
      <c r="K514" s="88" t="str">
        <f t="shared" si="114"/>
        <v/>
      </c>
    </row>
    <row r="515" spans="1:11" ht="20.399999999999999" x14ac:dyDescent="0.3">
      <c r="A515" s="5" t="s">
        <v>727</v>
      </c>
      <c r="B515" s="6" t="s">
        <v>17</v>
      </c>
      <c r="C515" s="6" t="s">
        <v>309</v>
      </c>
      <c r="D515" s="16" t="s">
        <v>728</v>
      </c>
      <c r="E515" s="53">
        <v>2</v>
      </c>
      <c r="F515" s="54">
        <v>444.95</v>
      </c>
      <c r="G515" s="55">
        <f t="shared" si="126"/>
        <v>889.9</v>
      </c>
      <c r="H515" s="53">
        <v>2</v>
      </c>
      <c r="I515" s="87"/>
      <c r="J515" s="55">
        <f t="shared" si="127"/>
        <v>0</v>
      </c>
      <c r="K515" s="88" t="str">
        <f t="shared" si="114"/>
        <v/>
      </c>
    </row>
    <row r="516" spans="1:11" x14ac:dyDescent="0.3">
      <c r="A516" s="7"/>
      <c r="B516" s="7"/>
      <c r="C516" s="7"/>
      <c r="D516" s="17" t="s">
        <v>729</v>
      </c>
      <c r="E516" s="53">
        <v>1</v>
      </c>
      <c r="F516" s="56">
        <f>SUM(G508:G515)</f>
        <v>13142.6</v>
      </c>
      <c r="G516" s="57">
        <f t="shared" si="126"/>
        <v>13142.6</v>
      </c>
      <c r="H516" s="53">
        <v>1</v>
      </c>
      <c r="I516" s="56">
        <f>SUM(J508:J515)</f>
        <v>0</v>
      </c>
      <c r="J516" s="57">
        <f t="shared" si="127"/>
        <v>0</v>
      </c>
      <c r="K516" s="88" t="str">
        <f t="shared" si="114"/>
        <v/>
      </c>
    </row>
    <row r="517" spans="1:11" ht="1.05" customHeight="1" x14ac:dyDescent="0.3">
      <c r="A517" s="8"/>
      <c r="B517" s="8"/>
      <c r="C517" s="8"/>
      <c r="D517" s="18"/>
      <c r="E517" s="58"/>
      <c r="F517" s="8"/>
      <c r="G517" s="59"/>
      <c r="H517" s="58"/>
      <c r="I517" s="8"/>
      <c r="J517" s="59"/>
      <c r="K517" s="88" t="str">
        <f t="shared" ref="K517:K580" si="128">+IF(AND(I517&lt;&gt;"",I517&gt;F517),"Valor mayor del permitido","")</f>
        <v/>
      </c>
    </row>
    <row r="518" spans="1:11" x14ac:dyDescent="0.3">
      <c r="A518" s="4" t="s">
        <v>730</v>
      </c>
      <c r="B518" s="4" t="s">
        <v>9</v>
      </c>
      <c r="C518" s="4" t="s">
        <v>10</v>
      </c>
      <c r="D518" s="15" t="s">
        <v>731</v>
      </c>
      <c r="E518" s="50">
        <f t="shared" ref="E518:J518" si="129">E528</f>
        <v>1</v>
      </c>
      <c r="F518" s="51">
        <f t="shared" si="129"/>
        <v>14064.76</v>
      </c>
      <c r="G518" s="52">
        <f t="shared" si="129"/>
        <v>14064.76</v>
      </c>
      <c r="H518" s="50">
        <f t="shared" si="129"/>
        <v>1</v>
      </c>
      <c r="I518" s="51">
        <f t="shared" si="129"/>
        <v>0</v>
      </c>
      <c r="J518" s="52">
        <f t="shared" si="129"/>
        <v>0</v>
      </c>
      <c r="K518" s="88" t="str">
        <f t="shared" si="128"/>
        <v/>
      </c>
    </row>
    <row r="519" spans="1:11" ht="20.399999999999999" x14ac:dyDescent="0.3">
      <c r="A519" s="5" t="s">
        <v>732</v>
      </c>
      <c r="B519" s="6" t="s">
        <v>17</v>
      </c>
      <c r="C519" s="6" t="s">
        <v>309</v>
      </c>
      <c r="D519" s="16" t="s">
        <v>733</v>
      </c>
      <c r="E519" s="53">
        <v>200</v>
      </c>
      <c r="F519" s="54">
        <v>42.59</v>
      </c>
      <c r="G519" s="55">
        <f t="shared" ref="G519:G528" si="130">ROUND(E519*F519,2)</f>
        <v>8518</v>
      </c>
      <c r="H519" s="53">
        <v>200</v>
      </c>
      <c r="I519" s="87"/>
      <c r="J519" s="55">
        <f t="shared" ref="J519:J528" si="131">ROUND(H519*I519,2)</f>
        <v>0</v>
      </c>
      <c r="K519" s="88" t="str">
        <f t="shared" si="128"/>
        <v/>
      </c>
    </row>
    <row r="520" spans="1:11" x14ac:dyDescent="0.3">
      <c r="A520" s="5" t="s">
        <v>734</v>
      </c>
      <c r="B520" s="6" t="s">
        <v>17</v>
      </c>
      <c r="C520" s="6" t="s">
        <v>309</v>
      </c>
      <c r="D520" s="16" t="s">
        <v>735</v>
      </c>
      <c r="E520" s="53">
        <v>20</v>
      </c>
      <c r="F520" s="54">
        <v>5.16</v>
      </c>
      <c r="G520" s="55">
        <f t="shared" si="130"/>
        <v>103.2</v>
      </c>
      <c r="H520" s="53">
        <v>20</v>
      </c>
      <c r="I520" s="87"/>
      <c r="J520" s="55">
        <f t="shared" si="131"/>
        <v>0</v>
      </c>
      <c r="K520" s="88" t="str">
        <f t="shared" si="128"/>
        <v/>
      </c>
    </row>
    <row r="521" spans="1:11" ht="20.399999999999999" x14ac:dyDescent="0.3">
      <c r="A521" s="5" t="s">
        <v>736</v>
      </c>
      <c r="B521" s="6" t="s">
        <v>17</v>
      </c>
      <c r="C521" s="6" t="s">
        <v>309</v>
      </c>
      <c r="D521" s="16" t="s">
        <v>737</v>
      </c>
      <c r="E521" s="53">
        <v>20</v>
      </c>
      <c r="F521" s="54">
        <v>33.72</v>
      </c>
      <c r="G521" s="55">
        <f t="shared" si="130"/>
        <v>674.4</v>
      </c>
      <c r="H521" s="53">
        <v>20</v>
      </c>
      <c r="I521" s="87"/>
      <c r="J521" s="55">
        <f t="shared" si="131"/>
        <v>0</v>
      </c>
      <c r="K521" s="88" t="str">
        <f t="shared" si="128"/>
        <v/>
      </c>
    </row>
    <row r="522" spans="1:11" ht="20.399999999999999" x14ac:dyDescent="0.3">
      <c r="A522" s="5" t="s">
        <v>738</v>
      </c>
      <c r="B522" s="6" t="s">
        <v>17</v>
      </c>
      <c r="C522" s="6" t="s">
        <v>309</v>
      </c>
      <c r="D522" s="16" t="s">
        <v>739</v>
      </c>
      <c r="E522" s="53">
        <v>5</v>
      </c>
      <c r="F522" s="54">
        <v>103.76</v>
      </c>
      <c r="G522" s="55">
        <f t="shared" si="130"/>
        <v>518.79999999999995</v>
      </c>
      <c r="H522" s="53">
        <v>5</v>
      </c>
      <c r="I522" s="87"/>
      <c r="J522" s="55">
        <f t="shared" si="131"/>
        <v>0</v>
      </c>
      <c r="K522" s="88" t="str">
        <f t="shared" si="128"/>
        <v/>
      </c>
    </row>
    <row r="523" spans="1:11" ht="20.399999999999999" x14ac:dyDescent="0.3">
      <c r="A523" s="5" t="s">
        <v>740</v>
      </c>
      <c r="B523" s="6" t="s">
        <v>17</v>
      </c>
      <c r="C523" s="6" t="s">
        <v>309</v>
      </c>
      <c r="D523" s="16" t="s">
        <v>741</v>
      </c>
      <c r="E523" s="53">
        <v>5</v>
      </c>
      <c r="F523" s="54">
        <v>276.51</v>
      </c>
      <c r="G523" s="55">
        <f t="shared" si="130"/>
        <v>1382.55</v>
      </c>
      <c r="H523" s="53">
        <v>5</v>
      </c>
      <c r="I523" s="87"/>
      <c r="J523" s="55">
        <f t="shared" si="131"/>
        <v>0</v>
      </c>
      <c r="K523" s="88" t="str">
        <f t="shared" si="128"/>
        <v/>
      </c>
    </row>
    <row r="524" spans="1:11" x14ac:dyDescent="0.3">
      <c r="A524" s="5" t="s">
        <v>742</v>
      </c>
      <c r="B524" s="6" t="s">
        <v>17</v>
      </c>
      <c r="C524" s="6" t="s">
        <v>309</v>
      </c>
      <c r="D524" s="16" t="s">
        <v>743</v>
      </c>
      <c r="E524" s="53">
        <v>1</v>
      </c>
      <c r="F524" s="54">
        <v>115.11</v>
      </c>
      <c r="G524" s="55">
        <f t="shared" si="130"/>
        <v>115.11</v>
      </c>
      <c r="H524" s="53">
        <v>1</v>
      </c>
      <c r="I524" s="87"/>
      <c r="J524" s="55">
        <f t="shared" si="131"/>
        <v>0</v>
      </c>
      <c r="K524" s="88" t="str">
        <f t="shared" si="128"/>
        <v/>
      </c>
    </row>
    <row r="525" spans="1:11" ht="20.399999999999999" x14ac:dyDescent="0.3">
      <c r="A525" s="5" t="s">
        <v>744</v>
      </c>
      <c r="B525" s="6" t="s">
        <v>17</v>
      </c>
      <c r="C525" s="6" t="s">
        <v>309</v>
      </c>
      <c r="D525" s="16" t="s">
        <v>745</v>
      </c>
      <c r="E525" s="53">
        <v>1</v>
      </c>
      <c r="F525" s="54">
        <v>135.09</v>
      </c>
      <c r="G525" s="55">
        <f t="shared" si="130"/>
        <v>135.09</v>
      </c>
      <c r="H525" s="53">
        <v>1</v>
      </c>
      <c r="I525" s="87"/>
      <c r="J525" s="55">
        <f t="shared" si="131"/>
        <v>0</v>
      </c>
      <c r="K525" s="88" t="str">
        <f t="shared" si="128"/>
        <v/>
      </c>
    </row>
    <row r="526" spans="1:11" ht="20.399999999999999" x14ac:dyDescent="0.3">
      <c r="A526" s="5" t="s">
        <v>746</v>
      </c>
      <c r="B526" s="6" t="s">
        <v>17</v>
      </c>
      <c r="C526" s="6" t="s">
        <v>94</v>
      </c>
      <c r="D526" s="16" t="s">
        <v>747</v>
      </c>
      <c r="E526" s="53">
        <v>100</v>
      </c>
      <c r="F526" s="54">
        <v>6.03</v>
      </c>
      <c r="G526" s="55">
        <f t="shared" si="130"/>
        <v>603</v>
      </c>
      <c r="H526" s="53">
        <v>100</v>
      </c>
      <c r="I526" s="87"/>
      <c r="J526" s="55">
        <f t="shared" si="131"/>
        <v>0</v>
      </c>
      <c r="K526" s="88" t="str">
        <f t="shared" si="128"/>
        <v/>
      </c>
    </row>
    <row r="527" spans="1:11" ht="20.399999999999999" x14ac:dyDescent="0.3">
      <c r="A527" s="5" t="s">
        <v>748</v>
      </c>
      <c r="B527" s="6" t="s">
        <v>17</v>
      </c>
      <c r="C527" s="6" t="s">
        <v>309</v>
      </c>
      <c r="D527" s="16" t="s">
        <v>749</v>
      </c>
      <c r="E527" s="53">
        <v>1</v>
      </c>
      <c r="F527" s="54">
        <v>2014.61</v>
      </c>
      <c r="G527" s="55">
        <f t="shared" si="130"/>
        <v>2014.61</v>
      </c>
      <c r="H527" s="53">
        <v>1</v>
      </c>
      <c r="I527" s="87"/>
      <c r="J527" s="55">
        <f t="shared" si="131"/>
        <v>0</v>
      </c>
      <c r="K527" s="88" t="str">
        <f t="shared" si="128"/>
        <v/>
      </c>
    </row>
    <row r="528" spans="1:11" x14ac:dyDescent="0.3">
      <c r="A528" s="7"/>
      <c r="B528" s="7"/>
      <c r="C528" s="7"/>
      <c r="D528" s="17" t="s">
        <v>750</v>
      </c>
      <c r="E528" s="53">
        <v>1</v>
      </c>
      <c r="F528" s="56">
        <f>SUM(G519:G527)</f>
        <v>14064.76</v>
      </c>
      <c r="G528" s="57">
        <f t="shared" si="130"/>
        <v>14064.76</v>
      </c>
      <c r="H528" s="53">
        <v>1</v>
      </c>
      <c r="I528" s="56">
        <f>SUM(J519:J527)</f>
        <v>0</v>
      </c>
      <c r="J528" s="57">
        <f t="shared" si="131"/>
        <v>0</v>
      </c>
      <c r="K528" s="88" t="str">
        <f t="shared" si="128"/>
        <v/>
      </c>
    </row>
    <row r="529" spans="1:11" ht="1.05" customHeight="1" x14ac:dyDescent="0.3">
      <c r="A529" s="8"/>
      <c r="B529" s="8"/>
      <c r="C529" s="8"/>
      <c r="D529" s="18"/>
      <c r="E529" s="58"/>
      <c r="F529" s="8"/>
      <c r="G529" s="59"/>
      <c r="H529" s="58"/>
      <c r="I529" s="8"/>
      <c r="J529" s="59"/>
      <c r="K529" s="88" t="str">
        <f t="shared" si="128"/>
        <v/>
      </c>
    </row>
    <row r="530" spans="1:11" x14ac:dyDescent="0.3">
      <c r="A530" s="4" t="s">
        <v>751</v>
      </c>
      <c r="B530" s="4" t="s">
        <v>9</v>
      </c>
      <c r="C530" s="4" t="s">
        <v>10</v>
      </c>
      <c r="D530" s="15" t="s">
        <v>752</v>
      </c>
      <c r="E530" s="50">
        <f t="shared" ref="E530:J530" si="132">E537</f>
        <v>1</v>
      </c>
      <c r="F530" s="51">
        <f t="shared" si="132"/>
        <v>8580.6</v>
      </c>
      <c r="G530" s="52">
        <f t="shared" si="132"/>
        <v>8580.6</v>
      </c>
      <c r="H530" s="50">
        <f t="shared" si="132"/>
        <v>1</v>
      </c>
      <c r="I530" s="51">
        <f t="shared" si="132"/>
        <v>0</v>
      </c>
      <c r="J530" s="52">
        <f t="shared" si="132"/>
        <v>0</v>
      </c>
      <c r="K530" s="88" t="str">
        <f t="shared" si="128"/>
        <v/>
      </c>
    </row>
    <row r="531" spans="1:11" x14ac:dyDescent="0.3">
      <c r="A531" s="5" t="s">
        <v>753</v>
      </c>
      <c r="B531" s="6" t="s">
        <v>17</v>
      </c>
      <c r="C531" s="6" t="s">
        <v>94</v>
      </c>
      <c r="D531" s="16" t="s">
        <v>705</v>
      </c>
      <c r="E531" s="53">
        <v>20</v>
      </c>
      <c r="F531" s="54">
        <v>2.3199999999999998</v>
      </c>
      <c r="G531" s="55">
        <f t="shared" ref="G531:G537" si="133">ROUND(E531*F531,2)</f>
        <v>46.4</v>
      </c>
      <c r="H531" s="53">
        <v>20</v>
      </c>
      <c r="I531" s="87"/>
      <c r="J531" s="55">
        <f t="shared" ref="J531:J537" si="134">ROUND(H531*I531,2)</f>
        <v>0</v>
      </c>
      <c r="K531" s="88" t="str">
        <f t="shared" si="128"/>
        <v/>
      </c>
    </row>
    <row r="532" spans="1:11" x14ac:dyDescent="0.3">
      <c r="A532" s="5" t="s">
        <v>754</v>
      </c>
      <c r="B532" s="6" t="s">
        <v>17</v>
      </c>
      <c r="C532" s="6" t="s">
        <v>94</v>
      </c>
      <c r="D532" s="16" t="s">
        <v>755</v>
      </c>
      <c r="E532" s="53">
        <v>400</v>
      </c>
      <c r="F532" s="54">
        <v>7.07</v>
      </c>
      <c r="G532" s="55">
        <f t="shared" si="133"/>
        <v>2828</v>
      </c>
      <c r="H532" s="53">
        <v>400</v>
      </c>
      <c r="I532" s="87"/>
      <c r="J532" s="55">
        <f t="shared" si="134"/>
        <v>0</v>
      </c>
      <c r="K532" s="88" t="str">
        <f t="shared" si="128"/>
        <v/>
      </c>
    </row>
    <row r="533" spans="1:11" x14ac:dyDescent="0.3">
      <c r="A533" s="5" t="s">
        <v>756</v>
      </c>
      <c r="B533" s="6" t="s">
        <v>17</v>
      </c>
      <c r="C533" s="6" t="s">
        <v>94</v>
      </c>
      <c r="D533" s="16" t="s">
        <v>757</v>
      </c>
      <c r="E533" s="53">
        <v>100</v>
      </c>
      <c r="F533" s="54">
        <v>24.56</v>
      </c>
      <c r="G533" s="55">
        <f t="shared" si="133"/>
        <v>2456</v>
      </c>
      <c r="H533" s="53">
        <v>100</v>
      </c>
      <c r="I533" s="87"/>
      <c r="J533" s="55">
        <f t="shared" si="134"/>
        <v>0</v>
      </c>
      <c r="K533" s="88" t="str">
        <f t="shared" si="128"/>
        <v/>
      </c>
    </row>
    <row r="534" spans="1:11" ht="20.399999999999999" x14ac:dyDescent="0.3">
      <c r="A534" s="5" t="s">
        <v>758</v>
      </c>
      <c r="B534" s="6" t="s">
        <v>17</v>
      </c>
      <c r="C534" s="6" t="s">
        <v>94</v>
      </c>
      <c r="D534" s="16" t="s">
        <v>759</v>
      </c>
      <c r="E534" s="53">
        <v>5</v>
      </c>
      <c r="F534" s="54">
        <v>3.04</v>
      </c>
      <c r="G534" s="55">
        <f t="shared" si="133"/>
        <v>15.2</v>
      </c>
      <c r="H534" s="53">
        <v>5</v>
      </c>
      <c r="I534" s="87"/>
      <c r="J534" s="55">
        <f t="shared" si="134"/>
        <v>0</v>
      </c>
      <c r="K534" s="88" t="str">
        <f t="shared" si="128"/>
        <v/>
      </c>
    </row>
    <row r="535" spans="1:11" ht="20.399999999999999" x14ac:dyDescent="0.3">
      <c r="A535" s="5" t="s">
        <v>760</v>
      </c>
      <c r="B535" s="6" t="s">
        <v>17</v>
      </c>
      <c r="C535" s="6" t="s">
        <v>94</v>
      </c>
      <c r="D535" s="16" t="s">
        <v>761</v>
      </c>
      <c r="E535" s="53">
        <v>100</v>
      </c>
      <c r="F535" s="54">
        <v>4.3099999999999996</v>
      </c>
      <c r="G535" s="55">
        <f t="shared" si="133"/>
        <v>431</v>
      </c>
      <c r="H535" s="53">
        <v>100</v>
      </c>
      <c r="I535" s="87"/>
      <c r="J535" s="55">
        <f t="shared" si="134"/>
        <v>0</v>
      </c>
      <c r="K535" s="88" t="str">
        <f t="shared" si="128"/>
        <v/>
      </c>
    </row>
    <row r="536" spans="1:11" x14ac:dyDescent="0.3">
      <c r="A536" s="5" t="s">
        <v>762</v>
      </c>
      <c r="B536" s="6" t="s">
        <v>17</v>
      </c>
      <c r="C536" s="6" t="s">
        <v>94</v>
      </c>
      <c r="D536" s="16" t="s">
        <v>763</v>
      </c>
      <c r="E536" s="53">
        <v>200</v>
      </c>
      <c r="F536" s="54">
        <v>14.02</v>
      </c>
      <c r="G536" s="55">
        <f t="shared" si="133"/>
        <v>2804</v>
      </c>
      <c r="H536" s="53">
        <v>200</v>
      </c>
      <c r="I536" s="87"/>
      <c r="J536" s="55">
        <f t="shared" si="134"/>
        <v>0</v>
      </c>
      <c r="K536" s="88" t="str">
        <f t="shared" si="128"/>
        <v/>
      </c>
    </row>
    <row r="537" spans="1:11" x14ac:dyDescent="0.3">
      <c r="A537" s="7"/>
      <c r="B537" s="7"/>
      <c r="C537" s="7"/>
      <c r="D537" s="17" t="s">
        <v>764</v>
      </c>
      <c r="E537" s="53">
        <v>1</v>
      </c>
      <c r="F537" s="56">
        <f>SUM(G531:G536)</f>
        <v>8580.6</v>
      </c>
      <c r="G537" s="57">
        <f t="shared" si="133"/>
        <v>8580.6</v>
      </c>
      <c r="H537" s="53">
        <v>1</v>
      </c>
      <c r="I537" s="56">
        <f>SUM(J531:J536)</f>
        <v>0</v>
      </c>
      <c r="J537" s="57">
        <f t="shared" si="134"/>
        <v>0</v>
      </c>
      <c r="K537" s="88" t="str">
        <f t="shared" si="128"/>
        <v/>
      </c>
    </row>
    <row r="538" spans="1:11" ht="1.05" customHeight="1" x14ac:dyDescent="0.3">
      <c r="A538" s="8"/>
      <c r="B538" s="8"/>
      <c r="C538" s="8"/>
      <c r="D538" s="18"/>
      <c r="E538" s="58"/>
      <c r="F538" s="8"/>
      <c r="G538" s="59"/>
      <c r="H538" s="58"/>
      <c r="I538" s="8"/>
      <c r="J538" s="59"/>
      <c r="K538" s="88" t="str">
        <f t="shared" si="128"/>
        <v/>
      </c>
    </row>
    <row r="539" spans="1:11" x14ac:dyDescent="0.3">
      <c r="A539" s="7"/>
      <c r="B539" s="7"/>
      <c r="C539" s="7"/>
      <c r="D539" s="17" t="s">
        <v>765</v>
      </c>
      <c r="E539" s="53">
        <v>1</v>
      </c>
      <c r="F539" s="56">
        <f>G495+G507+G518+G530</f>
        <v>44207.76</v>
      </c>
      <c r="G539" s="57">
        <f>ROUND(E539*F539,2)</f>
        <v>44207.76</v>
      </c>
      <c r="H539" s="53">
        <v>1</v>
      </c>
      <c r="I539" s="56">
        <f>J495+J507+J518+J530</f>
        <v>0</v>
      </c>
      <c r="J539" s="57">
        <f>ROUND(H539*I539,2)</f>
        <v>0</v>
      </c>
      <c r="K539" s="88" t="str">
        <f t="shared" si="128"/>
        <v/>
      </c>
    </row>
    <row r="540" spans="1:11" ht="1.05" customHeight="1" x14ac:dyDescent="0.3">
      <c r="A540" s="8"/>
      <c r="B540" s="8"/>
      <c r="C540" s="8"/>
      <c r="D540" s="18"/>
      <c r="E540" s="58"/>
      <c r="F540" s="8"/>
      <c r="G540" s="59"/>
      <c r="H540" s="58"/>
      <c r="I540" s="8"/>
      <c r="J540" s="59"/>
      <c r="K540" s="88" t="str">
        <f t="shared" si="128"/>
        <v/>
      </c>
    </row>
    <row r="541" spans="1:11" x14ac:dyDescent="0.3">
      <c r="A541" s="3" t="s">
        <v>766</v>
      </c>
      <c r="B541" s="11" t="s">
        <v>9</v>
      </c>
      <c r="C541" s="3" t="s">
        <v>10</v>
      </c>
      <c r="D541" s="14" t="s">
        <v>767</v>
      </c>
      <c r="E541" s="47">
        <f t="shared" ref="E541:J541" si="135">E619</f>
        <v>1</v>
      </c>
      <c r="F541" s="48">
        <f t="shared" si="135"/>
        <v>318463.03000000003</v>
      </c>
      <c r="G541" s="49">
        <f t="shared" si="135"/>
        <v>318463.03000000003</v>
      </c>
      <c r="H541" s="47">
        <f t="shared" si="135"/>
        <v>1</v>
      </c>
      <c r="I541" s="48">
        <f t="shared" si="135"/>
        <v>0</v>
      </c>
      <c r="J541" s="49">
        <f t="shared" si="135"/>
        <v>0</v>
      </c>
      <c r="K541" s="88" t="str">
        <f t="shared" si="128"/>
        <v/>
      </c>
    </row>
    <row r="542" spans="1:11" ht="20.399999999999999" x14ac:dyDescent="0.3">
      <c r="A542" s="4" t="s">
        <v>768</v>
      </c>
      <c r="B542" s="4" t="s">
        <v>9</v>
      </c>
      <c r="C542" s="4" t="s">
        <v>10</v>
      </c>
      <c r="D542" s="15" t="s">
        <v>769</v>
      </c>
      <c r="E542" s="50">
        <f t="shared" ref="E542:J542" si="136">E551</f>
        <v>1</v>
      </c>
      <c r="F542" s="51">
        <f t="shared" si="136"/>
        <v>16461.990000000002</v>
      </c>
      <c r="G542" s="52">
        <f t="shared" si="136"/>
        <v>16461.990000000002</v>
      </c>
      <c r="H542" s="50">
        <f t="shared" si="136"/>
        <v>1</v>
      </c>
      <c r="I542" s="51">
        <f t="shared" si="136"/>
        <v>0</v>
      </c>
      <c r="J542" s="52">
        <f t="shared" si="136"/>
        <v>0</v>
      </c>
      <c r="K542" s="88" t="str">
        <f t="shared" si="128"/>
        <v/>
      </c>
    </row>
    <row r="543" spans="1:11" ht="20.399999999999999" x14ac:dyDescent="0.3">
      <c r="A543" s="5" t="s">
        <v>770</v>
      </c>
      <c r="B543" s="6" t="s">
        <v>17</v>
      </c>
      <c r="C543" s="6" t="s">
        <v>18</v>
      </c>
      <c r="D543" s="16" t="s">
        <v>771</v>
      </c>
      <c r="E543" s="53">
        <v>8</v>
      </c>
      <c r="F543" s="54">
        <v>308.39</v>
      </c>
      <c r="G543" s="55">
        <f t="shared" ref="G543:G551" si="137">ROUND(E543*F543,2)</f>
        <v>2467.12</v>
      </c>
      <c r="H543" s="53">
        <v>8</v>
      </c>
      <c r="I543" s="87"/>
      <c r="J543" s="55">
        <f t="shared" ref="J543:J551" si="138">ROUND(H543*I543,2)</f>
        <v>0</v>
      </c>
      <c r="K543" s="88" t="str">
        <f t="shared" si="128"/>
        <v/>
      </c>
    </row>
    <row r="544" spans="1:11" ht="20.399999999999999" x14ac:dyDescent="0.3">
      <c r="A544" s="5" t="s">
        <v>772</v>
      </c>
      <c r="B544" s="6" t="s">
        <v>17</v>
      </c>
      <c r="C544" s="6" t="s">
        <v>18</v>
      </c>
      <c r="D544" s="16" t="s">
        <v>773</v>
      </c>
      <c r="E544" s="53">
        <v>4</v>
      </c>
      <c r="F544" s="54">
        <v>291.18</v>
      </c>
      <c r="G544" s="55">
        <f t="shared" si="137"/>
        <v>1164.72</v>
      </c>
      <c r="H544" s="53">
        <v>4</v>
      </c>
      <c r="I544" s="87"/>
      <c r="J544" s="55">
        <f t="shared" si="138"/>
        <v>0</v>
      </c>
      <c r="K544" s="88" t="str">
        <f t="shared" si="128"/>
        <v/>
      </c>
    </row>
    <row r="545" spans="1:11" ht="30.6" x14ac:dyDescent="0.3">
      <c r="A545" s="5" t="s">
        <v>774</v>
      </c>
      <c r="B545" s="6" t="s">
        <v>17</v>
      </c>
      <c r="C545" s="6" t="s">
        <v>775</v>
      </c>
      <c r="D545" s="16" t="s">
        <v>776</v>
      </c>
      <c r="E545" s="53">
        <v>0.8</v>
      </c>
      <c r="F545" s="54">
        <v>3477.54</v>
      </c>
      <c r="G545" s="55">
        <f t="shared" si="137"/>
        <v>2782.03</v>
      </c>
      <c r="H545" s="53">
        <v>0.8</v>
      </c>
      <c r="I545" s="87"/>
      <c r="J545" s="55">
        <f t="shared" si="138"/>
        <v>0</v>
      </c>
      <c r="K545" s="88" t="str">
        <f t="shared" si="128"/>
        <v/>
      </c>
    </row>
    <row r="546" spans="1:11" ht="20.399999999999999" x14ac:dyDescent="0.3">
      <c r="A546" s="5" t="s">
        <v>777</v>
      </c>
      <c r="B546" s="6" t="s">
        <v>17</v>
      </c>
      <c r="C546" s="6" t="s">
        <v>18</v>
      </c>
      <c r="D546" s="16" t="s">
        <v>778</v>
      </c>
      <c r="E546" s="53">
        <v>4</v>
      </c>
      <c r="F546" s="54">
        <v>582.37</v>
      </c>
      <c r="G546" s="55">
        <f t="shared" si="137"/>
        <v>2329.48</v>
      </c>
      <c r="H546" s="53">
        <v>4</v>
      </c>
      <c r="I546" s="87"/>
      <c r="J546" s="55">
        <f t="shared" si="138"/>
        <v>0</v>
      </c>
      <c r="K546" s="88" t="str">
        <f t="shared" si="128"/>
        <v/>
      </c>
    </row>
    <row r="547" spans="1:11" ht="20.399999999999999" x14ac:dyDescent="0.3">
      <c r="A547" s="5" t="s">
        <v>779</v>
      </c>
      <c r="B547" s="6" t="s">
        <v>17</v>
      </c>
      <c r="C547" s="6" t="s">
        <v>18</v>
      </c>
      <c r="D547" s="16" t="s">
        <v>780</v>
      </c>
      <c r="E547" s="53">
        <v>8</v>
      </c>
      <c r="F547" s="54">
        <v>582.37</v>
      </c>
      <c r="G547" s="55">
        <f t="shared" si="137"/>
        <v>4658.96</v>
      </c>
      <c r="H547" s="53">
        <v>8</v>
      </c>
      <c r="I547" s="87"/>
      <c r="J547" s="55">
        <f t="shared" si="138"/>
        <v>0</v>
      </c>
      <c r="K547" s="88" t="str">
        <f t="shared" si="128"/>
        <v/>
      </c>
    </row>
    <row r="548" spans="1:11" ht="20.399999999999999" x14ac:dyDescent="0.3">
      <c r="A548" s="5" t="s">
        <v>781</v>
      </c>
      <c r="B548" s="6" t="s">
        <v>17</v>
      </c>
      <c r="C548" s="6" t="s">
        <v>18</v>
      </c>
      <c r="D548" s="16" t="s">
        <v>782</v>
      </c>
      <c r="E548" s="53">
        <v>2</v>
      </c>
      <c r="F548" s="54">
        <v>647.09</v>
      </c>
      <c r="G548" s="55">
        <f t="shared" si="137"/>
        <v>1294.18</v>
      </c>
      <c r="H548" s="53">
        <v>2</v>
      </c>
      <c r="I548" s="87"/>
      <c r="J548" s="55">
        <f t="shared" si="138"/>
        <v>0</v>
      </c>
      <c r="K548" s="88" t="str">
        <f t="shared" si="128"/>
        <v/>
      </c>
    </row>
    <row r="549" spans="1:11" ht="30.6" x14ac:dyDescent="0.3">
      <c r="A549" s="5" t="s">
        <v>783</v>
      </c>
      <c r="B549" s="6" t="s">
        <v>17</v>
      </c>
      <c r="C549" s="6" t="s">
        <v>18</v>
      </c>
      <c r="D549" s="16" t="s">
        <v>784</v>
      </c>
      <c r="E549" s="53">
        <v>2</v>
      </c>
      <c r="F549" s="54">
        <v>818.29</v>
      </c>
      <c r="G549" s="55">
        <f t="shared" si="137"/>
        <v>1636.58</v>
      </c>
      <c r="H549" s="53">
        <v>2</v>
      </c>
      <c r="I549" s="87"/>
      <c r="J549" s="55">
        <f t="shared" si="138"/>
        <v>0</v>
      </c>
      <c r="K549" s="88" t="str">
        <f t="shared" si="128"/>
        <v/>
      </c>
    </row>
    <row r="550" spans="1:11" ht="30.6" x14ac:dyDescent="0.3">
      <c r="A550" s="5" t="s">
        <v>785</v>
      </c>
      <c r="B550" s="6" t="s">
        <v>17</v>
      </c>
      <c r="C550" s="6" t="s">
        <v>18</v>
      </c>
      <c r="D550" s="16" t="s">
        <v>786</v>
      </c>
      <c r="E550" s="53">
        <v>1</v>
      </c>
      <c r="F550" s="54">
        <v>128.91999999999999</v>
      </c>
      <c r="G550" s="55">
        <f t="shared" si="137"/>
        <v>128.91999999999999</v>
      </c>
      <c r="H550" s="53">
        <v>1</v>
      </c>
      <c r="I550" s="87"/>
      <c r="J550" s="55">
        <f t="shared" si="138"/>
        <v>0</v>
      </c>
      <c r="K550" s="88" t="str">
        <f t="shared" si="128"/>
        <v/>
      </c>
    </row>
    <row r="551" spans="1:11" x14ac:dyDescent="0.3">
      <c r="A551" s="7"/>
      <c r="B551" s="7"/>
      <c r="C551" s="7"/>
      <c r="D551" s="17" t="s">
        <v>787</v>
      </c>
      <c r="E551" s="53">
        <v>1</v>
      </c>
      <c r="F551" s="56">
        <f>SUM(G543:G550)</f>
        <v>16461.990000000002</v>
      </c>
      <c r="G551" s="57">
        <f t="shared" si="137"/>
        <v>16461.990000000002</v>
      </c>
      <c r="H551" s="53">
        <v>1</v>
      </c>
      <c r="I551" s="56">
        <f>SUM(J543:J550)</f>
        <v>0</v>
      </c>
      <c r="J551" s="57">
        <f t="shared" si="138"/>
        <v>0</v>
      </c>
      <c r="K551" s="88" t="str">
        <f t="shared" si="128"/>
        <v/>
      </c>
    </row>
    <row r="552" spans="1:11" ht="1.05" customHeight="1" x14ac:dyDescent="0.3">
      <c r="A552" s="8"/>
      <c r="B552" s="8"/>
      <c r="C552" s="8"/>
      <c r="D552" s="18"/>
      <c r="E552" s="58"/>
      <c r="F552" s="8"/>
      <c r="G552" s="59"/>
      <c r="H552" s="58"/>
      <c r="I552" s="8"/>
      <c r="J552" s="59"/>
      <c r="K552" s="88" t="str">
        <f t="shared" si="128"/>
        <v/>
      </c>
    </row>
    <row r="553" spans="1:11" ht="20.399999999999999" x14ac:dyDescent="0.3">
      <c r="A553" s="4" t="s">
        <v>788</v>
      </c>
      <c r="B553" s="4" t="s">
        <v>9</v>
      </c>
      <c r="C553" s="4" t="s">
        <v>10</v>
      </c>
      <c r="D553" s="15" t="s">
        <v>789</v>
      </c>
      <c r="E553" s="50">
        <f t="shared" ref="E553:J553" si="139">E596</f>
        <v>1</v>
      </c>
      <c r="F553" s="51">
        <f t="shared" si="139"/>
        <v>233671.28</v>
      </c>
      <c r="G553" s="52">
        <f t="shared" si="139"/>
        <v>233671.28</v>
      </c>
      <c r="H553" s="50">
        <f t="shared" si="139"/>
        <v>1</v>
      </c>
      <c r="I553" s="51">
        <f t="shared" si="139"/>
        <v>0</v>
      </c>
      <c r="J553" s="52">
        <f t="shared" si="139"/>
        <v>0</v>
      </c>
      <c r="K553" s="88" t="str">
        <f t="shared" si="128"/>
        <v/>
      </c>
    </row>
    <row r="554" spans="1:11" ht="20.399999999999999" x14ac:dyDescent="0.3">
      <c r="A554" s="9" t="s">
        <v>790</v>
      </c>
      <c r="B554" s="9" t="s">
        <v>9</v>
      </c>
      <c r="C554" s="9" t="s">
        <v>10</v>
      </c>
      <c r="D554" s="19" t="s">
        <v>791</v>
      </c>
      <c r="E554" s="60">
        <f t="shared" ref="E554:J554" si="140">E565</f>
        <v>1</v>
      </c>
      <c r="F554" s="61">
        <f t="shared" si="140"/>
        <v>41558.300000000003</v>
      </c>
      <c r="G554" s="62">
        <f t="shared" si="140"/>
        <v>41558.300000000003</v>
      </c>
      <c r="H554" s="60">
        <f t="shared" si="140"/>
        <v>1</v>
      </c>
      <c r="I554" s="61">
        <f t="shared" si="140"/>
        <v>0</v>
      </c>
      <c r="J554" s="62">
        <f t="shared" si="140"/>
        <v>0</v>
      </c>
      <c r="K554" s="88" t="str">
        <f t="shared" si="128"/>
        <v/>
      </c>
    </row>
    <row r="555" spans="1:11" ht="20.399999999999999" x14ac:dyDescent="0.3">
      <c r="A555" s="5" t="s">
        <v>792</v>
      </c>
      <c r="B555" s="6" t="s">
        <v>17</v>
      </c>
      <c r="C555" s="6" t="s">
        <v>18</v>
      </c>
      <c r="D555" s="16" t="s">
        <v>793</v>
      </c>
      <c r="E555" s="53">
        <v>14</v>
      </c>
      <c r="F555" s="54">
        <v>200.41</v>
      </c>
      <c r="G555" s="55">
        <f t="shared" ref="G555:G565" si="141">ROUND(E555*F555,2)</f>
        <v>2805.74</v>
      </c>
      <c r="H555" s="53">
        <v>14</v>
      </c>
      <c r="I555" s="87"/>
      <c r="J555" s="55">
        <f t="shared" ref="J555:J565" si="142">ROUND(H555*I555,2)</f>
        <v>0</v>
      </c>
      <c r="K555" s="88" t="str">
        <f t="shared" si="128"/>
        <v/>
      </c>
    </row>
    <row r="556" spans="1:11" ht="20.399999999999999" x14ac:dyDescent="0.3">
      <c r="A556" s="5" t="s">
        <v>794</v>
      </c>
      <c r="B556" s="6" t="s">
        <v>17</v>
      </c>
      <c r="C556" s="6" t="s">
        <v>18</v>
      </c>
      <c r="D556" s="16" t="s">
        <v>795</v>
      </c>
      <c r="E556" s="53">
        <v>14</v>
      </c>
      <c r="F556" s="54">
        <v>137.44999999999999</v>
      </c>
      <c r="G556" s="55">
        <f t="shared" si="141"/>
        <v>1924.3</v>
      </c>
      <c r="H556" s="53">
        <v>14</v>
      </c>
      <c r="I556" s="87"/>
      <c r="J556" s="55">
        <f t="shared" si="142"/>
        <v>0</v>
      </c>
      <c r="K556" s="88" t="str">
        <f t="shared" si="128"/>
        <v/>
      </c>
    </row>
    <row r="557" spans="1:11" ht="20.399999999999999" x14ac:dyDescent="0.3">
      <c r="A557" s="5" t="s">
        <v>796</v>
      </c>
      <c r="B557" s="6" t="s">
        <v>17</v>
      </c>
      <c r="C557" s="6" t="s">
        <v>18</v>
      </c>
      <c r="D557" s="16" t="s">
        <v>797</v>
      </c>
      <c r="E557" s="53">
        <v>2</v>
      </c>
      <c r="F557" s="54">
        <v>120.25</v>
      </c>
      <c r="G557" s="55">
        <f t="shared" si="141"/>
        <v>240.5</v>
      </c>
      <c r="H557" s="53">
        <v>2</v>
      </c>
      <c r="I557" s="87"/>
      <c r="J557" s="55">
        <f t="shared" si="142"/>
        <v>0</v>
      </c>
      <c r="K557" s="88" t="str">
        <f t="shared" si="128"/>
        <v/>
      </c>
    </row>
    <row r="558" spans="1:11" ht="20.399999999999999" x14ac:dyDescent="0.3">
      <c r="A558" s="5" t="s">
        <v>798</v>
      </c>
      <c r="B558" s="6" t="s">
        <v>17</v>
      </c>
      <c r="C558" s="6" t="s">
        <v>775</v>
      </c>
      <c r="D558" s="16" t="s">
        <v>799</v>
      </c>
      <c r="E558" s="53">
        <v>1.2</v>
      </c>
      <c r="F558" s="54">
        <v>1578.13</v>
      </c>
      <c r="G558" s="55">
        <f t="shared" si="141"/>
        <v>1893.76</v>
      </c>
      <c r="H558" s="53">
        <v>1.2</v>
      </c>
      <c r="I558" s="87"/>
      <c r="J558" s="55">
        <f t="shared" si="142"/>
        <v>0</v>
      </c>
      <c r="K558" s="88" t="str">
        <f t="shared" si="128"/>
        <v/>
      </c>
    </row>
    <row r="559" spans="1:11" ht="20.399999999999999" x14ac:dyDescent="0.3">
      <c r="A559" s="5" t="s">
        <v>800</v>
      </c>
      <c r="B559" s="6" t="s">
        <v>17</v>
      </c>
      <c r="C559" s="6" t="s">
        <v>18</v>
      </c>
      <c r="D559" s="16" t="s">
        <v>801</v>
      </c>
      <c r="E559" s="53">
        <v>6</v>
      </c>
      <c r="F559" s="54">
        <v>400.81</v>
      </c>
      <c r="G559" s="55">
        <f t="shared" si="141"/>
        <v>2404.86</v>
      </c>
      <c r="H559" s="53">
        <v>6</v>
      </c>
      <c r="I559" s="87"/>
      <c r="J559" s="55">
        <f t="shared" si="142"/>
        <v>0</v>
      </c>
      <c r="K559" s="88" t="str">
        <f t="shared" si="128"/>
        <v/>
      </c>
    </row>
    <row r="560" spans="1:11" x14ac:dyDescent="0.3">
      <c r="A560" s="5" t="s">
        <v>802</v>
      </c>
      <c r="B560" s="6" t="s">
        <v>17</v>
      </c>
      <c r="C560" s="6" t="s">
        <v>18</v>
      </c>
      <c r="D560" s="16" t="s">
        <v>803</v>
      </c>
      <c r="E560" s="53">
        <v>2</v>
      </c>
      <c r="F560" s="54">
        <v>400.81</v>
      </c>
      <c r="G560" s="55">
        <f t="shared" si="141"/>
        <v>801.62</v>
      </c>
      <c r="H560" s="53">
        <v>2</v>
      </c>
      <c r="I560" s="87"/>
      <c r="J560" s="55">
        <f t="shared" si="142"/>
        <v>0</v>
      </c>
      <c r="K560" s="88" t="str">
        <f t="shared" si="128"/>
        <v/>
      </c>
    </row>
    <row r="561" spans="1:11" ht="20.399999999999999" x14ac:dyDescent="0.3">
      <c r="A561" s="5" t="s">
        <v>804</v>
      </c>
      <c r="B561" s="6" t="s">
        <v>17</v>
      </c>
      <c r="C561" s="6" t="s">
        <v>94</v>
      </c>
      <c r="D561" s="16" t="s">
        <v>805</v>
      </c>
      <c r="E561" s="53">
        <v>2880</v>
      </c>
      <c r="F561" s="54">
        <v>8.66</v>
      </c>
      <c r="G561" s="55">
        <f t="shared" si="141"/>
        <v>24940.799999999999</v>
      </c>
      <c r="H561" s="53">
        <v>2880</v>
      </c>
      <c r="I561" s="87"/>
      <c r="J561" s="55">
        <f t="shared" si="142"/>
        <v>0</v>
      </c>
      <c r="K561" s="88" t="str">
        <f t="shared" si="128"/>
        <v/>
      </c>
    </row>
    <row r="562" spans="1:11" ht="20.399999999999999" x14ac:dyDescent="0.3">
      <c r="A562" s="5" t="s">
        <v>806</v>
      </c>
      <c r="B562" s="6" t="s">
        <v>17</v>
      </c>
      <c r="C562" s="6" t="s">
        <v>309</v>
      </c>
      <c r="D562" s="16" t="s">
        <v>807</v>
      </c>
      <c r="E562" s="53">
        <v>4</v>
      </c>
      <c r="F562" s="54">
        <v>158.36000000000001</v>
      </c>
      <c r="G562" s="55">
        <f t="shared" si="141"/>
        <v>633.44000000000005</v>
      </c>
      <c r="H562" s="53">
        <v>4</v>
      </c>
      <c r="I562" s="87"/>
      <c r="J562" s="55">
        <f t="shared" si="142"/>
        <v>0</v>
      </c>
      <c r="K562" s="88" t="str">
        <f t="shared" si="128"/>
        <v/>
      </c>
    </row>
    <row r="563" spans="1:11" x14ac:dyDescent="0.3">
      <c r="A563" s="5" t="s">
        <v>808</v>
      </c>
      <c r="B563" s="6" t="s">
        <v>17</v>
      </c>
      <c r="C563" s="6" t="s">
        <v>309</v>
      </c>
      <c r="D563" s="16" t="s">
        <v>809</v>
      </c>
      <c r="E563" s="53">
        <v>4</v>
      </c>
      <c r="F563" s="54">
        <v>369.52</v>
      </c>
      <c r="G563" s="55">
        <f t="shared" si="141"/>
        <v>1478.08</v>
      </c>
      <c r="H563" s="53">
        <v>4</v>
      </c>
      <c r="I563" s="87"/>
      <c r="J563" s="55">
        <f t="shared" si="142"/>
        <v>0</v>
      </c>
      <c r="K563" s="88" t="str">
        <f t="shared" si="128"/>
        <v/>
      </c>
    </row>
    <row r="564" spans="1:11" ht="20.399999999999999" x14ac:dyDescent="0.3">
      <c r="A564" s="5" t="s">
        <v>810</v>
      </c>
      <c r="B564" s="6" t="s">
        <v>17</v>
      </c>
      <c r="C564" s="6" t="s">
        <v>94</v>
      </c>
      <c r="D564" s="16" t="s">
        <v>811</v>
      </c>
      <c r="E564" s="53">
        <v>560</v>
      </c>
      <c r="F564" s="54">
        <v>7.92</v>
      </c>
      <c r="G564" s="55">
        <f t="shared" si="141"/>
        <v>4435.2</v>
      </c>
      <c r="H564" s="53">
        <v>560</v>
      </c>
      <c r="I564" s="87"/>
      <c r="J564" s="55">
        <f t="shared" si="142"/>
        <v>0</v>
      </c>
      <c r="K564" s="88" t="str">
        <f t="shared" si="128"/>
        <v/>
      </c>
    </row>
    <row r="565" spans="1:11" x14ac:dyDescent="0.3">
      <c r="A565" s="7"/>
      <c r="B565" s="7"/>
      <c r="C565" s="7"/>
      <c r="D565" s="17" t="s">
        <v>812</v>
      </c>
      <c r="E565" s="53">
        <v>1</v>
      </c>
      <c r="F565" s="56">
        <f>SUM(G555:G564)</f>
        <v>41558.300000000003</v>
      </c>
      <c r="G565" s="57">
        <f t="shared" si="141"/>
        <v>41558.300000000003</v>
      </c>
      <c r="H565" s="53">
        <v>1</v>
      </c>
      <c r="I565" s="56">
        <f>SUM(J555:J564)</f>
        <v>0</v>
      </c>
      <c r="J565" s="57">
        <f t="shared" si="142"/>
        <v>0</v>
      </c>
      <c r="K565" s="88" t="str">
        <f t="shared" si="128"/>
        <v/>
      </c>
    </row>
    <row r="566" spans="1:11" ht="1.05" customHeight="1" x14ac:dyDescent="0.3">
      <c r="A566" s="8"/>
      <c r="B566" s="8"/>
      <c r="C566" s="8"/>
      <c r="D566" s="18"/>
      <c r="E566" s="58"/>
      <c r="F566" s="8"/>
      <c r="G566" s="59"/>
      <c r="H566" s="58"/>
      <c r="I566" s="8"/>
      <c r="J566" s="59"/>
      <c r="K566" s="88" t="str">
        <f t="shared" si="128"/>
        <v/>
      </c>
    </row>
    <row r="567" spans="1:11" ht="20.399999999999999" x14ac:dyDescent="0.3">
      <c r="A567" s="9" t="s">
        <v>813</v>
      </c>
      <c r="B567" s="9" t="s">
        <v>9</v>
      </c>
      <c r="C567" s="9" t="s">
        <v>10</v>
      </c>
      <c r="D567" s="19" t="s">
        <v>814</v>
      </c>
      <c r="E567" s="60">
        <f t="shared" ref="E567:J567" si="143">E578</f>
        <v>1</v>
      </c>
      <c r="F567" s="61">
        <f t="shared" si="143"/>
        <v>58630.06</v>
      </c>
      <c r="G567" s="62">
        <f t="shared" si="143"/>
        <v>58630.06</v>
      </c>
      <c r="H567" s="60">
        <f t="shared" si="143"/>
        <v>1</v>
      </c>
      <c r="I567" s="61">
        <f t="shared" si="143"/>
        <v>0</v>
      </c>
      <c r="J567" s="62">
        <f t="shared" si="143"/>
        <v>0</v>
      </c>
      <c r="K567" s="88" t="str">
        <f t="shared" si="128"/>
        <v/>
      </c>
    </row>
    <row r="568" spans="1:11" ht="20.399999999999999" x14ac:dyDescent="0.3">
      <c r="A568" s="5" t="s">
        <v>815</v>
      </c>
      <c r="B568" s="6" t="s">
        <v>17</v>
      </c>
      <c r="C568" s="6" t="s">
        <v>775</v>
      </c>
      <c r="D568" s="16" t="s">
        <v>816</v>
      </c>
      <c r="E568" s="53">
        <v>1.7</v>
      </c>
      <c r="F568" s="54">
        <v>534.41</v>
      </c>
      <c r="G568" s="55">
        <f t="shared" ref="G568:G578" si="144">ROUND(E568*F568,2)</f>
        <v>908.5</v>
      </c>
      <c r="H568" s="53">
        <v>1.7</v>
      </c>
      <c r="I568" s="87"/>
      <c r="J568" s="55">
        <f t="shared" ref="J568:J578" si="145">ROUND(H568*I568,2)</f>
        <v>0</v>
      </c>
      <c r="K568" s="88" t="str">
        <f t="shared" si="128"/>
        <v/>
      </c>
    </row>
    <row r="569" spans="1:11" ht="20.399999999999999" x14ac:dyDescent="0.3">
      <c r="A569" s="5" t="s">
        <v>817</v>
      </c>
      <c r="B569" s="6" t="s">
        <v>17</v>
      </c>
      <c r="C569" s="6" t="s">
        <v>18</v>
      </c>
      <c r="D569" s="16" t="s">
        <v>818</v>
      </c>
      <c r="E569" s="53">
        <v>14</v>
      </c>
      <c r="F569" s="54">
        <v>1124.53</v>
      </c>
      <c r="G569" s="55">
        <f t="shared" si="144"/>
        <v>15743.42</v>
      </c>
      <c r="H569" s="53">
        <v>14</v>
      </c>
      <c r="I569" s="87"/>
      <c r="J569" s="55">
        <f t="shared" si="145"/>
        <v>0</v>
      </c>
      <c r="K569" s="88" t="str">
        <f t="shared" si="128"/>
        <v/>
      </c>
    </row>
    <row r="570" spans="1:11" ht="20.399999999999999" x14ac:dyDescent="0.3">
      <c r="A570" s="5" t="s">
        <v>819</v>
      </c>
      <c r="B570" s="6" t="s">
        <v>17</v>
      </c>
      <c r="C570" s="6" t="s">
        <v>18</v>
      </c>
      <c r="D570" s="16" t="s">
        <v>820</v>
      </c>
      <c r="E570" s="53">
        <v>14</v>
      </c>
      <c r="F570" s="54">
        <v>1495.21</v>
      </c>
      <c r="G570" s="55">
        <f t="shared" si="144"/>
        <v>20932.939999999999</v>
      </c>
      <c r="H570" s="53">
        <v>14</v>
      </c>
      <c r="I570" s="87"/>
      <c r="J570" s="55">
        <f t="shared" si="145"/>
        <v>0</v>
      </c>
      <c r="K570" s="88" t="str">
        <f t="shared" si="128"/>
        <v/>
      </c>
    </row>
    <row r="571" spans="1:11" ht="20.399999999999999" x14ac:dyDescent="0.3">
      <c r="A571" s="5" t="s">
        <v>821</v>
      </c>
      <c r="B571" s="6" t="s">
        <v>17</v>
      </c>
      <c r="C571" s="6" t="s">
        <v>18</v>
      </c>
      <c r="D571" s="16" t="s">
        <v>822</v>
      </c>
      <c r="E571" s="53">
        <v>4</v>
      </c>
      <c r="F571" s="54">
        <v>552.76</v>
      </c>
      <c r="G571" s="55">
        <f t="shared" si="144"/>
        <v>2211.04</v>
      </c>
      <c r="H571" s="53">
        <v>4</v>
      </c>
      <c r="I571" s="87"/>
      <c r="J571" s="55">
        <f t="shared" si="145"/>
        <v>0</v>
      </c>
      <c r="K571" s="88" t="str">
        <f t="shared" si="128"/>
        <v/>
      </c>
    </row>
    <row r="572" spans="1:11" ht="20.399999999999999" x14ac:dyDescent="0.3">
      <c r="A572" s="5" t="s">
        <v>823</v>
      </c>
      <c r="B572" s="6" t="s">
        <v>17</v>
      </c>
      <c r="C572" s="6" t="s">
        <v>18</v>
      </c>
      <c r="D572" s="16" t="s">
        <v>824</v>
      </c>
      <c r="E572" s="53">
        <v>28</v>
      </c>
      <c r="F572" s="54">
        <v>393.8</v>
      </c>
      <c r="G572" s="55">
        <f t="shared" si="144"/>
        <v>11026.4</v>
      </c>
      <c r="H572" s="53">
        <v>28</v>
      </c>
      <c r="I572" s="87"/>
      <c r="J572" s="55">
        <f t="shared" si="145"/>
        <v>0</v>
      </c>
      <c r="K572" s="88" t="str">
        <f t="shared" si="128"/>
        <v/>
      </c>
    </row>
    <row r="573" spans="1:11" ht="20.399999999999999" x14ac:dyDescent="0.3">
      <c r="A573" s="5" t="s">
        <v>825</v>
      </c>
      <c r="B573" s="6" t="s">
        <v>17</v>
      </c>
      <c r="C573" s="6" t="s">
        <v>18</v>
      </c>
      <c r="D573" s="16" t="s">
        <v>826</v>
      </c>
      <c r="E573" s="53">
        <v>4</v>
      </c>
      <c r="F573" s="54">
        <v>265.95</v>
      </c>
      <c r="G573" s="55">
        <f t="shared" si="144"/>
        <v>1063.8</v>
      </c>
      <c r="H573" s="53">
        <v>4</v>
      </c>
      <c r="I573" s="87"/>
      <c r="J573" s="55">
        <f t="shared" si="145"/>
        <v>0</v>
      </c>
      <c r="K573" s="88" t="str">
        <f t="shared" si="128"/>
        <v/>
      </c>
    </row>
    <row r="574" spans="1:11" ht="20.399999999999999" x14ac:dyDescent="0.3">
      <c r="A574" s="5" t="s">
        <v>827</v>
      </c>
      <c r="B574" s="6" t="s">
        <v>17</v>
      </c>
      <c r="C574" s="6" t="s">
        <v>18</v>
      </c>
      <c r="D574" s="16" t="s">
        <v>828</v>
      </c>
      <c r="E574" s="53">
        <v>1</v>
      </c>
      <c r="F574" s="54">
        <v>1568.35</v>
      </c>
      <c r="G574" s="55">
        <f t="shared" si="144"/>
        <v>1568.35</v>
      </c>
      <c r="H574" s="53">
        <v>1</v>
      </c>
      <c r="I574" s="87"/>
      <c r="J574" s="55">
        <f t="shared" si="145"/>
        <v>0</v>
      </c>
      <c r="K574" s="88" t="str">
        <f t="shared" si="128"/>
        <v/>
      </c>
    </row>
    <row r="575" spans="1:11" x14ac:dyDescent="0.3">
      <c r="A575" s="5" t="s">
        <v>829</v>
      </c>
      <c r="B575" s="6" t="s">
        <v>17</v>
      </c>
      <c r="C575" s="6" t="s">
        <v>18</v>
      </c>
      <c r="D575" s="16" t="s">
        <v>830</v>
      </c>
      <c r="E575" s="53">
        <v>1</v>
      </c>
      <c r="F575" s="54">
        <v>1124.93</v>
      </c>
      <c r="G575" s="55">
        <f t="shared" si="144"/>
        <v>1124.93</v>
      </c>
      <c r="H575" s="53">
        <v>1</v>
      </c>
      <c r="I575" s="87"/>
      <c r="J575" s="55">
        <f t="shared" si="145"/>
        <v>0</v>
      </c>
      <c r="K575" s="88" t="str">
        <f t="shared" si="128"/>
        <v/>
      </c>
    </row>
    <row r="576" spans="1:11" ht="20.399999999999999" x14ac:dyDescent="0.3">
      <c r="A576" s="5" t="s">
        <v>831</v>
      </c>
      <c r="B576" s="6" t="s">
        <v>17</v>
      </c>
      <c r="C576" s="6" t="s">
        <v>775</v>
      </c>
      <c r="D576" s="16" t="s">
        <v>832</v>
      </c>
      <c r="E576" s="53">
        <v>1.4</v>
      </c>
      <c r="F576" s="54">
        <v>2493.27</v>
      </c>
      <c r="G576" s="55">
        <f t="shared" si="144"/>
        <v>3490.58</v>
      </c>
      <c r="H576" s="53">
        <v>1.4</v>
      </c>
      <c r="I576" s="87"/>
      <c r="J576" s="55">
        <f t="shared" si="145"/>
        <v>0</v>
      </c>
      <c r="K576" s="88" t="str">
        <f t="shared" si="128"/>
        <v/>
      </c>
    </row>
    <row r="577" spans="1:11" ht="20.399999999999999" x14ac:dyDescent="0.3">
      <c r="A577" s="5" t="s">
        <v>833</v>
      </c>
      <c r="B577" s="6" t="s">
        <v>17</v>
      </c>
      <c r="C577" s="6" t="s">
        <v>18</v>
      </c>
      <c r="D577" s="16" t="s">
        <v>834</v>
      </c>
      <c r="E577" s="53">
        <v>1</v>
      </c>
      <c r="F577" s="54">
        <v>560.1</v>
      </c>
      <c r="G577" s="55">
        <f t="shared" si="144"/>
        <v>560.1</v>
      </c>
      <c r="H577" s="53">
        <v>1</v>
      </c>
      <c r="I577" s="87"/>
      <c r="J577" s="55">
        <f t="shared" si="145"/>
        <v>0</v>
      </c>
      <c r="K577" s="88" t="str">
        <f t="shared" si="128"/>
        <v/>
      </c>
    </row>
    <row r="578" spans="1:11" x14ac:dyDescent="0.3">
      <c r="A578" s="7"/>
      <c r="B578" s="7"/>
      <c r="C578" s="7"/>
      <c r="D578" s="17" t="s">
        <v>835</v>
      </c>
      <c r="E578" s="53">
        <v>1</v>
      </c>
      <c r="F578" s="56">
        <f>SUM(G568:G577)</f>
        <v>58630.06</v>
      </c>
      <c r="G578" s="57">
        <f t="shared" si="144"/>
        <v>58630.06</v>
      </c>
      <c r="H578" s="53">
        <v>1</v>
      </c>
      <c r="I578" s="56">
        <f>SUM(J568:J577)</f>
        <v>0</v>
      </c>
      <c r="J578" s="57">
        <f t="shared" si="145"/>
        <v>0</v>
      </c>
      <c r="K578" s="88" t="str">
        <f t="shared" si="128"/>
        <v/>
      </c>
    </row>
    <row r="579" spans="1:11" ht="1.05" customHeight="1" x14ac:dyDescent="0.3">
      <c r="A579" s="8"/>
      <c r="B579" s="8"/>
      <c r="C579" s="8"/>
      <c r="D579" s="18"/>
      <c r="E579" s="58"/>
      <c r="F579" s="8"/>
      <c r="G579" s="59"/>
      <c r="H579" s="58"/>
      <c r="I579" s="8"/>
      <c r="J579" s="59"/>
      <c r="K579" s="88" t="str">
        <f t="shared" si="128"/>
        <v/>
      </c>
    </row>
    <row r="580" spans="1:11" ht="20.399999999999999" x14ac:dyDescent="0.3">
      <c r="A580" s="9" t="s">
        <v>836</v>
      </c>
      <c r="B580" s="9" t="s">
        <v>9</v>
      </c>
      <c r="C580" s="9" t="s">
        <v>10</v>
      </c>
      <c r="D580" s="19" t="s">
        <v>837</v>
      </c>
      <c r="E580" s="60">
        <f t="shared" ref="E580:J580" si="146">E587</f>
        <v>1</v>
      </c>
      <c r="F580" s="61">
        <f t="shared" si="146"/>
        <v>125774.08</v>
      </c>
      <c r="G580" s="62">
        <f t="shared" si="146"/>
        <v>125774.08</v>
      </c>
      <c r="H580" s="60">
        <f t="shared" si="146"/>
        <v>1</v>
      </c>
      <c r="I580" s="61">
        <f t="shared" si="146"/>
        <v>0</v>
      </c>
      <c r="J580" s="62">
        <f t="shared" si="146"/>
        <v>0</v>
      </c>
      <c r="K580" s="88" t="str">
        <f t="shared" si="128"/>
        <v/>
      </c>
    </row>
    <row r="581" spans="1:11" ht="20.399999999999999" x14ac:dyDescent="0.3">
      <c r="A581" s="5" t="s">
        <v>838</v>
      </c>
      <c r="B581" s="6" t="s">
        <v>17</v>
      </c>
      <c r="C581" s="6" t="s">
        <v>18</v>
      </c>
      <c r="D581" s="16" t="s">
        <v>839</v>
      </c>
      <c r="E581" s="53">
        <v>6</v>
      </c>
      <c r="F581" s="54">
        <v>704.3</v>
      </c>
      <c r="G581" s="55">
        <f t="shared" ref="G581:G587" si="147">ROUND(E581*F581,2)</f>
        <v>4225.8</v>
      </c>
      <c r="H581" s="53">
        <v>6</v>
      </c>
      <c r="I581" s="87"/>
      <c r="J581" s="55">
        <f t="shared" ref="J581:J587" si="148">ROUND(H581*I581,2)</f>
        <v>0</v>
      </c>
      <c r="K581" s="88" t="str">
        <f t="shared" ref="K581:K644" si="149">+IF(AND(I581&lt;&gt;"",I581&gt;F581),"Valor mayor del permitido","")</f>
        <v/>
      </c>
    </row>
    <row r="582" spans="1:11" ht="20.399999999999999" x14ac:dyDescent="0.3">
      <c r="A582" s="5" t="s">
        <v>840</v>
      </c>
      <c r="B582" s="6" t="s">
        <v>17</v>
      </c>
      <c r="C582" s="6" t="s">
        <v>18</v>
      </c>
      <c r="D582" s="16" t="s">
        <v>841</v>
      </c>
      <c r="E582" s="53">
        <v>2</v>
      </c>
      <c r="F582" s="54">
        <v>648.59</v>
      </c>
      <c r="G582" s="55">
        <f t="shared" si="147"/>
        <v>1297.18</v>
      </c>
      <c r="H582" s="53">
        <v>2</v>
      </c>
      <c r="I582" s="87"/>
      <c r="J582" s="55">
        <f t="shared" si="148"/>
        <v>0</v>
      </c>
      <c r="K582" s="88" t="str">
        <f t="shared" si="149"/>
        <v/>
      </c>
    </row>
    <row r="583" spans="1:11" ht="20.399999999999999" x14ac:dyDescent="0.3">
      <c r="A583" s="5" t="s">
        <v>842</v>
      </c>
      <c r="B583" s="6" t="s">
        <v>17</v>
      </c>
      <c r="C583" s="6" t="s">
        <v>18</v>
      </c>
      <c r="D583" s="16" t="s">
        <v>843</v>
      </c>
      <c r="E583" s="53">
        <v>70</v>
      </c>
      <c r="F583" s="54">
        <v>27.33</v>
      </c>
      <c r="G583" s="55">
        <f t="shared" si="147"/>
        <v>1913.1</v>
      </c>
      <c r="H583" s="53">
        <v>70</v>
      </c>
      <c r="I583" s="87"/>
      <c r="J583" s="55">
        <f t="shared" si="148"/>
        <v>0</v>
      </c>
      <c r="K583" s="88" t="str">
        <f t="shared" si="149"/>
        <v/>
      </c>
    </row>
    <row r="584" spans="1:11" ht="20.399999999999999" x14ac:dyDescent="0.3">
      <c r="A584" s="5" t="s">
        <v>844</v>
      </c>
      <c r="B584" s="6" t="s">
        <v>17</v>
      </c>
      <c r="C584" s="6" t="s">
        <v>18</v>
      </c>
      <c r="D584" s="16" t="s">
        <v>845</v>
      </c>
      <c r="E584" s="53">
        <v>70</v>
      </c>
      <c r="F584" s="54">
        <v>30.32</v>
      </c>
      <c r="G584" s="55">
        <f t="shared" si="147"/>
        <v>2122.4</v>
      </c>
      <c r="H584" s="53">
        <v>70</v>
      </c>
      <c r="I584" s="87"/>
      <c r="J584" s="55">
        <f t="shared" si="148"/>
        <v>0</v>
      </c>
      <c r="K584" s="88" t="str">
        <f t="shared" si="149"/>
        <v/>
      </c>
    </row>
    <row r="585" spans="1:11" ht="20.399999999999999" x14ac:dyDescent="0.3">
      <c r="A585" s="5" t="s">
        <v>846</v>
      </c>
      <c r="B585" s="6" t="s">
        <v>17</v>
      </c>
      <c r="C585" s="6" t="s">
        <v>94</v>
      </c>
      <c r="D585" s="16" t="s">
        <v>847</v>
      </c>
      <c r="E585" s="53">
        <v>280</v>
      </c>
      <c r="F585" s="54">
        <v>144.13</v>
      </c>
      <c r="G585" s="55">
        <f t="shared" si="147"/>
        <v>40356.400000000001</v>
      </c>
      <c r="H585" s="53">
        <v>280</v>
      </c>
      <c r="I585" s="87"/>
      <c r="J585" s="55">
        <f t="shared" si="148"/>
        <v>0</v>
      </c>
      <c r="K585" s="88" t="str">
        <f t="shared" si="149"/>
        <v/>
      </c>
    </row>
    <row r="586" spans="1:11" ht="30.6" x14ac:dyDescent="0.3">
      <c r="A586" s="5" t="s">
        <v>848</v>
      </c>
      <c r="B586" s="6" t="s">
        <v>17</v>
      </c>
      <c r="C586" s="6" t="s">
        <v>94</v>
      </c>
      <c r="D586" s="16" t="s">
        <v>849</v>
      </c>
      <c r="E586" s="53">
        <v>2880</v>
      </c>
      <c r="F586" s="54">
        <v>26.34</v>
      </c>
      <c r="G586" s="55">
        <f t="shared" si="147"/>
        <v>75859.199999999997</v>
      </c>
      <c r="H586" s="53">
        <v>2880</v>
      </c>
      <c r="I586" s="87"/>
      <c r="J586" s="55">
        <f t="shared" si="148"/>
        <v>0</v>
      </c>
      <c r="K586" s="88" t="str">
        <f t="shared" si="149"/>
        <v/>
      </c>
    </row>
    <row r="587" spans="1:11" x14ac:dyDescent="0.3">
      <c r="A587" s="7"/>
      <c r="B587" s="7"/>
      <c r="C587" s="7"/>
      <c r="D587" s="17" t="s">
        <v>850</v>
      </c>
      <c r="E587" s="53">
        <v>1</v>
      </c>
      <c r="F587" s="56">
        <f>SUM(G581:G586)</f>
        <v>125774.08</v>
      </c>
      <c r="G587" s="57">
        <f t="shared" si="147"/>
        <v>125774.08</v>
      </c>
      <c r="H587" s="53">
        <v>1</v>
      </c>
      <c r="I587" s="56">
        <f>SUM(J581:J586)</f>
        <v>0</v>
      </c>
      <c r="J587" s="57">
        <f t="shared" si="148"/>
        <v>0</v>
      </c>
      <c r="K587" s="88" t="str">
        <f t="shared" si="149"/>
        <v/>
      </c>
    </row>
    <row r="588" spans="1:11" ht="1.05" customHeight="1" x14ac:dyDescent="0.3">
      <c r="A588" s="8"/>
      <c r="B588" s="8"/>
      <c r="C588" s="8"/>
      <c r="D588" s="18"/>
      <c r="E588" s="58"/>
      <c r="F588" s="8"/>
      <c r="G588" s="59"/>
      <c r="H588" s="58"/>
      <c r="I588" s="8"/>
      <c r="J588" s="59"/>
      <c r="K588" s="88" t="str">
        <f t="shared" si="149"/>
        <v/>
      </c>
    </row>
    <row r="589" spans="1:11" ht="20.399999999999999" x14ac:dyDescent="0.3">
      <c r="A589" s="9" t="s">
        <v>851</v>
      </c>
      <c r="B589" s="9" t="s">
        <v>9</v>
      </c>
      <c r="C589" s="9" t="s">
        <v>10</v>
      </c>
      <c r="D589" s="19" t="s">
        <v>852</v>
      </c>
      <c r="E589" s="60">
        <f t="shared" ref="E589:J589" si="150">E594</f>
        <v>1</v>
      </c>
      <c r="F589" s="61">
        <f t="shared" si="150"/>
        <v>7708.84</v>
      </c>
      <c r="G589" s="62">
        <f t="shared" si="150"/>
        <v>7708.84</v>
      </c>
      <c r="H589" s="60">
        <f t="shared" si="150"/>
        <v>1</v>
      </c>
      <c r="I589" s="61">
        <f t="shared" si="150"/>
        <v>0</v>
      </c>
      <c r="J589" s="62">
        <f t="shared" si="150"/>
        <v>0</v>
      </c>
      <c r="K589" s="88" t="str">
        <f t="shared" si="149"/>
        <v/>
      </c>
    </row>
    <row r="590" spans="1:11" ht="20.399999999999999" x14ac:dyDescent="0.3">
      <c r="A590" s="5" t="s">
        <v>853</v>
      </c>
      <c r="B590" s="6" t="s">
        <v>17</v>
      </c>
      <c r="C590" s="6" t="s">
        <v>18</v>
      </c>
      <c r="D590" s="16" t="s">
        <v>854</v>
      </c>
      <c r="E590" s="53">
        <v>14</v>
      </c>
      <c r="F590" s="54">
        <v>12.53</v>
      </c>
      <c r="G590" s="55">
        <f>ROUND(E590*F590,2)</f>
        <v>175.42</v>
      </c>
      <c r="H590" s="53">
        <v>14</v>
      </c>
      <c r="I590" s="87"/>
      <c r="J590" s="55">
        <f>ROUND(H590*I590,2)</f>
        <v>0</v>
      </c>
      <c r="K590" s="88" t="str">
        <f t="shared" si="149"/>
        <v/>
      </c>
    </row>
    <row r="591" spans="1:11" ht="20.399999999999999" x14ac:dyDescent="0.3">
      <c r="A591" s="5" t="s">
        <v>855</v>
      </c>
      <c r="B591" s="6" t="s">
        <v>17</v>
      </c>
      <c r="C591" s="6" t="s">
        <v>18</v>
      </c>
      <c r="D591" s="16" t="s">
        <v>856</v>
      </c>
      <c r="E591" s="53">
        <v>2</v>
      </c>
      <c r="F591" s="54">
        <v>418.71</v>
      </c>
      <c r="G591" s="55">
        <f>ROUND(E591*F591,2)</f>
        <v>837.42</v>
      </c>
      <c r="H591" s="53">
        <v>2</v>
      </c>
      <c r="I591" s="87"/>
      <c r="J591" s="55">
        <f>ROUND(H591*I591,2)</f>
        <v>0</v>
      </c>
      <c r="K591" s="88" t="str">
        <f t="shared" si="149"/>
        <v/>
      </c>
    </row>
    <row r="592" spans="1:11" ht="20.399999999999999" x14ac:dyDescent="0.3">
      <c r="A592" s="5" t="s">
        <v>857</v>
      </c>
      <c r="B592" s="6" t="s">
        <v>17</v>
      </c>
      <c r="C592" s="6" t="s">
        <v>94</v>
      </c>
      <c r="D592" s="16" t="s">
        <v>858</v>
      </c>
      <c r="E592" s="53">
        <v>240</v>
      </c>
      <c r="F592" s="54">
        <v>4.4800000000000004</v>
      </c>
      <c r="G592" s="55">
        <f>ROUND(E592*F592,2)</f>
        <v>1075.2</v>
      </c>
      <c r="H592" s="53">
        <v>240</v>
      </c>
      <c r="I592" s="87"/>
      <c r="J592" s="55">
        <f>ROUND(H592*I592,2)</f>
        <v>0</v>
      </c>
      <c r="K592" s="88" t="str">
        <f t="shared" si="149"/>
        <v/>
      </c>
    </row>
    <row r="593" spans="1:11" ht="20.399999999999999" x14ac:dyDescent="0.3">
      <c r="A593" s="5" t="s">
        <v>859</v>
      </c>
      <c r="B593" s="6" t="s">
        <v>17</v>
      </c>
      <c r="C593" s="6" t="s">
        <v>94</v>
      </c>
      <c r="D593" s="16" t="s">
        <v>860</v>
      </c>
      <c r="E593" s="53">
        <v>240</v>
      </c>
      <c r="F593" s="54">
        <v>23.42</v>
      </c>
      <c r="G593" s="55">
        <f>ROUND(E593*F593,2)</f>
        <v>5620.8</v>
      </c>
      <c r="H593" s="53">
        <v>240</v>
      </c>
      <c r="I593" s="87"/>
      <c r="J593" s="55">
        <f>ROUND(H593*I593,2)</f>
        <v>0</v>
      </c>
      <c r="K593" s="88" t="str">
        <f t="shared" si="149"/>
        <v/>
      </c>
    </row>
    <row r="594" spans="1:11" x14ac:dyDescent="0.3">
      <c r="A594" s="7"/>
      <c r="B594" s="7"/>
      <c r="C594" s="7"/>
      <c r="D594" s="17" t="s">
        <v>861</v>
      </c>
      <c r="E594" s="53">
        <v>1</v>
      </c>
      <c r="F594" s="56">
        <f>SUM(G590:G593)</f>
        <v>7708.84</v>
      </c>
      <c r="G594" s="57">
        <f>ROUND(E594*F594,2)</f>
        <v>7708.84</v>
      </c>
      <c r="H594" s="53">
        <v>1</v>
      </c>
      <c r="I594" s="56">
        <f>SUM(J590:J593)</f>
        <v>0</v>
      </c>
      <c r="J594" s="57">
        <f>ROUND(H594*I594,2)</f>
        <v>0</v>
      </c>
      <c r="K594" s="88" t="str">
        <f t="shared" si="149"/>
        <v/>
      </c>
    </row>
    <row r="595" spans="1:11" ht="1.05" customHeight="1" x14ac:dyDescent="0.3">
      <c r="A595" s="8"/>
      <c r="B595" s="8"/>
      <c r="C595" s="8"/>
      <c r="D595" s="18"/>
      <c r="E595" s="58"/>
      <c r="F595" s="8"/>
      <c r="G595" s="59"/>
      <c r="H595" s="58"/>
      <c r="I595" s="8"/>
      <c r="J595" s="59"/>
      <c r="K595" s="88" t="str">
        <f t="shared" si="149"/>
        <v/>
      </c>
    </row>
    <row r="596" spans="1:11" x14ac:dyDescent="0.3">
      <c r="A596" s="7"/>
      <c r="B596" s="7"/>
      <c r="C596" s="7"/>
      <c r="D596" s="17" t="s">
        <v>862</v>
      </c>
      <c r="E596" s="53">
        <v>1</v>
      </c>
      <c r="F596" s="56">
        <f>G554+G567+G580+G589</f>
        <v>233671.28</v>
      </c>
      <c r="G596" s="57">
        <f>ROUND(E596*F596,2)</f>
        <v>233671.28</v>
      </c>
      <c r="H596" s="53">
        <v>1</v>
      </c>
      <c r="I596" s="56">
        <f>J554+J567+J580+J589</f>
        <v>0</v>
      </c>
      <c r="J596" s="57">
        <f>ROUND(H596*I596,2)</f>
        <v>0</v>
      </c>
      <c r="K596" s="88" t="str">
        <f t="shared" si="149"/>
        <v/>
      </c>
    </row>
    <row r="597" spans="1:11" ht="1.05" customHeight="1" x14ac:dyDescent="0.3">
      <c r="A597" s="8"/>
      <c r="B597" s="8"/>
      <c r="C597" s="8"/>
      <c r="D597" s="18"/>
      <c r="E597" s="58"/>
      <c r="F597" s="8"/>
      <c r="G597" s="59"/>
      <c r="H597" s="58"/>
      <c r="I597" s="8"/>
      <c r="J597" s="59"/>
      <c r="K597" s="88" t="str">
        <f t="shared" si="149"/>
        <v/>
      </c>
    </row>
    <row r="598" spans="1:11" ht="30.6" x14ac:dyDescent="0.3">
      <c r="A598" s="4" t="s">
        <v>863</v>
      </c>
      <c r="B598" s="4" t="s">
        <v>9</v>
      </c>
      <c r="C598" s="4" t="s">
        <v>10</v>
      </c>
      <c r="D598" s="15" t="s">
        <v>864</v>
      </c>
      <c r="E598" s="50">
        <f t="shared" ref="E598:J598" si="151">E617</f>
        <v>1</v>
      </c>
      <c r="F598" s="51">
        <f t="shared" si="151"/>
        <v>68329.759999999995</v>
      </c>
      <c r="G598" s="52">
        <f t="shared" si="151"/>
        <v>68329.759999999995</v>
      </c>
      <c r="H598" s="50">
        <f t="shared" si="151"/>
        <v>1</v>
      </c>
      <c r="I598" s="51">
        <f t="shared" si="151"/>
        <v>0</v>
      </c>
      <c r="J598" s="52">
        <f t="shared" si="151"/>
        <v>0</v>
      </c>
      <c r="K598" s="88" t="str">
        <f t="shared" si="149"/>
        <v/>
      </c>
    </row>
    <row r="599" spans="1:11" ht="20.399999999999999" x14ac:dyDescent="0.3">
      <c r="A599" s="5" t="s">
        <v>865</v>
      </c>
      <c r="B599" s="6" t="s">
        <v>17</v>
      </c>
      <c r="C599" s="6" t="s">
        <v>18</v>
      </c>
      <c r="D599" s="16" t="s">
        <v>866</v>
      </c>
      <c r="E599" s="53">
        <v>4</v>
      </c>
      <c r="F599" s="54">
        <v>479.28</v>
      </c>
      <c r="G599" s="55">
        <f t="shared" ref="G599:G617" si="152">ROUND(E599*F599,2)</f>
        <v>1917.12</v>
      </c>
      <c r="H599" s="53">
        <v>4</v>
      </c>
      <c r="I599" s="87"/>
      <c r="J599" s="55">
        <f t="shared" ref="J599:J617" si="153">ROUND(H599*I599,2)</f>
        <v>0</v>
      </c>
      <c r="K599" s="88" t="str">
        <f t="shared" si="149"/>
        <v/>
      </c>
    </row>
    <row r="600" spans="1:11" ht="20.399999999999999" x14ac:dyDescent="0.3">
      <c r="A600" s="5" t="s">
        <v>867</v>
      </c>
      <c r="B600" s="6" t="s">
        <v>17</v>
      </c>
      <c r="C600" s="6" t="s">
        <v>18</v>
      </c>
      <c r="D600" s="16" t="s">
        <v>868</v>
      </c>
      <c r="E600" s="53">
        <v>4</v>
      </c>
      <c r="F600" s="54">
        <v>410.26</v>
      </c>
      <c r="G600" s="55">
        <f t="shared" si="152"/>
        <v>1641.04</v>
      </c>
      <c r="H600" s="53">
        <v>4</v>
      </c>
      <c r="I600" s="87"/>
      <c r="J600" s="55">
        <f t="shared" si="153"/>
        <v>0</v>
      </c>
      <c r="K600" s="88" t="str">
        <f t="shared" si="149"/>
        <v/>
      </c>
    </row>
    <row r="601" spans="1:11" ht="20.399999999999999" x14ac:dyDescent="0.3">
      <c r="A601" s="5" t="s">
        <v>831</v>
      </c>
      <c r="B601" s="6" t="s">
        <v>17</v>
      </c>
      <c r="C601" s="6" t="s">
        <v>775</v>
      </c>
      <c r="D601" s="16" t="s">
        <v>832</v>
      </c>
      <c r="E601" s="53">
        <v>0.8</v>
      </c>
      <c r="F601" s="54">
        <v>2493.27</v>
      </c>
      <c r="G601" s="55">
        <f t="shared" si="152"/>
        <v>1994.62</v>
      </c>
      <c r="H601" s="53">
        <v>0.8</v>
      </c>
      <c r="I601" s="87"/>
      <c r="J601" s="55">
        <f t="shared" si="153"/>
        <v>0</v>
      </c>
      <c r="K601" s="88" t="str">
        <f t="shared" si="149"/>
        <v/>
      </c>
    </row>
    <row r="602" spans="1:11" ht="30.6" x14ac:dyDescent="0.3">
      <c r="A602" s="5" t="s">
        <v>869</v>
      </c>
      <c r="B602" s="6" t="s">
        <v>17</v>
      </c>
      <c r="C602" s="6" t="s">
        <v>18</v>
      </c>
      <c r="D602" s="16" t="s">
        <v>870</v>
      </c>
      <c r="E602" s="53">
        <v>4</v>
      </c>
      <c r="F602" s="54">
        <v>1617.72</v>
      </c>
      <c r="G602" s="55">
        <f t="shared" si="152"/>
        <v>6470.88</v>
      </c>
      <c r="H602" s="53">
        <v>4</v>
      </c>
      <c r="I602" s="87"/>
      <c r="J602" s="55">
        <f t="shared" si="153"/>
        <v>0</v>
      </c>
      <c r="K602" s="88" t="str">
        <f t="shared" si="149"/>
        <v/>
      </c>
    </row>
    <row r="603" spans="1:11" ht="30.6" x14ac:dyDescent="0.3">
      <c r="A603" s="5" t="s">
        <v>871</v>
      </c>
      <c r="B603" s="6" t="s">
        <v>17</v>
      </c>
      <c r="C603" s="6" t="s">
        <v>18</v>
      </c>
      <c r="D603" s="16" t="s">
        <v>872</v>
      </c>
      <c r="E603" s="53">
        <v>4</v>
      </c>
      <c r="F603" s="54">
        <v>857</v>
      </c>
      <c r="G603" s="55">
        <f t="shared" si="152"/>
        <v>3428</v>
      </c>
      <c r="H603" s="53">
        <v>4</v>
      </c>
      <c r="I603" s="87"/>
      <c r="J603" s="55">
        <f t="shared" si="153"/>
        <v>0</v>
      </c>
      <c r="K603" s="88" t="str">
        <f t="shared" si="149"/>
        <v/>
      </c>
    </row>
    <row r="604" spans="1:11" ht="20.399999999999999" x14ac:dyDescent="0.3">
      <c r="A604" s="5" t="s">
        <v>873</v>
      </c>
      <c r="B604" s="6" t="s">
        <v>17</v>
      </c>
      <c r="C604" s="6" t="s">
        <v>18</v>
      </c>
      <c r="D604" s="16" t="s">
        <v>874</v>
      </c>
      <c r="E604" s="53">
        <v>4</v>
      </c>
      <c r="F604" s="54">
        <v>647.09</v>
      </c>
      <c r="G604" s="55">
        <f t="shared" si="152"/>
        <v>2588.36</v>
      </c>
      <c r="H604" s="53">
        <v>4</v>
      </c>
      <c r="I604" s="87"/>
      <c r="J604" s="55">
        <f t="shared" si="153"/>
        <v>0</v>
      </c>
      <c r="K604" s="88" t="str">
        <f t="shared" si="149"/>
        <v/>
      </c>
    </row>
    <row r="605" spans="1:11" ht="20.399999999999999" x14ac:dyDescent="0.3">
      <c r="A605" s="5" t="s">
        <v>875</v>
      </c>
      <c r="B605" s="6" t="s">
        <v>17</v>
      </c>
      <c r="C605" s="6" t="s">
        <v>18</v>
      </c>
      <c r="D605" s="16" t="s">
        <v>876</v>
      </c>
      <c r="E605" s="53">
        <v>2</v>
      </c>
      <c r="F605" s="54">
        <v>647.09</v>
      </c>
      <c r="G605" s="55">
        <f t="shared" si="152"/>
        <v>1294.18</v>
      </c>
      <c r="H605" s="53">
        <v>2</v>
      </c>
      <c r="I605" s="87"/>
      <c r="J605" s="55">
        <f t="shared" si="153"/>
        <v>0</v>
      </c>
      <c r="K605" s="88" t="str">
        <f t="shared" si="149"/>
        <v/>
      </c>
    </row>
    <row r="606" spans="1:11" ht="20.399999999999999" x14ac:dyDescent="0.3">
      <c r="A606" s="5" t="s">
        <v>877</v>
      </c>
      <c r="B606" s="6" t="s">
        <v>17</v>
      </c>
      <c r="C606" s="6" t="s">
        <v>775</v>
      </c>
      <c r="D606" s="16" t="s">
        <v>878</v>
      </c>
      <c r="E606" s="53">
        <v>4</v>
      </c>
      <c r="F606" s="54">
        <v>1292.3499999999999</v>
      </c>
      <c r="G606" s="55">
        <f t="shared" si="152"/>
        <v>5169.3999999999996</v>
      </c>
      <c r="H606" s="53">
        <v>4</v>
      </c>
      <c r="I606" s="87"/>
      <c r="J606" s="55">
        <f t="shared" si="153"/>
        <v>0</v>
      </c>
      <c r="K606" s="88" t="str">
        <f t="shared" si="149"/>
        <v/>
      </c>
    </row>
    <row r="607" spans="1:11" ht="20.399999999999999" x14ac:dyDescent="0.3">
      <c r="A607" s="5" t="s">
        <v>833</v>
      </c>
      <c r="B607" s="6" t="s">
        <v>17</v>
      </c>
      <c r="C607" s="6" t="s">
        <v>18</v>
      </c>
      <c r="D607" s="16" t="s">
        <v>834</v>
      </c>
      <c r="E607" s="53">
        <v>2</v>
      </c>
      <c r="F607" s="54">
        <v>560.1</v>
      </c>
      <c r="G607" s="55">
        <f t="shared" si="152"/>
        <v>1120.2</v>
      </c>
      <c r="H607" s="53">
        <v>2</v>
      </c>
      <c r="I607" s="87"/>
      <c r="J607" s="55">
        <f t="shared" si="153"/>
        <v>0</v>
      </c>
      <c r="K607" s="88" t="str">
        <f t="shared" si="149"/>
        <v/>
      </c>
    </row>
    <row r="608" spans="1:11" ht="20.399999999999999" x14ac:dyDescent="0.3">
      <c r="A608" s="5" t="s">
        <v>879</v>
      </c>
      <c r="B608" s="6" t="s">
        <v>17</v>
      </c>
      <c r="C608" s="6" t="s">
        <v>18</v>
      </c>
      <c r="D608" s="16" t="s">
        <v>880</v>
      </c>
      <c r="E608" s="53">
        <v>1</v>
      </c>
      <c r="F608" s="54">
        <v>620.1</v>
      </c>
      <c r="G608" s="55">
        <f t="shared" si="152"/>
        <v>620.1</v>
      </c>
      <c r="H608" s="53">
        <v>1</v>
      </c>
      <c r="I608" s="87"/>
      <c r="J608" s="55">
        <f t="shared" si="153"/>
        <v>0</v>
      </c>
      <c r="K608" s="88" t="str">
        <f t="shared" si="149"/>
        <v/>
      </c>
    </row>
    <row r="609" spans="1:11" x14ac:dyDescent="0.3">
      <c r="A609" s="5" t="s">
        <v>881</v>
      </c>
      <c r="B609" s="6" t="s">
        <v>17</v>
      </c>
      <c r="C609" s="6" t="s">
        <v>94</v>
      </c>
      <c r="D609" s="16" t="s">
        <v>882</v>
      </c>
      <c r="E609" s="53">
        <v>240</v>
      </c>
      <c r="F609" s="54">
        <v>48.21</v>
      </c>
      <c r="G609" s="55">
        <f t="shared" si="152"/>
        <v>11570.4</v>
      </c>
      <c r="H609" s="53">
        <v>240</v>
      </c>
      <c r="I609" s="87"/>
      <c r="J609" s="55">
        <f t="shared" si="153"/>
        <v>0</v>
      </c>
      <c r="K609" s="88" t="str">
        <f t="shared" si="149"/>
        <v/>
      </c>
    </row>
    <row r="610" spans="1:11" x14ac:dyDescent="0.3">
      <c r="A610" s="5" t="s">
        <v>883</v>
      </c>
      <c r="B610" s="6" t="s">
        <v>17</v>
      </c>
      <c r="C610" s="6" t="s">
        <v>94</v>
      </c>
      <c r="D610" s="16" t="s">
        <v>884</v>
      </c>
      <c r="E610" s="53">
        <v>320</v>
      </c>
      <c r="F610" s="54">
        <v>33.21</v>
      </c>
      <c r="G610" s="55">
        <f t="shared" si="152"/>
        <v>10627.2</v>
      </c>
      <c r="H610" s="53">
        <v>320</v>
      </c>
      <c r="I610" s="87"/>
      <c r="J610" s="55">
        <f t="shared" si="153"/>
        <v>0</v>
      </c>
      <c r="K610" s="88" t="str">
        <f t="shared" si="149"/>
        <v/>
      </c>
    </row>
    <row r="611" spans="1:11" ht="20.399999999999999" x14ac:dyDescent="0.3">
      <c r="A611" s="5" t="s">
        <v>885</v>
      </c>
      <c r="B611" s="6" t="s">
        <v>17</v>
      </c>
      <c r="C611" s="6" t="s">
        <v>309</v>
      </c>
      <c r="D611" s="16" t="s">
        <v>886</v>
      </c>
      <c r="E611" s="53">
        <v>240</v>
      </c>
      <c r="F611" s="54">
        <v>18.96</v>
      </c>
      <c r="G611" s="55">
        <f t="shared" si="152"/>
        <v>4550.3999999999996</v>
      </c>
      <c r="H611" s="53">
        <v>240</v>
      </c>
      <c r="I611" s="87"/>
      <c r="J611" s="55">
        <f t="shared" si="153"/>
        <v>0</v>
      </c>
      <c r="K611" s="88" t="str">
        <f t="shared" si="149"/>
        <v/>
      </c>
    </row>
    <row r="612" spans="1:11" ht="20.399999999999999" x14ac:dyDescent="0.3">
      <c r="A612" s="5" t="s">
        <v>887</v>
      </c>
      <c r="B612" s="6" t="s">
        <v>17</v>
      </c>
      <c r="C612" s="6" t="s">
        <v>94</v>
      </c>
      <c r="D612" s="16" t="s">
        <v>888</v>
      </c>
      <c r="E612" s="53">
        <v>320</v>
      </c>
      <c r="F612" s="54">
        <v>23.29</v>
      </c>
      <c r="G612" s="55">
        <f t="shared" si="152"/>
        <v>7452.8</v>
      </c>
      <c r="H612" s="53">
        <v>320</v>
      </c>
      <c r="I612" s="87"/>
      <c r="J612" s="55">
        <f t="shared" si="153"/>
        <v>0</v>
      </c>
      <c r="K612" s="88" t="str">
        <f t="shared" si="149"/>
        <v/>
      </c>
    </row>
    <row r="613" spans="1:11" ht="20.399999999999999" x14ac:dyDescent="0.3">
      <c r="A613" s="5" t="s">
        <v>889</v>
      </c>
      <c r="B613" s="6" t="s">
        <v>17</v>
      </c>
      <c r="C613" s="6" t="s">
        <v>309</v>
      </c>
      <c r="D613" s="16" t="s">
        <v>890</v>
      </c>
      <c r="E613" s="53">
        <v>2</v>
      </c>
      <c r="F613" s="54">
        <v>940.78</v>
      </c>
      <c r="G613" s="55">
        <f t="shared" si="152"/>
        <v>1881.56</v>
      </c>
      <c r="H613" s="53">
        <v>2</v>
      </c>
      <c r="I613" s="87"/>
      <c r="J613" s="55">
        <f t="shared" si="153"/>
        <v>0</v>
      </c>
      <c r="K613" s="88" t="str">
        <f t="shared" si="149"/>
        <v/>
      </c>
    </row>
    <row r="614" spans="1:11" ht="20.399999999999999" x14ac:dyDescent="0.3">
      <c r="A614" s="5" t="s">
        <v>891</v>
      </c>
      <c r="B614" s="6" t="s">
        <v>17</v>
      </c>
      <c r="C614" s="6" t="s">
        <v>309</v>
      </c>
      <c r="D614" s="16" t="s">
        <v>892</v>
      </c>
      <c r="E614" s="53">
        <v>2</v>
      </c>
      <c r="F614" s="54">
        <v>812.39</v>
      </c>
      <c r="G614" s="55">
        <f t="shared" si="152"/>
        <v>1624.78</v>
      </c>
      <c r="H614" s="53">
        <v>2</v>
      </c>
      <c r="I614" s="87"/>
      <c r="J614" s="55">
        <f t="shared" si="153"/>
        <v>0</v>
      </c>
      <c r="K614" s="88" t="str">
        <f t="shared" si="149"/>
        <v/>
      </c>
    </row>
    <row r="615" spans="1:11" ht="30.6" x14ac:dyDescent="0.3">
      <c r="A615" s="5" t="s">
        <v>893</v>
      </c>
      <c r="B615" s="6" t="s">
        <v>17</v>
      </c>
      <c r="C615" s="6" t="s">
        <v>309</v>
      </c>
      <c r="D615" s="16" t="s">
        <v>894</v>
      </c>
      <c r="E615" s="53">
        <v>4</v>
      </c>
      <c r="F615" s="54">
        <v>599.02</v>
      </c>
      <c r="G615" s="55">
        <f t="shared" si="152"/>
        <v>2396.08</v>
      </c>
      <c r="H615" s="53">
        <v>4</v>
      </c>
      <c r="I615" s="87"/>
      <c r="J615" s="55">
        <f t="shared" si="153"/>
        <v>0</v>
      </c>
      <c r="K615" s="88" t="str">
        <f t="shared" si="149"/>
        <v/>
      </c>
    </row>
    <row r="616" spans="1:11" ht="20.399999999999999" x14ac:dyDescent="0.3">
      <c r="A616" s="5" t="s">
        <v>895</v>
      </c>
      <c r="B616" s="6" t="s">
        <v>17</v>
      </c>
      <c r="C616" s="6" t="s">
        <v>309</v>
      </c>
      <c r="D616" s="16" t="s">
        <v>896</v>
      </c>
      <c r="E616" s="53">
        <v>4</v>
      </c>
      <c r="F616" s="54">
        <v>495.66</v>
      </c>
      <c r="G616" s="55">
        <f t="shared" si="152"/>
        <v>1982.64</v>
      </c>
      <c r="H616" s="53">
        <v>4</v>
      </c>
      <c r="I616" s="87"/>
      <c r="J616" s="55">
        <f t="shared" si="153"/>
        <v>0</v>
      </c>
      <c r="K616" s="88" t="str">
        <f t="shared" si="149"/>
        <v/>
      </c>
    </row>
    <row r="617" spans="1:11" x14ac:dyDescent="0.3">
      <c r="A617" s="7"/>
      <c r="B617" s="7"/>
      <c r="C617" s="7"/>
      <c r="D617" s="17" t="s">
        <v>897</v>
      </c>
      <c r="E617" s="53">
        <v>1</v>
      </c>
      <c r="F617" s="56">
        <f>SUM(G599:G616)</f>
        <v>68329.759999999995</v>
      </c>
      <c r="G617" s="57">
        <f t="shared" si="152"/>
        <v>68329.759999999995</v>
      </c>
      <c r="H617" s="53">
        <v>1</v>
      </c>
      <c r="I617" s="56">
        <f>SUM(J599:J616)</f>
        <v>0</v>
      </c>
      <c r="J617" s="57">
        <f t="shared" si="153"/>
        <v>0</v>
      </c>
      <c r="K617" s="88" t="str">
        <f t="shared" si="149"/>
        <v/>
      </c>
    </row>
    <row r="618" spans="1:11" ht="1.05" customHeight="1" x14ac:dyDescent="0.3">
      <c r="A618" s="8"/>
      <c r="B618" s="8"/>
      <c r="C618" s="8"/>
      <c r="D618" s="18"/>
      <c r="E618" s="58"/>
      <c r="F618" s="8"/>
      <c r="G618" s="59"/>
      <c r="H618" s="58"/>
      <c r="I618" s="8"/>
      <c r="J618" s="59"/>
      <c r="K618" s="88" t="str">
        <f t="shared" si="149"/>
        <v/>
      </c>
    </row>
    <row r="619" spans="1:11" x14ac:dyDescent="0.3">
      <c r="A619" s="7"/>
      <c r="B619" s="7"/>
      <c r="C619" s="7"/>
      <c r="D619" s="17" t="s">
        <v>898</v>
      </c>
      <c r="E619" s="53">
        <v>1</v>
      </c>
      <c r="F619" s="56">
        <f>G542+G553+G598</f>
        <v>318463.03000000003</v>
      </c>
      <c r="G619" s="57">
        <f>ROUND(E619*F619,2)</f>
        <v>318463.03000000003</v>
      </c>
      <c r="H619" s="53">
        <v>1</v>
      </c>
      <c r="I619" s="56">
        <f>J542+J553+J598</f>
        <v>0</v>
      </c>
      <c r="J619" s="57">
        <f>ROUND(H619*I619,2)</f>
        <v>0</v>
      </c>
      <c r="K619" s="88" t="str">
        <f t="shared" si="149"/>
        <v/>
      </c>
    </row>
    <row r="620" spans="1:11" ht="1.05" customHeight="1" x14ac:dyDescent="0.3">
      <c r="A620" s="8"/>
      <c r="B620" s="8"/>
      <c r="C620" s="8"/>
      <c r="D620" s="18"/>
      <c r="E620" s="58"/>
      <c r="F620" s="8"/>
      <c r="G620" s="59"/>
      <c r="H620" s="58"/>
      <c r="I620" s="8"/>
      <c r="J620" s="59"/>
      <c r="K620" s="88" t="str">
        <f t="shared" si="149"/>
        <v/>
      </c>
    </row>
    <row r="621" spans="1:11" x14ac:dyDescent="0.3">
      <c r="A621" s="7"/>
      <c r="B621" s="7"/>
      <c r="C621" s="7"/>
      <c r="D621" s="17" t="s">
        <v>899</v>
      </c>
      <c r="E621" s="66">
        <v>1</v>
      </c>
      <c r="F621" s="56">
        <f>G411+G494+G541</f>
        <v>457864.5</v>
      </c>
      <c r="G621" s="57">
        <f>ROUND(E621*F621,2)</f>
        <v>457864.5</v>
      </c>
      <c r="H621" s="66">
        <v>1</v>
      </c>
      <c r="I621" s="56">
        <f>J411+J494+J541</f>
        <v>0</v>
      </c>
      <c r="J621" s="57">
        <f>ROUND(H621*I621,2)</f>
        <v>0</v>
      </c>
      <c r="K621" s="88" t="str">
        <f t="shared" si="149"/>
        <v/>
      </c>
    </row>
    <row r="622" spans="1:11" ht="1.05" customHeight="1" x14ac:dyDescent="0.3">
      <c r="A622" s="8"/>
      <c r="B622" s="8"/>
      <c r="C622" s="8"/>
      <c r="D622" s="18"/>
      <c r="E622" s="58"/>
      <c r="F622" s="8"/>
      <c r="G622" s="59"/>
      <c r="H622" s="58"/>
      <c r="I622" s="8"/>
      <c r="J622" s="59"/>
      <c r="K622" s="88" t="str">
        <f t="shared" si="149"/>
        <v/>
      </c>
    </row>
    <row r="623" spans="1:11" x14ac:dyDescent="0.3">
      <c r="A623" s="2" t="s">
        <v>900</v>
      </c>
      <c r="B623" s="2" t="s">
        <v>9</v>
      </c>
      <c r="C623" s="2" t="s">
        <v>10</v>
      </c>
      <c r="D623" s="13" t="s">
        <v>901</v>
      </c>
      <c r="E623" s="44">
        <f t="shared" ref="E623:J623" si="154">E785</f>
        <v>1</v>
      </c>
      <c r="F623" s="45">
        <f t="shared" si="154"/>
        <v>73195.83</v>
      </c>
      <c r="G623" s="46">
        <f t="shared" si="154"/>
        <v>73195.83</v>
      </c>
      <c r="H623" s="44">
        <f t="shared" si="154"/>
        <v>1</v>
      </c>
      <c r="I623" s="45">
        <f t="shared" si="154"/>
        <v>73195.83</v>
      </c>
      <c r="J623" s="46">
        <f t="shared" si="154"/>
        <v>73195.83</v>
      </c>
      <c r="K623" s="88" t="str">
        <f t="shared" si="149"/>
        <v/>
      </c>
    </row>
    <row r="624" spans="1:11" x14ac:dyDescent="0.3">
      <c r="A624" s="3" t="s">
        <v>902</v>
      </c>
      <c r="B624" s="3" t="s">
        <v>9</v>
      </c>
      <c r="C624" s="3" t="s">
        <v>10</v>
      </c>
      <c r="D624" s="14" t="s">
        <v>903</v>
      </c>
      <c r="E624" s="47">
        <f t="shared" ref="E624:J624" si="155">E656</f>
        <v>1</v>
      </c>
      <c r="F624" s="48">
        <f t="shared" si="155"/>
        <v>5074.24</v>
      </c>
      <c r="G624" s="49">
        <f t="shared" si="155"/>
        <v>5074.24</v>
      </c>
      <c r="H624" s="47">
        <f t="shared" si="155"/>
        <v>1</v>
      </c>
      <c r="I624" s="48">
        <f t="shared" si="155"/>
        <v>5074.24</v>
      </c>
      <c r="J624" s="49">
        <f t="shared" si="155"/>
        <v>5074.24</v>
      </c>
      <c r="K624" s="88" t="str">
        <f t="shared" si="149"/>
        <v/>
      </c>
    </row>
    <row r="625" spans="1:11" x14ac:dyDescent="0.3">
      <c r="A625" s="4" t="s">
        <v>904</v>
      </c>
      <c r="B625" s="4" t="s">
        <v>9</v>
      </c>
      <c r="C625" s="4" t="s">
        <v>10</v>
      </c>
      <c r="D625" s="15" t="s">
        <v>905</v>
      </c>
      <c r="E625" s="50">
        <f t="shared" ref="E625:J625" si="156">E633</f>
        <v>1</v>
      </c>
      <c r="F625" s="51">
        <f t="shared" si="156"/>
        <v>1095.0999999999999</v>
      </c>
      <c r="G625" s="52">
        <f t="shared" si="156"/>
        <v>1095.0999999999999</v>
      </c>
      <c r="H625" s="50">
        <f t="shared" si="156"/>
        <v>1</v>
      </c>
      <c r="I625" s="51">
        <f t="shared" si="156"/>
        <v>1095.0999999999999</v>
      </c>
      <c r="J625" s="52">
        <f t="shared" si="156"/>
        <v>1095.0999999999999</v>
      </c>
      <c r="K625" s="88" t="str">
        <f t="shared" si="149"/>
        <v/>
      </c>
    </row>
    <row r="626" spans="1:11" x14ac:dyDescent="0.3">
      <c r="A626" s="5" t="s">
        <v>906</v>
      </c>
      <c r="B626" s="6" t="s">
        <v>17</v>
      </c>
      <c r="C626" s="6" t="s">
        <v>10</v>
      </c>
      <c r="D626" s="16" t="s">
        <v>907</v>
      </c>
      <c r="E626" s="53">
        <v>20</v>
      </c>
      <c r="F626" s="54">
        <v>10.09</v>
      </c>
      <c r="G626" s="55">
        <f t="shared" ref="G626:G633" si="157">ROUND(E626*F626,2)</f>
        <v>201.8</v>
      </c>
      <c r="H626" s="53">
        <v>20</v>
      </c>
      <c r="I626" s="54">
        <v>10.09</v>
      </c>
      <c r="J626" s="55">
        <f t="shared" ref="J626:J633" si="158">ROUND(H626*I626,2)</f>
        <v>201.8</v>
      </c>
      <c r="K626" s="88" t="str">
        <f t="shared" si="149"/>
        <v/>
      </c>
    </row>
    <row r="627" spans="1:11" ht="30.6" x14ac:dyDescent="0.3">
      <c r="A627" s="5" t="s">
        <v>908</v>
      </c>
      <c r="B627" s="6" t="s">
        <v>17</v>
      </c>
      <c r="C627" s="6" t="s">
        <v>10</v>
      </c>
      <c r="D627" s="16" t="s">
        <v>909</v>
      </c>
      <c r="E627" s="53">
        <v>100</v>
      </c>
      <c r="F627" s="54">
        <v>0.39</v>
      </c>
      <c r="G627" s="55">
        <f t="shared" si="157"/>
        <v>39</v>
      </c>
      <c r="H627" s="53">
        <v>100</v>
      </c>
      <c r="I627" s="54">
        <v>0.39</v>
      </c>
      <c r="J627" s="55">
        <f t="shared" si="158"/>
        <v>39</v>
      </c>
      <c r="K627" s="88" t="str">
        <f t="shared" si="149"/>
        <v/>
      </c>
    </row>
    <row r="628" spans="1:11" x14ac:dyDescent="0.3">
      <c r="A628" s="5" t="s">
        <v>910</v>
      </c>
      <c r="B628" s="6" t="s">
        <v>17</v>
      </c>
      <c r="C628" s="6" t="s">
        <v>18</v>
      </c>
      <c r="D628" s="16" t="s">
        <v>911</v>
      </c>
      <c r="E628" s="53">
        <v>100</v>
      </c>
      <c r="F628" s="54">
        <v>1.86</v>
      </c>
      <c r="G628" s="55">
        <f t="shared" si="157"/>
        <v>186</v>
      </c>
      <c r="H628" s="53">
        <v>100</v>
      </c>
      <c r="I628" s="54">
        <v>1.86</v>
      </c>
      <c r="J628" s="55">
        <f t="shared" si="158"/>
        <v>186</v>
      </c>
      <c r="K628" s="88" t="str">
        <f t="shared" si="149"/>
        <v/>
      </c>
    </row>
    <row r="629" spans="1:11" x14ac:dyDescent="0.3">
      <c r="A629" s="5" t="s">
        <v>912</v>
      </c>
      <c r="B629" s="6" t="s">
        <v>17</v>
      </c>
      <c r="C629" s="6" t="s">
        <v>18</v>
      </c>
      <c r="D629" s="16" t="s">
        <v>913</v>
      </c>
      <c r="E629" s="53">
        <v>100</v>
      </c>
      <c r="F629" s="54">
        <v>1.21</v>
      </c>
      <c r="G629" s="55">
        <f t="shared" si="157"/>
        <v>121</v>
      </c>
      <c r="H629" s="53">
        <v>100</v>
      </c>
      <c r="I629" s="54">
        <v>1.21</v>
      </c>
      <c r="J629" s="55">
        <f t="shared" si="158"/>
        <v>121</v>
      </c>
      <c r="K629" s="88" t="str">
        <f t="shared" si="149"/>
        <v/>
      </c>
    </row>
    <row r="630" spans="1:11" x14ac:dyDescent="0.3">
      <c r="A630" s="5" t="s">
        <v>914</v>
      </c>
      <c r="B630" s="6" t="s">
        <v>17</v>
      </c>
      <c r="C630" s="6" t="s">
        <v>18</v>
      </c>
      <c r="D630" s="16" t="s">
        <v>915</v>
      </c>
      <c r="E630" s="53">
        <v>20</v>
      </c>
      <c r="F630" s="54">
        <v>14.53</v>
      </c>
      <c r="G630" s="55">
        <f t="shared" si="157"/>
        <v>290.60000000000002</v>
      </c>
      <c r="H630" s="53">
        <v>20</v>
      </c>
      <c r="I630" s="54">
        <v>14.53</v>
      </c>
      <c r="J630" s="55">
        <f t="shared" si="158"/>
        <v>290.60000000000002</v>
      </c>
      <c r="K630" s="88" t="str">
        <f t="shared" si="149"/>
        <v/>
      </c>
    </row>
    <row r="631" spans="1:11" x14ac:dyDescent="0.3">
      <c r="A631" s="5" t="s">
        <v>916</v>
      </c>
      <c r="B631" s="6" t="s">
        <v>17</v>
      </c>
      <c r="C631" s="6" t="s">
        <v>10</v>
      </c>
      <c r="D631" s="16" t="s">
        <v>917</v>
      </c>
      <c r="E631" s="53">
        <v>20</v>
      </c>
      <c r="F631" s="54">
        <v>11.29</v>
      </c>
      <c r="G631" s="55">
        <f t="shared" si="157"/>
        <v>225.8</v>
      </c>
      <c r="H631" s="53">
        <v>20</v>
      </c>
      <c r="I631" s="54">
        <v>11.29</v>
      </c>
      <c r="J631" s="55">
        <f t="shared" si="158"/>
        <v>225.8</v>
      </c>
      <c r="K631" s="88" t="str">
        <f t="shared" si="149"/>
        <v/>
      </c>
    </row>
    <row r="632" spans="1:11" x14ac:dyDescent="0.3">
      <c r="A632" s="5" t="s">
        <v>918</v>
      </c>
      <c r="B632" s="6" t="s">
        <v>17</v>
      </c>
      <c r="C632" s="6" t="s">
        <v>10</v>
      </c>
      <c r="D632" s="16" t="s">
        <v>919</v>
      </c>
      <c r="E632" s="53">
        <v>2</v>
      </c>
      <c r="F632" s="54">
        <v>15.45</v>
      </c>
      <c r="G632" s="55">
        <f t="shared" si="157"/>
        <v>30.9</v>
      </c>
      <c r="H632" s="53">
        <v>2</v>
      </c>
      <c r="I632" s="54">
        <v>15.45</v>
      </c>
      <c r="J632" s="55">
        <f t="shared" si="158"/>
        <v>30.9</v>
      </c>
      <c r="K632" s="88" t="str">
        <f t="shared" si="149"/>
        <v/>
      </c>
    </row>
    <row r="633" spans="1:11" x14ac:dyDescent="0.3">
      <c r="A633" s="7"/>
      <c r="B633" s="7"/>
      <c r="C633" s="7"/>
      <c r="D633" s="17" t="s">
        <v>920</v>
      </c>
      <c r="E633" s="53">
        <v>1</v>
      </c>
      <c r="F633" s="56">
        <f>SUM(G626:G632)</f>
        <v>1095.0999999999999</v>
      </c>
      <c r="G633" s="57">
        <f t="shared" si="157"/>
        <v>1095.0999999999999</v>
      </c>
      <c r="H633" s="53">
        <v>1</v>
      </c>
      <c r="I633" s="56">
        <f>SUM(J626:J632)</f>
        <v>1095.0999999999999</v>
      </c>
      <c r="J633" s="57">
        <f t="shared" si="158"/>
        <v>1095.0999999999999</v>
      </c>
      <c r="K633" s="88" t="str">
        <f t="shared" si="149"/>
        <v/>
      </c>
    </row>
    <row r="634" spans="1:11" ht="1.05" customHeight="1" x14ac:dyDescent="0.3">
      <c r="A634" s="8"/>
      <c r="B634" s="8"/>
      <c r="C634" s="8"/>
      <c r="D634" s="18"/>
      <c r="E634" s="58"/>
      <c r="F634" s="8"/>
      <c r="G634" s="59"/>
      <c r="H634" s="58"/>
      <c r="I634" s="8"/>
      <c r="J634" s="59"/>
      <c r="K634" s="88" t="str">
        <f t="shared" si="149"/>
        <v/>
      </c>
    </row>
    <row r="635" spans="1:11" x14ac:dyDescent="0.3">
      <c r="A635" s="4" t="s">
        <v>921</v>
      </c>
      <c r="B635" s="4" t="s">
        <v>9</v>
      </c>
      <c r="C635" s="4" t="s">
        <v>10</v>
      </c>
      <c r="D635" s="15" t="s">
        <v>922</v>
      </c>
      <c r="E635" s="67">
        <v>1</v>
      </c>
      <c r="F635" s="68">
        <v>85.5</v>
      </c>
      <c r="G635" s="52">
        <f>ROUND(E635*F635,2)</f>
        <v>85.5</v>
      </c>
      <c r="H635" s="67">
        <v>1</v>
      </c>
      <c r="I635" s="68">
        <v>85.5</v>
      </c>
      <c r="J635" s="52">
        <f>ROUND(H635*I635,2)</f>
        <v>85.5</v>
      </c>
      <c r="K635" s="88" t="str">
        <f t="shared" si="149"/>
        <v/>
      </c>
    </row>
    <row r="636" spans="1:11" x14ac:dyDescent="0.3">
      <c r="A636" s="4" t="s">
        <v>923</v>
      </c>
      <c r="B636" s="4" t="s">
        <v>9</v>
      </c>
      <c r="C636" s="4" t="s">
        <v>10</v>
      </c>
      <c r="D636" s="15" t="s">
        <v>924</v>
      </c>
      <c r="E636" s="50">
        <f t="shared" ref="E636:J636" si="159">E641</f>
        <v>1</v>
      </c>
      <c r="F636" s="51">
        <f t="shared" si="159"/>
        <v>3145.44</v>
      </c>
      <c r="G636" s="52">
        <f t="shared" si="159"/>
        <v>3145.44</v>
      </c>
      <c r="H636" s="50">
        <f t="shared" si="159"/>
        <v>1</v>
      </c>
      <c r="I636" s="51">
        <f t="shared" si="159"/>
        <v>3145.44</v>
      </c>
      <c r="J636" s="52">
        <f t="shared" si="159"/>
        <v>3145.44</v>
      </c>
      <c r="K636" s="88" t="str">
        <f t="shared" si="149"/>
        <v/>
      </c>
    </row>
    <row r="637" spans="1:11" x14ac:dyDescent="0.3">
      <c r="A637" s="5" t="s">
        <v>925</v>
      </c>
      <c r="B637" s="6" t="s">
        <v>17</v>
      </c>
      <c r="C637" s="6" t="s">
        <v>10</v>
      </c>
      <c r="D637" s="16" t="s">
        <v>926</v>
      </c>
      <c r="E637" s="53">
        <v>6</v>
      </c>
      <c r="F637" s="54">
        <v>508.8</v>
      </c>
      <c r="G637" s="55">
        <f>ROUND(E637*F637,2)</f>
        <v>3052.8</v>
      </c>
      <c r="H637" s="53">
        <v>6</v>
      </c>
      <c r="I637" s="54">
        <v>508.8</v>
      </c>
      <c r="J637" s="55">
        <f>ROUND(H637*I637,2)</f>
        <v>3052.8</v>
      </c>
      <c r="K637" s="88" t="str">
        <f t="shared" si="149"/>
        <v/>
      </c>
    </row>
    <row r="638" spans="1:11" x14ac:dyDescent="0.3">
      <c r="A638" s="5" t="s">
        <v>927</v>
      </c>
      <c r="B638" s="6" t="s">
        <v>17</v>
      </c>
      <c r="C638" s="6" t="s">
        <v>10</v>
      </c>
      <c r="D638" s="16" t="s">
        <v>928</v>
      </c>
      <c r="E638" s="53">
        <v>20</v>
      </c>
      <c r="F638" s="54">
        <v>3.46</v>
      </c>
      <c r="G638" s="55">
        <f>ROUND(E638*F638,2)</f>
        <v>69.2</v>
      </c>
      <c r="H638" s="53">
        <v>20</v>
      </c>
      <c r="I638" s="54">
        <v>3.46</v>
      </c>
      <c r="J638" s="55">
        <f>ROUND(H638*I638,2)</f>
        <v>69.2</v>
      </c>
      <c r="K638" s="88" t="str">
        <f t="shared" si="149"/>
        <v/>
      </c>
    </row>
    <row r="639" spans="1:11" x14ac:dyDescent="0.3">
      <c r="A639" s="5" t="s">
        <v>929</v>
      </c>
      <c r="B639" s="6" t="s">
        <v>17</v>
      </c>
      <c r="C639" s="6" t="s">
        <v>18</v>
      </c>
      <c r="D639" s="16" t="s">
        <v>930</v>
      </c>
      <c r="E639" s="53">
        <v>2</v>
      </c>
      <c r="F639" s="54">
        <v>11.72</v>
      </c>
      <c r="G639" s="55">
        <f>ROUND(E639*F639,2)</f>
        <v>23.44</v>
      </c>
      <c r="H639" s="53">
        <v>2</v>
      </c>
      <c r="I639" s="54">
        <v>11.72</v>
      </c>
      <c r="J639" s="55">
        <f>ROUND(H639*I639,2)</f>
        <v>23.44</v>
      </c>
      <c r="K639" s="88" t="str">
        <f t="shared" si="149"/>
        <v/>
      </c>
    </row>
    <row r="640" spans="1:11" x14ac:dyDescent="0.3">
      <c r="A640" s="5" t="s">
        <v>931</v>
      </c>
      <c r="B640" s="6" t="s">
        <v>17</v>
      </c>
      <c r="C640" s="6" t="s">
        <v>10</v>
      </c>
      <c r="D640" s="16" t="s">
        <v>932</v>
      </c>
      <c r="E640" s="53">
        <v>0</v>
      </c>
      <c r="F640" s="54">
        <v>10.34</v>
      </c>
      <c r="G640" s="55">
        <f>ROUND(E640*F640,2)</f>
        <v>0</v>
      </c>
      <c r="H640" s="53">
        <v>0</v>
      </c>
      <c r="I640" s="54">
        <v>10.34</v>
      </c>
      <c r="J640" s="55">
        <f>ROUND(H640*I640,2)</f>
        <v>0</v>
      </c>
      <c r="K640" s="88" t="str">
        <f t="shared" si="149"/>
        <v/>
      </c>
    </row>
    <row r="641" spans="1:11" x14ac:dyDescent="0.3">
      <c r="A641" s="7"/>
      <c r="B641" s="7"/>
      <c r="C641" s="7"/>
      <c r="D641" s="17" t="s">
        <v>933</v>
      </c>
      <c r="E641" s="53">
        <v>1</v>
      </c>
      <c r="F641" s="56">
        <f>SUM(G637:G640)</f>
        <v>3145.44</v>
      </c>
      <c r="G641" s="57">
        <f>ROUND(E641*F641,2)</f>
        <v>3145.44</v>
      </c>
      <c r="H641" s="53">
        <v>1</v>
      </c>
      <c r="I641" s="56">
        <f>SUM(J637:J640)</f>
        <v>3145.44</v>
      </c>
      <c r="J641" s="57">
        <f>ROUND(H641*I641,2)</f>
        <v>3145.44</v>
      </c>
      <c r="K641" s="88" t="str">
        <f t="shared" si="149"/>
        <v/>
      </c>
    </row>
    <row r="642" spans="1:11" ht="1.05" customHeight="1" x14ac:dyDescent="0.3">
      <c r="A642" s="8"/>
      <c r="B642" s="8"/>
      <c r="C642" s="8"/>
      <c r="D642" s="18"/>
      <c r="E642" s="58"/>
      <c r="F642" s="8"/>
      <c r="G642" s="59"/>
      <c r="H642" s="58"/>
      <c r="I642" s="8"/>
      <c r="J642" s="59"/>
      <c r="K642" s="88" t="str">
        <f t="shared" si="149"/>
        <v/>
      </c>
    </row>
    <row r="643" spans="1:11" x14ac:dyDescent="0.3">
      <c r="A643" s="4" t="s">
        <v>934</v>
      </c>
      <c r="B643" s="4" t="s">
        <v>9</v>
      </c>
      <c r="C643" s="4" t="s">
        <v>10</v>
      </c>
      <c r="D643" s="15" t="s">
        <v>935</v>
      </c>
      <c r="E643" s="50">
        <f t="shared" ref="E643:J643" si="160">E646</f>
        <v>1</v>
      </c>
      <c r="F643" s="51">
        <f t="shared" si="160"/>
        <v>748.2</v>
      </c>
      <c r="G643" s="52">
        <f t="shared" si="160"/>
        <v>748.2</v>
      </c>
      <c r="H643" s="50">
        <f t="shared" si="160"/>
        <v>1</v>
      </c>
      <c r="I643" s="51">
        <f t="shared" si="160"/>
        <v>748.2</v>
      </c>
      <c r="J643" s="52">
        <f t="shared" si="160"/>
        <v>748.2</v>
      </c>
      <c r="K643" s="88" t="str">
        <f t="shared" si="149"/>
        <v/>
      </c>
    </row>
    <row r="644" spans="1:11" x14ac:dyDescent="0.3">
      <c r="A644" s="5" t="s">
        <v>936</v>
      </c>
      <c r="B644" s="6" t="s">
        <v>17</v>
      </c>
      <c r="C644" s="6" t="s">
        <v>10</v>
      </c>
      <c r="D644" s="16" t="s">
        <v>937</v>
      </c>
      <c r="E644" s="53">
        <v>10</v>
      </c>
      <c r="F644" s="54">
        <v>11.64</v>
      </c>
      <c r="G644" s="55">
        <f>ROUND(E644*F644,2)</f>
        <v>116.4</v>
      </c>
      <c r="H644" s="53">
        <v>10</v>
      </c>
      <c r="I644" s="54">
        <v>11.64</v>
      </c>
      <c r="J644" s="55">
        <f>ROUND(H644*I644,2)</f>
        <v>116.4</v>
      </c>
      <c r="K644" s="88" t="str">
        <f t="shared" si="149"/>
        <v/>
      </c>
    </row>
    <row r="645" spans="1:11" x14ac:dyDescent="0.3">
      <c r="A645" s="5" t="s">
        <v>938</v>
      </c>
      <c r="B645" s="6" t="s">
        <v>17</v>
      </c>
      <c r="C645" s="6" t="s">
        <v>10</v>
      </c>
      <c r="D645" s="16" t="s">
        <v>939</v>
      </c>
      <c r="E645" s="53">
        <v>20</v>
      </c>
      <c r="F645" s="54">
        <v>31.59</v>
      </c>
      <c r="G645" s="55">
        <f>ROUND(E645*F645,2)</f>
        <v>631.79999999999995</v>
      </c>
      <c r="H645" s="53">
        <v>20</v>
      </c>
      <c r="I645" s="54">
        <v>31.59</v>
      </c>
      <c r="J645" s="55">
        <f>ROUND(H645*I645,2)</f>
        <v>631.79999999999995</v>
      </c>
      <c r="K645" s="88" t="str">
        <f t="shared" ref="K645:K708" si="161">+IF(AND(I645&lt;&gt;"",I645&gt;F645),"Valor mayor del permitido","")</f>
        <v/>
      </c>
    </row>
    <row r="646" spans="1:11" x14ac:dyDescent="0.3">
      <c r="A646" s="7"/>
      <c r="B646" s="7"/>
      <c r="C646" s="7"/>
      <c r="D646" s="17" t="s">
        <v>940</v>
      </c>
      <c r="E646" s="53">
        <v>1</v>
      </c>
      <c r="F646" s="56">
        <f>SUM(G644:G645)</f>
        <v>748.2</v>
      </c>
      <c r="G646" s="57">
        <f>ROUND(E646*F646,2)</f>
        <v>748.2</v>
      </c>
      <c r="H646" s="53">
        <v>1</v>
      </c>
      <c r="I646" s="56">
        <f>SUM(J644:J645)</f>
        <v>748.2</v>
      </c>
      <c r="J646" s="57">
        <f>ROUND(H646*I646,2)</f>
        <v>748.2</v>
      </c>
      <c r="K646" s="88" t="str">
        <f t="shared" si="161"/>
        <v/>
      </c>
    </row>
    <row r="647" spans="1:11" ht="1.05" customHeight="1" x14ac:dyDescent="0.3">
      <c r="A647" s="8"/>
      <c r="B647" s="8"/>
      <c r="C647" s="8"/>
      <c r="D647" s="18"/>
      <c r="E647" s="58"/>
      <c r="F647" s="8"/>
      <c r="G647" s="59"/>
      <c r="H647" s="58"/>
      <c r="I647" s="8"/>
      <c r="J647" s="59"/>
      <c r="K647" s="88" t="str">
        <f t="shared" si="161"/>
        <v/>
      </c>
    </row>
    <row r="648" spans="1:11" x14ac:dyDescent="0.3">
      <c r="A648" s="4" t="s">
        <v>941</v>
      </c>
      <c r="B648" s="4" t="s">
        <v>9</v>
      </c>
      <c r="C648" s="4" t="s">
        <v>10</v>
      </c>
      <c r="D648" s="15" t="s">
        <v>942</v>
      </c>
      <c r="E648" s="50">
        <f t="shared" ref="E648:J648" si="162">E654</f>
        <v>1</v>
      </c>
      <c r="F648" s="51">
        <f t="shared" si="162"/>
        <v>0</v>
      </c>
      <c r="G648" s="52">
        <f t="shared" si="162"/>
        <v>0</v>
      </c>
      <c r="H648" s="50">
        <f t="shared" si="162"/>
        <v>1</v>
      </c>
      <c r="I648" s="51">
        <f t="shared" si="162"/>
        <v>0</v>
      </c>
      <c r="J648" s="52">
        <f t="shared" si="162"/>
        <v>0</v>
      </c>
      <c r="K648" s="88" t="str">
        <f t="shared" si="161"/>
        <v/>
      </c>
    </row>
    <row r="649" spans="1:11" x14ac:dyDescent="0.3">
      <c r="A649" s="5" t="s">
        <v>943</v>
      </c>
      <c r="B649" s="6" t="s">
        <v>17</v>
      </c>
      <c r="C649" s="6" t="s">
        <v>18</v>
      </c>
      <c r="D649" s="16" t="s">
        <v>944</v>
      </c>
      <c r="E649" s="53">
        <v>0</v>
      </c>
      <c r="F649" s="54">
        <v>29.4</v>
      </c>
      <c r="G649" s="55">
        <f t="shared" ref="G649:G654" si="163">ROUND(E649*F649,2)</f>
        <v>0</v>
      </c>
      <c r="H649" s="53">
        <v>0</v>
      </c>
      <c r="I649" s="54">
        <v>29.4</v>
      </c>
      <c r="J649" s="55">
        <f t="shared" ref="J649:J654" si="164">ROUND(H649*I649,2)</f>
        <v>0</v>
      </c>
      <c r="K649" s="88" t="str">
        <f t="shared" si="161"/>
        <v/>
      </c>
    </row>
    <row r="650" spans="1:11" x14ac:dyDescent="0.3">
      <c r="A650" s="5" t="s">
        <v>945</v>
      </c>
      <c r="B650" s="6" t="s">
        <v>17</v>
      </c>
      <c r="C650" s="6" t="s">
        <v>10</v>
      </c>
      <c r="D650" s="16" t="s">
        <v>946</v>
      </c>
      <c r="E650" s="53">
        <v>0</v>
      </c>
      <c r="F650" s="54">
        <v>22.84</v>
      </c>
      <c r="G650" s="55">
        <f t="shared" si="163"/>
        <v>0</v>
      </c>
      <c r="H650" s="53">
        <v>0</v>
      </c>
      <c r="I650" s="54">
        <v>22.84</v>
      </c>
      <c r="J650" s="55">
        <f t="shared" si="164"/>
        <v>0</v>
      </c>
      <c r="K650" s="88" t="str">
        <f t="shared" si="161"/>
        <v/>
      </c>
    </row>
    <row r="651" spans="1:11" ht="20.399999999999999" x14ac:dyDescent="0.3">
      <c r="A651" s="5" t="s">
        <v>947</v>
      </c>
      <c r="B651" s="6" t="s">
        <v>17</v>
      </c>
      <c r="C651" s="6" t="s">
        <v>10</v>
      </c>
      <c r="D651" s="16" t="s">
        <v>948</v>
      </c>
      <c r="E651" s="53">
        <v>0</v>
      </c>
      <c r="F651" s="54">
        <v>8.2799999999999994</v>
      </c>
      <c r="G651" s="55">
        <f t="shared" si="163"/>
        <v>0</v>
      </c>
      <c r="H651" s="53">
        <v>0</v>
      </c>
      <c r="I651" s="54">
        <v>8.2799999999999994</v>
      </c>
      <c r="J651" s="55">
        <f t="shared" si="164"/>
        <v>0</v>
      </c>
      <c r="K651" s="88" t="str">
        <f t="shared" si="161"/>
        <v/>
      </c>
    </row>
    <row r="652" spans="1:11" x14ac:dyDescent="0.3">
      <c r="A652" s="5" t="s">
        <v>949</v>
      </c>
      <c r="B652" s="6" t="s">
        <v>17</v>
      </c>
      <c r="C652" s="6" t="s">
        <v>18</v>
      </c>
      <c r="D652" s="16" t="s">
        <v>950</v>
      </c>
      <c r="E652" s="53">
        <v>0</v>
      </c>
      <c r="F652" s="54">
        <v>6.56</v>
      </c>
      <c r="G652" s="55">
        <f t="shared" si="163"/>
        <v>0</v>
      </c>
      <c r="H652" s="53">
        <v>0</v>
      </c>
      <c r="I652" s="54">
        <v>6.56</v>
      </c>
      <c r="J652" s="55">
        <f t="shared" si="164"/>
        <v>0</v>
      </c>
      <c r="K652" s="88" t="str">
        <f t="shared" si="161"/>
        <v/>
      </c>
    </row>
    <row r="653" spans="1:11" x14ac:dyDescent="0.3">
      <c r="A653" s="5" t="s">
        <v>951</v>
      </c>
      <c r="B653" s="6" t="s">
        <v>17</v>
      </c>
      <c r="C653" s="6" t="s">
        <v>10</v>
      </c>
      <c r="D653" s="16" t="s">
        <v>952</v>
      </c>
      <c r="E653" s="53">
        <v>0</v>
      </c>
      <c r="F653" s="54">
        <v>6.69</v>
      </c>
      <c r="G653" s="55">
        <f t="shared" si="163"/>
        <v>0</v>
      </c>
      <c r="H653" s="53">
        <v>0</v>
      </c>
      <c r="I653" s="54">
        <v>6.69</v>
      </c>
      <c r="J653" s="55">
        <f t="shared" si="164"/>
        <v>0</v>
      </c>
      <c r="K653" s="88" t="str">
        <f t="shared" si="161"/>
        <v/>
      </c>
    </row>
    <row r="654" spans="1:11" x14ac:dyDescent="0.3">
      <c r="A654" s="7"/>
      <c r="B654" s="7"/>
      <c r="C654" s="7"/>
      <c r="D654" s="17" t="s">
        <v>953</v>
      </c>
      <c r="E654" s="53">
        <v>1</v>
      </c>
      <c r="F654" s="54">
        <v>0</v>
      </c>
      <c r="G654" s="57">
        <f t="shared" si="163"/>
        <v>0</v>
      </c>
      <c r="H654" s="53">
        <v>1</v>
      </c>
      <c r="I654" s="54">
        <v>0</v>
      </c>
      <c r="J654" s="57">
        <f t="shared" si="164"/>
        <v>0</v>
      </c>
      <c r="K654" s="88" t="str">
        <f t="shared" si="161"/>
        <v/>
      </c>
    </row>
    <row r="655" spans="1:11" ht="1.05" customHeight="1" x14ac:dyDescent="0.3">
      <c r="A655" s="8"/>
      <c r="B655" s="8"/>
      <c r="C655" s="8"/>
      <c r="D655" s="18"/>
      <c r="E655" s="58"/>
      <c r="F655" s="8"/>
      <c r="G655" s="59"/>
      <c r="H655" s="58"/>
      <c r="I655" s="8"/>
      <c r="J655" s="59"/>
      <c r="K655" s="88" t="str">
        <f t="shared" si="161"/>
        <v/>
      </c>
    </row>
    <row r="656" spans="1:11" x14ac:dyDescent="0.3">
      <c r="A656" s="7"/>
      <c r="B656" s="7"/>
      <c r="C656" s="7"/>
      <c r="D656" s="17" t="s">
        <v>954</v>
      </c>
      <c r="E656" s="53">
        <v>1</v>
      </c>
      <c r="F656" s="56">
        <f>G625+G635+G636+G643+G648</f>
        <v>5074.24</v>
      </c>
      <c r="G656" s="57">
        <f>ROUND(E656*F656,2)</f>
        <v>5074.24</v>
      </c>
      <c r="H656" s="53">
        <v>1</v>
      </c>
      <c r="I656" s="56">
        <f>J625+J635+J636+J643+J648</f>
        <v>5074.24</v>
      </c>
      <c r="J656" s="57">
        <f>ROUND(H656*I656,2)</f>
        <v>5074.24</v>
      </c>
      <c r="K656" s="88" t="str">
        <f t="shared" si="161"/>
        <v/>
      </c>
    </row>
    <row r="657" spans="1:11" ht="1.05" customHeight="1" x14ac:dyDescent="0.3">
      <c r="A657" s="8"/>
      <c r="B657" s="8"/>
      <c r="C657" s="8"/>
      <c r="D657" s="18"/>
      <c r="E657" s="58"/>
      <c r="F657" s="8"/>
      <c r="G657" s="59"/>
      <c r="H657" s="58"/>
      <c r="I657" s="8"/>
      <c r="J657" s="59"/>
      <c r="K657" s="88" t="str">
        <f t="shared" si="161"/>
        <v/>
      </c>
    </row>
    <row r="658" spans="1:11" x14ac:dyDescent="0.3">
      <c r="A658" s="3" t="s">
        <v>955</v>
      </c>
      <c r="B658" s="3" t="s">
        <v>9</v>
      </c>
      <c r="C658" s="3" t="s">
        <v>10</v>
      </c>
      <c r="D658" s="14" t="s">
        <v>956</v>
      </c>
      <c r="E658" s="47">
        <f t="shared" ref="E658:J658" si="165">E682</f>
        <v>1</v>
      </c>
      <c r="F658" s="48">
        <f t="shared" si="165"/>
        <v>4475.75</v>
      </c>
      <c r="G658" s="49">
        <f t="shared" si="165"/>
        <v>4475.75</v>
      </c>
      <c r="H658" s="47">
        <f t="shared" si="165"/>
        <v>1</v>
      </c>
      <c r="I658" s="48">
        <f t="shared" si="165"/>
        <v>4475.75</v>
      </c>
      <c r="J658" s="49">
        <f t="shared" si="165"/>
        <v>4475.75</v>
      </c>
      <c r="K658" s="88" t="str">
        <f t="shared" si="161"/>
        <v/>
      </c>
    </row>
    <row r="659" spans="1:11" ht="20.399999999999999" x14ac:dyDescent="0.3">
      <c r="A659" s="4" t="s">
        <v>957</v>
      </c>
      <c r="B659" s="4" t="s">
        <v>9</v>
      </c>
      <c r="C659" s="4" t="s">
        <v>10</v>
      </c>
      <c r="D659" s="15" t="s">
        <v>958</v>
      </c>
      <c r="E659" s="50">
        <f t="shared" ref="E659:J659" si="166">E668</f>
        <v>1</v>
      </c>
      <c r="F659" s="51">
        <f t="shared" si="166"/>
        <v>210.5</v>
      </c>
      <c r="G659" s="52">
        <f t="shared" si="166"/>
        <v>210.5</v>
      </c>
      <c r="H659" s="50">
        <f t="shared" si="166"/>
        <v>1</v>
      </c>
      <c r="I659" s="51">
        <f t="shared" si="166"/>
        <v>210.5</v>
      </c>
      <c r="J659" s="52">
        <f t="shared" si="166"/>
        <v>210.5</v>
      </c>
      <c r="K659" s="88" t="str">
        <f t="shared" si="161"/>
        <v/>
      </c>
    </row>
    <row r="660" spans="1:11" x14ac:dyDescent="0.3">
      <c r="A660" s="5" t="s">
        <v>959</v>
      </c>
      <c r="B660" s="6" t="s">
        <v>17</v>
      </c>
      <c r="C660" s="6" t="s">
        <v>94</v>
      </c>
      <c r="D660" s="16" t="s">
        <v>960</v>
      </c>
      <c r="E660" s="53">
        <v>0</v>
      </c>
      <c r="F660" s="54">
        <v>7.36</v>
      </c>
      <c r="G660" s="55">
        <f t="shared" ref="G660:G668" si="167">ROUND(E660*F660,2)</f>
        <v>0</v>
      </c>
      <c r="H660" s="53">
        <v>0</v>
      </c>
      <c r="I660" s="54">
        <v>7.36</v>
      </c>
      <c r="J660" s="55">
        <f t="shared" ref="J660:J668" si="168">ROUND(H660*I660,2)</f>
        <v>0</v>
      </c>
      <c r="K660" s="88" t="str">
        <f t="shared" si="161"/>
        <v/>
      </c>
    </row>
    <row r="661" spans="1:11" x14ac:dyDescent="0.3">
      <c r="A661" s="5" t="s">
        <v>961</v>
      </c>
      <c r="B661" s="6" t="s">
        <v>17</v>
      </c>
      <c r="C661" s="6" t="s">
        <v>94</v>
      </c>
      <c r="D661" s="16" t="s">
        <v>962</v>
      </c>
      <c r="E661" s="53">
        <v>0</v>
      </c>
      <c r="F661" s="54">
        <v>7.22</v>
      </c>
      <c r="G661" s="55">
        <f t="shared" si="167"/>
        <v>0</v>
      </c>
      <c r="H661" s="53">
        <v>0</v>
      </c>
      <c r="I661" s="54">
        <v>7.22</v>
      </c>
      <c r="J661" s="55">
        <f t="shared" si="168"/>
        <v>0</v>
      </c>
      <c r="K661" s="88" t="str">
        <f t="shared" si="161"/>
        <v/>
      </c>
    </row>
    <row r="662" spans="1:11" x14ac:dyDescent="0.3">
      <c r="A662" s="5" t="s">
        <v>963</v>
      </c>
      <c r="B662" s="6" t="s">
        <v>17</v>
      </c>
      <c r="C662" s="6" t="s">
        <v>94</v>
      </c>
      <c r="D662" s="16" t="s">
        <v>964</v>
      </c>
      <c r="E662" s="53">
        <v>0</v>
      </c>
      <c r="F662" s="54">
        <v>8.98</v>
      </c>
      <c r="G662" s="55">
        <f t="shared" si="167"/>
        <v>0</v>
      </c>
      <c r="H662" s="53">
        <v>0</v>
      </c>
      <c r="I662" s="54">
        <v>8.98</v>
      </c>
      <c r="J662" s="55">
        <f t="shared" si="168"/>
        <v>0</v>
      </c>
      <c r="K662" s="88" t="str">
        <f t="shared" si="161"/>
        <v/>
      </c>
    </row>
    <row r="663" spans="1:11" x14ac:dyDescent="0.3">
      <c r="A663" s="5" t="s">
        <v>965</v>
      </c>
      <c r="B663" s="6" t="s">
        <v>17</v>
      </c>
      <c r="C663" s="6" t="s">
        <v>94</v>
      </c>
      <c r="D663" s="16" t="s">
        <v>966</v>
      </c>
      <c r="E663" s="53">
        <v>10</v>
      </c>
      <c r="F663" s="54">
        <v>21.05</v>
      </c>
      <c r="G663" s="55">
        <f t="shared" si="167"/>
        <v>210.5</v>
      </c>
      <c r="H663" s="53">
        <v>10</v>
      </c>
      <c r="I663" s="54">
        <v>21.05</v>
      </c>
      <c r="J663" s="55">
        <f t="shared" si="168"/>
        <v>210.5</v>
      </c>
      <c r="K663" s="88" t="str">
        <f t="shared" si="161"/>
        <v/>
      </c>
    </row>
    <row r="664" spans="1:11" x14ac:dyDescent="0.3">
      <c r="A664" s="5" t="s">
        <v>967</v>
      </c>
      <c r="B664" s="6" t="s">
        <v>17</v>
      </c>
      <c r="C664" s="6" t="s">
        <v>18</v>
      </c>
      <c r="D664" s="16" t="s">
        <v>968</v>
      </c>
      <c r="E664" s="53">
        <v>0</v>
      </c>
      <c r="F664" s="54">
        <v>43.51</v>
      </c>
      <c r="G664" s="55">
        <f t="shared" si="167"/>
        <v>0</v>
      </c>
      <c r="H664" s="53">
        <v>0</v>
      </c>
      <c r="I664" s="54">
        <v>43.51</v>
      </c>
      <c r="J664" s="55">
        <f t="shared" si="168"/>
        <v>0</v>
      </c>
      <c r="K664" s="88" t="str">
        <f t="shared" si="161"/>
        <v/>
      </c>
    </row>
    <row r="665" spans="1:11" x14ac:dyDescent="0.3">
      <c r="A665" s="5" t="s">
        <v>969</v>
      </c>
      <c r="B665" s="6" t="s">
        <v>17</v>
      </c>
      <c r="C665" s="6" t="s">
        <v>18</v>
      </c>
      <c r="D665" s="16" t="s">
        <v>970</v>
      </c>
      <c r="E665" s="53">
        <v>0</v>
      </c>
      <c r="F665" s="54">
        <v>153.18</v>
      </c>
      <c r="G665" s="55">
        <f t="shared" si="167"/>
        <v>0</v>
      </c>
      <c r="H665" s="53">
        <v>0</v>
      </c>
      <c r="I665" s="54">
        <v>153.18</v>
      </c>
      <c r="J665" s="55">
        <f t="shared" si="168"/>
        <v>0</v>
      </c>
      <c r="K665" s="88" t="str">
        <f t="shared" si="161"/>
        <v/>
      </c>
    </row>
    <row r="666" spans="1:11" ht="20.399999999999999" x14ac:dyDescent="0.3">
      <c r="A666" s="5" t="s">
        <v>971</v>
      </c>
      <c r="B666" s="6" t="s">
        <v>17</v>
      </c>
      <c r="C666" s="6" t="s">
        <v>69</v>
      </c>
      <c r="D666" s="16" t="s">
        <v>972</v>
      </c>
      <c r="E666" s="53">
        <v>0</v>
      </c>
      <c r="F666" s="54">
        <v>23.43</v>
      </c>
      <c r="G666" s="55">
        <f t="shared" si="167"/>
        <v>0</v>
      </c>
      <c r="H666" s="53">
        <v>0</v>
      </c>
      <c r="I666" s="54">
        <v>23.43</v>
      </c>
      <c r="J666" s="55">
        <f t="shared" si="168"/>
        <v>0</v>
      </c>
      <c r="K666" s="88" t="str">
        <f t="shared" si="161"/>
        <v/>
      </c>
    </row>
    <row r="667" spans="1:11" x14ac:dyDescent="0.3">
      <c r="A667" s="5" t="s">
        <v>973</v>
      </c>
      <c r="B667" s="6" t="s">
        <v>17</v>
      </c>
      <c r="C667" s="6" t="s">
        <v>18</v>
      </c>
      <c r="D667" s="16" t="s">
        <v>974</v>
      </c>
      <c r="E667" s="53">
        <v>0</v>
      </c>
      <c r="F667" s="54">
        <v>616.52</v>
      </c>
      <c r="G667" s="55">
        <f t="shared" si="167"/>
        <v>0</v>
      </c>
      <c r="H667" s="53">
        <v>0</v>
      </c>
      <c r="I667" s="54">
        <v>616.52</v>
      </c>
      <c r="J667" s="55">
        <f t="shared" si="168"/>
        <v>0</v>
      </c>
      <c r="K667" s="88" t="str">
        <f t="shared" si="161"/>
        <v/>
      </c>
    </row>
    <row r="668" spans="1:11" x14ac:dyDescent="0.3">
      <c r="A668" s="7"/>
      <c r="B668" s="7"/>
      <c r="C668" s="7"/>
      <c r="D668" s="17" t="s">
        <v>975</v>
      </c>
      <c r="E668" s="53">
        <v>1</v>
      </c>
      <c r="F668" s="56">
        <f>SUM(G660:G667)</f>
        <v>210.5</v>
      </c>
      <c r="G668" s="57">
        <f t="shared" si="167"/>
        <v>210.5</v>
      </c>
      <c r="H668" s="53">
        <v>1</v>
      </c>
      <c r="I668" s="56">
        <f>SUM(J660:J667)</f>
        <v>210.5</v>
      </c>
      <c r="J668" s="57">
        <f t="shared" si="168"/>
        <v>210.5</v>
      </c>
      <c r="K668" s="88" t="str">
        <f t="shared" si="161"/>
        <v/>
      </c>
    </row>
    <row r="669" spans="1:11" ht="1.05" customHeight="1" x14ac:dyDescent="0.3">
      <c r="A669" s="8"/>
      <c r="B669" s="8"/>
      <c r="C669" s="8"/>
      <c r="D669" s="18"/>
      <c r="E669" s="58"/>
      <c r="F669" s="8"/>
      <c r="G669" s="59"/>
      <c r="H669" s="58"/>
      <c r="I669" s="8"/>
      <c r="J669" s="59"/>
      <c r="K669" s="88" t="str">
        <f t="shared" si="161"/>
        <v/>
      </c>
    </row>
    <row r="670" spans="1:11" x14ac:dyDescent="0.3">
      <c r="A670" s="4" t="s">
        <v>976</v>
      </c>
      <c r="B670" s="4" t="s">
        <v>9</v>
      </c>
      <c r="C670" s="4" t="s">
        <v>10</v>
      </c>
      <c r="D670" s="15" t="s">
        <v>977</v>
      </c>
      <c r="E670" s="50">
        <f t="shared" ref="E670:J670" si="169">E672</f>
        <v>1</v>
      </c>
      <c r="F670" s="51">
        <f t="shared" si="169"/>
        <v>234.25</v>
      </c>
      <c r="G670" s="52">
        <f t="shared" si="169"/>
        <v>234.25</v>
      </c>
      <c r="H670" s="50">
        <f t="shared" si="169"/>
        <v>1</v>
      </c>
      <c r="I670" s="51">
        <f t="shared" si="169"/>
        <v>234.25</v>
      </c>
      <c r="J670" s="52">
        <f t="shared" si="169"/>
        <v>234.25</v>
      </c>
      <c r="K670" s="88" t="str">
        <f t="shared" si="161"/>
        <v/>
      </c>
    </row>
    <row r="671" spans="1:11" x14ac:dyDescent="0.3">
      <c r="A671" s="5" t="s">
        <v>978</v>
      </c>
      <c r="B671" s="6" t="s">
        <v>17</v>
      </c>
      <c r="C671" s="6" t="s">
        <v>18</v>
      </c>
      <c r="D671" s="16" t="s">
        <v>979</v>
      </c>
      <c r="E671" s="53">
        <v>25</v>
      </c>
      <c r="F671" s="54">
        <v>9.3699999999999992</v>
      </c>
      <c r="G671" s="55">
        <f>ROUND(E671*F671,2)</f>
        <v>234.25</v>
      </c>
      <c r="H671" s="53">
        <v>25</v>
      </c>
      <c r="I671" s="54">
        <v>9.3699999999999992</v>
      </c>
      <c r="J671" s="55">
        <f>ROUND(H671*I671,2)</f>
        <v>234.25</v>
      </c>
      <c r="K671" s="88" t="str">
        <f t="shared" si="161"/>
        <v/>
      </c>
    </row>
    <row r="672" spans="1:11" x14ac:dyDescent="0.3">
      <c r="A672" s="7"/>
      <c r="B672" s="7"/>
      <c r="C672" s="7"/>
      <c r="D672" s="17" t="s">
        <v>980</v>
      </c>
      <c r="E672" s="53">
        <v>1</v>
      </c>
      <c r="F672" s="56">
        <f>G671</f>
        <v>234.25</v>
      </c>
      <c r="G672" s="57">
        <f>ROUND(E672*F672,2)</f>
        <v>234.25</v>
      </c>
      <c r="H672" s="53">
        <v>1</v>
      </c>
      <c r="I672" s="56">
        <f>J671</f>
        <v>234.25</v>
      </c>
      <c r="J672" s="57">
        <f>ROUND(H672*I672,2)</f>
        <v>234.25</v>
      </c>
      <c r="K672" s="88" t="str">
        <f t="shared" si="161"/>
        <v/>
      </c>
    </row>
    <row r="673" spans="1:11" ht="1.05" customHeight="1" x14ac:dyDescent="0.3">
      <c r="A673" s="8"/>
      <c r="B673" s="8"/>
      <c r="C673" s="8"/>
      <c r="D673" s="18"/>
      <c r="E673" s="58"/>
      <c r="F673" s="8"/>
      <c r="G673" s="59"/>
      <c r="H673" s="58"/>
      <c r="I673" s="8"/>
      <c r="J673" s="59"/>
      <c r="K673" s="88" t="str">
        <f t="shared" si="161"/>
        <v/>
      </c>
    </row>
    <row r="674" spans="1:11" x14ac:dyDescent="0.3">
      <c r="A674" s="4" t="s">
        <v>981</v>
      </c>
      <c r="B674" s="4" t="s">
        <v>9</v>
      </c>
      <c r="C674" s="4" t="s">
        <v>10</v>
      </c>
      <c r="D674" s="15" t="s">
        <v>982</v>
      </c>
      <c r="E674" s="50">
        <f t="shared" ref="E674:J674" si="170">E676</f>
        <v>1</v>
      </c>
      <c r="F674" s="51">
        <f t="shared" si="170"/>
        <v>321</v>
      </c>
      <c r="G674" s="52">
        <f t="shared" si="170"/>
        <v>321</v>
      </c>
      <c r="H674" s="50">
        <f t="shared" si="170"/>
        <v>1</v>
      </c>
      <c r="I674" s="51">
        <f t="shared" si="170"/>
        <v>321</v>
      </c>
      <c r="J674" s="52">
        <f t="shared" si="170"/>
        <v>321</v>
      </c>
      <c r="K674" s="88" t="str">
        <f t="shared" si="161"/>
        <v/>
      </c>
    </row>
    <row r="675" spans="1:11" x14ac:dyDescent="0.3">
      <c r="A675" s="5" t="s">
        <v>983</v>
      </c>
      <c r="B675" s="6" t="s">
        <v>17</v>
      </c>
      <c r="C675" s="6" t="s">
        <v>391</v>
      </c>
      <c r="D675" s="16" t="s">
        <v>984</v>
      </c>
      <c r="E675" s="53">
        <v>100</v>
      </c>
      <c r="F675" s="54">
        <v>3.21</v>
      </c>
      <c r="G675" s="55">
        <f>ROUND(E675*F675,2)</f>
        <v>321</v>
      </c>
      <c r="H675" s="53">
        <v>100</v>
      </c>
      <c r="I675" s="54">
        <v>3.21</v>
      </c>
      <c r="J675" s="55">
        <f>ROUND(H675*I675,2)</f>
        <v>321</v>
      </c>
      <c r="K675" s="88" t="str">
        <f t="shared" si="161"/>
        <v/>
      </c>
    </row>
    <row r="676" spans="1:11" x14ac:dyDescent="0.3">
      <c r="A676" s="7"/>
      <c r="B676" s="7"/>
      <c r="C676" s="7"/>
      <c r="D676" s="17" t="s">
        <v>985</v>
      </c>
      <c r="E676" s="53">
        <v>1</v>
      </c>
      <c r="F676" s="56">
        <f>G675</f>
        <v>321</v>
      </c>
      <c r="G676" s="57">
        <f>ROUND(E676*F676,2)</f>
        <v>321</v>
      </c>
      <c r="H676" s="53">
        <v>1</v>
      </c>
      <c r="I676" s="56">
        <f>J675</f>
        <v>321</v>
      </c>
      <c r="J676" s="57">
        <f>ROUND(H676*I676,2)</f>
        <v>321</v>
      </c>
      <c r="K676" s="88" t="str">
        <f t="shared" si="161"/>
        <v/>
      </c>
    </row>
    <row r="677" spans="1:11" ht="1.05" customHeight="1" x14ac:dyDescent="0.3">
      <c r="A677" s="8"/>
      <c r="B677" s="8"/>
      <c r="C677" s="8"/>
      <c r="D677" s="18"/>
      <c r="E677" s="58"/>
      <c r="F677" s="8"/>
      <c r="G677" s="59"/>
      <c r="H677" s="58"/>
      <c r="I677" s="8"/>
      <c r="J677" s="59"/>
      <c r="K677" s="88" t="str">
        <f t="shared" si="161"/>
        <v/>
      </c>
    </row>
    <row r="678" spans="1:11" x14ac:dyDescent="0.3">
      <c r="A678" s="4" t="s">
        <v>986</v>
      </c>
      <c r="B678" s="4" t="s">
        <v>9</v>
      </c>
      <c r="C678" s="4" t="s">
        <v>10</v>
      </c>
      <c r="D678" s="15" t="s">
        <v>987</v>
      </c>
      <c r="E678" s="50">
        <f t="shared" ref="E678:J678" si="171">E680</f>
        <v>1</v>
      </c>
      <c r="F678" s="51">
        <f t="shared" si="171"/>
        <v>3710</v>
      </c>
      <c r="G678" s="52">
        <f t="shared" si="171"/>
        <v>3710</v>
      </c>
      <c r="H678" s="50">
        <f t="shared" si="171"/>
        <v>1</v>
      </c>
      <c r="I678" s="51">
        <f t="shared" si="171"/>
        <v>3710</v>
      </c>
      <c r="J678" s="52">
        <f t="shared" si="171"/>
        <v>3710</v>
      </c>
      <c r="K678" s="88" t="str">
        <f t="shared" si="161"/>
        <v/>
      </c>
    </row>
    <row r="679" spans="1:11" x14ac:dyDescent="0.3">
      <c r="A679" s="5" t="s">
        <v>988</v>
      </c>
      <c r="B679" s="6" t="s">
        <v>17</v>
      </c>
      <c r="C679" s="6" t="s">
        <v>10</v>
      </c>
      <c r="D679" s="16" t="s">
        <v>989</v>
      </c>
      <c r="E679" s="53">
        <v>20</v>
      </c>
      <c r="F679" s="54">
        <v>185.5</v>
      </c>
      <c r="G679" s="55">
        <f>ROUND(E679*F679,2)</f>
        <v>3710</v>
      </c>
      <c r="H679" s="53">
        <v>20</v>
      </c>
      <c r="I679" s="54">
        <v>185.5</v>
      </c>
      <c r="J679" s="55">
        <f>ROUND(H679*I679,2)</f>
        <v>3710</v>
      </c>
      <c r="K679" s="88" t="str">
        <f t="shared" si="161"/>
        <v/>
      </c>
    </row>
    <row r="680" spans="1:11" x14ac:dyDescent="0.3">
      <c r="A680" s="7"/>
      <c r="B680" s="7"/>
      <c r="C680" s="7"/>
      <c r="D680" s="17" t="s">
        <v>990</v>
      </c>
      <c r="E680" s="53">
        <v>1</v>
      </c>
      <c r="F680" s="56">
        <f>G679</f>
        <v>3710</v>
      </c>
      <c r="G680" s="57">
        <f>ROUND(E680*F680,2)</f>
        <v>3710</v>
      </c>
      <c r="H680" s="53">
        <v>1</v>
      </c>
      <c r="I680" s="56">
        <f>J679</f>
        <v>3710</v>
      </c>
      <c r="J680" s="57">
        <f>ROUND(H680*I680,2)</f>
        <v>3710</v>
      </c>
      <c r="K680" s="88" t="str">
        <f t="shared" si="161"/>
        <v/>
      </c>
    </row>
    <row r="681" spans="1:11" ht="1.05" customHeight="1" x14ac:dyDescent="0.3">
      <c r="A681" s="8"/>
      <c r="B681" s="8"/>
      <c r="C681" s="8"/>
      <c r="D681" s="18"/>
      <c r="E681" s="58"/>
      <c r="F681" s="8"/>
      <c r="G681" s="59"/>
      <c r="H681" s="58"/>
      <c r="I681" s="8"/>
      <c r="J681" s="59"/>
      <c r="K681" s="88" t="str">
        <f t="shared" si="161"/>
        <v/>
      </c>
    </row>
    <row r="682" spans="1:11" x14ac:dyDescent="0.3">
      <c r="A682" s="7"/>
      <c r="B682" s="7"/>
      <c r="C682" s="7"/>
      <c r="D682" s="17" t="s">
        <v>991</v>
      </c>
      <c r="E682" s="53">
        <v>1</v>
      </c>
      <c r="F682" s="56">
        <f>G659+G670+G674+G678</f>
        <v>4475.75</v>
      </c>
      <c r="G682" s="57">
        <f>ROUND(E682*F682,2)</f>
        <v>4475.75</v>
      </c>
      <c r="H682" s="53">
        <v>1</v>
      </c>
      <c r="I682" s="56">
        <f>J659+J670+J674+J678</f>
        <v>4475.75</v>
      </c>
      <c r="J682" s="57">
        <f>ROUND(H682*I682,2)</f>
        <v>4475.75</v>
      </c>
      <c r="K682" s="88" t="str">
        <f t="shared" si="161"/>
        <v/>
      </c>
    </row>
    <row r="683" spans="1:11" ht="1.05" customHeight="1" x14ac:dyDescent="0.3">
      <c r="A683" s="8"/>
      <c r="B683" s="8"/>
      <c r="C683" s="8"/>
      <c r="D683" s="18"/>
      <c r="E683" s="58"/>
      <c r="F683" s="8"/>
      <c r="G683" s="59"/>
      <c r="H683" s="58"/>
      <c r="I683" s="8"/>
      <c r="J683" s="59"/>
      <c r="K683" s="88" t="str">
        <f t="shared" si="161"/>
        <v/>
      </c>
    </row>
    <row r="684" spans="1:11" x14ac:dyDescent="0.3">
      <c r="A684" s="3" t="s">
        <v>992</v>
      </c>
      <c r="B684" s="3" t="s">
        <v>9</v>
      </c>
      <c r="C684" s="3" t="s">
        <v>10</v>
      </c>
      <c r="D684" s="14" t="s">
        <v>993</v>
      </c>
      <c r="E684" s="47">
        <f t="shared" ref="E684:J684" si="172">E707</f>
        <v>1</v>
      </c>
      <c r="F684" s="48">
        <f t="shared" si="172"/>
        <v>14612.66</v>
      </c>
      <c r="G684" s="49">
        <f t="shared" si="172"/>
        <v>14612.66</v>
      </c>
      <c r="H684" s="47">
        <f t="shared" si="172"/>
        <v>1</v>
      </c>
      <c r="I684" s="48">
        <f t="shared" si="172"/>
        <v>14612.66</v>
      </c>
      <c r="J684" s="49">
        <f t="shared" si="172"/>
        <v>14612.66</v>
      </c>
      <c r="K684" s="88" t="str">
        <f t="shared" si="161"/>
        <v/>
      </c>
    </row>
    <row r="685" spans="1:11" x14ac:dyDescent="0.3">
      <c r="A685" s="4" t="s">
        <v>994</v>
      </c>
      <c r="B685" s="4" t="s">
        <v>9</v>
      </c>
      <c r="C685" s="4" t="s">
        <v>10</v>
      </c>
      <c r="D685" s="15" t="s">
        <v>995</v>
      </c>
      <c r="E685" s="50">
        <f t="shared" ref="E685:J685" si="173">E693</f>
        <v>1</v>
      </c>
      <c r="F685" s="51">
        <f t="shared" si="173"/>
        <v>13824.69</v>
      </c>
      <c r="G685" s="52">
        <f t="shared" si="173"/>
        <v>13824.69</v>
      </c>
      <c r="H685" s="50">
        <f t="shared" si="173"/>
        <v>1</v>
      </c>
      <c r="I685" s="51">
        <f t="shared" si="173"/>
        <v>13824.69</v>
      </c>
      <c r="J685" s="52">
        <f t="shared" si="173"/>
        <v>13824.69</v>
      </c>
      <c r="K685" s="88" t="str">
        <f t="shared" si="161"/>
        <v/>
      </c>
    </row>
    <row r="686" spans="1:11" x14ac:dyDescent="0.3">
      <c r="A686" s="5" t="s">
        <v>996</v>
      </c>
      <c r="B686" s="6" t="s">
        <v>17</v>
      </c>
      <c r="C686" s="6" t="s">
        <v>997</v>
      </c>
      <c r="D686" s="16" t="s">
        <v>998</v>
      </c>
      <c r="E686" s="53">
        <v>0</v>
      </c>
      <c r="F686" s="54">
        <v>142.52000000000001</v>
      </c>
      <c r="G686" s="55">
        <f t="shared" ref="G686:G693" si="174">ROUND(E686*F686,2)</f>
        <v>0</v>
      </c>
      <c r="H686" s="53">
        <v>0</v>
      </c>
      <c r="I686" s="54">
        <v>142.52000000000001</v>
      </c>
      <c r="J686" s="55">
        <f t="shared" ref="J686:J693" si="175">ROUND(H686*I686,2)</f>
        <v>0</v>
      </c>
      <c r="K686" s="88" t="str">
        <f t="shared" si="161"/>
        <v/>
      </c>
    </row>
    <row r="687" spans="1:11" x14ac:dyDescent="0.3">
      <c r="A687" s="5" t="s">
        <v>999</v>
      </c>
      <c r="B687" s="6" t="s">
        <v>17</v>
      </c>
      <c r="C687" s="6" t="s">
        <v>997</v>
      </c>
      <c r="D687" s="16" t="s">
        <v>1000</v>
      </c>
      <c r="E687" s="53">
        <v>6</v>
      </c>
      <c r="F687" s="54">
        <v>173.69</v>
      </c>
      <c r="G687" s="55">
        <f t="shared" si="174"/>
        <v>1042.1400000000001</v>
      </c>
      <c r="H687" s="53">
        <v>6</v>
      </c>
      <c r="I687" s="54">
        <v>173.69</v>
      </c>
      <c r="J687" s="55">
        <f t="shared" si="175"/>
        <v>1042.1400000000001</v>
      </c>
      <c r="K687" s="88" t="str">
        <f t="shared" si="161"/>
        <v/>
      </c>
    </row>
    <row r="688" spans="1:11" x14ac:dyDescent="0.3">
      <c r="A688" s="5" t="s">
        <v>1001</v>
      </c>
      <c r="B688" s="6" t="s">
        <v>17</v>
      </c>
      <c r="C688" s="6" t="s">
        <v>997</v>
      </c>
      <c r="D688" s="16" t="s">
        <v>1002</v>
      </c>
      <c r="E688" s="53">
        <v>6</v>
      </c>
      <c r="F688" s="54">
        <v>178.99</v>
      </c>
      <c r="G688" s="55">
        <f t="shared" si="174"/>
        <v>1073.94</v>
      </c>
      <c r="H688" s="53">
        <v>6</v>
      </c>
      <c r="I688" s="54">
        <v>178.99</v>
      </c>
      <c r="J688" s="55">
        <f t="shared" si="175"/>
        <v>1073.94</v>
      </c>
      <c r="K688" s="88" t="str">
        <f t="shared" si="161"/>
        <v/>
      </c>
    </row>
    <row r="689" spans="1:11" x14ac:dyDescent="0.3">
      <c r="A689" s="5" t="s">
        <v>1003</v>
      </c>
      <c r="B689" s="6" t="s">
        <v>17</v>
      </c>
      <c r="C689" s="6" t="s">
        <v>997</v>
      </c>
      <c r="D689" s="16" t="s">
        <v>1004</v>
      </c>
      <c r="E689" s="53">
        <v>6</v>
      </c>
      <c r="F689" s="54">
        <v>311.26</v>
      </c>
      <c r="G689" s="55">
        <f t="shared" si="174"/>
        <v>1867.56</v>
      </c>
      <c r="H689" s="53">
        <v>6</v>
      </c>
      <c r="I689" s="54">
        <v>311.26</v>
      </c>
      <c r="J689" s="55">
        <f t="shared" si="175"/>
        <v>1867.56</v>
      </c>
      <c r="K689" s="88" t="str">
        <f t="shared" si="161"/>
        <v/>
      </c>
    </row>
    <row r="690" spans="1:11" x14ac:dyDescent="0.3">
      <c r="A690" s="5" t="s">
        <v>1005</v>
      </c>
      <c r="B690" s="6" t="s">
        <v>17</v>
      </c>
      <c r="C690" s="6" t="s">
        <v>94</v>
      </c>
      <c r="D690" s="16" t="s">
        <v>1006</v>
      </c>
      <c r="E690" s="53">
        <v>45</v>
      </c>
      <c r="F690" s="54">
        <v>5.89</v>
      </c>
      <c r="G690" s="55">
        <f t="shared" si="174"/>
        <v>265.05</v>
      </c>
      <c r="H690" s="53">
        <v>45</v>
      </c>
      <c r="I690" s="54">
        <v>5.89</v>
      </c>
      <c r="J690" s="55">
        <f t="shared" si="175"/>
        <v>265.05</v>
      </c>
      <c r="K690" s="88" t="str">
        <f t="shared" si="161"/>
        <v/>
      </c>
    </row>
    <row r="691" spans="1:11" x14ac:dyDescent="0.3">
      <c r="A691" s="5" t="s">
        <v>1007</v>
      </c>
      <c r="B691" s="6" t="s">
        <v>17</v>
      </c>
      <c r="C691" s="6" t="s">
        <v>94</v>
      </c>
      <c r="D691" s="16" t="s">
        <v>1008</v>
      </c>
      <c r="E691" s="53">
        <v>15</v>
      </c>
      <c r="F691" s="54">
        <v>147.46</v>
      </c>
      <c r="G691" s="55">
        <f t="shared" si="174"/>
        <v>2211.9</v>
      </c>
      <c r="H691" s="53">
        <v>15</v>
      </c>
      <c r="I691" s="54">
        <v>147.46</v>
      </c>
      <c r="J691" s="55">
        <f t="shared" si="175"/>
        <v>2211.9</v>
      </c>
      <c r="K691" s="88" t="str">
        <f t="shared" si="161"/>
        <v/>
      </c>
    </row>
    <row r="692" spans="1:11" x14ac:dyDescent="0.3">
      <c r="A692" s="5" t="s">
        <v>1009</v>
      </c>
      <c r="B692" s="6" t="s">
        <v>17</v>
      </c>
      <c r="C692" s="6" t="s">
        <v>94</v>
      </c>
      <c r="D692" s="16" t="s">
        <v>1010</v>
      </c>
      <c r="E692" s="53">
        <v>15</v>
      </c>
      <c r="F692" s="54">
        <v>490.94</v>
      </c>
      <c r="G692" s="55">
        <f t="shared" si="174"/>
        <v>7364.1</v>
      </c>
      <c r="H692" s="53">
        <v>15</v>
      </c>
      <c r="I692" s="54">
        <v>490.94</v>
      </c>
      <c r="J692" s="55">
        <f t="shared" si="175"/>
        <v>7364.1</v>
      </c>
      <c r="K692" s="88" t="str">
        <f t="shared" si="161"/>
        <v/>
      </c>
    </row>
    <row r="693" spans="1:11" x14ac:dyDescent="0.3">
      <c r="A693" s="7"/>
      <c r="B693" s="7"/>
      <c r="C693" s="7"/>
      <c r="D693" s="17" t="s">
        <v>1011</v>
      </c>
      <c r="E693" s="53">
        <v>1</v>
      </c>
      <c r="F693" s="56">
        <f>SUM(G686:G692)</f>
        <v>13824.69</v>
      </c>
      <c r="G693" s="57">
        <f t="shared" si="174"/>
        <v>13824.69</v>
      </c>
      <c r="H693" s="53">
        <v>1</v>
      </c>
      <c r="I693" s="56">
        <f>SUM(J686:J692)</f>
        <v>13824.69</v>
      </c>
      <c r="J693" s="57">
        <f t="shared" si="175"/>
        <v>13824.69</v>
      </c>
      <c r="K693" s="88" t="str">
        <f t="shared" si="161"/>
        <v/>
      </c>
    </row>
    <row r="694" spans="1:11" ht="1.05" customHeight="1" x14ac:dyDescent="0.3">
      <c r="A694" s="8"/>
      <c r="B694" s="8"/>
      <c r="C694" s="8"/>
      <c r="D694" s="18"/>
      <c r="E694" s="58"/>
      <c r="F694" s="8"/>
      <c r="G694" s="59"/>
      <c r="H694" s="58"/>
      <c r="I694" s="8"/>
      <c r="J694" s="59"/>
      <c r="K694" s="88" t="str">
        <f t="shared" si="161"/>
        <v/>
      </c>
    </row>
    <row r="695" spans="1:11" x14ac:dyDescent="0.3">
      <c r="A695" s="4" t="s">
        <v>1012</v>
      </c>
      <c r="B695" s="4" t="s">
        <v>9</v>
      </c>
      <c r="C695" s="4" t="s">
        <v>10</v>
      </c>
      <c r="D695" s="15" t="s">
        <v>1013</v>
      </c>
      <c r="E695" s="50">
        <f t="shared" ref="E695:J695" si="176">E705</f>
        <v>1</v>
      </c>
      <c r="F695" s="51">
        <f t="shared" si="176"/>
        <v>787.97</v>
      </c>
      <c r="G695" s="52">
        <f t="shared" si="176"/>
        <v>787.97</v>
      </c>
      <c r="H695" s="50">
        <f t="shared" si="176"/>
        <v>1</v>
      </c>
      <c r="I695" s="51">
        <f t="shared" si="176"/>
        <v>787.97</v>
      </c>
      <c r="J695" s="52">
        <f t="shared" si="176"/>
        <v>787.97</v>
      </c>
      <c r="K695" s="88" t="str">
        <f t="shared" si="161"/>
        <v/>
      </c>
    </row>
    <row r="696" spans="1:11" x14ac:dyDescent="0.3">
      <c r="A696" s="5" t="s">
        <v>1014</v>
      </c>
      <c r="B696" s="6" t="s">
        <v>17</v>
      </c>
      <c r="C696" s="6" t="s">
        <v>18</v>
      </c>
      <c r="D696" s="16" t="s">
        <v>1015</v>
      </c>
      <c r="E696" s="53">
        <v>2</v>
      </c>
      <c r="F696" s="54">
        <v>12.31</v>
      </c>
      <c r="G696" s="55">
        <f t="shared" ref="G696:G705" si="177">ROUND(E696*F696,2)</f>
        <v>24.62</v>
      </c>
      <c r="H696" s="53">
        <v>2</v>
      </c>
      <c r="I696" s="54">
        <v>12.31</v>
      </c>
      <c r="J696" s="55">
        <f t="shared" ref="J696:J705" si="178">ROUND(H696*I696,2)</f>
        <v>24.62</v>
      </c>
      <c r="K696" s="88" t="str">
        <f t="shared" si="161"/>
        <v/>
      </c>
    </row>
    <row r="697" spans="1:11" x14ac:dyDescent="0.3">
      <c r="A697" s="5" t="s">
        <v>1016</v>
      </c>
      <c r="B697" s="6" t="s">
        <v>17</v>
      </c>
      <c r="C697" s="6" t="s">
        <v>18</v>
      </c>
      <c r="D697" s="16" t="s">
        <v>1017</v>
      </c>
      <c r="E697" s="53">
        <v>20</v>
      </c>
      <c r="F697" s="54">
        <v>24.46</v>
      </c>
      <c r="G697" s="55">
        <f t="shared" si="177"/>
        <v>489.2</v>
      </c>
      <c r="H697" s="53">
        <v>20</v>
      </c>
      <c r="I697" s="54">
        <v>24.46</v>
      </c>
      <c r="J697" s="55">
        <f t="shared" si="178"/>
        <v>489.2</v>
      </c>
      <c r="K697" s="88" t="str">
        <f t="shared" si="161"/>
        <v/>
      </c>
    </row>
    <row r="698" spans="1:11" x14ac:dyDescent="0.3">
      <c r="A698" s="5" t="s">
        <v>1018</v>
      </c>
      <c r="B698" s="6" t="s">
        <v>17</v>
      </c>
      <c r="C698" s="6" t="s">
        <v>18</v>
      </c>
      <c r="D698" s="16" t="s">
        <v>1019</v>
      </c>
      <c r="E698" s="53">
        <v>2</v>
      </c>
      <c r="F698" s="54">
        <v>37.57</v>
      </c>
      <c r="G698" s="55">
        <f t="shared" si="177"/>
        <v>75.14</v>
      </c>
      <c r="H698" s="53">
        <v>2</v>
      </c>
      <c r="I698" s="54">
        <v>37.57</v>
      </c>
      <c r="J698" s="55">
        <f t="shared" si="178"/>
        <v>75.14</v>
      </c>
      <c r="K698" s="88" t="str">
        <f t="shared" si="161"/>
        <v/>
      </c>
    </row>
    <row r="699" spans="1:11" x14ac:dyDescent="0.3">
      <c r="A699" s="5" t="s">
        <v>1020</v>
      </c>
      <c r="B699" s="6" t="s">
        <v>17</v>
      </c>
      <c r="C699" s="6" t="s">
        <v>18</v>
      </c>
      <c r="D699" s="16" t="s">
        <v>1021</v>
      </c>
      <c r="E699" s="53">
        <v>4</v>
      </c>
      <c r="F699" s="54">
        <v>22.65</v>
      </c>
      <c r="G699" s="55">
        <f t="shared" si="177"/>
        <v>90.6</v>
      </c>
      <c r="H699" s="53">
        <v>4</v>
      </c>
      <c r="I699" s="54">
        <v>22.65</v>
      </c>
      <c r="J699" s="55">
        <f t="shared" si="178"/>
        <v>90.6</v>
      </c>
      <c r="K699" s="88" t="str">
        <f t="shared" si="161"/>
        <v/>
      </c>
    </row>
    <row r="700" spans="1:11" x14ac:dyDescent="0.3">
      <c r="A700" s="5" t="s">
        <v>1022</v>
      </c>
      <c r="B700" s="6" t="s">
        <v>17</v>
      </c>
      <c r="C700" s="6" t="s">
        <v>18</v>
      </c>
      <c r="D700" s="16" t="s">
        <v>1023</v>
      </c>
      <c r="E700" s="53">
        <v>5</v>
      </c>
      <c r="F700" s="54">
        <v>4.9000000000000004</v>
      </c>
      <c r="G700" s="55">
        <f t="shared" si="177"/>
        <v>24.5</v>
      </c>
      <c r="H700" s="53">
        <v>5</v>
      </c>
      <c r="I700" s="54">
        <v>4.9000000000000004</v>
      </c>
      <c r="J700" s="55">
        <f t="shared" si="178"/>
        <v>24.5</v>
      </c>
      <c r="K700" s="88" t="str">
        <f t="shared" si="161"/>
        <v/>
      </c>
    </row>
    <row r="701" spans="1:11" x14ac:dyDescent="0.3">
      <c r="A701" s="5" t="s">
        <v>1024</v>
      </c>
      <c r="B701" s="6" t="s">
        <v>17</v>
      </c>
      <c r="C701" s="6" t="s">
        <v>18</v>
      </c>
      <c r="D701" s="16" t="s">
        <v>1025</v>
      </c>
      <c r="E701" s="53">
        <v>3</v>
      </c>
      <c r="F701" s="54">
        <v>9.1300000000000008</v>
      </c>
      <c r="G701" s="55">
        <f t="shared" si="177"/>
        <v>27.39</v>
      </c>
      <c r="H701" s="53">
        <v>3</v>
      </c>
      <c r="I701" s="54">
        <v>9.1300000000000008</v>
      </c>
      <c r="J701" s="55">
        <f t="shared" si="178"/>
        <v>27.39</v>
      </c>
      <c r="K701" s="88" t="str">
        <f t="shared" si="161"/>
        <v/>
      </c>
    </row>
    <row r="702" spans="1:11" x14ac:dyDescent="0.3">
      <c r="A702" s="5" t="s">
        <v>1026</v>
      </c>
      <c r="B702" s="6" t="s">
        <v>17</v>
      </c>
      <c r="C702" s="6" t="s">
        <v>18</v>
      </c>
      <c r="D702" s="16" t="s">
        <v>1027</v>
      </c>
      <c r="E702" s="53">
        <v>0</v>
      </c>
      <c r="F702" s="54">
        <v>18.72</v>
      </c>
      <c r="G702" s="55">
        <f t="shared" si="177"/>
        <v>0</v>
      </c>
      <c r="H702" s="53">
        <v>0</v>
      </c>
      <c r="I702" s="54">
        <v>18.72</v>
      </c>
      <c r="J702" s="55">
        <f t="shared" si="178"/>
        <v>0</v>
      </c>
      <c r="K702" s="88" t="str">
        <f t="shared" si="161"/>
        <v/>
      </c>
    </row>
    <row r="703" spans="1:11" x14ac:dyDescent="0.3">
      <c r="A703" s="5" t="s">
        <v>1028</v>
      </c>
      <c r="B703" s="6" t="s">
        <v>17</v>
      </c>
      <c r="C703" s="6" t="s">
        <v>18</v>
      </c>
      <c r="D703" s="16" t="s">
        <v>1029</v>
      </c>
      <c r="E703" s="53">
        <v>2</v>
      </c>
      <c r="F703" s="54">
        <v>10.3</v>
      </c>
      <c r="G703" s="55">
        <f t="shared" si="177"/>
        <v>20.6</v>
      </c>
      <c r="H703" s="53">
        <v>2</v>
      </c>
      <c r="I703" s="54">
        <v>10.3</v>
      </c>
      <c r="J703" s="55">
        <f t="shared" si="178"/>
        <v>20.6</v>
      </c>
      <c r="K703" s="88" t="str">
        <f t="shared" si="161"/>
        <v/>
      </c>
    </row>
    <row r="704" spans="1:11" x14ac:dyDescent="0.3">
      <c r="A704" s="5" t="s">
        <v>1030</v>
      </c>
      <c r="B704" s="6" t="s">
        <v>17</v>
      </c>
      <c r="C704" s="6" t="s">
        <v>18</v>
      </c>
      <c r="D704" s="16" t="s">
        <v>1031</v>
      </c>
      <c r="E704" s="53">
        <v>1</v>
      </c>
      <c r="F704" s="54">
        <v>35.92</v>
      </c>
      <c r="G704" s="55">
        <f t="shared" si="177"/>
        <v>35.92</v>
      </c>
      <c r="H704" s="53">
        <v>1</v>
      </c>
      <c r="I704" s="54">
        <v>35.92</v>
      </c>
      <c r="J704" s="55">
        <f t="shared" si="178"/>
        <v>35.92</v>
      </c>
      <c r="K704" s="88" t="str">
        <f t="shared" si="161"/>
        <v/>
      </c>
    </row>
    <row r="705" spans="1:11" x14ac:dyDescent="0.3">
      <c r="A705" s="7"/>
      <c r="B705" s="7"/>
      <c r="C705" s="7"/>
      <c r="D705" s="17" t="s">
        <v>1032</v>
      </c>
      <c r="E705" s="53">
        <v>1</v>
      </c>
      <c r="F705" s="56">
        <f>SUM(G696:G704)</f>
        <v>787.97</v>
      </c>
      <c r="G705" s="57">
        <f t="shared" si="177"/>
        <v>787.97</v>
      </c>
      <c r="H705" s="53">
        <v>1</v>
      </c>
      <c r="I705" s="56">
        <f>SUM(J696:J704)</f>
        <v>787.97</v>
      </c>
      <c r="J705" s="57">
        <f t="shared" si="178"/>
        <v>787.97</v>
      </c>
      <c r="K705" s="88" t="str">
        <f t="shared" si="161"/>
        <v/>
      </c>
    </row>
    <row r="706" spans="1:11" ht="1.05" customHeight="1" x14ac:dyDescent="0.3">
      <c r="A706" s="8"/>
      <c r="B706" s="8"/>
      <c r="C706" s="8"/>
      <c r="D706" s="18"/>
      <c r="E706" s="58"/>
      <c r="F706" s="8"/>
      <c r="G706" s="59"/>
      <c r="H706" s="58"/>
      <c r="I706" s="8"/>
      <c r="J706" s="59"/>
      <c r="K706" s="88" t="str">
        <f t="shared" si="161"/>
        <v/>
      </c>
    </row>
    <row r="707" spans="1:11" x14ac:dyDescent="0.3">
      <c r="A707" s="7"/>
      <c r="B707" s="7"/>
      <c r="C707" s="7"/>
      <c r="D707" s="17" t="s">
        <v>1033</v>
      </c>
      <c r="E707" s="53">
        <v>1</v>
      </c>
      <c r="F707" s="56">
        <f>G685+G695</f>
        <v>14612.66</v>
      </c>
      <c r="G707" s="57">
        <f>ROUND(E707*F707,2)</f>
        <v>14612.66</v>
      </c>
      <c r="H707" s="53">
        <v>1</v>
      </c>
      <c r="I707" s="56">
        <f>J685+J695</f>
        <v>14612.66</v>
      </c>
      <c r="J707" s="57">
        <f>ROUND(H707*I707,2)</f>
        <v>14612.66</v>
      </c>
      <c r="K707" s="88" t="str">
        <f t="shared" si="161"/>
        <v/>
      </c>
    </row>
    <row r="708" spans="1:11" ht="1.05" customHeight="1" x14ac:dyDescent="0.3">
      <c r="A708" s="8"/>
      <c r="B708" s="8"/>
      <c r="C708" s="8"/>
      <c r="D708" s="18"/>
      <c r="E708" s="58"/>
      <c r="F708" s="8"/>
      <c r="G708" s="59"/>
      <c r="H708" s="58"/>
      <c r="I708" s="8"/>
      <c r="J708" s="59"/>
      <c r="K708" s="88" t="str">
        <f t="shared" si="161"/>
        <v/>
      </c>
    </row>
    <row r="709" spans="1:11" x14ac:dyDescent="0.3">
      <c r="A709" s="3" t="s">
        <v>1034</v>
      </c>
      <c r="B709" s="3" t="s">
        <v>9</v>
      </c>
      <c r="C709" s="3" t="s">
        <v>10</v>
      </c>
      <c r="D709" s="14" t="s">
        <v>1035</v>
      </c>
      <c r="E709" s="47">
        <f t="shared" ref="E709:J709" si="179">E719</f>
        <v>1</v>
      </c>
      <c r="F709" s="48">
        <f t="shared" si="179"/>
        <v>1727.79</v>
      </c>
      <c r="G709" s="49">
        <f t="shared" si="179"/>
        <v>1727.79</v>
      </c>
      <c r="H709" s="47">
        <f t="shared" si="179"/>
        <v>1</v>
      </c>
      <c r="I709" s="48">
        <f t="shared" si="179"/>
        <v>1727.79</v>
      </c>
      <c r="J709" s="49">
        <f t="shared" si="179"/>
        <v>1727.79</v>
      </c>
      <c r="K709" s="88" t="str">
        <f t="shared" ref="K709:K772" si="180">+IF(AND(I709&lt;&gt;"",I709&gt;F709),"Valor mayor del permitido","")</f>
        <v/>
      </c>
    </row>
    <row r="710" spans="1:11" x14ac:dyDescent="0.3">
      <c r="A710" s="4" t="s">
        <v>1036</v>
      </c>
      <c r="B710" s="4" t="s">
        <v>9</v>
      </c>
      <c r="C710" s="4" t="s">
        <v>10</v>
      </c>
      <c r="D710" s="15" t="s">
        <v>1037</v>
      </c>
      <c r="E710" s="50">
        <f t="shared" ref="E710:J710" si="181">E713</f>
        <v>1</v>
      </c>
      <c r="F710" s="51">
        <f t="shared" si="181"/>
        <v>1421.88</v>
      </c>
      <c r="G710" s="52">
        <f t="shared" si="181"/>
        <v>1421.88</v>
      </c>
      <c r="H710" s="50">
        <f t="shared" si="181"/>
        <v>1</v>
      </c>
      <c r="I710" s="51">
        <f t="shared" si="181"/>
        <v>1421.88</v>
      </c>
      <c r="J710" s="52">
        <f t="shared" si="181"/>
        <v>1421.88</v>
      </c>
      <c r="K710" s="88" t="str">
        <f t="shared" si="180"/>
        <v/>
      </c>
    </row>
    <row r="711" spans="1:11" x14ac:dyDescent="0.3">
      <c r="A711" s="5" t="s">
        <v>1038</v>
      </c>
      <c r="B711" s="6" t="s">
        <v>17</v>
      </c>
      <c r="C711" s="6" t="s">
        <v>18</v>
      </c>
      <c r="D711" s="16" t="s">
        <v>1039</v>
      </c>
      <c r="E711" s="53">
        <v>6</v>
      </c>
      <c r="F711" s="54">
        <v>155.53</v>
      </c>
      <c r="G711" s="55">
        <f>ROUND(E711*F711,2)</f>
        <v>933.18</v>
      </c>
      <c r="H711" s="53">
        <v>6</v>
      </c>
      <c r="I711" s="54">
        <v>155.53</v>
      </c>
      <c r="J711" s="55">
        <f>ROUND(H711*I711,2)</f>
        <v>933.18</v>
      </c>
      <c r="K711" s="88" t="str">
        <f t="shared" si="180"/>
        <v/>
      </c>
    </row>
    <row r="712" spans="1:11" x14ac:dyDescent="0.3">
      <c r="A712" s="5" t="s">
        <v>1040</v>
      </c>
      <c r="B712" s="6" t="s">
        <v>17</v>
      </c>
      <c r="C712" s="6" t="s">
        <v>18</v>
      </c>
      <c r="D712" s="16" t="s">
        <v>1041</v>
      </c>
      <c r="E712" s="53">
        <v>2</v>
      </c>
      <c r="F712" s="54">
        <v>244.35</v>
      </c>
      <c r="G712" s="55">
        <f>ROUND(E712*F712,2)</f>
        <v>488.7</v>
      </c>
      <c r="H712" s="53">
        <v>2</v>
      </c>
      <c r="I712" s="54">
        <v>244.35</v>
      </c>
      <c r="J712" s="55">
        <f>ROUND(H712*I712,2)</f>
        <v>488.7</v>
      </c>
      <c r="K712" s="88" t="str">
        <f t="shared" si="180"/>
        <v/>
      </c>
    </row>
    <row r="713" spans="1:11" x14ac:dyDescent="0.3">
      <c r="A713" s="7"/>
      <c r="B713" s="7"/>
      <c r="C713" s="7"/>
      <c r="D713" s="17" t="s">
        <v>1042</v>
      </c>
      <c r="E713" s="53">
        <v>1</v>
      </c>
      <c r="F713" s="56">
        <f>SUM(G711:G712)</f>
        <v>1421.88</v>
      </c>
      <c r="G713" s="57">
        <f>ROUND(E713*F713,2)</f>
        <v>1421.88</v>
      </c>
      <c r="H713" s="53">
        <v>1</v>
      </c>
      <c r="I713" s="56">
        <f>SUM(J711:J712)</f>
        <v>1421.88</v>
      </c>
      <c r="J713" s="57">
        <f>ROUND(H713*I713,2)</f>
        <v>1421.88</v>
      </c>
      <c r="K713" s="88" t="str">
        <f t="shared" si="180"/>
        <v/>
      </c>
    </row>
    <row r="714" spans="1:11" ht="1.05" customHeight="1" x14ac:dyDescent="0.3">
      <c r="A714" s="8"/>
      <c r="B714" s="8"/>
      <c r="C714" s="8"/>
      <c r="D714" s="18"/>
      <c r="E714" s="58"/>
      <c r="F714" s="8"/>
      <c r="G714" s="59"/>
      <c r="H714" s="58"/>
      <c r="I714" s="8"/>
      <c r="J714" s="59"/>
      <c r="K714" s="88" t="str">
        <f t="shared" si="180"/>
        <v/>
      </c>
    </row>
    <row r="715" spans="1:11" x14ac:dyDescent="0.3">
      <c r="A715" s="4" t="s">
        <v>1043</v>
      </c>
      <c r="B715" s="4" t="s">
        <v>9</v>
      </c>
      <c r="C715" s="4" t="s">
        <v>10</v>
      </c>
      <c r="D715" s="15" t="s">
        <v>1044</v>
      </c>
      <c r="E715" s="50">
        <f t="shared" ref="E715:J715" si="182">E717</f>
        <v>1</v>
      </c>
      <c r="F715" s="51">
        <f t="shared" si="182"/>
        <v>305.91000000000003</v>
      </c>
      <c r="G715" s="52">
        <f t="shared" si="182"/>
        <v>305.91000000000003</v>
      </c>
      <c r="H715" s="50">
        <f t="shared" si="182"/>
        <v>1</v>
      </c>
      <c r="I715" s="51">
        <f t="shared" si="182"/>
        <v>305.91000000000003</v>
      </c>
      <c r="J715" s="52">
        <f t="shared" si="182"/>
        <v>305.91000000000003</v>
      </c>
      <c r="K715" s="88" t="str">
        <f t="shared" si="180"/>
        <v/>
      </c>
    </row>
    <row r="716" spans="1:11" x14ac:dyDescent="0.3">
      <c r="A716" s="5" t="s">
        <v>1045</v>
      </c>
      <c r="B716" s="6" t="s">
        <v>17</v>
      </c>
      <c r="C716" s="6" t="s">
        <v>18</v>
      </c>
      <c r="D716" s="16" t="s">
        <v>1046</v>
      </c>
      <c r="E716" s="53">
        <v>1</v>
      </c>
      <c r="F716" s="54">
        <v>305.91000000000003</v>
      </c>
      <c r="G716" s="55">
        <f>ROUND(E716*F716,2)</f>
        <v>305.91000000000003</v>
      </c>
      <c r="H716" s="53">
        <v>1</v>
      </c>
      <c r="I716" s="54">
        <v>305.91000000000003</v>
      </c>
      <c r="J716" s="55">
        <f>ROUND(H716*I716,2)</f>
        <v>305.91000000000003</v>
      </c>
      <c r="K716" s="88" t="str">
        <f t="shared" si="180"/>
        <v/>
      </c>
    </row>
    <row r="717" spans="1:11" x14ac:dyDescent="0.3">
      <c r="A717" s="7"/>
      <c r="B717" s="7"/>
      <c r="C717" s="7"/>
      <c r="D717" s="17" t="s">
        <v>1047</v>
      </c>
      <c r="E717" s="53">
        <v>1</v>
      </c>
      <c r="F717" s="56">
        <f>G716</f>
        <v>305.91000000000003</v>
      </c>
      <c r="G717" s="57">
        <f>ROUND(E717*F717,2)</f>
        <v>305.91000000000003</v>
      </c>
      <c r="H717" s="53">
        <v>1</v>
      </c>
      <c r="I717" s="56">
        <f>J716</f>
        <v>305.91000000000003</v>
      </c>
      <c r="J717" s="57">
        <f>ROUND(H717*I717,2)</f>
        <v>305.91000000000003</v>
      </c>
      <c r="K717" s="88" t="str">
        <f t="shared" si="180"/>
        <v/>
      </c>
    </row>
    <row r="718" spans="1:11" ht="1.05" customHeight="1" x14ac:dyDescent="0.3">
      <c r="A718" s="8"/>
      <c r="B718" s="8"/>
      <c r="C718" s="8"/>
      <c r="D718" s="18"/>
      <c r="E718" s="58"/>
      <c r="F718" s="8"/>
      <c r="G718" s="59"/>
      <c r="H718" s="58"/>
      <c r="I718" s="8"/>
      <c r="J718" s="59"/>
      <c r="K718" s="88" t="str">
        <f t="shared" si="180"/>
        <v/>
      </c>
    </row>
    <row r="719" spans="1:11" x14ac:dyDescent="0.3">
      <c r="A719" s="7"/>
      <c r="B719" s="7"/>
      <c r="C719" s="7"/>
      <c r="D719" s="17" t="s">
        <v>1048</v>
      </c>
      <c r="E719" s="53">
        <v>1</v>
      </c>
      <c r="F719" s="56">
        <f>G710+G715</f>
        <v>1727.79</v>
      </c>
      <c r="G719" s="57">
        <f>ROUND(E719*F719,2)</f>
        <v>1727.79</v>
      </c>
      <c r="H719" s="53">
        <v>1</v>
      </c>
      <c r="I719" s="56">
        <f>J710+J715</f>
        <v>1727.79</v>
      </c>
      <c r="J719" s="57">
        <f>ROUND(H719*I719,2)</f>
        <v>1727.79</v>
      </c>
      <c r="K719" s="88" t="str">
        <f t="shared" si="180"/>
        <v/>
      </c>
    </row>
    <row r="720" spans="1:11" ht="1.05" customHeight="1" x14ac:dyDescent="0.3">
      <c r="A720" s="8"/>
      <c r="B720" s="8"/>
      <c r="C720" s="8"/>
      <c r="D720" s="18"/>
      <c r="E720" s="58"/>
      <c r="F720" s="8"/>
      <c r="G720" s="59"/>
      <c r="H720" s="58"/>
      <c r="I720" s="8"/>
      <c r="J720" s="59"/>
      <c r="K720" s="88" t="str">
        <f t="shared" si="180"/>
        <v/>
      </c>
    </row>
    <row r="721" spans="1:11" x14ac:dyDescent="0.3">
      <c r="A721" s="3" t="s">
        <v>1049</v>
      </c>
      <c r="B721" s="3" t="s">
        <v>9</v>
      </c>
      <c r="C721" s="3" t="s">
        <v>10</v>
      </c>
      <c r="D721" s="14" t="s">
        <v>1050</v>
      </c>
      <c r="E721" s="47">
        <f t="shared" ref="E721:J721" si="183">E751</f>
        <v>1</v>
      </c>
      <c r="F721" s="48">
        <f t="shared" si="183"/>
        <v>1508.85</v>
      </c>
      <c r="G721" s="49">
        <f t="shared" si="183"/>
        <v>1508.85</v>
      </c>
      <c r="H721" s="47">
        <f t="shared" si="183"/>
        <v>1</v>
      </c>
      <c r="I721" s="48">
        <f t="shared" si="183"/>
        <v>1508.85</v>
      </c>
      <c r="J721" s="49">
        <f t="shared" si="183"/>
        <v>1508.85</v>
      </c>
      <c r="K721" s="88" t="str">
        <f t="shared" si="180"/>
        <v/>
      </c>
    </row>
    <row r="722" spans="1:11" x14ac:dyDescent="0.3">
      <c r="A722" s="4" t="s">
        <v>1051</v>
      </c>
      <c r="B722" s="4" t="s">
        <v>9</v>
      </c>
      <c r="C722" s="4" t="s">
        <v>10</v>
      </c>
      <c r="D722" s="15" t="s">
        <v>1052</v>
      </c>
      <c r="E722" s="50">
        <f t="shared" ref="E722:J722" si="184">E731</f>
        <v>1</v>
      </c>
      <c r="F722" s="51">
        <f t="shared" si="184"/>
        <v>1139.5</v>
      </c>
      <c r="G722" s="52">
        <f t="shared" si="184"/>
        <v>1139.5</v>
      </c>
      <c r="H722" s="50">
        <f t="shared" si="184"/>
        <v>1</v>
      </c>
      <c r="I722" s="51">
        <f t="shared" si="184"/>
        <v>1139.5</v>
      </c>
      <c r="J722" s="52">
        <f t="shared" si="184"/>
        <v>1139.5</v>
      </c>
      <c r="K722" s="88" t="str">
        <f t="shared" si="180"/>
        <v/>
      </c>
    </row>
    <row r="723" spans="1:11" x14ac:dyDescent="0.3">
      <c r="A723" s="5" t="s">
        <v>1053</v>
      </c>
      <c r="B723" s="6" t="s">
        <v>17</v>
      </c>
      <c r="C723" s="6" t="s">
        <v>94</v>
      </c>
      <c r="D723" s="16" t="s">
        <v>1054</v>
      </c>
      <c r="E723" s="53">
        <v>0</v>
      </c>
      <c r="F723" s="54">
        <v>1.25</v>
      </c>
      <c r="G723" s="55">
        <f t="shared" ref="G723:G731" si="185">ROUND(E723*F723,2)</f>
        <v>0</v>
      </c>
      <c r="H723" s="53">
        <v>0</v>
      </c>
      <c r="I723" s="54">
        <v>1.25</v>
      </c>
      <c r="J723" s="55">
        <f t="shared" ref="J723:J731" si="186">ROUND(H723*I723,2)</f>
        <v>0</v>
      </c>
      <c r="K723" s="88" t="str">
        <f t="shared" si="180"/>
        <v/>
      </c>
    </row>
    <row r="724" spans="1:11" x14ac:dyDescent="0.3">
      <c r="A724" s="5" t="s">
        <v>1055</v>
      </c>
      <c r="B724" s="6" t="s">
        <v>17</v>
      </c>
      <c r="C724" s="6" t="s">
        <v>94</v>
      </c>
      <c r="D724" s="16" t="s">
        <v>1056</v>
      </c>
      <c r="E724" s="53">
        <v>0</v>
      </c>
      <c r="F724" s="54">
        <v>1.69</v>
      </c>
      <c r="G724" s="55">
        <f t="shared" si="185"/>
        <v>0</v>
      </c>
      <c r="H724" s="53">
        <v>0</v>
      </c>
      <c r="I724" s="54">
        <v>1.69</v>
      </c>
      <c r="J724" s="55">
        <f t="shared" si="186"/>
        <v>0</v>
      </c>
      <c r="K724" s="88" t="str">
        <f t="shared" si="180"/>
        <v/>
      </c>
    </row>
    <row r="725" spans="1:11" x14ac:dyDescent="0.3">
      <c r="A725" s="5" t="s">
        <v>1057</v>
      </c>
      <c r="B725" s="6" t="s">
        <v>17</v>
      </c>
      <c r="C725" s="6" t="s">
        <v>18</v>
      </c>
      <c r="D725" s="16" t="s">
        <v>1058</v>
      </c>
      <c r="E725" s="53">
        <v>0</v>
      </c>
      <c r="F725" s="54">
        <v>7.67</v>
      </c>
      <c r="G725" s="55">
        <f t="shared" si="185"/>
        <v>0</v>
      </c>
      <c r="H725" s="53">
        <v>0</v>
      </c>
      <c r="I725" s="54">
        <v>7.67</v>
      </c>
      <c r="J725" s="55">
        <f t="shared" si="186"/>
        <v>0</v>
      </c>
      <c r="K725" s="88" t="str">
        <f t="shared" si="180"/>
        <v/>
      </c>
    </row>
    <row r="726" spans="1:11" x14ac:dyDescent="0.3">
      <c r="A726" s="5" t="s">
        <v>1059</v>
      </c>
      <c r="B726" s="6" t="s">
        <v>17</v>
      </c>
      <c r="C726" s="6" t="s">
        <v>18</v>
      </c>
      <c r="D726" s="16" t="s">
        <v>1060</v>
      </c>
      <c r="E726" s="53">
        <v>50</v>
      </c>
      <c r="F726" s="54">
        <v>22.79</v>
      </c>
      <c r="G726" s="55">
        <f t="shared" si="185"/>
        <v>1139.5</v>
      </c>
      <c r="H726" s="53">
        <v>50</v>
      </c>
      <c r="I726" s="54">
        <v>22.79</v>
      </c>
      <c r="J726" s="55">
        <f t="shared" si="186"/>
        <v>1139.5</v>
      </c>
      <c r="K726" s="88" t="str">
        <f t="shared" si="180"/>
        <v/>
      </c>
    </row>
    <row r="727" spans="1:11" ht="20.399999999999999" x14ac:dyDescent="0.3">
      <c r="A727" s="5" t="s">
        <v>1061</v>
      </c>
      <c r="B727" s="6" t="s">
        <v>17</v>
      </c>
      <c r="C727" s="6" t="s">
        <v>10</v>
      </c>
      <c r="D727" s="16" t="s">
        <v>1062</v>
      </c>
      <c r="E727" s="53">
        <v>0</v>
      </c>
      <c r="F727" s="54">
        <v>1.25</v>
      </c>
      <c r="G727" s="55">
        <f t="shared" si="185"/>
        <v>0</v>
      </c>
      <c r="H727" s="53">
        <v>0</v>
      </c>
      <c r="I727" s="54">
        <v>1.25</v>
      </c>
      <c r="J727" s="55">
        <f t="shared" si="186"/>
        <v>0</v>
      </c>
      <c r="K727" s="88" t="str">
        <f t="shared" si="180"/>
        <v/>
      </c>
    </row>
    <row r="728" spans="1:11" x14ac:dyDescent="0.3">
      <c r="A728" s="5" t="s">
        <v>1063</v>
      </c>
      <c r="B728" s="6" t="s">
        <v>17</v>
      </c>
      <c r="C728" s="6" t="s">
        <v>94</v>
      </c>
      <c r="D728" s="16" t="s">
        <v>1064</v>
      </c>
      <c r="E728" s="53">
        <v>0</v>
      </c>
      <c r="F728" s="54">
        <v>0.43</v>
      </c>
      <c r="G728" s="55">
        <f t="shared" si="185"/>
        <v>0</v>
      </c>
      <c r="H728" s="53">
        <v>0</v>
      </c>
      <c r="I728" s="54">
        <v>0.43</v>
      </c>
      <c r="J728" s="55">
        <f t="shared" si="186"/>
        <v>0</v>
      </c>
      <c r="K728" s="88" t="str">
        <f t="shared" si="180"/>
        <v/>
      </c>
    </row>
    <row r="729" spans="1:11" x14ac:dyDescent="0.3">
      <c r="A729" s="5" t="s">
        <v>1065</v>
      </c>
      <c r="B729" s="6" t="s">
        <v>17</v>
      </c>
      <c r="C729" s="6" t="s">
        <v>94</v>
      </c>
      <c r="D729" s="16" t="s">
        <v>1066</v>
      </c>
      <c r="E729" s="53">
        <v>0</v>
      </c>
      <c r="F729" s="54">
        <v>4.9800000000000004</v>
      </c>
      <c r="G729" s="55">
        <f t="shared" si="185"/>
        <v>0</v>
      </c>
      <c r="H729" s="53">
        <v>0</v>
      </c>
      <c r="I729" s="54">
        <v>4.9800000000000004</v>
      </c>
      <c r="J729" s="55">
        <f t="shared" si="186"/>
        <v>0</v>
      </c>
      <c r="K729" s="88" t="str">
        <f t="shared" si="180"/>
        <v/>
      </c>
    </row>
    <row r="730" spans="1:11" x14ac:dyDescent="0.3">
      <c r="A730" s="5" t="s">
        <v>1067</v>
      </c>
      <c r="B730" s="6" t="s">
        <v>17</v>
      </c>
      <c r="C730" s="6" t="s">
        <v>18</v>
      </c>
      <c r="D730" s="16" t="s">
        <v>1068</v>
      </c>
      <c r="E730" s="53">
        <v>0</v>
      </c>
      <c r="F730" s="54">
        <v>9.81</v>
      </c>
      <c r="G730" s="55">
        <f t="shared" si="185"/>
        <v>0</v>
      </c>
      <c r="H730" s="53">
        <v>0</v>
      </c>
      <c r="I730" s="54">
        <v>9.81</v>
      </c>
      <c r="J730" s="55">
        <f t="shared" si="186"/>
        <v>0</v>
      </c>
      <c r="K730" s="88" t="str">
        <f t="shared" si="180"/>
        <v/>
      </c>
    </row>
    <row r="731" spans="1:11" x14ac:dyDescent="0.3">
      <c r="A731" s="7"/>
      <c r="B731" s="7"/>
      <c r="C731" s="7"/>
      <c r="D731" s="17" t="s">
        <v>1069</v>
      </c>
      <c r="E731" s="53">
        <v>1</v>
      </c>
      <c r="F731" s="56">
        <f>SUM(G723:G730)</f>
        <v>1139.5</v>
      </c>
      <c r="G731" s="57">
        <f t="shared" si="185"/>
        <v>1139.5</v>
      </c>
      <c r="H731" s="53">
        <v>1</v>
      </c>
      <c r="I731" s="56">
        <f>SUM(J723:J730)</f>
        <v>1139.5</v>
      </c>
      <c r="J731" s="57">
        <f t="shared" si="186"/>
        <v>1139.5</v>
      </c>
      <c r="K731" s="88" t="str">
        <f t="shared" si="180"/>
        <v/>
      </c>
    </row>
    <row r="732" spans="1:11" ht="1.05" customHeight="1" x14ac:dyDescent="0.3">
      <c r="A732" s="8"/>
      <c r="B732" s="8"/>
      <c r="C732" s="8"/>
      <c r="D732" s="18"/>
      <c r="E732" s="58"/>
      <c r="F732" s="8"/>
      <c r="G732" s="59"/>
      <c r="H732" s="58"/>
      <c r="I732" s="8"/>
      <c r="J732" s="59"/>
      <c r="K732" s="88" t="str">
        <f t="shared" si="180"/>
        <v/>
      </c>
    </row>
    <row r="733" spans="1:11" x14ac:dyDescent="0.3">
      <c r="A733" s="4" t="s">
        <v>1070</v>
      </c>
      <c r="B733" s="4" t="s">
        <v>9</v>
      </c>
      <c r="C733" s="4" t="s">
        <v>10</v>
      </c>
      <c r="D733" s="15" t="s">
        <v>1071</v>
      </c>
      <c r="E733" s="50">
        <f t="shared" ref="E733:J733" si="187">E736</f>
        <v>1</v>
      </c>
      <c r="F733" s="51">
        <f t="shared" si="187"/>
        <v>167.15</v>
      </c>
      <c r="G733" s="52">
        <f t="shared" si="187"/>
        <v>167.15</v>
      </c>
      <c r="H733" s="50">
        <f t="shared" si="187"/>
        <v>1</v>
      </c>
      <c r="I733" s="51">
        <f t="shared" si="187"/>
        <v>167.15</v>
      </c>
      <c r="J733" s="52">
        <f t="shared" si="187"/>
        <v>167.15</v>
      </c>
      <c r="K733" s="88" t="str">
        <f t="shared" si="180"/>
        <v/>
      </c>
    </row>
    <row r="734" spans="1:11" x14ac:dyDescent="0.3">
      <c r="A734" s="5" t="s">
        <v>1072</v>
      </c>
      <c r="B734" s="6" t="s">
        <v>17</v>
      </c>
      <c r="C734" s="6" t="s">
        <v>18</v>
      </c>
      <c r="D734" s="16" t="s">
        <v>1073</v>
      </c>
      <c r="E734" s="53">
        <v>20</v>
      </c>
      <c r="F734" s="54">
        <v>4.34</v>
      </c>
      <c r="G734" s="55">
        <f>ROUND(E734*F734,2)</f>
        <v>86.8</v>
      </c>
      <c r="H734" s="53">
        <v>20</v>
      </c>
      <c r="I734" s="54">
        <v>4.34</v>
      </c>
      <c r="J734" s="55">
        <f>ROUND(H734*I734,2)</f>
        <v>86.8</v>
      </c>
      <c r="K734" s="88" t="str">
        <f t="shared" si="180"/>
        <v/>
      </c>
    </row>
    <row r="735" spans="1:11" x14ac:dyDescent="0.3">
      <c r="A735" s="5" t="s">
        <v>1074</v>
      </c>
      <c r="B735" s="6" t="s">
        <v>17</v>
      </c>
      <c r="C735" s="6" t="s">
        <v>18</v>
      </c>
      <c r="D735" s="16" t="s">
        <v>1075</v>
      </c>
      <c r="E735" s="53">
        <v>5</v>
      </c>
      <c r="F735" s="54">
        <v>16.07</v>
      </c>
      <c r="G735" s="55">
        <f>ROUND(E735*F735,2)</f>
        <v>80.349999999999994</v>
      </c>
      <c r="H735" s="53">
        <v>5</v>
      </c>
      <c r="I735" s="54">
        <v>16.07</v>
      </c>
      <c r="J735" s="55">
        <f>ROUND(H735*I735,2)</f>
        <v>80.349999999999994</v>
      </c>
      <c r="K735" s="88" t="str">
        <f t="shared" si="180"/>
        <v/>
      </c>
    </row>
    <row r="736" spans="1:11" x14ac:dyDescent="0.3">
      <c r="A736" s="7"/>
      <c r="B736" s="7"/>
      <c r="C736" s="7"/>
      <c r="D736" s="17" t="s">
        <v>1076</v>
      </c>
      <c r="E736" s="53">
        <v>1</v>
      </c>
      <c r="F736" s="56">
        <f>SUM(G734:G735)</f>
        <v>167.15</v>
      </c>
      <c r="G736" s="57">
        <f>ROUND(E736*F736,2)</f>
        <v>167.15</v>
      </c>
      <c r="H736" s="53">
        <v>1</v>
      </c>
      <c r="I736" s="56">
        <f>SUM(J734:J735)</f>
        <v>167.15</v>
      </c>
      <c r="J736" s="57">
        <f>ROUND(H736*I736,2)</f>
        <v>167.15</v>
      </c>
      <c r="K736" s="88" t="str">
        <f t="shared" si="180"/>
        <v/>
      </c>
    </row>
    <row r="737" spans="1:11" ht="1.05" customHeight="1" x14ac:dyDescent="0.3">
      <c r="A737" s="8"/>
      <c r="B737" s="8"/>
      <c r="C737" s="8"/>
      <c r="D737" s="18"/>
      <c r="E737" s="58"/>
      <c r="F737" s="8"/>
      <c r="G737" s="59"/>
      <c r="H737" s="58"/>
      <c r="I737" s="8"/>
      <c r="J737" s="59"/>
      <c r="K737" s="88" t="str">
        <f t="shared" si="180"/>
        <v/>
      </c>
    </row>
    <row r="738" spans="1:11" x14ac:dyDescent="0.3">
      <c r="A738" s="4" t="s">
        <v>1077</v>
      </c>
      <c r="B738" s="4" t="s">
        <v>9</v>
      </c>
      <c r="C738" s="4" t="s">
        <v>10</v>
      </c>
      <c r="D738" s="15" t="s">
        <v>1078</v>
      </c>
      <c r="E738" s="50">
        <f t="shared" ref="E738:J738" si="188">E749</f>
        <v>1</v>
      </c>
      <c r="F738" s="51">
        <f t="shared" si="188"/>
        <v>202.2</v>
      </c>
      <c r="G738" s="52">
        <f t="shared" si="188"/>
        <v>202.2</v>
      </c>
      <c r="H738" s="50">
        <f t="shared" si="188"/>
        <v>1</v>
      </c>
      <c r="I738" s="51">
        <f t="shared" si="188"/>
        <v>202.2</v>
      </c>
      <c r="J738" s="52">
        <f t="shared" si="188"/>
        <v>202.2</v>
      </c>
      <c r="K738" s="88" t="str">
        <f t="shared" si="180"/>
        <v/>
      </c>
    </row>
    <row r="739" spans="1:11" x14ac:dyDescent="0.3">
      <c r="A739" s="5" t="s">
        <v>1079</v>
      </c>
      <c r="B739" s="6" t="s">
        <v>17</v>
      </c>
      <c r="C739" s="6" t="s">
        <v>18</v>
      </c>
      <c r="D739" s="16" t="s">
        <v>1080</v>
      </c>
      <c r="E739" s="53">
        <v>0</v>
      </c>
      <c r="F739" s="54">
        <v>67.25</v>
      </c>
      <c r="G739" s="55">
        <f t="shared" ref="G739:G749" si="189">ROUND(E739*F739,2)</f>
        <v>0</v>
      </c>
      <c r="H739" s="53">
        <v>0</v>
      </c>
      <c r="I739" s="54">
        <v>67.25</v>
      </c>
      <c r="J739" s="55">
        <f t="shared" ref="J739:J749" si="190">ROUND(H739*I739,2)</f>
        <v>0</v>
      </c>
      <c r="K739" s="88" t="str">
        <f t="shared" si="180"/>
        <v/>
      </c>
    </row>
    <row r="740" spans="1:11" x14ac:dyDescent="0.3">
      <c r="A740" s="5" t="s">
        <v>1081</v>
      </c>
      <c r="B740" s="6" t="s">
        <v>17</v>
      </c>
      <c r="C740" s="6" t="s">
        <v>18</v>
      </c>
      <c r="D740" s="16" t="s">
        <v>1082</v>
      </c>
      <c r="E740" s="53">
        <v>0</v>
      </c>
      <c r="F740" s="54">
        <v>62.56</v>
      </c>
      <c r="G740" s="55">
        <f t="shared" si="189"/>
        <v>0</v>
      </c>
      <c r="H740" s="53">
        <v>0</v>
      </c>
      <c r="I740" s="54">
        <v>62.56</v>
      </c>
      <c r="J740" s="55">
        <f t="shared" si="190"/>
        <v>0</v>
      </c>
      <c r="K740" s="88" t="str">
        <f t="shared" si="180"/>
        <v/>
      </c>
    </row>
    <row r="741" spans="1:11" x14ac:dyDescent="0.3">
      <c r="A741" s="5" t="s">
        <v>1083</v>
      </c>
      <c r="B741" s="6" t="s">
        <v>17</v>
      </c>
      <c r="C741" s="6" t="s">
        <v>18</v>
      </c>
      <c r="D741" s="16" t="s">
        <v>1084</v>
      </c>
      <c r="E741" s="53">
        <v>0</v>
      </c>
      <c r="F741" s="54">
        <v>59.13</v>
      </c>
      <c r="G741" s="55">
        <f t="shared" si="189"/>
        <v>0</v>
      </c>
      <c r="H741" s="53">
        <v>0</v>
      </c>
      <c r="I741" s="54">
        <v>59.13</v>
      </c>
      <c r="J741" s="55">
        <f t="shared" si="190"/>
        <v>0</v>
      </c>
      <c r="K741" s="88" t="str">
        <f t="shared" si="180"/>
        <v/>
      </c>
    </row>
    <row r="742" spans="1:11" x14ac:dyDescent="0.3">
      <c r="A742" s="5" t="s">
        <v>1085</v>
      </c>
      <c r="B742" s="6" t="s">
        <v>17</v>
      </c>
      <c r="C742" s="6" t="s">
        <v>18</v>
      </c>
      <c r="D742" s="16" t="s">
        <v>1086</v>
      </c>
      <c r="E742" s="53">
        <v>0</v>
      </c>
      <c r="F742" s="54">
        <v>62.03</v>
      </c>
      <c r="G742" s="55">
        <f t="shared" si="189"/>
        <v>0</v>
      </c>
      <c r="H742" s="53">
        <v>0</v>
      </c>
      <c r="I742" s="54">
        <v>62.03</v>
      </c>
      <c r="J742" s="55">
        <f t="shared" si="190"/>
        <v>0</v>
      </c>
      <c r="K742" s="88" t="str">
        <f t="shared" si="180"/>
        <v/>
      </c>
    </row>
    <row r="743" spans="1:11" x14ac:dyDescent="0.3">
      <c r="A743" s="5" t="s">
        <v>1087</v>
      </c>
      <c r="B743" s="6" t="s">
        <v>17</v>
      </c>
      <c r="C743" s="6" t="s">
        <v>18</v>
      </c>
      <c r="D743" s="16" t="s">
        <v>1088</v>
      </c>
      <c r="E743" s="53">
        <v>0</v>
      </c>
      <c r="F743" s="54">
        <v>8.0500000000000007</v>
      </c>
      <c r="G743" s="55">
        <f t="shared" si="189"/>
        <v>0</v>
      </c>
      <c r="H743" s="53">
        <v>0</v>
      </c>
      <c r="I743" s="54">
        <v>8.0500000000000007</v>
      </c>
      <c r="J743" s="55">
        <f t="shared" si="190"/>
        <v>0</v>
      </c>
      <c r="K743" s="88" t="str">
        <f t="shared" si="180"/>
        <v/>
      </c>
    </row>
    <row r="744" spans="1:11" x14ac:dyDescent="0.3">
      <c r="A744" s="5" t="s">
        <v>1089</v>
      </c>
      <c r="B744" s="6" t="s">
        <v>17</v>
      </c>
      <c r="C744" s="6" t="s">
        <v>18</v>
      </c>
      <c r="D744" s="16" t="s">
        <v>1090</v>
      </c>
      <c r="E744" s="53">
        <v>0</v>
      </c>
      <c r="F744" s="54">
        <v>18.96</v>
      </c>
      <c r="G744" s="55">
        <f t="shared" si="189"/>
        <v>0</v>
      </c>
      <c r="H744" s="53">
        <v>0</v>
      </c>
      <c r="I744" s="54">
        <v>18.96</v>
      </c>
      <c r="J744" s="55">
        <f t="shared" si="190"/>
        <v>0</v>
      </c>
      <c r="K744" s="88" t="str">
        <f t="shared" si="180"/>
        <v/>
      </c>
    </row>
    <row r="745" spans="1:11" x14ac:dyDescent="0.3">
      <c r="A745" s="5" t="s">
        <v>1091</v>
      </c>
      <c r="B745" s="6" t="s">
        <v>17</v>
      </c>
      <c r="C745" s="6" t="s">
        <v>18</v>
      </c>
      <c r="D745" s="16" t="s">
        <v>1092</v>
      </c>
      <c r="E745" s="53">
        <v>0</v>
      </c>
      <c r="F745" s="54">
        <v>159.18</v>
      </c>
      <c r="G745" s="55">
        <f t="shared" si="189"/>
        <v>0</v>
      </c>
      <c r="H745" s="53">
        <v>0</v>
      </c>
      <c r="I745" s="54">
        <v>159.18</v>
      </c>
      <c r="J745" s="55">
        <f t="shared" si="190"/>
        <v>0</v>
      </c>
      <c r="K745" s="88" t="str">
        <f t="shared" si="180"/>
        <v/>
      </c>
    </row>
    <row r="746" spans="1:11" x14ac:dyDescent="0.3">
      <c r="A746" s="5" t="s">
        <v>1093</v>
      </c>
      <c r="B746" s="6" t="s">
        <v>17</v>
      </c>
      <c r="C746" s="6" t="s">
        <v>18</v>
      </c>
      <c r="D746" s="16" t="s">
        <v>1094</v>
      </c>
      <c r="E746" s="53">
        <v>20</v>
      </c>
      <c r="F746" s="54">
        <v>10.11</v>
      </c>
      <c r="G746" s="55">
        <f t="shared" si="189"/>
        <v>202.2</v>
      </c>
      <c r="H746" s="53">
        <v>20</v>
      </c>
      <c r="I746" s="54">
        <v>10.11</v>
      </c>
      <c r="J746" s="55">
        <f t="shared" si="190"/>
        <v>202.2</v>
      </c>
      <c r="K746" s="88" t="str">
        <f t="shared" si="180"/>
        <v/>
      </c>
    </row>
    <row r="747" spans="1:11" x14ac:dyDescent="0.3">
      <c r="A747" s="5" t="s">
        <v>1095</v>
      </c>
      <c r="B747" s="6" t="s">
        <v>17</v>
      </c>
      <c r="C747" s="6" t="s">
        <v>1096</v>
      </c>
      <c r="D747" s="16" t="s">
        <v>1097</v>
      </c>
      <c r="E747" s="53">
        <v>0</v>
      </c>
      <c r="F747" s="54">
        <v>21.84</v>
      </c>
      <c r="G747" s="55">
        <f t="shared" si="189"/>
        <v>0</v>
      </c>
      <c r="H747" s="53">
        <v>0</v>
      </c>
      <c r="I747" s="54">
        <v>21.84</v>
      </c>
      <c r="J747" s="55">
        <f t="shared" si="190"/>
        <v>0</v>
      </c>
      <c r="K747" s="88" t="str">
        <f t="shared" si="180"/>
        <v/>
      </c>
    </row>
    <row r="748" spans="1:11" x14ac:dyDescent="0.3">
      <c r="A748" s="5" t="s">
        <v>1098</v>
      </c>
      <c r="B748" s="6" t="s">
        <v>17</v>
      </c>
      <c r="C748" s="6" t="s">
        <v>18</v>
      </c>
      <c r="D748" s="16" t="s">
        <v>1099</v>
      </c>
      <c r="E748" s="53">
        <v>0</v>
      </c>
      <c r="F748" s="54">
        <v>3457.46</v>
      </c>
      <c r="G748" s="55">
        <f t="shared" si="189"/>
        <v>0</v>
      </c>
      <c r="H748" s="53">
        <v>0</v>
      </c>
      <c r="I748" s="54">
        <v>3457.46</v>
      </c>
      <c r="J748" s="55">
        <f t="shared" si="190"/>
        <v>0</v>
      </c>
      <c r="K748" s="88" t="str">
        <f t="shared" si="180"/>
        <v/>
      </c>
    </row>
    <row r="749" spans="1:11" x14ac:dyDescent="0.3">
      <c r="A749" s="7"/>
      <c r="B749" s="7"/>
      <c r="C749" s="7"/>
      <c r="D749" s="17" t="s">
        <v>1100</v>
      </c>
      <c r="E749" s="53">
        <v>1</v>
      </c>
      <c r="F749" s="56">
        <f>SUM(G739:G748)</f>
        <v>202.2</v>
      </c>
      <c r="G749" s="57">
        <f t="shared" si="189"/>
        <v>202.2</v>
      </c>
      <c r="H749" s="53">
        <v>1</v>
      </c>
      <c r="I749" s="56">
        <f>SUM(J739:J748)</f>
        <v>202.2</v>
      </c>
      <c r="J749" s="57">
        <f t="shared" si="190"/>
        <v>202.2</v>
      </c>
      <c r="K749" s="88" t="str">
        <f t="shared" si="180"/>
        <v/>
      </c>
    </row>
    <row r="750" spans="1:11" ht="1.05" customHeight="1" x14ac:dyDescent="0.3">
      <c r="A750" s="8"/>
      <c r="B750" s="8"/>
      <c r="C750" s="8"/>
      <c r="D750" s="18"/>
      <c r="E750" s="58"/>
      <c r="F750" s="8"/>
      <c r="G750" s="59"/>
      <c r="H750" s="58"/>
      <c r="I750" s="8"/>
      <c r="J750" s="59"/>
      <c r="K750" s="88" t="str">
        <f t="shared" si="180"/>
        <v/>
      </c>
    </row>
    <row r="751" spans="1:11" x14ac:dyDescent="0.3">
      <c r="A751" s="7"/>
      <c r="B751" s="7"/>
      <c r="C751" s="7"/>
      <c r="D751" s="17" t="s">
        <v>1101</v>
      </c>
      <c r="E751" s="53">
        <v>1</v>
      </c>
      <c r="F751" s="56">
        <f>G722+G733+G738</f>
        <v>1508.85</v>
      </c>
      <c r="G751" s="57">
        <f>ROUND(E751*F751,2)</f>
        <v>1508.85</v>
      </c>
      <c r="H751" s="53">
        <v>1</v>
      </c>
      <c r="I751" s="56">
        <f>J722+J733+J738</f>
        <v>1508.85</v>
      </c>
      <c r="J751" s="57">
        <f>ROUND(H751*I751,2)</f>
        <v>1508.85</v>
      </c>
      <c r="K751" s="88" t="str">
        <f t="shared" si="180"/>
        <v/>
      </c>
    </row>
    <row r="752" spans="1:11" ht="1.05" customHeight="1" x14ac:dyDescent="0.3">
      <c r="A752" s="8"/>
      <c r="B752" s="8"/>
      <c r="C752" s="8"/>
      <c r="D752" s="18"/>
      <c r="E752" s="58"/>
      <c r="F752" s="8"/>
      <c r="G752" s="59"/>
      <c r="H752" s="58"/>
      <c r="I752" s="8"/>
      <c r="J752" s="59"/>
      <c r="K752" s="88" t="str">
        <f t="shared" si="180"/>
        <v/>
      </c>
    </row>
    <row r="753" spans="1:11" x14ac:dyDescent="0.3">
      <c r="A753" s="3" t="s">
        <v>1102</v>
      </c>
      <c r="B753" s="3" t="s">
        <v>9</v>
      </c>
      <c r="C753" s="3" t="s">
        <v>10</v>
      </c>
      <c r="D753" s="14" t="s">
        <v>1103</v>
      </c>
      <c r="E753" s="47">
        <f t="shared" ref="E753:J753" si="191">E763</f>
        <v>1</v>
      </c>
      <c r="F753" s="48">
        <f t="shared" si="191"/>
        <v>137.16</v>
      </c>
      <c r="G753" s="49">
        <f t="shared" si="191"/>
        <v>137.16</v>
      </c>
      <c r="H753" s="47">
        <f t="shared" si="191"/>
        <v>1</v>
      </c>
      <c r="I753" s="48">
        <f t="shared" si="191"/>
        <v>137.16</v>
      </c>
      <c r="J753" s="49">
        <f t="shared" si="191"/>
        <v>137.16</v>
      </c>
      <c r="K753" s="88" t="str">
        <f t="shared" si="180"/>
        <v/>
      </c>
    </row>
    <row r="754" spans="1:11" x14ac:dyDescent="0.3">
      <c r="A754" s="4" t="s">
        <v>1104</v>
      </c>
      <c r="B754" s="4" t="s">
        <v>9</v>
      </c>
      <c r="C754" s="4" t="s">
        <v>10</v>
      </c>
      <c r="D754" s="15" t="s">
        <v>1105</v>
      </c>
      <c r="E754" s="50">
        <f t="shared" ref="E754:J754" si="192">E756</f>
        <v>1</v>
      </c>
      <c r="F754" s="51">
        <f t="shared" si="192"/>
        <v>41.76</v>
      </c>
      <c r="G754" s="52">
        <f t="shared" si="192"/>
        <v>41.76</v>
      </c>
      <c r="H754" s="50">
        <f t="shared" si="192"/>
        <v>1</v>
      </c>
      <c r="I754" s="51">
        <f t="shared" si="192"/>
        <v>41.76</v>
      </c>
      <c r="J754" s="52">
        <f t="shared" si="192"/>
        <v>41.76</v>
      </c>
      <c r="K754" s="88" t="str">
        <f t="shared" si="180"/>
        <v/>
      </c>
    </row>
    <row r="755" spans="1:11" x14ac:dyDescent="0.3">
      <c r="A755" s="5" t="s">
        <v>1106</v>
      </c>
      <c r="B755" s="6" t="s">
        <v>17</v>
      </c>
      <c r="C755" s="6" t="s">
        <v>18</v>
      </c>
      <c r="D755" s="16" t="s">
        <v>1107</v>
      </c>
      <c r="E755" s="53">
        <v>1</v>
      </c>
      <c r="F755" s="54">
        <v>41.76</v>
      </c>
      <c r="G755" s="55">
        <f>ROUND(E755*F755,2)</f>
        <v>41.76</v>
      </c>
      <c r="H755" s="53">
        <v>1</v>
      </c>
      <c r="I755" s="54">
        <v>41.76</v>
      </c>
      <c r="J755" s="55">
        <f>ROUND(H755*I755,2)</f>
        <v>41.76</v>
      </c>
      <c r="K755" s="88" t="str">
        <f t="shared" si="180"/>
        <v/>
      </c>
    </row>
    <row r="756" spans="1:11" x14ac:dyDescent="0.3">
      <c r="A756" s="7"/>
      <c r="B756" s="7"/>
      <c r="C756" s="7"/>
      <c r="D756" s="17" t="s">
        <v>1108</v>
      </c>
      <c r="E756" s="53">
        <v>1</v>
      </c>
      <c r="F756" s="56">
        <f>G755</f>
        <v>41.76</v>
      </c>
      <c r="G756" s="57">
        <f>ROUND(E756*F756,2)</f>
        <v>41.76</v>
      </c>
      <c r="H756" s="53">
        <v>1</v>
      </c>
      <c r="I756" s="56">
        <f>J755</f>
        <v>41.76</v>
      </c>
      <c r="J756" s="57">
        <f>ROUND(H756*I756,2)</f>
        <v>41.76</v>
      </c>
      <c r="K756" s="88" t="str">
        <f t="shared" si="180"/>
        <v/>
      </c>
    </row>
    <row r="757" spans="1:11" ht="1.05" customHeight="1" x14ac:dyDescent="0.3">
      <c r="A757" s="8"/>
      <c r="B757" s="8"/>
      <c r="C757" s="8"/>
      <c r="D757" s="18"/>
      <c r="E757" s="58"/>
      <c r="F757" s="8"/>
      <c r="G757" s="59"/>
      <c r="H757" s="58"/>
      <c r="I757" s="8"/>
      <c r="J757" s="59"/>
      <c r="K757" s="88" t="str">
        <f t="shared" si="180"/>
        <v/>
      </c>
    </row>
    <row r="758" spans="1:11" x14ac:dyDescent="0.3">
      <c r="A758" s="5" t="s">
        <v>1109</v>
      </c>
      <c r="B758" s="6" t="s">
        <v>17</v>
      </c>
      <c r="C758" s="6" t="s">
        <v>10</v>
      </c>
      <c r="D758" s="16" t="s">
        <v>1110</v>
      </c>
      <c r="E758" s="53">
        <v>3</v>
      </c>
      <c r="F758" s="54">
        <v>31.8</v>
      </c>
      <c r="G758" s="55">
        <f>ROUND(E758*F758,2)</f>
        <v>95.4</v>
      </c>
      <c r="H758" s="53">
        <v>3</v>
      </c>
      <c r="I758" s="54">
        <v>31.8</v>
      </c>
      <c r="J758" s="55">
        <f>ROUND(H758*I758,2)</f>
        <v>95.4</v>
      </c>
      <c r="K758" s="88" t="str">
        <f t="shared" si="180"/>
        <v/>
      </c>
    </row>
    <row r="759" spans="1:11" x14ac:dyDescent="0.3">
      <c r="A759" s="4" t="s">
        <v>1111</v>
      </c>
      <c r="B759" s="4" t="s">
        <v>9</v>
      </c>
      <c r="C759" s="4" t="s">
        <v>10</v>
      </c>
      <c r="D759" s="15" t="s">
        <v>1112</v>
      </c>
      <c r="E759" s="50">
        <f t="shared" ref="E759:J759" si="193">E761</f>
        <v>1</v>
      </c>
      <c r="F759" s="51">
        <f t="shared" si="193"/>
        <v>0</v>
      </c>
      <c r="G759" s="52">
        <f t="shared" si="193"/>
        <v>0</v>
      </c>
      <c r="H759" s="50">
        <f t="shared" si="193"/>
        <v>1</v>
      </c>
      <c r="I759" s="51">
        <f t="shared" si="193"/>
        <v>0</v>
      </c>
      <c r="J759" s="52">
        <f t="shared" si="193"/>
        <v>0</v>
      </c>
      <c r="K759" s="88" t="str">
        <f t="shared" si="180"/>
        <v/>
      </c>
    </row>
    <row r="760" spans="1:11" x14ac:dyDescent="0.3">
      <c r="A760" s="5" t="s">
        <v>1113</v>
      </c>
      <c r="B760" s="6" t="s">
        <v>17</v>
      </c>
      <c r="C760" s="6" t="s">
        <v>997</v>
      </c>
      <c r="D760" s="16" t="s">
        <v>1114</v>
      </c>
      <c r="E760" s="53">
        <v>0</v>
      </c>
      <c r="F760" s="54">
        <v>78.650000000000006</v>
      </c>
      <c r="G760" s="55">
        <f>ROUND(E760*F760,2)</f>
        <v>0</v>
      </c>
      <c r="H760" s="53">
        <v>0</v>
      </c>
      <c r="I760" s="54">
        <v>78.650000000000006</v>
      </c>
      <c r="J760" s="55">
        <f>ROUND(H760*I760,2)</f>
        <v>0</v>
      </c>
      <c r="K760" s="88" t="str">
        <f t="shared" si="180"/>
        <v/>
      </c>
    </row>
    <row r="761" spans="1:11" x14ac:dyDescent="0.3">
      <c r="A761" s="7"/>
      <c r="B761" s="7"/>
      <c r="C761" s="7"/>
      <c r="D761" s="17" t="s">
        <v>1115</v>
      </c>
      <c r="E761" s="53">
        <v>1</v>
      </c>
      <c r="F761" s="54">
        <v>0</v>
      </c>
      <c r="G761" s="57">
        <f>ROUND(E761*F761,2)</f>
        <v>0</v>
      </c>
      <c r="H761" s="53">
        <v>1</v>
      </c>
      <c r="I761" s="54">
        <v>0</v>
      </c>
      <c r="J761" s="57">
        <f>ROUND(H761*I761,2)</f>
        <v>0</v>
      </c>
      <c r="K761" s="88" t="str">
        <f t="shared" si="180"/>
        <v/>
      </c>
    </row>
    <row r="762" spans="1:11" ht="1.05" customHeight="1" x14ac:dyDescent="0.3">
      <c r="A762" s="8"/>
      <c r="B762" s="8"/>
      <c r="C762" s="8"/>
      <c r="D762" s="18"/>
      <c r="E762" s="58"/>
      <c r="F762" s="8"/>
      <c r="G762" s="59"/>
      <c r="H762" s="58"/>
      <c r="I762" s="8"/>
      <c r="J762" s="59"/>
      <c r="K762" s="88" t="str">
        <f t="shared" si="180"/>
        <v/>
      </c>
    </row>
    <row r="763" spans="1:11" x14ac:dyDescent="0.3">
      <c r="A763" s="7"/>
      <c r="B763" s="7"/>
      <c r="C763" s="7"/>
      <c r="D763" s="17" t="s">
        <v>1116</v>
      </c>
      <c r="E763" s="53">
        <v>1</v>
      </c>
      <c r="F763" s="56">
        <f>G754+G758+G759</f>
        <v>137.16</v>
      </c>
      <c r="G763" s="57">
        <f>ROUND(E763*F763,2)</f>
        <v>137.16</v>
      </c>
      <c r="H763" s="53">
        <v>1</v>
      </c>
      <c r="I763" s="56">
        <f>J754+J758+J759</f>
        <v>137.16</v>
      </c>
      <c r="J763" s="57">
        <f>ROUND(H763*I763,2)</f>
        <v>137.16</v>
      </c>
      <c r="K763" s="88" t="str">
        <f t="shared" si="180"/>
        <v/>
      </c>
    </row>
    <row r="764" spans="1:11" ht="1.05" customHeight="1" x14ac:dyDescent="0.3">
      <c r="A764" s="8"/>
      <c r="B764" s="8"/>
      <c r="C764" s="8"/>
      <c r="D764" s="18"/>
      <c r="E764" s="58"/>
      <c r="F764" s="8"/>
      <c r="G764" s="59"/>
      <c r="H764" s="58"/>
      <c r="I764" s="8"/>
      <c r="J764" s="59"/>
      <c r="K764" s="88" t="str">
        <f t="shared" si="180"/>
        <v/>
      </c>
    </row>
    <row r="765" spans="1:11" x14ac:dyDescent="0.3">
      <c r="A765" s="3" t="s">
        <v>1117</v>
      </c>
      <c r="B765" s="3" t="s">
        <v>9</v>
      </c>
      <c r="C765" s="3" t="s">
        <v>10</v>
      </c>
      <c r="D765" s="14" t="s">
        <v>1118</v>
      </c>
      <c r="E765" s="47">
        <f t="shared" ref="E765:J765" si="194">E772</f>
        <v>1</v>
      </c>
      <c r="F765" s="48">
        <f t="shared" si="194"/>
        <v>43956.94</v>
      </c>
      <c r="G765" s="49">
        <f t="shared" si="194"/>
        <v>43956.94</v>
      </c>
      <c r="H765" s="47">
        <f t="shared" si="194"/>
        <v>1</v>
      </c>
      <c r="I765" s="48">
        <f t="shared" si="194"/>
        <v>43956.94</v>
      </c>
      <c r="J765" s="49">
        <f t="shared" si="194"/>
        <v>43956.94</v>
      </c>
      <c r="K765" s="88" t="str">
        <f t="shared" si="180"/>
        <v/>
      </c>
    </row>
    <row r="766" spans="1:11" ht="20.399999999999999" x14ac:dyDescent="0.3">
      <c r="A766" s="4" t="s">
        <v>1119</v>
      </c>
      <c r="B766" s="4" t="s">
        <v>9</v>
      </c>
      <c r="C766" s="4" t="s">
        <v>10</v>
      </c>
      <c r="D766" s="15" t="s">
        <v>1120</v>
      </c>
      <c r="E766" s="50">
        <f t="shared" ref="E766:J766" si="195">E770</f>
        <v>1</v>
      </c>
      <c r="F766" s="51">
        <f t="shared" si="195"/>
        <v>43956.94</v>
      </c>
      <c r="G766" s="52">
        <f t="shared" si="195"/>
        <v>43956.94</v>
      </c>
      <c r="H766" s="50">
        <f t="shared" si="195"/>
        <v>1</v>
      </c>
      <c r="I766" s="51">
        <f t="shared" si="195"/>
        <v>43956.94</v>
      </c>
      <c r="J766" s="52">
        <f t="shared" si="195"/>
        <v>43956.94</v>
      </c>
      <c r="K766" s="88" t="str">
        <f t="shared" si="180"/>
        <v/>
      </c>
    </row>
    <row r="767" spans="1:11" ht="20.399999999999999" x14ac:dyDescent="0.3">
      <c r="A767" s="5" t="s">
        <v>1121</v>
      </c>
      <c r="B767" s="6" t="s">
        <v>17</v>
      </c>
      <c r="C767" s="6" t="s">
        <v>18</v>
      </c>
      <c r="D767" s="16" t="s">
        <v>1122</v>
      </c>
      <c r="E767" s="53">
        <v>1</v>
      </c>
      <c r="F767" s="54">
        <v>14640.94</v>
      </c>
      <c r="G767" s="55">
        <f>ROUND(E767*F767,2)</f>
        <v>14640.94</v>
      </c>
      <c r="H767" s="53">
        <v>1</v>
      </c>
      <c r="I767" s="54">
        <v>14640.94</v>
      </c>
      <c r="J767" s="55">
        <f>ROUND(H767*I767,2)</f>
        <v>14640.94</v>
      </c>
      <c r="K767" s="88" t="str">
        <f t="shared" si="180"/>
        <v/>
      </c>
    </row>
    <row r="768" spans="1:11" ht="20.399999999999999" x14ac:dyDescent="0.3">
      <c r="A768" s="5" t="s">
        <v>1123</v>
      </c>
      <c r="B768" s="6" t="s">
        <v>17</v>
      </c>
      <c r="C768" s="6" t="s">
        <v>18</v>
      </c>
      <c r="D768" s="16" t="s">
        <v>1124</v>
      </c>
      <c r="E768" s="53">
        <v>1</v>
      </c>
      <c r="F768" s="69">
        <v>15641.36</v>
      </c>
      <c r="G768" s="55">
        <f>ROUND(E768*F768,2)</f>
        <v>15641.36</v>
      </c>
      <c r="H768" s="53">
        <v>1</v>
      </c>
      <c r="I768" s="69">
        <v>15641.36</v>
      </c>
      <c r="J768" s="55">
        <f>ROUND(H768*I768,2)</f>
        <v>15641.36</v>
      </c>
      <c r="K768" s="88" t="str">
        <f t="shared" si="180"/>
        <v/>
      </c>
    </row>
    <row r="769" spans="1:11" ht="30.6" x14ac:dyDescent="0.3">
      <c r="A769" s="5" t="s">
        <v>1125</v>
      </c>
      <c r="B769" s="6" t="s">
        <v>17</v>
      </c>
      <c r="C769" s="6" t="s">
        <v>18</v>
      </c>
      <c r="D769" s="16" t="s">
        <v>1126</v>
      </c>
      <c r="E769" s="53">
        <v>1</v>
      </c>
      <c r="F769" s="69">
        <v>13674.64</v>
      </c>
      <c r="G769" s="55">
        <f>ROUND(E769*F769,2)</f>
        <v>13674.64</v>
      </c>
      <c r="H769" s="53">
        <v>1</v>
      </c>
      <c r="I769" s="69">
        <v>13674.64</v>
      </c>
      <c r="J769" s="55">
        <f>ROUND(H769*I769,2)</f>
        <v>13674.64</v>
      </c>
      <c r="K769" s="88" t="str">
        <f t="shared" si="180"/>
        <v/>
      </c>
    </row>
    <row r="770" spans="1:11" x14ac:dyDescent="0.3">
      <c r="A770" s="7"/>
      <c r="B770" s="7"/>
      <c r="C770" s="7"/>
      <c r="D770" s="17" t="s">
        <v>1127</v>
      </c>
      <c r="E770" s="53">
        <v>1</v>
      </c>
      <c r="F770" s="56">
        <f>SUM(G767:G769)</f>
        <v>43956.94</v>
      </c>
      <c r="G770" s="57">
        <f>ROUND(E770*F770,2)</f>
        <v>43956.94</v>
      </c>
      <c r="H770" s="53">
        <v>1</v>
      </c>
      <c r="I770" s="56">
        <f>SUM(J767:J769)</f>
        <v>43956.94</v>
      </c>
      <c r="J770" s="57">
        <f>ROUND(H770*I770,2)</f>
        <v>43956.94</v>
      </c>
      <c r="K770" s="88" t="str">
        <f t="shared" si="180"/>
        <v/>
      </c>
    </row>
    <row r="771" spans="1:11" ht="1.05" customHeight="1" x14ac:dyDescent="0.3">
      <c r="A771" s="8"/>
      <c r="B771" s="8"/>
      <c r="C771" s="8"/>
      <c r="D771" s="18"/>
      <c r="E771" s="58"/>
      <c r="F771" s="8"/>
      <c r="G771" s="59"/>
      <c r="H771" s="58"/>
      <c r="I771" s="8"/>
      <c r="J771" s="59"/>
      <c r="K771" s="88" t="str">
        <f t="shared" si="180"/>
        <v/>
      </c>
    </row>
    <row r="772" spans="1:11" x14ac:dyDescent="0.3">
      <c r="A772" s="7"/>
      <c r="B772" s="7"/>
      <c r="C772" s="7"/>
      <c r="D772" s="17" t="s">
        <v>1128</v>
      </c>
      <c r="E772" s="53">
        <v>1</v>
      </c>
      <c r="F772" s="56">
        <f>G766</f>
        <v>43956.94</v>
      </c>
      <c r="G772" s="57">
        <f>ROUND(E772*F772,2)</f>
        <v>43956.94</v>
      </c>
      <c r="H772" s="53">
        <v>1</v>
      </c>
      <c r="I772" s="56">
        <f>J766</f>
        <v>43956.94</v>
      </c>
      <c r="J772" s="57">
        <f>ROUND(H772*I772,2)</f>
        <v>43956.94</v>
      </c>
      <c r="K772" s="88" t="str">
        <f t="shared" si="180"/>
        <v/>
      </c>
    </row>
    <row r="773" spans="1:11" ht="1.05" customHeight="1" x14ac:dyDescent="0.3">
      <c r="A773" s="8"/>
      <c r="B773" s="8"/>
      <c r="C773" s="8"/>
      <c r="D773" s="18"/>
      <c r="E773" s="58"/>
      <c r="F773" s="8"/>
      <c r="G773" s="59"/>
      <c r="H773" s="58"/>
      <c r="I773" s="8"/>
      <c r="J773" s="59"/>
      <c r="K773" s="88" t="str">
        <f t="shared" ref="K773:K803" si="196">+IF(AND(I773&lt;&gt;"",I773&gt;F773),"Valor mayor del permitido","")</f>
        <v/>
      </c>
    </row>
    <row r="774" spans="1:11" x14ac:dyDescent="0.3">
      <c r="A774" s="3" t="s">
        <v>1129</v>
      </c>
      <c r="B774" s="3" t="s">
        <v>9</v>
      </c>
      <c r="C774" s="3" t="s">
        <v>10</v>
      </c>
      <c r="D774" s="14" t="s">
        <v>1130</v>
      </c>
      <c r="E774" s="47">
        <f t="shared" ref="E774:J774" si="197">E783</f>
        <v>1</v>
      </c>
      <c r="F774" s="48">
        <f t="shared" si="197"/>
        <v>1702.44</v>
      </c>
      <c r="G774" s="49">
        <f t="shared" si="197"/>
        <v>1702.44</v>
      </c>
      <c r="H774" s="47">
        <f t="shared" si="197"/>
        <v>1</v>
      </c>
      <c r="I774" s="48">
        <f t="shared" si="197"/>
        <v>1702.44</v>
      </c>
      <c r="J774" s="49">
        <f t="shared" si="197"/>
        <v>1702.44</v>
      </c>
      <c r="K774" s="88" t="str">
        <f t="shared" si="196"/>
        <v/>
      </c>
    </row>
    <row r="775" spans="1:11" x14ac:dyDescent="0.3">
      <c r="A775" s="4" t="s">
        <v>1131</v>
      </c>
      <c r="B775" s="4" t="s">
        <v>9</v>
      </c>
      <c r="C775" s="4" t="s">
        <v>309</v>
      </c>
      <c r="D775" s="15" t="s">
        <v>1132</v>
      </c>
      <c r="E775" s="50">
        <f t="shared" ref="E775:J775" si="198">E777</f>
        <v>1</v>
      </c>
      <c r="F775" s="51">
        <f t="shared" si="198"/>
        <v>825.54</v>
      </c>
      <c r="G775" s="52">
        <f t="shared" si="198"/>
        <v>825.54</v>
      </c>
      <c r="H775" s="50">
        <f t="shared" si="198"/>
        <v>1</v>
      </c>
      <c r="I775" s="51">
        <f t="shared" si="198"/>
        <v>825.54</v>
      </c>
      <c r="J775" s="52">
        <f t="shared" si="198"/>
        <v>825.54</v>
      </c>
      <c r="K775" s="88" t="str">
        <f t="shared" si="196"/>
        <v/>
      </c>
    </row>
    <row r="776" spans="1:11" x14ac:dyDescent="0.3">
      <c r="A776" s="5" t="s">
        <v>1133</v>
      </c>
      <c r="B776" s="6" t="s">
        <v>17</v>
      </c>
      <c r="C776" s="6" t="s">
        <v>309</v>
      </c>
      <c r="D776" s="16" t="s">
        <v>1132</v>
      </c>
      <c r="E776" s="53">
        <v>6</v>
      </c>
      <c r="F776" s="54">
        <v>137.59</v>
      </c>
      <c r="G776" s="55">
        <f>ROUND(E776*F776,2)</f>
        <v>825.54</v>
      </c>
      <c r="H776" s="53">
        <v>6</v>
      </c>
      <c r="I776" s="54">
        <v>137.59</v>
      </c>
      <c r="J776" s="55">
        <f>ROUND(H776*I776,2)</f>
        <v>825.54</v>
      </c>
      <c r="K776" s="88" t="str">
        <f t="shared" si="196"/>
        <v/>
      </c>
    </row>
    <row r="777" spans="1:11" x14ac:dyDescent="0.3">
      <c r="A777" s="7"/>
      <c r="B777" s="7"/>
      <c r="C777" s="7"/>
      <c r="D777" s="17" t="s">
        <v>1134</v>
      </c>
      <c r="E777" s="53">
        <v>1</v>
      </c>
      <c r="F777" s="56">
        <f>G776</f>
        <v>825.54</v>
      </c>
      <c r="G777" s="57">
        <f>ROUND(E777*F777,2)</f>
        <v>825.54</v>
      </c>
      <c r="H777" s="53">
        <v>1</v>
      </c>
      <c r="I777" s="56">
        <f>J776</f>
        <v>825.54</v>
      </c>
      <c r="J777" s="57">
        <f>ROUND(H777*I777,2)</f>
        <v>825.54</v>
      </c>
      <c r="K777" s="88" t="str">
        <f t="shared" si="196"/>
        <v/>
      </c>
    </row>
    <row r="778" spans="1:11" ht="1.05" customHeight="1" x14ac:dyDescent="0.3">
      <c r="A778" s="8"/>
      <c r="B778" s="8"/>
      <c r="C778" s="8"/>
      <c r="D778" s="18"/>
      <c r="E778" s="58"/>
      <c r="F778" s="8"/>
      <c r="G778" s="59"/>
      <c r="H778" s="58"/>
      <c r="I778" s="8"/>
      <c r="J778" s="59"/>
      <c r="K778" s="88" t="str">
        <f t="shared" si="196"/>
        <v/>
      </c>
    </row>
    <row r="779" spans="1:11" x14ac:dyDescent="0.3">
      <c r="A779" s="4" t="s">
        <v>1135</v>
      </c>
      <c r="B779" s="4" t="s">
        <v>9</v>
      </c>
      <c r="C779" s="4" t="s">
        <v>309</v>
      </c>
      <c r="D779" s="15" t="s">
        <v>1136</v>
      </c>
      <c r="E779" s="50">
        <f t="shared" ref="E779:J779" si="199">E781</f>
        <v>1</v>
      </c>
      <c r="F779" s="51">
        <f t="shared" si="199"/>
        <v>876.9</v>
      </c>
      <c r="G779" s="52">
        <f t="shared" si="199"/>
        <v>876.9</v>
      </c>
      <c r="H779" s="50">
        <f t="shared" si="199"/>
        <v>1</v>
      </c>
      <c r="I779" s="51">
        <f t="shared" si="199"/>
        <v>876.9</v>
      </c>
      <c r="J779" s="52">
        <f t="shared" si="199"/>
        <v>876.9</v>
      </c>
      <c r="K779" s="88" t="str">
        <f t="shared" si="196"/>
        <v/>
      </c>
    </row>
    <row r="780" spans="1:11" x14ac:dyDescent="0.3">
      <c r="A780" s="5" t="s">
        <v>1137</v>
      </c>
      <c r="B780" s="6" t="s">
        <v>17</v>
      </c>
      <c r="C780" s="6" t="s">
        <v>309</v>
      </c>
      <c r="D780" s="16" t="s">
        <v>1136</v>
      </c>
      <c r="E780" s="53">
        <v>6</v>
      </c>
      <c r="F780" s="54">
        <v>146.15</v>
      </c>
      <c r="G780" s="55">
        <f>ROUND(E780*F780,2)</f>
        <v>876.9</v>
      </c>
      <c r="H780" s="53">
        <v>6</v>
      </c>
      <c r="I780" s="54">
        <v>146.15</v>
      </c>
      <c r="J780" s="55">
        <f>ROUND(H780*I780,2)</f>
        <v>876.9</v>
      </c>
      <c r="K780" s="88" t="str">
        <f t="shared" si="196"/>
        <v/>
      </c>
    </row>
    <row r="781" spans="1:11" x14ac:dyDescent="0.3">
      <c r="A781" s="7"/>
      <c r="B781" s="7"/>
      <c r="C781" s="7"/>
      <c r="D781" s="17" t="s">
        <v>1138</v>
      </c>
      <c r="E781" s="53">
        <v>1</v>
      </c>
      <c r="F781" s="56">
        <f>G780</f>
        <v>876.9</v>
      </c>
      <c r="G781" s="57">
        <f>ROUND(E781*F781,2)</f>
        <v>876.9</v>
      </c>
      <c r="H781" s="53">
        <v>1</v>
      </c>
      <c r="I781" s="56">
        <f>J780</f>
        <v>876.9</v>
      </c>
      <c r="J781" s="57">
        <f>ROUND(H781*I781,2)</f>
        <v>876.9</v>
      </c>
      <c r="K781" s="88" t="str">
        <f t="shared" si="196"/>
        <v/>
      </c>
    </row>
    <row r="782" spans="1:11" ht="1.05" customHeight="1" x14ac:dyDescent="0.3">
      <c r="A782" s="8"/>
      <c r="B782" s="8"/>
      <c r="C782" s="8"/>
      <c r="D782" s="18"/>
      <c r="E782" s="58"/>
      <c r="F782" s="8"/>
      <c r="G782" s="59"/>
      <c r="H782" s="58"/>
      <c r="I782" s="8"/>
      <c r="J782" s="59"/>
      <c r="K782" s="88" t="str">
        <f t="shared" si="196"/>
        <v/>
      </c>
    </row>
    <row r="783" spans="1:11" x14ac:dyDescent="0.3">
      <c r="A783" s="7"/>
      <c r="B783" s="7"/>
      <c r="C783" s="7"/>
      <c r="D783" s="17" t="s">
        <v>1139</v>
      </c>
      <c r="E783" s="53">
        <v>1</v>
      </c>
      <c r="F783" s="56">
        <f>G775+G779</f>
        <v>1702.44</v>
      </c>
      <c r="G783" s="57">
        <f>ROUND(E783*F783,2)</f>
        <v>1702.44</v>
      </c>
      <c r="H783" s="53">
        <v>1</v>
      </c>
      <c r="I783" s="56">
        <f>J775+J779</f>
        <v>1702.44</v>
      </c>
      <c r="J783" s="57">
        <f>ROUND(H783*I783,2)</f>
        <v>1702.44</v>
      </c>
      <c r="K783" s="88" t="str">
        <f t="shared" si="196"/>
        <v/>
      </c>
    </row>
    <row r="784" spans="1:11" ht="1.05" customHeight="1" x14ac:dyDescent="0.3">
      <c r="A784" s="8"/>
      <c r="B784" s="8"/>
      <c r="C784" s="8"/>
      <c r="D784" s="18"/>
      <c r="E784" s="58"/>
      <c r="F784" s="8"/>
      <c r="G784" s="59"/>
      <c r="H784" s="58"/>
      <c r="I784" s="8"/>
      <c r="J784" s="59"/>
      <c r="K784" s="88" t="str">
        <f t="shared" si="196"/>
        <v/>
      </c>
    </row>
    <row r="785" spans="1:11" x14ac:dyDescent="0.3">
      <c r="A785" s="7"/>
      <c r="B785" s="7"/>
      <c r="C785" s="7"/>
      <c r="D785" s="17" t="s">
        <v>1140</v>
      </c>
      <c r="E785" s="66">
        <v>1</v>
      </c>
      <c r="F785" s="56">
        <f>G624+G658+G684+G709+G721+G753+G765+G774</f>
        <v>73195.83</v>
      </c>
      <c r="G785" s="57">
        <f>ROUND(E785*F785,2)</f>
        <v>73195.83</v>
      </c>
      <c r="H785" s="66">
        <v>1</v>
      </c>
      <c r="I785" s="56">
        <f>J624+J658+J684+J709+J721+J753+J765+J774</f>
        <v>73195.83</v>
      </c>
      <c r="J785" s="57">
        <f>ROUND(H785*I785,2)</f>
        <v>73195.83</v>
      </c>
      <c r="K785" s="88" t="str">
        <f t="shared" si="196"/>
        <v/>
      </c>
    </row>
    <row r="786" spans="1:11" ht="1.05" customHeight="1" x14ac:dyDescent="0.3">
      <c r="A786" s="8"/>
      <c r="B786" s="8"/>
      <c r="C786" s="8"/>
      <c r="D786" s="18"/>
      <c r="E786" s="58"/>
      <c r="F786" s="8"/>
      <c r="G786" s="59"/>
      <c r="H786" s="58"/>
      <c r="I786" s="8"/>
      <c r="J786" s="59"/>
      <c r="K786" s="88" t="str">
        <f t="shared" si="196"/>
        <v/>
      </c>
    </row>
    <row r="787" spans="1:11" x14ac:dyDescent="0.3">
      <c r="A787" s="7"/>
      <c r="B787" s="7"/>
      <c r="C787" s="7"/>
      <c r="D787" s="17" t="s">
        <v>1141</v>
      </c>
      <c r="E787" s="66">
        <v>1</v>
      </c>
      <c r="F787" s="56">
        <f>G4+G251+G404+G410+G623</f>
        <v>1290662.1499999999</v>
      </c>
      <c r="G787" s="57">
        <f>ROUND(E787*F787,2)</f>
        <v>1290662.1499999999</v>
      </c>
      <c r="H787" s="66">
        <v>1</v>
      </c>
      <c r="I787" s="56">
        <f>J4+J251+J404+J410+J623</f>
        <v>71356.490000000005</v>
      </c>
      <c r="J787" s="57">
        <f>ROUND(H787*I787,2)</f>
        <v>71356.490000000005</v>
      </c>
      <c r="K787" s="88" t="str">
        <f t="shared" si="196"/>
        <v/>
      </c>
    </row>
    <row r="788" spans="1:11" ht="1.05" customHeight="1" x14ac:dyDescent="0.3">
      <c r="A788" s="8"/>
      <c r="B788" s="8"/>
      <c r="C788" s="8"/>
      <c r="D788" s="18"/>
      <c r="E788" s="58"/>
      <c r="F788" s="8"/>
      <c r="G788" s="59"/>
      <c r="H788" s="82"/>
      <c r="J788" s="83"/>
      <c r="K788" s="88" t="str">
        <f t="shared" si="196"/>
        <v/>
      </c>
    </row>
    <row r="789" spans="1:11" x14ac:dyDescent="0.3">
      <c r="A789" s="31"/>
      <c r="B789" s="31"/>
      <c r="C789" s="31"/>
      <c r="D789" s="32"/>
      <c r="E789" s="70"/>
      <c r="F789" s="31"/>
      <c r="G789" s="71"/>
      <c r="H789" s="70"/>
      <c r="I789" s="31"/>
      <c r="J789" s="71"/>
      <c r="K789" s="88" t="str">
        <f t="shared" si="196"/>
        <v/>
      </c>
    </row>
    <row r="790" spans="1:11" x14ac:dyDescent="0.3">
      <c r="A790" s="23"/>
      <c r="B790" s="23"/>
      <c r="C790" s="23"/>
      <c r="D790" s="24" t="s">
        <v>1149</v>
      </c>
      <c r="E790" s="72">
        <v>1</v>
      </c>
      <c r="F790" s="33"/>
      <c r="G790" s="73">
        <f>+G787</f>
        <v>1290662.1499999999</v>
      </c>
      <c r="H790" s="72">
        <v>1</v>
      </c>
      <c r="I790" s="33"/>
      <c r="J790" s="73">
        <f>+J787</f>
        <v>71356.490000000005</v>
      </c>
      <c r="K790" s="88" t="str">
        <f t="shared" si="196"/>
        <v/>
      </c>
    </row>
    <row r="791" spans="1:11" x14ac:dyDescent="0.3">
      <c r="A791" s="25"/>
      <c r="B791" s="25"/>
      <c r="C791" s="25"/>
      <c r="D791" s="26" t="s">
        <v>1150</v>
      </c>
      <c r="E791" s="74"/>
      <c r="F791" s="34">
        <v>0.13</v>
      </c>
      <c r="G791" s="75">
        <f>+ROUND(G790*F791,2)</f>
        <v>167786.08</v>
      </c>
      <c r="H791" s="74"/>
      <c r="I791" s="40">
        <v>0.13</v>
      </c>
      <c r="J791" s="75">
        <f>+ROUND(J790*I791,2)</f>
        <v>9276.34</v>
      </c>
      <c r="K791" s="88" t="str">
        <f t="shared" si="196"/>
        <v/>
      </c>
    </row>
    <row r="792" spans="1:11" x14ac:dyDescent="0.3">
      <c r="A792" s="25"/>
      <c r="B792" s="25"/>
      <c r="C792" s="25"/>
      <c r="D792" s="26" t="s">
        <v>1151</v>
      </c>
      <c r="E792" s="74"/>
      <c r="F792" s="34">
        <v>0.06</v>
      </c>
      <c r="G792" s="75">
        <f>+ROUND(G790*F792,2)</f>
        <v>77439.73</v>
      </c>
      <c r="H792" s="74"/>
      <c r="I792" s="40">
        <v>0.06</v>
      </c>
      <c r="J792" s="75">
        <f>+ROUND(J790*I792,2)</f>
        <v>4281.3900000000003</v>
      </c>
      <c r="K792" s="88" t="str">
        <f t="shared" si="196"/>
        <v/>
      </c>
    </row>
    <row r="793" spans="1:11" x14ac:dyDescent="0.3">
      <c r="A793" s="25"/>
      <c r="B793" s="25"/>
      <c r="C793" s="25"/>
      <c r="D793" s="27" t="s">
        <v>1152</v>
      </c>
      <c r="E793" s="76"/>
      <c r="F793" s="35"/>
      <c r="G793" s="77">
        <f>+G790+G791+G792</f>
        <v>1535887.96</v>
      </c>
      <c r="H793" s="76"/>
      <c r="I793" s="35"/>
      <c r="J793" s="77">
        <f>+J790+J791+J792</f>
        <v>84914.22</v>
      </c>
      <c r="K793" s="88" t="str">
        <f t="shared" si="196"/>
        <v/>
      </c>
    </row>
    <row r="794" spans="1:11" ht="17.399999999999999" x14ac:dyDescent="0.3">
      <c r="A794" s="28"/>
      <c r="B794" s="28"/>
      <c r="C794" s="28"/>
      <c r="D794" s="29" t="s">
        <v>1153</v>
      </c>
      <c r="E794" s="78"/>
      <c r="F794" s="34">
        <v>0.21</v>
      </c>
      <c r="G794" s="75">
        <f>+ROUND(G793*F794,2)</f>
        <v>322536.46999999997</v>
      </c>
      <c r="H794" s="84"/>
      <c r="I794" s="34">
        <v>0.21</v>
      </c>
      <c r="J794" s="75">
        <f>+ROUND(J793*I794,2)</f>
        <v>17831.990000000002</v>
      </c>
      <c r="K794" s="88" t="str">
        <f t="shared" si="196"/>
        <v/>
      </c>
    </row>
    <row r="795" spans="1:11" ht="18" thickBot="1" x14ac:dyDescent="0.35">
      <c r="A795" s="30"/>
      <c r="B795" s="30"/>
      <c r="C795" s="30"/>
      <c r="D795" s="27" t="s">
        <v>1154</v>
      </c>
      <c r="E795" s="79"/>
      <c r="F795" s="80"/>
      <c r="G795" s="81">
        <f>+G793+G794</f>
        <v>1858424.43</v>
      </c>
      <c r="H795" s="85"/>
      <c r="I795" s="86"/>
      <c r="J795" s="81">
        <f>+J793+J794</f>
        <v>102746.21</v>
      </c>
      <c r="K795" s="88" t="str">
        <f t="shared" si="196"/>
        <v/>
      </c>
    </row>
    <row r="796" spans="1:11" ht="57.6" customHeight="1" x14ac:dyDescent="0.3">
      <c r="A796" s="104" t="s">
        <v>1155</v>
      </c>
      <c r="B796" s="105"/>
      <c r="C796" s="106"/>
      <c r="D796" s="36"/>
      <c r="E796" s="41" t="s">
        <v>1156</v>
      </c>
      <c r="F796" s="110"/>
      <c r="G796" s="111"/>
      <c r="H796" s="111"/>
      <c r="I796" s="111"/>
      <c r="J796" s="112"/>
      <c r="K796" s="88" t="str">
        <f t="shared" si="196"/>
        <v/>
      </c>
    </row>
    <row r="797" spans="1:11" ht="18" x14ac:dyDescent="0.3">
      <c r="A797" s="104" t="s">
        <v>1157</v>
      </c>
      <c r="B797" s="105"/>
      <c r="C797" s="106"/>
      <c r="D797" s="38"/>
      <c r="E797" s="37" t="s">
        <v>1158</v>
      </c>
      <c r="F797" s="107"/>
      <c r="G797" s="108"/>
      <c r="H797" s="108"/>
      <c r="I797" s="108"/>
      <c r="J797" s="109"/>
      <c r="K797" s="88" t="str">
        <f t="shared" si="196"/>
        <v/>
      </c>
    </row>
    <row r="798" spans="1:11" ht="18" x14ac:dyDescent="0.3">
      <c r="A798" s="104" t="s">
        <v>1159</v>
      </c>
      <c r="B798" s="105"/>
      <c r="C798" s="106"/>
      <c r="D798" s="39"/>
      <c r="E798" s="37" t="s">
        <v>1160</v>
      </c>
      <c r="F798" s="107"/>
      <c r="G798" s="108"/>
      <c r="H798" s="108"/>
      <c r="I798" s="108"/>
      <c r="J798" s="109"/>
      <c r="K798" s="88" t="str">
        <f t="shared" si="196"/>
        <v/>
      </c>
    </row>
    <row r="799" spans="1:11" ht="39.6" customHeight="1" x14ac:dyDescent="0.3">
      <c r="A799" s="89" t="s">
        <v>1161</v>
      </c>
      <c r="B799" s="90"/>
      <c r="C799" s="91"/>
      <c r="D799" s="98" t="s">
        <v>1166</v>
      </c>
      <c r="E799" s="98"/>
      <c r="F799" s="98"/>
      <c r="G799" s="98"/>
      <c r="H799" s="98"/>
      <c r="I799" s="98"/>
      <c r="J799" s="98"/>
      <c r="K799" s="88" t="str">
        <f t="shared" si="196"/>
        <v/>
      </c>
    </row>
    <row r="800" spans="1:11" ht="31.2" customHeight="1" x14ac:dyDescent="0.3">
      <c r="A800" s="92"/>
      <c r="B800" s="93"/>
      <c r="C800" s="94"/>
      <c r="D800" s="98" t="s">
        <v>1162</v>
      </c>
      <c r="E800" s="98"/>
      <c r="F800" s="98"/>
      <c r="G800" s="98"/>
      <c r="H800" s="98"/>
      <c r="I800" s="98"/>
      <c r="J800" s="98" t="s">
        <v>10</v>
      </c>
      <c r="K800" s="88" t="str">
        <f t="shared" si="196"/>
        <v/>
      </c>
    </row>
    <row r="801" spans="1:11" ht="31.2" customHeight="1" x14ac:dyDescent="0.3">
      <c r="A801" s="92"/>
      <c r="B801" s="93"/>
      <c r="C801" s="94"/>
      <c r="D801" s="98" t="s">
        <v>1163</v>
      </c>
      <c r="E801" s="98"/>
      <c r="F801" s="98"/>
      <c r="G801" s="98"/>
      <c r="H801" s="98"/>
      <c r="I801" s="98"/>
      <c r="J801" s="98" t="s">
        <v>10</v>
      </c>
      <c r="K801" s="88" t="str">
        <f t="shared" si="196"/>
        <v/>
      </c>
    </row>
    <row r="802" spans="1:11" ht="31.2" customHeight="1" x14ac:dyDescent="0.3">
      <c r="A802" s="92"/>
      <c r="B802" s="93"/>
      <c r="C802" s="94"/>
      <c r="D802" s="98" t="s">
        <v>1164</v>
      </c>
      <c r="E802" s="98"/>
      <c r="F802" s="98"/>
      <c r="G802" s="98"/>
      <c r="H802" s="98"/>
      <c r="I802" s="98"/>
      <c r="J802" s="98" t="s">
        <v>10</v>
      </c>
      <c r="K802" s="88" t="str">
        <f t="shared" si="196"/>
        <v/>
      </c>
    </row>
    <row r="803" spans="1:11" ht="31.2" customHeight="1" x14ac:dyDescent="0.3">
      <c r="A803" s="95"/>
      <c r="B803" s="96"/>
      <c r="C803" s="97"/>
      <c r="D803" s="98" t="s">
        <v>1165</v>
      </c>
      <c r="E803" s="98"/>
      <c r="F803" s="98"/>
      <c r="G803" s="98"/>
      <c r="H803" s="98"/>
      <c r="I803" s="98"/>
      <c r="J803" s="98" t="s">
        <v>10</v>
      </c>
      <c r="K803" s="88" t="str">
        <f t="shared" si="196"/>
        <v/>
      </c>
    </row>
  </sheetData>
  <sheetProtection algorithmName="SHA-512" hashValue="UFbIvISmimFVGu402LAZWtYyQo3XzOk61Yvm4ONKBYgIhCvUPvD4d5V0jqSZYPx7pk0JyRkj3IulHns6w63RMg==" saltValue="SxJK/Ces/uMgwsdMYD78ow==" spinCount="100000" sheet="1" scenarios="1"/>
  <autoFilter ref="A3:J803" xr:uid="{6B68DE24-00F9-4A17-9209-01B2046B82EC}"/>
  <mergeCells count="15">
    <mergeCell ref="E2:G2"/>
    <mergeCell ref="H2:J2"/>
    <mergeCell ref="A1:J1"/>
    <mergeCell ref="A798:C798"/>
    <mergeCell ref="F798:J798"/>
    <mergeCell ref="A797:C797"/>
    <mergeCell ref="F797:J797"/>
    <mergeCell ref="A796:C796"/>
    <mergeCell ref="F796:J796"/>
    <mergeCell ref="A799:C803"/>
    <mergeCell ref="D799:J799"/>
    <mergeCell ref="D800:J800"/>
    <mergeCell ref="D801:J801"/>
    <mergeCell ref="D802:J802"/>
    <mergeCell ref="D803:J803"/>
  </mergeCells>
  <conditionalFormatting sqref="I4:I792">
    <cfRule type="expression" dxfId="0" priority="1">
      <formula>$I4&gt;$F4</formula>
    </cfRule>
  </conditionalFormatting>
  <dataValidations disablePrompts="1" count="1">
    <dataValidation type="list" allowBlank="1" showInputMessage="1" showErrorMessage="1" sqref="B4:B788" xr:uid="{12CA8A93-BEEB-48C4-A793-D82FE49EF9F3}">
      <formula1>"Capítulo,Partida,Mano de obra,Maquinaria,Material,Otros,Tarea,"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Álvarez González, Juan José</dc:creator>
  <cp:lastModifiedBy>Álvarez González, Juan José</cp:lastModifiedBy>
  <dcterms:created xsi:type="dcterms:W3CDTF">2024-01-12T13:03:24Z</dcterms:created>
  <dcterms:modified xsi:type="dcterms:W3CDTF">2024-01-15T09:32:29Z</dcterms:modified>
</cp:coreProperties>
</file>