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290F2F85-69A2-47EE-BA90-16086F197384}" xr6:coauthVersionLast="47" xr6:coauthVersionMax="47" xr10:uidLastSave="{00000000-0000-0000-0000-000000000000}"/>
  <bookViews>
    <workbookView xWindow="-108" yWindow="-108" windowWidth="23256" windowHeight="12576" xr2:uid="{32CB6F0E-EA66-4402-96F9-0B57AED748D6}"/>
  </bookViews>
  <sheets>
    <sheet name="CUADRO DE OFERTA" sheetId="1" r:id="rId1"/>
  </sheets>
  <definedNames>
    <definedName name="_xlnm.Print_Area" localSheetId="0">'CUADRO DE OFERTA'!$A$1:$J$45</definedName>
    <definedName name="_xlnm.Print_Titles" localSheetId="0">'CUADRO DE OFERTA'!$1:$6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5" i="1" l="1"/>
  <c r="H16" i="1"/>
  <c r="H15" i="1"/>
  <c r="H14" i="1"/>
  <c r="H13" i="1"/>
  <c r="H12" i="1"/>
  <c r="H11" i="1"/>
  <c r="H10" i="1"/>
  <c r="H9" i="1"/>
  <c r="H8" i="1"/>
  <c r="H18" i="1"/>
  <c r="H31" i="1"/>
  <c r="H30" i="1"/>
  <c r="H29" i="1"/>
  <c r="H28" i="1"/>
  <c r="H27" i="1"/>
  <c r="H26" i="1"/>
  <c r="H25" i="1"/>
  <c r="H24" i="1"/>
  <c r="H23" i="1"/>
  <c r="H22" i="1"/>
  <c r="H21" i="1"/>
  <c r="H20" i="1"/>
  <c r="J33" i="1"/>
  <c r="J31" i="1"/>
  <c r="J30" i="1"/>
  <c r="J29" i="1"/>
  <c r="J28" i="1"/>
  <c r="J27" i="1"/>
  <c r="J26" i="1"/>
  <c r="J25" i="1"/>
  <c r="J24" i="1"/>
  <c r="J23" i="1"/>
  <c r="J22" i="1"/>
  <c r="J21" i="1"/>
  <c r="J20" i="1"/>
  <c r="J18" i="1"/>
  <c r="J16" i="1"/>
  <c r="J15" i="1"/>
  <c r="J14" i="1"/>
  <c r="J13" i="1"/>
  <c r="J12" i="1"/>
  <c r="J11" i="1"/>
  <c r="J10" i="1"/>
  <c r="J9" i="1"/>
  <c r="J8" i="1"/>
  <c r="H33" i="1"/>
  <c r="F2" i="1"/>
  <c r="H34" i="1" l="1"/>
  <c r="G37" i="1" s="1"/>
  <c r="E3" i="1" l="1"/>
  <c r="J35" i="1" l="1"/>
  <c r="J34" i="1"/>
  <c r="G38" i="1"/>
  <c r="G39" i="1" s="1"/>
  <c r="I37" i="1" l="1"/>
  <c r="I38" i="1" s="1"/>
  <c r="I39" i="1" s="1"/>
  <c r="F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5" authorId="0" shapeId="0" xr:uid="{C1E9AE70-CDEC-4F3F-8CC1-E11FBC82A378}">
      <text>
        <r>
          <rPr>
            <b/>
            <sz val="13"/>
            <color indexed="81"/>
            <rFont val="Tahoma"/>
            <family val="2"/>
          </rPr>
          <t xml:space="preserve">INTRODUCIR PRECIO UNITARIO </t>
        </r>
      </text>
    </comment>
    <comment ref="I34" authorId="0" shapeId="0" xr:uid="{85DEB38F-189A-4EA8-893E-85A157ADDA23}">
      <text>
        <r>
          <rPr>
            <b/>
            <sz val="17"/>
            <color indexed="81"/>
            <rFont val="Tahoma"/>
            <family val="2"/>
          </rPr>
          <t>INSERTAR PORCENTAJE DE GASTOS GENERALES</t>
        </r>
      </text>
    </comment>
    <comment ref="I35" authorId="0" shapeId="0" xr:uid="{93559F96-D5C5-4BB9-8BBD-8B67F5E172D0}">
      <text>
        <r>
          <rPr>
            <b/>
            <sz val="17"/>
            <color indexed="81"/>
            <rFont val="Tahoma"/>
            <family val="2"/>
          </rPr>
          <t xml:space="preserve">INSERTAR PORCENTAJE DE BENEFICIO INDUSTRIAL
</t>
        </r>
      </text>
    </comment>
    <comment ref="A41" authorId="0" shapeId="0" xr:uid="{570739F0-4AE4-4889-83EF-307522DF81F2}">
      <text>
        <r>
          <rPr>
            <b/>
            <sz val="17"/>
            <color indexed="81"/>
            <rFont val="Tahoma"/>
            <family val="2"/>
          </rPr>
          <t>RELLENE ESTE APARTADO</t>
        </r>
      </text>
    </comment>
    <comment ref="F41" authorId="0" shapeId="0" xr:uid="{3B2C2E7F-B2BA-4E55-A58C-6F5A580009D8}">
      <text>
        <r>
          <rPr>
            <b/>
            <sz val="17"/>
            <color indexed="81"/>
            <rFont val="Tahoma"/>
            <family val="2"/>
          </rPr>
          <t>RELLENE ESTE APARTADO</t>
        </r>
      </text>
    </comment>
    <comment ref="A42" authorId="0" shapeId="0" xr:uid="{D77F235F-CC3B-45F2-BBC3-0B44B210888D}">
      <text>
        <r>
          <rPr>
            <b/>
            <sz val="17"/>
            <color indexed="81"/>
            <rFont val="Tahoma"/>
            <family val="2"/>
          </rPr>
          <t>RELLENE ESTE APARTADO</t>
        </r>
      </text>
    </comment>
    <comment ref="F42" authorId="0" shapeId="0" xr:uid="{9FB1C1E2-44AB-4B86-BA40-BAAEB959AC0F}">
      <text>
        <r>
          <rPr>
            <b/>
            <sz val="17"/>
            <color indexed="81"/>
            <rFont val="Tahoma"/>
            <family val="2"/>
          </rPr>
          <t>RELLENE ESTE APARTADO</t>
        </r>
      </text>
    </comment>
    <comment ref="A43" authorId="0" shapeId="0" xr:uid="{F9845B0F-991F-459D-A423-5DE7AA1B7230}">
      <text>
        <r>
          <rPr>
            <b/>
            <sz val="17"/>
            <color indexed="81"/>
            <rFont val="Tahoma"/>
            <family val="2"/>
          </rPr>
          <t>RELLENE ESTE APARTADO</t>
        </r>
      </text>
    </comment>
    <comment ref="F43" authorId="0" shapeId="0" xr:uid="{45E0D433-2420-4653-93C7-EA017D1CF709}">
      <text>
        <r>
          <rPr>
            <b/>
            <sz val="17"/>
            <color indexed="81"/>
            <rFont val="Tahoma"/>
            <family val="2"/>
          </rPr>
          <t>RELLENE ESTE APARTADO</t>
        </r>
      </text>
    </comment>
  </commentList>
</comments>
</file>

<file path=xl/sharedStrings.xml><?xml version="1.0" encoding="utf-8"?>
<sst xmlns="http://schemas.openxmlformats.org/spreadsheetml/2006/main" count="101" uniqueCount="61">
  <si>
    <t>FIRMA</t>
  </si>
  <si>
    <t>CIF</t>
  </si>
  <si>
    <t>SELLO</t>
  </si>
  <si>
    <t>DOMICILIO FISCAL</t>
  </si>
  <si>
    <t>FECHA</t>
  </si>
  <si>
    <t>NOMBRE EMPRESA /
RAZÓN SOCIAL</t>
  </si>
  <si>
    <t>IMPORTE OFERTA CON I.V.A.</t>
  </si>
  <si>
    <t xml:space="preserve"> IMPORTE DEL I.V.A</t>
  </si>
  <si>
    <t>IMPORTE OFERTA SIN I.V.A.</t>
  </si>
  <si>
    <t>Cruzamiento (carril 54E1, con juntas aislantes)</t>
  </si>
  <si>
    <t xml:space="preserve">Cambio completo </t>
  </si>
  <si>
    <t>REPUESTOS</t>
  </si>
  <si>
    <t>TAQUIMETRÍA Y DISEÑO</t>
  </si>
  <si>
    <t>Endurecimiento de carril</t>
  </si>
  <si>
    <t>Curvado en planta del Desvío</t>
  </si>
  <si>
    <t>DESVÍO</t>
  </si>
  <si>
    <t>TRAMO</t>
  </si>
  <si>
    <t>LÍNEA</t>
  </si>
  <si>
    <t>IMPORTE TOTAL 
(€)</t>
  </si>
  <si>
    <t>IMPORTE UNITARIO 
(€)</t>
  </si>
  <si>
    <t>CANT</t>
  </si>
  <si>
    <t>RESUMEN</t>
  </si>
  <si>
    <t>UBICACIÓN</t>
  </si>
  <si>
    <t>TIPO DE APARATO</t>
  </si>
  <si>
    <t>CONTRATISTA</t>
  </si>
  <si>
    <t>Endurecimiento de carril grado R350HT</t>
  </si>
  <si>
    <t>Endurecido por explosión con un mínimo 321 HBW de dureza superficial (Incluye juntas aislantes)</t>
  </si>
  <si>
    <t>MATERIAL AUXILIAR</t>
  </si>
  <si>
    <t>GASTOS GENERALES</t>
  </si>
  <si>
    <r>
      <rPr>
        <b/>
        <i/>
        <sz val="16"/>
        <color rgb="FFFF0000"/>
        <rFont val="Calibri"/>
        <family val="2"/>
        <scheme val="minor"/>
      </rPr>
      <t xml:space="preserve">* </t>
    </r>
    <r>
      <rPr>
        <b/>
        <i/>
        <sz val="16"/>
        <color theme="1"/>
        <rFont val="Calibri"/>
        <family val="2"/>
        <scheme val="minor"/>
      </rPr>
      <t>Se tendrán en cuenta las Notas del apartado 27 del cuadro resumen del PCP</t>
    </r>
  </si>
  <si>
    <t>NOTA</t>
  </si>
  <si>
    <t>BENEFICIO INDUSTRIAL</t>
  </si>
  <si>
    <t>Conjunto de bridas tipo Robel 68.05 versión 4 o equivalente</t>
  </si>
  <si>
    <t>CERRAMIENTO DE ACOPIOS Y LOGISTICA</t>
  </si>
  <si>
    <t>---</t>
  </si>
  <si>
    <t>m</t>
  </si>
  <si>
    <t>ud</t>
  </si>
  <si>
    <t>TRASLADO DE MATERIALES ENTRE DEPOSITOS
Carga, transporte y descarga de diagonal o desvío entre recintos.</t>
  </si>
  <si>
    <t>UD</t>
  </si>
  <si>
    <t>BASE IMPONIBLE</t>
  </si>
  <si>
    <t>IMPORTE DE LA OFERTA</t>
  </si>
  <si>
    <t>Toma de datos de la geometría de la vía en planta, alzado y secciones de túnel para el encaje del desvío, incluso trabajos de gabinete necesarios.
Diseño del desvío completo ajustado al trazado existente de línea 12 y al trazado proyectado para el túnel de enlace futuro a línea 3, con los requisitos definidos en este Pliego y con la configuración final aprobada por Metro, incluso moldes u otros  elementos especiales necesarios para su fabricación</t>
  </si>
  <si>
    <t>VALLA TRASLADABLE
Valla trasladable de 3,50x2,00 m, formada por panel de malla electrosoldada de 200x100 mm de paso de malla y postes verticales de 40 mm de diámetro, acabado galvanizado, colocados sobre bases prefabricadas de hormigón, para delimitación provisional de zona de obras, con malla de ocultación colocada sobre la valla. Suministro y montaje.Totalmente colocada.</t>
  </si>
  <si>
    <t>SEÑAL CIRCULAR DE 0,60 M DE DIAMETRO ( TR-301-10 )
Señal circular de 0,60 m de diámetro (TR-301-10), con limitación a 10 km/h, incluso tornillería, cruceta, abrazaderas y poste. Fabricada en Acero 2mm según normas UNE y Ministerio de Fomento. Galvanizada y con lámina reflectante Nivel 2. Homologada para su uso en carreteras. Suministro y montaje.Totalmente colocada.</t>
  </si>
  <si>
    <t>SEÑAL TRIANGULAR 0,90 M DE LADO ( TP-18 ). 
Señal triangular 0,90 m de lado (TP-18) peligro por obras/acopio,  incluso tornillería, cruceta, abrazaderas y poste. Fabricada en Acero 2mm según normas UNE y Ministerio de Fomento. Galvanizada y con lámina reflectante Nivel 2. Homologada para su uso en carreteras. Suministro y montaje. Totalmente colocada.</t>
  </si>
  <si>
    <t>SEÑAL ESTRECHAMIENTO POR OBRAS (TP-17).
Señal triangular 0,90 m (TP-17). Fabricada en Acero 2mm según normas UNE y Ministerio de Fomento. Galvanizadas y con lámina reflectante Nivel 2. Incluirá tornillería, cruceta, abrazaderas y poste para su correcto montaje. Suministro y montaje. Totalmente colocada.</t>
  </si>
  <si>
    <t>SEÑAL SENTIDO OBLIGATORIO IZQUIERDA POR OBRAS (TR-400b). 
Señal circular de 0,60 m de diámetro (TR-400b). Incluirá tornillería, cruceta, abrazaderas y poste para su correcto montaje. Chapa embutida de acero galvanizado acabado mediante lámina retrorreflectante nivel 2. Suministro y montaje. Totalmente colocada.</t>
  </si>
  <si>
    <t>SEÑAL SENTIDO OBLIGATORIO DERECHA POR OBRAS (TR-400a). 
Señal circular de 0,60 m de diámetro (TR-400a). Incluirá tornillería, cruceta, abrazaderas y poste para su correcto montaje. Chapa embutida de acero galvanizado acabado mediante lámina retrorreflectante nivel 2. Suministro y montaje. Totalmente colocada.</t>
  </si>
  <si>
    <t>PANEL DIRECCIONAL ESTRECHO OBRA (TB-2). 
Panel direccional reflectante de franjas rojas y blancas, acero MOPU n1 145 x 45 cm. Incluirá tornillería, cruceta, abrazaderas y poste para su correcto montaje.
Base en acero galvanizado, conforme al Reglamento de Circulación y a la Norma 8.1 IC, Marcado CE, con láminas reflectantes de grado de intensidad Nivel 2, y soportes. Totalmente colocado.</t>
  </si>
  <si>
    <t>CONO VIAL DE SEÑALIZACION.
Cono de balizamiento reflectante de 75 cm de altura, de 2 piezas, con cuerpo de polietileno y base de caucho, con 1 banda reflectante de 300 mm de anchura y retrorreflectancia nivel 2 (e.g.). Suministro y montaje. Totalmente colocado.</t>
  </si>
  <si>
    <t>BALIZA LUMINOSA LED
Suministro, y colocación de baliza luminosa led ambar (TL-2) intermitente, incluso batería. Luz ámbar a dos caras, visibilidad aproximada hasta 250 – 300 m. y dos posiciones de funcionamiento: encendido / apagado y automático con oscuridad. Incluidas 2 ud. batería 6v 4R25. Totalmente colocada.</t>
  </si>
  <si>
    <t>BATERIA PARA BALIZA LED
Suministro de batería 4R25 6V para baliza luminosa led. Totalmente colocada.</t>
  </si>
  <si>
    <t>CANDADO DE CIERRE
Suministro y colocación de cadena antirrobo forrada, con candado amaestrado independiente de 60 mm, para cierre de valla de obra. Con amaestramiento según llave a facilitar por Metro. Totalmente colocado.</t>
  </si>
  <si>
    <t xml:space="preserve">DISEÑO, FABRICACIÓN Y SUMINISTRO DE DESVÍO DE ENLACE DE LINEA 12 A LÍNEA 3
</t>
  </si>
  <si>
    <t>JUAN DE LA CIERVA-EL CASAR (enlace L12 con tunelillo a L3)</t>
  </si>
  <si>
    <t>JUAN DE LA CIERVA-EL CASAR  (enlace L12 con tunelillo a L3)</t>
  </si>
  <si>
    <r>
      <t xml:space="preserve">Desvío completo en curva con cruzamiento curvo de punta fija con encaje al trazado (flechado si fuese necesario) </t>
    </r>
    <r>
      <rPr>
        <i/>
        <u/>
        <sz val="16"/>
        <color theme="1"/>
        <rFont val="Calibri"/>
        <family val="2"/>
      </rPr>
      <t xml:space="preserve">según geometría propuesta por fabricante y aprobada por Metro de Madrid.
</t>
    </r>
    <r>
      <rPr>
        <sz val="16"/>
        <color theme="1"/>
        <rFont val="Calibri"/>
        <family val="2"/>
      </rPr>
      <t>Tipo de montaje top-down</t>
    </r>
  </si>
  <si>
    <r>
      <t xml:space="preserve">Desvío completo en recta con cruzamiento curvo de punta fija con encaje al trazado </t>
    </r>
    <r>
      <rPr>
        <i/>
        <u/>
        <sz val="16"/>
        <color theme="1"/>
        <rFont val="Calibri"/>
        <family val="2"/>
      </rPr>
      <t xml:space="preserve">según geometría propuesta por fabricante y aprobada por Metro de Madrid.
</t>
    </r>
    <r>
      <rPr>
        <sz val="16"/>
        <color theme="1"/>
        <rFont val="Calibri"/>
        <family val="2"/>
      </rPr>
      <t>Tipo de montaje top-down</t>
    </r>
  </si>
  <si>
    <t>EL CASAR - SACO (enlace L3 con tunelillo a L12)</t>
  </si>
  <si>
    <t>Premontaje de aparato de vía en cocheras/depósito de Metro de Madrid.
Aportando todos los medios materiales y humanos necesarios. Se incluye en el precio la nivelación y alineación topográfica, así como el balizamiento y señalización provisional del aparato. Con personal propio o subcontratado, debiendo estar presente al menos una persona experta del adjudicatario durante todo el premontaje. Se emitirá un informe de resultados a la finalización.
En horario diurno.</t>
  </si>
  <si>
    <t>PREMONTAJE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</si>
</sst>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0.00\ &quot;€&quot;"/>
  </numFmts>
  <fonts count="33" x14ac:knownFonts="1">
    <font>
      <sz val="11"/>
      <color theme="1"/>
      <name val="Calibri"/>
      <family val="2"/>
      <scheme val="minor"/>
    </font>
    <font>
      <b/>
      <i/>
      <sz val="16"/>
      <color theme="1"/>
      <name val="Calibri"/>
      <family val="2"/>
      <scheme val="minor"/>
    </font>
    <font>
      <b/>
      <i/>
      <sz val="16"/>
      <color rgb="FFFF0000"/>
      <name val="Calibri"/>
      <family val="2"/>
      <scheme val="minor"/>
    </font>
    <font>
      <b/>
      <sz val="15"/>
      <name val="Calibri"/>
      <family val="2"/>
      <scheme val="minor"/>
    </font>
    <font>
      <b/>
      <sz val="24"/>
      <color rgb="FF0070C0"/>
      <name val="Calibri"/>
      <family val="2"/>
      <scheme val="minor"/>
    </font>
    <font>
      <b/>
      <sz val="20"/>
      <name val="Calibri"/>
      <family val="2"/>
      <scheme val="minor"/>
    </font>
    <font>
      <b/>
      <i/>
      <sz val="22"/>
      <color theme="8" tint="-0.499984740745262"/>
      <name val="Calibri"/>
      <family val="2"/>
    </font>
    <font>
      <b/>
      <i/>
      <sz val="22"/>
      <color rgb="FFFF0000"/>
      <name val="Calibri"/>
      <family val="2"/>
    </font>
    <font>
      <b/>
      <sz val="17"/>
      <color rgb="FFFF0000"/>
      <name val="Calibri"/>
      <family val="2"/>
    </font>
    <font>
      <b/>
      <sz val="17"/>
      <color theme="1"/>
      <name val="Calibri"/>
      <family val="2"/>
    </font>
    <font>
      <sz val="17"/>
      <color theme="1"/>
      <name val="Calibri"/>
      <family val="2"/>
    </font>
    <font>
      <sz val="16"/>
      <color theme="1"/>
      <name val="Calibri"/>
      <family val="2"/>
    </font>
    <font>
      <sz val="16"/>
      <color theme="1"/>
      <name val="Calibri"/>
      <family val="2"/>
      <scheme val="minor"/>
    </font>
    <font>
      <b/>
      <sz val="13"/>
      <name val="Calibri"/>
      <family val="2"/>
    </font>
    <font>
      <sz val="13"/>
      <color theme="1"/>
      <name val="Calibri"/>
      <family val="2"/>
      <scheme val="minor"/>
    </font>
    <font>
      <i/>
      <u/>
      <sz val="16"/>
      <color theme="1"/>
      <name val="Calibri"/>
      <family val="2"/>
    </font>
    <font>
      <b/>
      <sz val="17"/>
      <name val="Calibri"/>
      <family val="2"/>
    </font>
    <font>
      <sz val="17"/>
      <color theme="1"/>
      <name val="Calibri"/>
      <family val="2"/>
      <scheme val="minor"/>
    </font>
    <font>
      <b/>
      <sz val="18"/>
      <name val="Calibri"/>
      <family val="2"/>
    </font>
    <font>
      <b/>
      <sz val="14"/>
      <color theme="1"/>
      <name val="Calibri"/>
      <family val="2"/>
      <scheme val="minor"/>
    </font>
    <font>
      <b/>
      <i/>
      <sz val="22"/>
      <color rgb="FFFF0000"/>
      <name val="Calibri"/>
      <family val="2"/>
      <scheme val="minor"/>
    </font>
    <font>
      <b/>
      <sz val="22"/>
      <color theme="1"/>
      <name val="Calibri"/>
      <family val="2"/>
      <scheme val="minor"/>
    </font>
    <font>
      <b/>
      <sz val="20"/>
      <color theme="8" tint="0.79998168889431442"/>
      <name val="Arial"/>
      <family val="2"/>
    </font>
    <font>
      <b/>
      <sz val="17"/>
      <color indexed="81"/>
      <name val="Tahoma"/>
      <family val="2"/>
    </font>
    <font>
      <b/>
      <sz val="13"/>
      <color indexed="81"/>
      <name val="Tahoma"/>
      <family val="2"/>
    </font>
    <font>
      <b/>
      <i/>
      <sz val="18"/>
      <color theme="8" tint="-0.499984740745262"/>
      <name val="Calibri"/>
      <family val="2"/>
    </font>
    <font>
      <sz val="18"/>
      <color theme="1"/>
      <name val="Calibri"/>
      <family val="2"/>
      <scheme val="minor"/>
    </font>
    <font>
      <b/>
      <sz val="16"/>
      <name val="Calibri"/>
      <family val="2"/>
    </font>
    <font>
      <sz val="11"/>
      <color theme="1"/>
      <name val="Calibri"/>
      <family val="2"/>
      <scheme val="minor"/>
    </font>
    <font>
      <b/>
      <i/>
      <sz val="18"/>
      <name val="Calibri"/>
      <family val="2"/>
    </font>
    <font>
      <b/>
      <i/>
      <sz val="18"/>
      <color rgb="FFFF0000"/>
      <name val="Calibri"/>
      <family val="2"/>
    </font>
    <font>
      <b/>
      <sz val="11"/>
      <color rgb="FFFF0000"/>
      <name val="Calibri"/>
      <family val="2"/>
      <scheme val="minor"/>
    </font>
    <font>
      <sz val="36"/>
      <color theme="1"/>
      <name val="Calibri"/>
      <family val="2"/>
      <scheme val="minor"/>
    </font>
  </fonts>
  <fills count="10">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0" tint="-0.14999847407452621"/>
        <bgColor indexed="64"/>
      </patternFill>
    </fill>
    <fill>
      <patternFill patternType="lightGray">
        <fgColor indexed="26"/>
        <bgColor theme="0" tint="-0.14999847407452621"/>
      </patternFill>
    </fill>
    <fill>
      <patternFill patternType="solid">
        <fgColor theme="8" tint="0.39997558519241921"/>
        <bgColor indexed="64"/>
      </patternFill>
    </fill>
    <fill>
      <patternFill patternType="solid">
        <fgColor theme="0"/>
        <bgColor indexed="64"/>
      </patternFill>
    </fill>
    <fill>
      <patternFill patternType="solid">
        <fgColor theme="8" tint="-0.499984740745262"/>
        <bgColor indexed="64"/>
      </patternFill>
    </fill>
    <fill>
      <patternFill patternType="solid">
        <fgColor theme="1"/>
        <bgColor indexed="64"/>
      </patternFill>
    </fill>
  </fills>
  <borders count="47">
    <border>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s>
  <cellStyleXfs count="2">
    <xf numFmtId="0" fontId="0" fillId="0" borderId="0"/>
    <xf numFmtId="9" fontId="28" fillId="0" borderId="0" applyFont="0" applyFill="0" applyBorder="0" applyAlignment="0" applyProtection="0"/>
  </cellStyleXfs>
  <cellXfs count="171">
    <xf numFmtId="0" fontId="0" fillId="0" borderId="0" xfId="0"/>
    <xf numFmtId="0" fontId="0" fillId="0" borderId="0" xfId="0" applyProtection="1"/>
    <xf numFmtId="0" fontId="0" fillId="0" borderId="0" xfId="0" applyAlignment="1" applyProtection="1">
      <alignment horizontal="center" vertical="center"/>
    </xf>
    <xf numFmtId="0" fontId="0" fillId="0" borderId="0" xfId="0" applyAlignment="1" applyProtection="1">
      <alignment horizontal="left" wrapText="1"/>
    </xf>
    <xf numFmtId="0" fontId="0" fillId="0" borderId="0" xfId="0" applyAlignment="1" applyProtection="1">
      <alignment vertical="center"/>
    </xf>
    <xf numFmtId="0" fontId="0" fillId="0" borderId="0" xfId="0" applyBorder="1" applyProtection="1"/>
    <xf numFmtId="0" fontId="0" fillId="2" borderId="0" xfId="0" applyFill="1" applyProtection="1"/>
    <xf numFmtId="165" fontId="8" fillId="7" borderId="10" xfId="0" applyNumberFormat="1" applyFont="1" applyFill="1" applyBorder="1" applyAlignment="1" applyProtection="1">
      <alignment horizontal="center" vertical="center" wrapText="1"/>
    </xf>
    <xf numFmtId="165" fontId="9" fillId="4" borderId="11" xfId="0" applyNumberFormat="1" applyFont="1" applyFill="1" applyBorder="1" applyAlignment="1" applyProtection="1">
      <alignment horizontal="center" vertical="center" wrapText="1"/>
      <protection locked="0"/>
    </xf>
    <xf numFmtId="165" fontId="10" fillId="7" borderId="12" xfId="0" applyNumberFormat="1" applyFont="1" applyFill="1" applyBorder="1" applyAlignment="1" applyProtection="1">
      <alignment horizontal="center" vertical="center" wrapText="1"/>
    </xf>
    <xf numFmtId="165" fontId="10" fillId="7" borderId="11" xfId="0" applyNumberFormat="1" applyFont="1" applyFill="1" applyBorder="1" applyAlignment="1" applyProtection="1">
      <alignment horizontal="center" vertical="center" wrapText="1"/>
    </xf>
    <xf numFmtId="0" fontId="11" fillId="7" borderId="13" xfId="0" applyFont="1" applyFill="1" applyBorder="1" applyAlignment="1" applyProtection="1">
      <alignment horizontal="center" vertical="center" wrapText="1"/>
    </xf>
    <xf numFmtId="165" fontId="10" fillId="7" borderId="10" xfId="0" applyNumberFormat="1" applyFont="1" applyFill="1" applyBorder="1" applyAlignment="1" applyProtection="1">
      <alignment horizontal="center" vertical="center" wrapText="1"/>
    </xf>
    <xf numFmtId="165" fontId="8" fillId="7" borderId="18" xfId="0" applyNumberFormat="1" applyFont="1" applyFill="1" applyBorder="1" applyAlignment="1" applyProtection="1">
      <alignment horizontal="center" vertical="center" wrapText="1"/>
    </xf>
    <xf numFmtId="165" fontId="9" fillId="4" borderId="19" xfId="0" applyNumberFormat="1" applyFont="1" applyFill="1" applyBorder="1" applyAlignment="1" applyProtection="1">
      <alignment horizontal="center" vertical="center" wrapText="1"/>
      <protection locked="0"/>
    </xf>
    <xf numFmtId="165" fontId="10" fillId="7" borderId="20" xfId="0" applyNumberFormat="1" applyFont="1" applyFill="1" applyBorder="1" applyAlignment="1" applyProtection="1">
      <alignment horizontal="center" vertical="center" wrapText="1"/>
    </xf>
    <xf numFmtId="165" fontId="10" fillId="7" borderId="19" xfId="0" applyNumberFormat="1" applyFont="1" applyFill="1" applyBorder="1" applyAlignment="1" applyProtection="1">
      <alignment horizontal="center" vertical="center" wrapText="1"/>
    </xf>
    <xf numFmtId="0" fontId="11" fillId="7" borderId="21" xfId="0" applyFont="1" applyFill="1" applyBorder="1" applyAlignment="1" applyProtection="1">
      <alignment horizontal="center" vertical="center" wrapText="1"/>
    </xf>
    <xf numFmtId="0" fontId="0" fillId="7" borderId="0" xfId="0" applyFill="1" applyBorder="1" applyProtection="1"/>
    <xf numFmtId="165" fontId="8" fillId="7" borderId="6" xfId="0" applyNumberFormat="1" applyFont="1" applyFill="1" applyBorder="1" applyAlignment="1" applyProtection="1">
      <alignment horizontal="center" vertical="center" wrapText="1"/>
    </xf>
    <xf numFmtId="165" fontId="9" fillId="4" borderId="7" xfId="0" applyNumberFormat="1" applyFont="1" applyFill="1" applyBorder="1" applyAlignment="1" applyProtection="1">
      <alignment horizontal="center" vertical="center" wrapText="1"/>
      <protection locked="0"/>
    </xf>
    <xf numFmtId="165" fontId="10" fillId="7" borderId="25" xfId="0" applyNumberFormat="1" applyFont="1" applyFill="1" applyBorder="1" applyAlignment="1" applyProtection="1">
      <alignment horizontal="center" vertical="center" wrapText="1"/>
    </xf>
    <xf numFmtId="165" fontId="10" fillId="7" borderId="7" xfId="0" applyNumberFormat="1" applyFont="1" applyFill="1" applyBorder="1" applyAlignment="1" applyProtection="1">
      <alignment horizontal="center" vertical="center" wrapText="1"/>
    </xf>
    <xf numFmtId="0" fontId="11" fillId="7" borderId="17" xfId="0" applyFont="1" applyFill="1" applyBorder="1" applyAlignment="1" applyProtection="1">
      <alignment horizontal="center" vertical="center" wrapText="1"/>
    </xf>
    <xf numFmtId="0" fontId="12" fillId="7" borderId="8" xfId="0" applyFont="1" applyFill="1" applyBorder="1" applyAlignment="1" applyProtection="1">
      <alignment horizontal="center" vertical="center" wrapText="1"/>
    </xf>
    <xf numFmtId="0" fontId="12" fillId="7" borderId="9" xfId="0" applyFont="1" applyFill="1" applyBorder="1" applyAlignment="1" applyProtection="1">
      <alignment horizontal="center" vertical="center"/>
    </xf>
    <xf numFmtId="0" fontId="12" fillId="7" borderId="26" xfId="0" applyFont="1" applyFill="1" applyBorder="1" applyAlignment="1" applyProtection="1">
      <alignment horizontal="center" vertical="center" wrapText="1"/>
    </xf>
    <xf numFmtId="165" fontId="8" fillId="7" borderId="27" xfId="0" applyNumberFormat="1" applyFont="1" applyFill="1" applyBorder="1" applyAlignment="1" applyProtection="1">
      <alignment horizontal="center" vertical="center" wrapText="1"/>
    </xf>
    <xf numFmtId="165" fontId="9" fillId="4" borderId="28" xfId="0" applyNumberFormat="1" applyFont="1" applyFill="1" applyBorder="1" applyAlignment="1" applyProtection="1">
      <alignment horizontal="center" vertical="center" wrapText="1"/>
      <protection locked="0"/>
    </xf>
    <xf numFmtId="165" fontId="10" fillId="7" borderId="29" xfId="0" applyNumberFormat="1" applyFont="1" applyFill="1" applyBorder="1" applyAlignment="1" applyProtection="1">
      <alignment horizontal="center" vertical="center" wrapText="1"/>
    </xf>
    <xf numFmtId="165" fontId="10" fillId="7" borderId="28" xfId="0" applyNumberFormat="1" applyFont="1" applyFill="1" applyBorder="1" applyAlignment="1" applyProtection="1">
      <alignment horizontal="center" vertical="center" wrapText="1"/>
    </xf>
    <xf numFmtId="0" fontId="11" fillId="7" borderId="30" xfId="0" applyFont="1" applyFill="1" applyBorder="1" applyAlignment="1" applyProtection="1">
      <alignment horizontal="center" vertical="center" wrapText="1"/>
    </xf>
    <xf numFmtId="0" fontId="16" fillId="3" borderId="12" xfId="0" applyFont="1" applyFill="1" applyBorder="1" applyAlignment="1" applyProtection="1">
      <alignment horizontal="center" vertical="center" wrapText="1"/>
    </xf>
    <xf numFmtId="0" fontId="16" fillId="3" borderId="14" xfId="0" applyFont="1" applyFill="1" applyBorder="1" applyAlignment="1" applyProtection="1">
      <alignment horizontal="center" vertical="center" wrapText="1"/>
    </xf>
    <xf numFmtId="0" fontId="11" fillId="7" borderId="37" xfId="0" applyFont="1" applyFill="1" applyBorder="1" applyAlignment="1" applyProtection="1">
      <alignment horizontal="center" vertical="center" wrapText="1"/>
    </xf>
    <xf numFmtId="165" fontId="10" fillId="7" borderId="18" xfId="0" applyNumberFormat="1" applyFont="1" applyFill="1" applyBorder="1" applyAlignment="1" applyProtection="1">
      <alignment horizontal="center" vertical="center" wrapText="1"/>
    </xf>
    <xf numFmtId="0" fontId="11" fillId="7" borderId="40" xfId="0" applyFont="1" applyFill="1" applyBorder="1" applyAlignment="1" applyProtection="1">
      <alignment horizontal="center" vertical="center" wrapText="1"/>
    </xf>
    <xf numFmtId="165" fontId="10" fillId="7" borderId="27" xfId="0" applyNumberFormat="1" applyFont="1" applyFill="1" applyBorder="1" applyAlignment="1" applyProtection="1">
      <alignment horizontal="center" vertical="center" wrapText="1"/>
    </xf>
    <xf numFmtId="0" fontId="11" fillId="7" borderId="15" xfId="0" applyFont="1" applyFill="1" applyBorder="1" applyAlignment="1" applyProtection="1">
      <alignment horizontal="center" vertical="center" wrapText="1"/>
    </xf>
    <xf numFmtId="0" fontId="26" fillId="0" borderId="0" xfId="0" applyFont="1" applyAlignment="1" applyProtection="1">
      <alignment horizontal="left" wrapText="1"/>
    </xf>
    <xf numFmtId="0" fontId="27" fillId="7" borderId="0" xfId="0" applyFont="1" applyFill="1" applyBorder="1" applyAlignment="1" applyProtection="1">
      <alignment horizontal="center" vertical="center" wrapText="1"/>
    </xf>
    <xf numFmtId="0" fontId="17" fillId="7" borderId="0" xfId="0" applyFont="1" applyFill="1" applyBorder="1" applyAlignment="1" applyProtection="1">
      <alignment horizontal="center" vertical="center" wrapText="1"/>
    </xf>
    <xf numFmtId="0" fontId="16" fillId="7" borderId="0" xfId="0" applyFont="1" applyFill="1" applyBorder="1" applyAlignment="1" applyProtection="1">
      <alignment horizontal="center" vertical="center" wrapText="1"/>
    </xf>
    <xf numFmtId="0" fontId="11" fillId="7" borderId="39" xfId="0" applyFont="1" applyFill="1" applyBorder="1" applyAlignment="1" applyProtection="1">
      <alignment horizontal="center" vertical="center" wrapText="1"/>
    </xf>
    <xf numFmtId="165" fontId="10" fillId="7" borderId="9" xfId="0" applyNumberFormat="1" applyFont="1" applyFill="1" applyBorder="1" applyAlignment="1" applyProtection="1">
      <alignment horizontal="center" vertical="center" wrapText="1"/>
    </xf>
    <xf numFmtId="165" fontId="10" fillId="7" borderId="8" xfId="0" applyNumberFormat="1" applyFont="1" applyFill="1" applyBorder="1" applyAlignment="1" applyProtection="1">
      <alignment horizontal="center" vertical="center" wrapText="1"/>
    </xf>
    <xf numFmtId="165" fontId="9" fillId="4" borderId="9" xfId="0" applyNumberFormat="1" applyFont="1" applyFill="1" applyBorder="1" applyAlignment="1" applyProtection="1">
      <alignment horizontal="center" vertical="center" wrapText="1"/>
      <protection locked="0"/>
    </xf>
    <xf numFmtId="165" fontId="8" fillId="7" borderId="8" xfId="0" applyNumberFormat="1" applyFont="1" applyFill="1" applyBorder="1" applyAlignment="1" applyProtection="1">
      <alignment horizontal="center" vertical="center" wrapText="1"/>
    </xf>
    <xf numFmtId="0" fontId="0" fillId="7" borderId="0" xfId="0" applyFill="1" applyProtection="1"/>
    <xf numFmtId="9" fontId="25" fillId="7" borderId="19" xfId="1" applyFont="1" applyFill="1" applyBorder="1" applyAlignment="1" applyProtection="1">
      <alignment horizontal="center" vertical="center" wrapText="1"/>
    </xf>
    <xf numFmtId="165" fontId="25" fillId="7" borderId="20" xfId="0" applyNumberFormat="1" applyFont="1" applyFill="1" applyBorder="1" applyAlignment="1" applyProtection="1">
      <alignment horizontal="center" vertical="center" wrapText="1"/>
    </xf>
    <xf numFmtId="9" fontId="29" fillId="4" borderId="19" xfId="1" applyFont="1" applyFill="1" applyBorder="1" applyAlignment="1" applyProtection="1">
      <alignment horizontal="center" vertical="center" wrapText="1"/>
      <protection locked="0"/>
    </xf>
    <xf numFmtId="165" fontId="30" fillId="7" borderId="18" xfId="0" applyNumberFormat="1" applyFont="1" applyFill="1" applyBorder="1" applyAlignment="1" applyProtection="1">
      <alignment horizontal="center" vertical="center" wrapText="1"/>
    </xf>
    <xf numFmtId="9" fontId="25" fillId="7" borderId="11" xfId="1" applyFont="1" applyFill="1" applyBorder="1" applyAlignment="1" applyProtection="1">
      <alignment horizontal="center" vertical="center" wrapText="1"/>
    </xf>
    <xf numFmtId="165" fontId="25" fillId="7" borderId="12" xfId="0" applyNumberFormat="1" applyFont="1" applyFill="1" applyBorder="1" applyAlignment="1" applyProtection="1">
      <alignment horizontal="center" vertical="center" wrapText="1"/>
    </xf>
    <xf numFmtId="9" fontId="29" fillId="4" borderId="11" xfId="1" applyFont="1" applyFill="1" applyBorder="1" applyAlignment="1" applyProtection="1">
      <alignment horizontal="center" vertical="center" wrapText="1"/>
      <protection locked="0"/>
    </xf>
    <xf numFmtId="165" fontId="30" fillId="7" borderId="10" xfId="0" applyNumberFormat="1" applyFont="1" applyFill="1" applyBorder="1" applyAlignment="1" applyProtection="1">
      <alignment horizontal="center" vertical="center" wrapText="1"/>
    </xf>
    <xf numFmtId="0" fontId="13" fillId="9" borderId="0" xfId="0" applyFont="1" applyFill="1" applyBorder="1" applyAlignment="1" applyProtection="1">
      <alignment horizontal="center" vertical="center" wrapText="1"/>
    </xf>
    <xf numFmtId="0" fontId="14" fillId="9" borderId="0" xfId="0" applyFont="1" applyFill="1" applyBorder="1" applyAlignment="1" applyProtection="1">
      <alignment horizontal="center" vertical="center" wrapText="1"/>
    </xf>
    <xf numFmtId="0" fontId="27" fillId="9" borderId="0" xfId="0" applyFont="1" applyFill="1" applyBorder="1" applyAlignment="1" applyProtection="1">
      <alignment horizontal="center" vertical="center" wrapText="1"/>
    </xf>
    <xf numFmtId="0" fontId="17" fillId="9" borderId="0" xfId="0" applyFont="1" applyFill="1" applyBorder="1" applyAlignment="1" applyProtection="1">
      <alignment horizontal="center" vertical="center" wrapText="1"/>
    </xf>
    <xf numFmtId="0" fontId="16" fillId="9" borderId="0" xfId="0" applyFont="1" applyFill="1" applyBorder="1" applyAlignment="1" applyProtection="1">
      <alignment horizontal="center" vertical="center" wrapText="1"/>
    </xf>
    <xf numFmtId="0" fontId="31" fillId="7" borderId="0" xfId="0" applyFont="1" applyFill="1" applyProtection="1"/>
    <xf numFmtId="0" fontId="12" fillId="7" borderId="26" xfId="0" applyFont="1" applyFill="1" applyBorder="1" applyAlignment="1">
      <alignment horizontal="center" vertical="center"/>
    </xf>
    <xf numFmtId="0" fontId="11" fillId="7" borderId="4" xfId="0" applyFont="1" applyFill="1" applyBorder="1" applyAlignment="1">
      <alignment horizontal="left" vertical="center" wrapText="1" indent="1"/>
    </xf>
    <xf numFmtId="0" fontId="10" fillId="7" borderId="26" xfId="0" applyFont="1" applyFill="1" applyBorder="1" applyAlignment="1">
      <alignment horizontal="center" vertical="center" wrapText="1"/>
    </xf>
    <xf numFmtId="165" fontId="10" fillId="7" borderId="9" xfId="0" applyNumberFormat="1" applyFont="1" applyFill="1" applyBorder="1" applyAlignment="1">
      <alignment horizontal="center" vertical="center" wrapText="1"/>
    </xf>
    <xf numFmtId="165" fontId="10" fillId="7" borderId="8" xfId="0" applyNumberFormat="1" applyFont="1" applyFill="1" applyBorder="1" applyAlignment="1">
      <alignment horizontal="center" vertical="center" wrapText="1"/>
    </xf>
    <xf numFmtId="165" fontId="8" fillId="7" borderId="8" xfId="0" applyNumberFormat="1" applyFont="1" applyFill="1" applyBorder="1" applyAlignment="1">
      <alignment horizontal="center" vertical="center" wrapText="1"/>
    </xf>
    <xf numFmtId="0" fontId="0" fillId="7" borderId="0" xfId="0" applyFill="1"/>
    <xf numFmtId="0" fontId="12" fillId="7" borderId="4" xfId="0" applyFont="1" applyFill="1" applyBorder="1" applyAlignment="1">
      <alignment horizontal="center" vertical="center"/>
    </xf>
    <xf numFmtId="0" fontId="11" fillId="7" borderId="26" xfId="0" applyFont="1" applyFill="1" applyBorder="1" applyAlignment="1">
      <alignment horizontal="left" vertical="center" wrapText="1" indent="1"/>
    </xf>
    <xf numFmtId="0" fontId="12" fillId="7" borderId="1" xfId="0" applyFont="1" applyFill="1" applyBorder="1" applyAlignment="1" applyProtection="1">
      <alignment horizontal="center" vertical="center" wrapText="1"/>
    </xf>
    <xf numFmtId="0" fontId="12" fillId="7" borderId="44" xfId="0" applyFont="1" applyFill="1" applyBorder="1" applyAlignment="1" applyProtection="1">
      <alignment horizontal="center" vertical="center" wrapText="1"/>
    </xf>
    <xf numFmtId="0" fontId="12" fillId="7" borderId="4" xfId="0" applyFont="1" applyFill="1" applyBorder="1" applyAlignment="1" applyProtection="1">
      <alignment horizontal="center" vertical="center" wrapText="1"/>
    </xf>
    <xf numFmtId="0" fontId="11" fillId="7" borderId="39" xfId="0" applyFont="1" applyFill="1" applyBorder="1" applyAlignment="1" applyProtection="1">
      <alignment vertical="center" wrapText="1"/>
    </xf>
    <xf numFmtId="0" fontId="12" fillId="7" borderId="40" xfId="0" applyFont="1" applyFill="1" applyBorder="1" applyAlignment="1" applyProtection="1">
      <alignment horizontal="center" vertical="center" wrapText="1"/>
    </xf>
    <xf numFmtId="0" fontId="12" fillId="7" borderId="15" xfId="0" applyFont="1" applyFill="1" applyBorder="1" applyAlignment="1" applyProtection="1">
      <alignment horizontal="center" vertical="center" wrapText="1"/>
    </xf>
    <xf numFmtId="165" fontId="0" fillId="0" borderId="0" xfId="0" applyNumberFormat="1" applyProtection="1"/>
    <xf numFmtId="0" fontId="12" fillId="7" borderId="24" xfId="0" applyFont="1" applyFill="1" applyBorder="1" applyAlignment="1">
      <alignment horizontal="center" vertical="center" wrapText="1"/>
    </xf>
    <xf numFmtId="0" fontId="11" fillId="7" borderId="21" xfId="0" applyFont="1" applyFill="1" applyBorder="1" applyAlignment="1" applyProtection="1">
      <alignment horizontal="left" vertical="center" wrapText="1"/>
    </xf>
    <xf numFmtId="0" fontId="11" fillId="7" borderId="30" xfId="0" applyFont="1" applyFill="1" applyBorder="1" applyAlignment="1" applyProtection="1">
      <alignment horizontal="left" vertical="center" wrapText="1"/>
    </xf>
    <xf numFmtId="0" fontId="11" fillId="7" borderId="13" xfId="0" applyFont="1" applyFill="1" applyBorder="1" applyAlignment="1" applyProtection="1">
      <alignment horizontal="left" vertical="center" wrapText="1"/>
    </xf>
    <xf numFmtId="0" fontId="11" fillId="7" borderId="26" xfId="0" applyFont="1" applyFill="1" applyBorder="1" applyAlignment="1" applyProtection="1">
      <alignment horizontal="left" vertical="center" wrapText="1"/>
    </xf>
    <xf numFmtId="0" fontId="12" fillId="7" borderId="37" xfId="0" applyFont="1" applyFill="1" applyBorder="1" applyAlignment="1" applyProtection="1">
      <alignment horizontal="left" vertical="center" wrapText="1"/>
    </xf>
    <xf numFmtId="0" fontId="12" fillId="7" borderId="40" xfId="0" applyFont="1" applyFill="1" applyBorder="1" applyAlignment="1" applyProtection="1">
      <alignment horizontal="left" vertical="center" wrapText="1"/>
    </xf>
    <xf numFmtId="0" fontId="12" fillId="7" borderId="15" xfId="0" applyFont="1" applyFill="1" applyBorder="1" applyAlignment="1" applyProtection="1">
      <alignment horizontal="left" vertical="center" wrapText="1"/>
    </xf>
    <xf numFmtId="0" fontId="13" fillId="9" borderId="45" xfId="0" applyFont="1" applyFill="1" applyBorder="1" applyAlignment="1" applyProtection="1">
      <alignment horizontal="center" vertical="center" wrapText="1"/>
    </xf>
    <xf numFmtId="0" fontId="13" fillId="9" borderId="0" xfId="0" applyFont="1" applyFill="1" applyBorder="1" applyAlignment="1">
      <alignment horizontal="center" vertical="center" wrapText="1"/>
    </xf>
    <xf numFmtId="0" fontId="13" fillId="9" borderId="46" xfId="0" applyFont="1" applyFill="1" applyBorder="1" applyAlignment="1" applyProtection="1">
      <alignment horizontal="center" vertical="center" wrapText="1"/>
    </xf>
    <xf numFmtId="0" fontId="27" fillId="9" borderId="45" xfId="0" applyFont="1" applyFill="1" applyBorder="1" applyAlignment="1" applyProtection="1">
      <alignment horizontal="center" vertical="center" wrapText="1"/>
    </xf>
    <xf numFmtId="0" fontId="16" fillId="9" borderId="46" xfId="0" applyFont="1" applyFill="1" applyBorder="1" applyAlignment="1" applyProtection="1">
      <alignment horizontal="center" vertical="center" wrapText="1"/>
    </xf>
    <xf numFmtId="0" fontId="12" fillId="7" borderId="24" xfId="0" applyFont="1" applyFill="1" applyBorder="1" applyAlignment="1" applyProtection="1">
      <alignment horizontal="center" vertical="center"/>
    </xf>
    <xf numFmtId="0" fontId="12" fillId="7" borderId="34" xfId="0" applyFont="1" applyFill="1" applyBorder="1" applyAlignment="1" applyProtection="1">
      <alignment horizontal="center" vertical="center" wrapText="1"/>
    </xf>
    <xf numFmtId="0" fontId="12" fillId="7" borderId="23" xfId="0" applyFont="1" applyFill="1" applyBorder="1" applyAlignment="1" applyProtection="1">
      <alignment horizontal="center" vertical="center"/>
    </xf>
    <xf numFmtId="0" fontId="12" fillId="7" borderId="24" xfId="0" applyFont="1" applyFill="1" applyBorder="1" applyAlignment="1">
      <alignment horizontal="center" vertical="center" wrapText="1"/>
    </xf>
    <xf numFmtId="0" fontId="0" fillId="0" borderId="0" xfId="0" applyAlignment="1" applyProtection="1">
      <alignment horizontal="center" vertical="center" wrapText="1"/>
    </xf>
    <xf numFmtId="0" fontId="32" fillId="0" borderId="0" xfId="0" applyFont="1" applyAlignment="1" applyProtection="1">
      <alignment horizontal="left" wrapText="1"/>
    </xf>
    <xf numFmtId="0" fontId="5" fillId="3" borderId="9" xfId="0" applyFont="1" applyFill="1" applyBorder="1" applyAlignment="1" applyProtection="1">
      <alignment horizontal="center" vertical="center" wrapText="1"/>
    </xf>
    <xf numFmtId="0" fontId="5" fillId="3" borderId="8" xfId="0" applyFont="1" applyFill="1" applyBorder="1" applyAlignment="1" applyProtection="1">
      <alignment horizontal="center" vertical="center" wrapText="1"/>
    </xf>
    <xf numFmtId="4" fontId="4" fillId="5" borderId="5" xfId="0" applyNumberFormat="1" applyFont="1" applyFill="1" applyBorder="1" applyAlignment="1" applyProtection="1">
      <alignment horizontal="center" vertical="center" wrapText="1"/>
      <protection locked="0"/>
    </xf>
    <xf numFmtId="0" fontId="3" fillId="3" borderId="3"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wrapText="1"/>
    </xf>
    <xf numFmtId="0" fontId="1" fillId="2" borderId="2" xfId="0" applyFont="1" applyFill="1" applyBorder="1" applyAlignment="1" applyProtection="1">
      <alignment horizontal="left" vertical="center" wrapText="1"/>
    </xf>
    <xf numFmtId="0" fontId="1" fillId="2" borderId="1" xfId="0" applyFont="1" applyFill="1" applyBorder="1" applyAlignment="1" applyProtection="1">
      <alignment horizontal="left" vertical="center" wrapText="1"/>
    </xf>
    <xf numFmtId="164" fontId="4" fillId="4" borderId="5" xfId="0" applyNumberFormat="1" applyFont="1" applyFill="1" applyBorder="1" applyAlignment="1" applyProtection="1">
      <alignment horizontal="center" vertical="center" wrapText="1"/>
      <protection locked="0"/>
    </xf>
    <xf numFmtId="164" fontId="4" fillId="4" borderId="4" xfId="0" applyNumberFormat="1" applyFont="1" applyFill="1" applyBorder="1" applyAlignment="1" applyProtection="1">
      <alignment horizontal="center" vertical="center" wrapText="1"/>
      <protection locked="0"/>
    </xf>
    <xf numFmtId="0" fontId="5" fillId="3" borderId="7"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3" fontId="4" fillId="5" borderId="5" xfId="0" applyNumberFormat="1" applyFont="1" applyFill="1" applyBorder="1" applyAlignment="1" applyProtection="1">
      <alignment horizontal="center" vertical="center" wrapText="1"/>
      <protection locked="0"/>
    </xf>
    <xf numFmtId="0" fontId="11" fillId="7" borderId="39" xfId="0" quotePrefix="1" applyFont="1" applyFill="1" applyBorder="1" applyAlignment="1">
      <alignment horizontal="center" vertical="center" wrapText="1"/>
    </xf>
    <xf numFmtId="0" fontId="11" fillId="7" borderId="4" xfId="0" applyFont="1" applyFill="1" applyBorder="1" applyAlignment="1">
      <alignment horizontal="center" vertical="center" wrapText="1"/>
    </xf>
    <xf numFmtId="165" fontId="6" fillId="3" borderId="0" xfId="0" applyNumberFormat="1" applyFont="1" applyFill="1" applyBorder="1" applyAlignment="1" applyProtection="1">
      <alignment horizontal="center" vertical="center" wrapText="1"/>
    </xf>
    <xf numFmtId="0" fontId="16" fillId="3" borderId="23" xfId="0" applyFont="1" applyFill="1" applyBorder="1" applyAlignment="1" applyProtection="1">
      <alignment horizontal="center" vertical="center" wrapText="1"/>
    </xf>
    <xf numFmtId="0" fontId="16" fillId="3" borderId="7" xfId="0" applyFont="1" applyFill="1" applyBorder="1" applyAlignment="1" applyProtection="1">
      <alignment horizontal="center" vertical="center" wrapText="1"/>
    </xf>
    <xf numFmtId="0" fontId="16" fillId="3" borderId="22" xfId="0" applyFont="1" applyFill="1" applyBorder="1" applyAlignment="1" applyProtection="1">
      <alignment horizontal="center" vertical="center" wrapText="1"/>
    </xf>
    <xf numFmtId="0" fontId="16" fillId="3" borderId="6" xfId="0" applyFont="1" applyFill="1" applyBorder="1" applyAlignment="1" applyProtection="1">
      <alignment horizontal="center" vertical="center" wrapText="1"/>
    </xf>
    <xf numFmtId="0" fontId="6" fillId="2" borderId="0" xfId="0" applyFont="1" applyFill="1" applyBorder="1" applyAlignment="1" applyProtection="1">
      <alignment horizontal="right" vertical="center" wrapText="1" indent="2"/>
    </xf>
    <xf numFmtId="0" fontId="16" fillId="3" borderId="37"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2" fillId="7" borderId="24" xfId="0" applyFont="1" applyFill="1" applyBorder="1" applyAlignment="1" applyProtection="1">
      <alignment horizontal="center" vertical="center"/>
    </xf>
    <xf numFmtId="0" fontId="12" fillId="7" borderId="33" xfId="0" applyFont="1" applyFill="1" applyBorder="1" applyAlignment="1" applyProtection="1">
      <alignment horizontal="center" vertical="center"/>
    </xf>
    <xf numFmtId="0" fontId="12" fillId="7" borderId="17" xfId="0" applyFont="1" applyFill="1" applyBorder="1" applyAlignment="1" applyProtection="1">
      <alignment horizontal="center" vertical="center"/>
    </xf>
    <xf numFmtId="0" fontId="12" fillId="7" borderId="28" xfId="0" applyFont="1" applyFill="1" applyBorder="1" applyAlignment="1" applyProtection="1">
      <alignment horizontal="center" vertical="center"/>
    </xf>
    <xf numFmtId="0" fontId="12" fillId="7" borderId="11" xfId="0" applyFont="1" applyFill="1" applyBorder="1" applyAlignment="1" applyProtection="1">
      <alignment horizontal="center" vertical="center"/>
    </xf>
    <xf numFmtId="0" fontId="12" fillId="7" borderId="41" xfId="0" applyFont="1" applyFill="1" applyBorder="1" applyAlignment="1" applyProtection="1">
      <alignment horizontal="center" vertical="center" wrapText="1"/>
    </xf>
    <xf numFmtId="0" fontId="12" fillId="7" borderId="6" xfId="0" applyFont="1" applyFill="1" applyBorder="1" applyAlignment="1" applyProtection="1">
      <alignment horizontal="center" vertical="center" wrapText="1"/>
    </xf>
    <xf numFmtId="0" fontId="11" fillId="7" borderId="5" xfId="0" applyFont="1" applyFill="1" applyBorder="1" applyAlignment="1">
      <alignment horizontal="center" vertical="center" wrapText="1"/>
    </xf>
    <xf numFmtId="0" fontId="16" fillId="3" borderId="38" xfId="0" applyFont="1" applyFill="1" applyBorder="1" applyAlignment="1" applyProtection="1">
      <alignment horizontal="center" vertical="center" wrapText="1"/>
    </xf>
    <xf numFmtId="0" fontId="16" fillId="3" borderId="36" xfId="0" applyFont="1" applyFill="1" applyBorder="1" applyAlignment="1" applyProtection="1">
      <alignment horizontal="center" vertical="center" wrapText="1"/>
    </xf>
    <xf numFmtId="0" fontId="16" fillId="3" borderId="35" xfId="0" applyFont="1" applyFill="1" applyBorder="1" applyAlignment="1" applyProtection="1">
      <alignment horizontal="center" vertical="center" wrapText="1"/>
    </xf>
    <xf numFmtId="0" fontId="16" fillId="3" borderId="37" xfId="0" applyFont="1" applyFill="1" applyBorder="1" applyAlignment="1" applyProtection="1">
      <alignment horizontal="center" vertical="center" wrapText="1"/>
    </xf>
    <xf numFmtId="0" fontId="16" fillId="3" borderId="15" xfId="0" applyFont="1" applyFill="1" applyBorder="1" applyAlignment="1" applyProtection="1">
      <alignment horizontal="center" vertical="center" wrapText="1"/>
    </xf>
    <xf numFmtId="0" fontId="25" fillId="7" borderId="19" xfId="0" applyFont="1" applyFill="1" applyBorder="1" applyAlignment="1" applyProtection="1">
      <alignment horizontal="right" vertical="center" wrapText="1"/>
    </xf>
    <xf numFmtId="0" fontId="25" fillId="7" borderId="42" xfId="0" applyFont="1" applyFill="1" applyBorder="1" applyAlignment="1" applyProtection="1">
      <alignment horizontal="right" vertical="center" wrapText="1"/>
    </xf>
    <xf numFmtId="0" fontId="25" fillId="7" borderId="20" xfId="0" applyFont="1" applyFill="1" applyBorder="1" applyAlignment="1" applyProtection="1">
      <alignment horizontal="right" vertical="center" wrapText="1"/>
    </xf>
    <xf numFmtId="0" fontId="22" fillId="8" borderId="39" xfId="0" applyFont="1" applyFill="1" applyBorder="1" applyAlignment="1" applyProtection="1">
      <alignment horizontal="center" vertical="center" wrapText="1"/>
    </xf>
    <xf numFmtId="0" fontId="22" fillId="8" borderId="5" xfId="0" applyFont="1" applyFill="1" applyBorder="1" applyAlignment="1" applyProtection="1">
      <alignment horizontal="center" vertical="center" wrapText="1"/>
    </xf>
    <xf numFmtId="0" fontId="22" fillId="8" borderId="4" xfId="0" applyFont="1" applyFill="1" applyBorder="1" applyAlignment="1" applyProtection="1">
      <alignment horizontal="center" vertical="center" wrapText="1"/>
    </xf>
    <xf numFmtId="49" fontId="21" fillId="2" borderId="0" xfId="0" applyNumberFormat="1" applyFont="1" applyFill="1" applyBorder="1" applyAlignment="1" applyProtection="1">
      <alignment horizontal="left" vertical="center" wrapText="1" indent="1"/>
    </xf>
    <xf numFmtId="4" fontId="20" fillId="3" borderId="0" xfId="0" applyNumberFormat="1" applyFont="1" applyFill="1" applyBorder="1" applyAlignment="1" applyProtection="1">
      <alignment horizontal="center" vertical="center"/>
      <protection locked="0"/>
    </xf>
    <xf numFmtId="0" fontId="20" fillId="3" borderId="0" xfId="0" applyNumberFormat="1" applyFont="1" applyFill="1" applyBorder="1" applyAlignment="1" applyProtection="1">
      <alignment horizontal="center" vertical="center"/>
      <protection locked="0"/>
    </xf>
    <xf numFmtId="165" fontId="20" fillId="3" borderId="0" xfId="0" applyNumberFormat="1" applyFont="1" applyFill="1" applyBorder="1" applyAlignment="1" applyProtection="1">
      <alignment horizontal="center" vertical="center"/>
    </xf>
    <xf numFmtId="0" fontId="12" fillId="7" borderId="22" xfId="0" applyFont="1" applyFill="1" applyBorder="1" applyAlignment="1" applyProtection="1">
      <alignment horizontal="center" vertical="center" wrapText="1"/>
    </xf>
    <xf numFmtId="0" fontId="12" fillId="7" borderId="16" xfId="0" applyFont="1" applyFill="1" applyBorder="1" applyAlignment="1" applyProtection="1">
      <alignment horizontal="center" vertical="center" wrapText="1"/>
    </xf>
    <xf numFmtId="0" fontId="16" fillId="3" borderId="18" xfId="0" applyFont="1" applyFill="1" applyBorder="1" applyAlignment="1" applyProtection="1">
      <alignment horizontal="center" vertical="center" wrapText="1"/>
    </xf>
    <xf numFmtId="0" fontId="16" fillId="3" borderId="10" xfId="0" applyFont="1" applyFill="1" applyBorder="1" applyAlignment="1" applyProtection="1">
      <alignment horizontal="center" vertical="center" wrapText="1"/>
    </xf>
    <xf numFmtId="0" fontId="12" fillId="7" borderId="34" xfId="0" applyFont="1" applyFill="1" applyBorder="1" applyAlignment="1" applyProtection="1">
      <alignment horizontal="center" vertical="center" wrapText="1"/>
    </xf>
    <xf numFmtId="0" fontId="12" fillId="7" borderId="31" xfId="0" applyFont="1" applyFill="1" applyBorder="1" applyAlignment="1" applyProtection="1">
      <alignment horizontal="center" vertical="center" wrapText="1"/>
    </xf>
    <xf numFmtId="0" fontId="12" fillId="7" borderId="25" xfId="0" applyFont="1" applyFill="1" applyBorder="1" applyAlignment="1" applyProtection="1">
      <alignment horizontal="center" vertical="center" wrapText="1"/>
    </xf>
    <xf numFmtId="0" fontId="12" fillId="7" borderId="23" xfId="0" applyFont="1" applyFill="1" applyBorder="1" applyAlignment="1" applyProtection="1">
      <alignment horizontal="center" vertical="center"/>
    </xf>
    <xf numFmtId="0" fontId="12" fillId="7" borderId="32" xfId="0" applyFont="1" applyFill="1" applyBorder="1" applyAlignment="1" applyProtection="1">
      <alignment horizontal="center" vertical="center"/>
    </xf>
    <xf numFmtId="0" fontId="12" fillId="7" borderId="7" xfId="0" applyFont="1" applyFill="1" applyBorder="1" applyAlignment="1" applyProtection="1">
      <alignment horizontal="center" vertical="center"/>
    </xf>
    <xf numFmtId="49" fontId="19" fillId="0" borderId="0" xfId="0" applyNumberFormat="1" applyFont="1" applyBorder="1" applyAlignment="1" applyProtection="1">
      <alignment horizontal="left" vertical="center"/>
    </xf>
    <xf numFmtId="0" fontId="18" fillId="7" borderId="39" xfId="0" applyFont="1" applyFill="1" applyBorder="1" applyAlignment="1" applyProtection="1">
      <alignment horizontal="center" vertical="center" wrapText="1"/>
    </xf>
    <xf numFmtId="0" fontId="18" fillId="7" borderId="4" xfId="0" applyFont="1" applyFill="1" applyBorder="1" applyAlignment="1" applyProtection="1">
      <alignment horizontal="center" vertical="center" wrapText="1"/>
    </xf>
    <xf numFmtId="0" fontId="0" fillId="0" borderId="0" xfId="0" applyAlignment="1" applyProtection="1">
      <alignment horizontal="center"/>
    </xf>
    <xf numFmtId="0" fontId="16" fillId="3" borderId="19" xfId="0" applyFont="1" applyFill="1" applyBorder="1" applyAlignment="1" applyProtection="1">
      <alignment horizontal="center" vertical="center" wrapText="1"/>
    </xf>
    <xf numFmtId="0" fontId="17" fillId="3" borderId="11" xfId="0" applyFont="1" applyFill="1" applyBorder="1" applyAlignment="1" applyProtection="1">
      <alignment horizontal="center" vertical="center" wrapText="1"/>
    </xf>
    <xf numFmtId="0" fontId="12" fillId="7" borderId="19" xfId="0" applyFont="1" applyFill="1" applyBorder="1" applyAlignment="1" applyProtection="1">
      <alignment horizontal="center" vertical="center"/>
    </xf>
    <xf numFmtId="0" fontId="25" fillId="7" borderId="11" xfId="0" applyFont="1" applyFill="1" applyBorder="1" applyAlignment="1" applyProtection="1">
      <alignment horizontal="right" vertical="center" wrapText="1"/>
    </xf>
    <xf numFmtId="0" fontId="25" fillId="7" borderId="43" xfId="0" applyFont="1" applyFill="1" applyBorder="1" applyAlignment="1" applyProtection="1">
      <alignment horizontal="right" vertical="center" wrapText="1"/>
    </xf>
    <xf numFmtId="0" fontId="25" fillId="7" borderId="12" xfId="0" applyFont="1" applyFill="1" applyBorder="1" applyAlignment="1" applyProtection="1">
      <alignment horizontal="right" vertical="center" wrapText="1"/>
    </xf>
    <xf numFmtId="0" fontId="6" fillId="3" borderId="0" xfId="0" applyFont="1" applyFill="1" applyBorder="1" applyAlignment="1" applyProtection="1">
      <alignment horizontal="right" vertical="center" wrapText="1" indent="2"/>
    </xf>
    <xf numFmtId="165" fontId="7" fillId="6" borderId="0" xfId="0" applyNumberFormat="1" applyFont="1" applyFill="1" applyBorder="1" applyAlignment="1" applyProtection="1">
      <alignment horizontal="center" vertical="center" wrapText="1"/>
    </xf>
    <xf numFmtId="0" fontId="12" fillId="7" borderId="24" xfId="0" applyFont="1" applyFill="1" applyBorder="1" applyAlignment="1">
      <alignment horizontal="center" vertical="center" wrapText="1"/>
    </xf>
    <xf numFmtId="0" fontId="12" fillId="7" borderId="33" xfId="0" applyFont="1" applyFill="1" applyBorder="1" applyAlignment="1">
      <alignment horizontal="center" vertical="center" wrapText="1"/>
    </xf>
    <xf numFmtId="0" fontId="12" fillId="7" borderId="17" xfId="0" applyFont="1" applyFill="1" applyBorder="1" applyAlignment="1">
      <alignment horizontal="center" vertical="center" wrapText="1"/>
    </xf>
    <xf numFmtId="0" fontId="12" fillId="7" borderId="37" xfId="0" applyFont="1" applyFill="1" applyBorder="1" applyAlignment="1" applyProtection="1">
      <alignment horizontal="center" vertical="center"/>
    </xf>
    <xf numFmtId="0" fontId="12" fillId="7" borderId="40" xfId="0" applyFont="1" applyFill="1" applyBorder="1" applyAlignment="1" applyProtection="1">
      <alignment horizontal="center" vertical="center"/>
    </xf>
    <xf numFmtId="0" fontId="12" fillId="7" borderId="15" xfId="0" applyFont="1" applyFill="1" applyBorder="1" applyAlignment="1" applyProtection="1">
      <alignment horizontal="center" vertical="center"/>
    </xf>
  </cellXfs>
  <cellStyles count="2">
    <cellStyle name="Normal" xfId="0" builtinId="0"/>
    <cellStyle name="Porcentaje" xfId="1" builtinId="5"/>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4F0A9-FCC0-4ACE-AE27-757FE1495F9A}">
  <sheetPr>
    <pageSetUpPr fitToPage="1"/>
  </sheetPr>
  <dimension ref="A1:M51"/>
  <sheetViews>
    <sheetView tabSelected="1" view="pageBreakPreview" zoomScale="40" zoomScaleNormal="100" zoomScaleSheetLayoutView="40" workbookViewId="0">
      <selection activeCell="G37" sqref="G37:H37"/>
    </sheetView>
  </sheetViews>
  <sheetFormatPr baseColWidth="10" defaultColWidth="11.44140625" defaultRowHeight="14.4" x14ac:dyDescent="0.3"/>
  <cols>
    <col min="1" max="1" width="19.6640625" style="2" customWidth="1"/>
    <col min="2" max="2" width="11.109375" style="2" customWidth="1"/>
    <col min="3" max="3" width="31.6640625" style="2" customWidth="1"/>
    <col min="4" max="4" width="16.33203125" style="2" customWidth="1"/>
    <col min="5" max="5" width="50.44140625" style="1" customWidth="1"/>
    <col min="6" max="6" width="10.44140625" style="1" customWidth="1"/>
    <col min="7" max="10" width="21.5546875" style="1" customWidth="1"/>
    <col min="11" max="11" width="11.44140625" style="1"/>
    <col min="12" max="12" width="15.21875" style="1" bestFit="1" customWidth="1"/>
    <col min="13" max="13" width="38.44140625" style="1" bestFit="1" customWidth="1"/>
    <col min="14" max="16384" width="11.44140625" style="1"/>
  </cols>
  <sheetData>
    <row r="1" spans="1:10" ht="76.95" customHeight="1" thickBot="1" x14ac:dyDescent="0.35">
      <c r="A1" s="136" t="s">
        <v>53</v>
      </c>
      <c r="B1" s="137"/>
      <c r="C1" s="137"/>
      <c r="D1" s="137"/>
      <c r="E1" s="137"/>
      <c r="F1" s="137"/>
      <c r="G1" s="137"/>
      <c r="H1" s="137"/>
      <c r="I1" s="137"/>
      <c r="J1" s="138"/>
    </row>
    <row r="2" spans="1:10" ht="50.4" customHeight="1" x14ac:dyDescent="0.3">
      <c r="A2" s="139" t="s">
        <v>24</v>
      </c>
      <c r="B2" s="139"/>
      <c r="C2" s="139"/>
      <c r="D2" s="139"/>
      <c r="E2" s="139"/>
      <c r="F2" s="140" t="str">
        <f>IF(C41="","",C41)</f>
        <v/>
      </c>
      <c r="G2" s="141"/>
      <c r="H2" s="141"/>
      <c r="I2" s="141"/>
      <c r="J2" s="141"/>
    </row>
    <row r="3" spans="1:10" ht="50.4" customHeight="1" thickBot="1" x14ac:dyDescent="0.35">
      <c r="A3" s="139" t="s">
        <v>8</v>
      </c>
      <c r="B3" s="139"/>
      <c r="C3" s="139"/>
      <c r="D3" s="139"/>
      <c r="E3" s="139">
        <f>IF(I99=16500,"",I99)</f>
        <v>0</v>
      </c>
      <c r="F3" s="142" t="str">
        <f>IF(I37=0,"",I37)</f>
        <v/>
      </c>
      <c r="G3" s="142"/>
      <c r="H3" s="142"/>
      <c r="I3" s="142"/>
      <c r="J3" s="142"/>
    </row>
    <row r="4" spans="1:10" ht="65.400000000000006" customHeight="1" thickBot="1" x14ac:dyDescent="0.35">
      <c r="A4" s="153"/>
      <c r="B4" s="153"/>
      <c r="C4" s="153"/>
      <c r="D4" s="153"/>
      <c r="E4" s="153"/>
      <c r="F4" s="5"/>
      <c r="G4" s="154" t="s">
        <v>39</v>
      </c>
      <c r="H4" s="155"/>
      <c r="I4" s="154" t="s">
        <v>40</v>
      </c>
      <c r="J4" s="155"/>
    </row>
    <row r="5" spans="1:10" ht="51.6" customHeight="1" x14ac:dyDescent="0.3">
      <c r="A5" s="131" t="s">
        <v>23</v>
      </c>
      <c r="B5" s="128" t="s">
        <v>22</v>
      </c>
      <c r="C5" s="128"/>
      <c r="D5" s="118" t="s">
        <v>38</v>
      </c>
      <c r="E5" s="131" t="s">
        <v>21</v>
      </c>
      <c r="F5" s="129" t="s">
        <v>20</v>
      </c>
      <c r="G5" s="157" t="s">
        <v>19</v>
      </c>
      <c r="H5" s="145" t="s">
        <v>18</v>
      </c>
      <c r="I5" s="113" t="s">
        <v>19</v>
      </c>
      <c r="J5" s="115" t="s">
        <v>18</v>
      </c>
    </row>
    <row r="6" spans="1:10" ht="51.6" customHeight="1" thickBot="1" x14ac:dyDescent="0.35">
      <c r="A6" s="132"/>
      <c r="B6" s="33" t="s">
        <v>17</v>
      </c>
      <c r="C6" s="32" t="s">
        <v>16</v>
      </c>
      <c r="D6" s="119"/>
      <c r="E6" s="132"/>
      <c r="F6" s="130"/>
      <c r="G6" s="158"/>
      <c r="H6" s="146"/>
      <c r="I6" s="114"/>
      <c r="J6" s="116"/>
    </row>
    <row r="7" spans="1:10" s="18" customFormat="1" ht="10.95" customHeight="1" thickBot="1" x14ac:dyDescent="0.35">
      <c r="A7" s="87"/>
      <c r="B7" s="57"/>
      <c r="C7" s="57"/>
      <c r="D7" s="88"/>
      <c r="E7" s="57"/>
      <c r="F7" s="57"/>
      <c r="G7" s="58"/>
      <c r="H7" s="57"/>
      <c r="I7" s="58"/>
      <c r="J7" s="89"/>
    </row>
    <row r="8" spans="1:10" s="6" customFormat="1" ht="165.6" customHeight="1" thickBot="1" x14ac:dyDescent="0.35">
      <c r="A8" s="92" t="s">
        <v>15</v>
      </c>
      <c r="B8" s="94">
        <v>1</v>
      </c>
      <c r="C8" s="93" t="s">
        <v>58</v>
      </c>
      <c r="D8" s="95" t="s">
        <v>36</v>
      </c>
      <c r="E8" s="80" t="s">
        <v>57</v>
      </c>
      <c r="F8" s="17">
        <v>1</v>
      </c>
      <c r="G8" s="16">
        <v>115000</v>
      </c>
      <c r="H8" s="15">
        <f t="shared" ref="H8:H16" si="0">ROUND(F8*G8,2)</f>
        <v>115000</v>
      </c>
      <c r="I8" s="14"/>
      <c r="J8" s="13">
        <f>ROUND(I8*F8,2)</f>
        <v>0</v>
      </c>
    </row>
    <row r="9" spans="1:10" s="6" customFormat="1" ht="165.6" customHeight="1" x14ac:dyDescent="0.3">
      <c r="A9" s="120" t="s">
        <v>15</v>
      </c>
      <c r="B9" s="150">
        <v>1</v>
      </c>
      <c r="C9" s="147" t="s">
        <v>54</v>
      </c>
      <c r="D9" s="79" t="s">
        <v>36</v>
      </c>
      <c r="E9" s="80" t="s">
        <v>56</v>
      </c>
      <c r="F9" s="17">
        <v>1</v>
      </c>
      <c r="G9" s="16">
        <v>115000</v>
      </c>
      <c r="H9" s="15">
        <f t="shared" si="0"/>
        <v>115000</v>
      </c>
      <c r="I9" s="14"/>
      <c r="J9" s="13">
        <f t="shared" ref="J9:J33" si="1">ROUND(I9*F9,2)</f>
        <v>0</v>
      </c>
    </row>
    <row r="10" spans="1:10" s="6" customFormat="1" ht="44.4" customHeight="1" x14ac:dyDescent="0.3">
      <c r="A10" s="121"/>
      <c r="B10" s="151"/>
      <c r="C10" s="148"/>
      <c r="D10" s="76" t="s">
        <v>36</v>
      </c>
      <c r="E10" s="81" t="s">
        <v>14</v>
      </c>
      <c r="F10" s="31">
        <v>1</v>
      </c>
      <c r="G10" s="30">
        <v>18150</v>
      </c>
      <c r="H10" s="29">
        <f t="shared" si="0"/>
        <v>18150</v>
      </c>
      <c r="I10" s="28"/>
      <c r="J10" s="27">
        <f t="shared" si="1"/>
        <v>0</v>
      </c>
    </row>
    <row r="11" spans="1:10" s="6" customFormat="1" ht="45" customHeight="1" thickBot="1" x14ac:dyDescent="0.35">
      <c r="A11" s="122"/>
      <c r="B11" s="152"/>
      <c r="C11" s="149"/>
      <c r="D11" s="77" t="s">
        <v>36</v>
      </c>
      <c r="E11" s="82" t="s">
        <v>13</v>
      </c>
      <c r="F11" s="11">
        <v>1</v>
      </c>
      <c r="G11" s="10">
        <v>6930</v>
      </c>
      <c r="H11" s="9">
        <f t="shared" si="0"/>
        <v>6930</v>
      </c>
      <c r="I11" s="8"/>
      <c r="J11" s="7">
        <f t="shared" si="1"/>
        <v>0</v>
      </c>
    </row>
    <row r="12" spans="1:10" s="6" customFormat="1" ht="45" customHeight="1" x14ac:dyDescent="0.3">
      <c r="A12" s="168" t="s">
        <v>11</v>
      </c>
      <c r="B12" s="159">
        <v>1</v>
      </c>
      <c r="C12" s="143" t="s">
        <v>54</v>
      </c>
      <c r="D12" s="72" t="s">
        <v>36</v>
      </c>
      <c r="E12" s="84" t="s">
        <v>10</v>
      </c>
      <c r="F12" s="34">
        <v>1</v>
      </c>
      <c r="G12" s="16">
        <v>14410</v>
      </c>
      <c r="H12" s="35">
        <f t="shared" si="0"/>
        <v>14410</v>
      </c>
      <c r="I12" s="14"/>
      <c r="J12" s="13">
        <f t="shared" si="1"/>
        <v>0</v>
      </c>
    </row>
    <row r="13" spans="1:10" s="6" customFormat="1" ht="51.6" customHeight="1" x14ac:dyDescent="0.3">
      <c r="A13" s="169"/>
      <c r="B13" s="123"/>
      <c r="C13" s="144"/>
      <c r="D13" s="76" t="s">
        <v>36</v>
      </c>
      <c r="E13" s="85" t="s">
        <v>25</v>
      </c>
      <c r="F13" s="36">
        <v>1</v>
      </c>
      <c r="G13" s="30">
        <v>1980</v>
      </c>
      <c r="H13" s="37">
        <f t="shared" si="0"/>
        <v>1980</v>
      </c>
      <c r="I13" s="28"/>
      <c r="J13" s="27">
        <f t="shared" si="1"/>
        <v>0</v>
      </c>
    </row>
    <row r="14" spans="1:10" s="6" customFormat="1" ht="51.6" customHeight="1" x14ac:dyDescent="0.3">
      <c r="A14" s="169"/>
      <c r="B14" s="123">
        <v>1</v>
      </c>
      <c r="C14" s="125" t="s">
        <v>55</v>
      </c>
      <c r="D14" s="76" t="s">
        <v>36</v>
      </c>
      <c r="E14" s="85" t="s">
        <v>9</v>
      </c>
      <c r="F14" s="36">
        <v>1</v>
      </c>
      <c r="G14" s="30">
        <v>16500</v>
      </c>
      <c r="H14" s="37">
        <f t="shared" si="0"/>
        <v>16500</v>
      </c>
      <c r="I14" s="28"/>
      <c r="J14" s="27">
        <f t="shared" si="1"/>
        <v>0</v>
      </c>
    </row>
    <row r="15" spans="1:10" s="6" customFormat="1" ht="73.2" customHeight="1" thickBot="1" x14ac:dyDescent="0.35">
      <c r="A15" s="170"/>
      <c r="B15" s="124"/>
      <c r="C15" s="126"/>
      <c r="D15" s="73" t="s">
        <v>36</v>
      </c>
      <c r="E15" s="86" t="s">
        <v>26</v>
      </c>
      <c r="F15" s="38">
        <v>1</v>
      </c>
      <c r="G15" s="10">
        <v>4950</v>
      </c>
      <c r="H15" s="12">
        <f t="shared" si="0"/>
        <v>4950</v>
      </c>
      <c r="I15" s="8"/>
      <c r="J15" s="7">
        <f t="shared" si="1"/>
        <v>0</v>
      </c>
    </row>
    <row r="16" spans="1:10" s="6" customFormat="1" ht="291.60000000000002" customHeight="1" thickBot="1" x14ac:dyDescent="0.35">
      <c r="A16" s="26" t="s">
        <v>12</v>
      </c>
      <c r="B16" s="25">
        <v>1</v>
      </c>
      <c r="C16" s="24" t="s">
        <v>55</v>
      </c>
      <c r="D16" s="74" t="s">
        <v>36</v>
      </c>
      <c r="E16" s="83" t="s">
        <v>41</v>
      </c>
      <c r="F16" s="23">
        <v>1</v>
      </c>
      <c r="G16" s="22">
        <v>11990</v>
      </c>
      <c r="H16" s="21">
        <f t="shared" si="0"/>
        <v>11990</v>
      </c>
      <c r="I16" s="20"/>
      <c r="J16" s="19">
        <f t="shared" si="1"/>
        <v>0</v>
      </c>
    </row>
    <row r="17" spans="1:12" ht="9.75" customHeight="1" thickBot="1" x14ac:dyDescent="0.35">
      <c r="A17" s="90"/>
      <c r="B17" s="59"/>
      <c r="C17" s="59"/>
      <c r="D17" s="59"/>
      <c r="E17" s="59"/>
      <c r="F17" s="59"/>
      <c r="G17" s="60"/>
      <c r="H17" s="61"/>
      <c r="I17" s="60"/>
      <c r="J17" s="91"/>
    </row>
    <row r="18" spans="1:12" s="48" customFormat="1" ht="87.6" customHeight="1" thickBot="1" x14ac:dyDescent="0.35">
      <c r="A18" s="26" t="s">
        <v>27</v>
      </c>
      <c r="B18" s="110" t="s">
        <v>34</v>
      </c>
      <c r="C18" s="127"/>
      <c r="D18" s="63" t="s">
        <v>36</v>
      </c>
      <c r="E18" s="75" t="s">
        <v>32</v>
      </c>
      <c r="F18" s="43">
        <v>24</v>
      </c>
      <c r="G18" s="44">
        <v>470</v>
      </c>
      <c r="H18" s="45">
        <f>ROUND(F18*G18,2)</f>
        <v>11280</v>
      </c>
      <c r="I18" s="46"/>
      <c r="J18" s="47">
        <f t="shared" si="1"/>
        <v>0</v>
      </c>
      <c r="L18" s="62"/>
    </row>
    <row r="19" spans="1:12" ht="9" customHeight="1" thickBot="1" x14ac:dyDescent="0.35">
      <c r="A19" s="90"/>
      <c r="B19" s="59"/>
      <c r="C19" s="59"/>
      <c r="D19" s="59"/>
      <c r="E19" s="59"/>
      <c r="F19" s="59"/>
      <c r="G19" s="60"/>
      <c r="H19" s="61"/>
      <c r="I19" s="60"/>
      <c r="J19" s="91"/>
    </row>
    <row r="20" spans="1:12" s="69" customFormat="1" ht="280.8" customHeight="1" thickBot="1" x14ac:dyDescent="0.35">
      <c r="A20" s="165" t="s">
        <v>33</v>
      </c>
      <c r="B20" s="110" t="s">
        <v>34</v>
      </c>
      <c r="C20" s="127"/>
      <c r="D20" s="63" t="s">
        <v>35</v>
      </c>
      <c r="E20" s="64" t="s">
        <v>42</v>
      </c>
      <c r="F20" s="65">
        <v>223</v>
      </c>
      <c r="G20" s="66">
        <v>43.937000000000005</v>
      </c>
      <c r="H20" s="67">
        <f t="shared" ref="H20:H31" si="2">ROUND(F20*G20,2)</f>
        <v>9797.9500000000007</v>
      </c>
      <c r="I20" s="46"/>
      <c r="J20" s="68">
        <f t="shared" si="1"/>
        <v>0</v>
      </c>
    </row>
    <row r="21" spans="1:12" s="69" customFormat="1" ht="186" customHeight="1" thickBot="1" x14ac:dyDescent="0.35">
      <c r="A21" s="166"/>
      <c r="B21" s="110" t="s">
        <v>34</v>
      </c>
      <c r="C21" s="127"/>
      <c r="D21" s="63" t="s">
        <v>36</v>
      </c>
      <c r="E21" s="64" t="s">
        <v>43</v>
      </c>
      <c r="F21" s="65">
        <v>3</v>
      </c>
      <c r="G21" s="66">
        <v>88.072220000000002</v>
      </c>
      <c r="H21" s="67">
        <f t="shared" si="2"/>
        <v>264.22000000000003</v>
      </c>
      <c r="I21" s="46"/>
      <c r="J21" s="68">
        <f t="shared" si="1"/>
        <v>0</v>
      </c>
    </row>
    <row r="22" spans="1:12" s="69" customFormat="1" ht="186" customHeight="1" thickBot="1" x14ac:dyDescent="0.35">
      <c r="A22" s="166"/>
      <c r="B22" s="110" t="s">
        <v>34</v>
      </c>
      <c r="C22" s="111"/>
      <c r="D22" s="70" t="s">
        <v>36</v>
      </c>
      <c r="E22" s="71" t="s">
        <v>44</v>
      </c>
      <c r="F22" s="65">
        <v>2</v>
      </c>
      <c r="G22" s="66">
        <v>102.67107</v>
      </c>
      <c r="H22" s="67">
        <f t="shared" si="2"/>
        <v>205.34</v>
      </c>
      <c r="I22" s="46"/>
      <c r="J22" s="68">
        <f t="shared" si="1"/>
        <v>0</v>
      </c>
    </row>
    <row r="23" spans="1:12" s="69" customFormat="1" ht="228" customHeight="1" thickBot="1" x14ac:dyDescent="0.35">
      <c r="A23" s="166"/>
      <c r="B23" s="110" t="s">
        <v>34</v>
      </c>
      <c r="C23" s="111"/>
      <c r="D23" s="70" t="s">
        <v>36</v>
      </c>
      <c r="E23" s="71" t="s">
        <v>45</v>
      </c>
      <c r="F23" s="65">
        <v>2</v>
      </c>
      <c r="G23" s="66">
        <v>102.67107</v>
      </c>
      <c r="H23" s="67">
        <f t="shared" si="2"/>
        <v>205.34</v>
      </c>
      <c r="I23" s="46"/>
      <c r="J23" s="68">
        <f t="shared" si="1"/>
        <v>0</v>
      </c>
    </row>
    <row r="24" spans="1:12" s="69" customFormat="1" ht="186" customHeight="1" thickBot="1" x14ac:dyDescent="0.35">
      <c r="A24" s="166"/>
      <c r="B24" s="110" t="s">
        <v>34</v>
      </c>
      <c r="C24" s="111"/>
      <c r="D24" s="70" t="s">
        <v>36</v>
      </c>
      <c r="E24" s="71" t="s">
        <v>46</v>
      </c>
      <c r="F24" s="65">
        <v>1</v>
      </c>
      <c r="G24" s="66">
        <v>88.761220000000009</v>
      </c>
      <c r="H24" s="67">
        <f t="shared" si="2"/>
        <v>88.76</v>
      </c>
      <c r="I24" s="46"/>
      <c r="J24" s="68">
        <f t="shared" si="1"/>
        <v>0</v>
      </c>
    </row>
    <row r="25" spans="1:12" s="69" customFormat="1" ht="186" customHeight="1" thickBot="1" x14ac:dyDescent="0.35">
      <c r="A25" s="166"/>
      <c r="B25" s="110" t="s">
        <v>34</v>
      </c>
      <c r="C25" s="111"/>
      <c r="D25" s="70" t="s">
        <v>36</v>
      </c>
      <c r="E25" s="71" t="s">
        <v>47</v>
      </c>
      <c r="F25" s="65">
        <v>1</v>
      </c>
      <c r="G25" s="66">
        <v>88.761220000000009</v>
      </c>
      <c r="H25" s="67">
        <f t="shared" si="2"/>
        <v>88.76</v>
      </c>
      <c r="I25" s="46"/>
      <c r="J25" s="68">
        <f t="shared" si="1"/>
        <v>0</v>
      </c>
    </row>
    <row r="26" spans="1:12" s="69" customFormat="1" ht="186" customHeight="1" thickBot="1" x14ac:dyDescent="0.35">
      <c r="A26" s="166"/>
      <c r="B26" s="110" t="s">
        <v>34</v>
      </c>
      <c r="C26" s="111"/>
      <c r="D26" s="70" t="s">
        <v>36</v>
      </c>
      <c r="E26" s="71" t="s">
        <v>48</v>
      </c>
      <c r="F26" s="65">
        <v>2</v>
      </c>
      <c r="G26" s="66">
        <v>124.61042</v>
      </c>
      <c r="H26" s="67">
        <f t="shared" si="2"/>
        <v>249.22</v>
      </c>
      <c r="I26" s="46"/>
      <c r="J26" s="68">
        <f t="shared" si="1"/>
        <v>0</v>
      </c>
    </row>
    <row r="27" spans="1:12" s="69" customFormat="1" ht="186" customHeight="1" thickBot="1" x14ac:dyDescent="0.35">
      <c r="A27" s="166"/>
      <c r="B27" s="110" t="s">
        <v>34</v>
      </c>
      <c r="C27" s="111"/>
      <c r="D27" s="70" t="s">
        <v>36</v>
      </c>
      <c r="E27" s="71" t="s">
        <v>49</v>
      </c>
      <c r="F27" s="65">
        <v>12</v>
      </c>
      <c r="G27" s="66">
        <v>41.888020000000004</v>
      </c>
      <c r="H27" s="67">
        <f t="shared" si="2"/>
        <v>502.66</v>
      </c>
      <c r="I27" s="46"/>
      <c r="J27" s="68">
        <f t="shared" si="1"/>
        <v>0</v>
      </c>
    </row>
    <row r="28" spans="1:12" s="69" customFormat="1" ht="222" customHeight="1" thickBot="1" x14ac:dyDescent="0.35">
      <c r="A28" s="166"/>
      <c r="B28" s="110" t="s">
        <v>34</v>
      </c>
      <c r="C28" s="111"/>
      <c r="D28" s="70" t="s">
        <v>36</v>
      </c>
      <c r="E28" s="71" t="s">
        <v>50</v>
      </c>
      <c r="F28" s="65">
        <v>4</v>
      </c>
      <c r="G28" s="66">
        <v>51.014620000000008</v>
      </c>
      <c r="H28" s="67">
        <f t="shared" si="2"/>
        <v>204.06</v>
      </c>
      <c r="I28" s="46"/>
      <c r="J28" s="68">
        <f t="shared" si="1"/>
        <v>0</v>
      </c>
    </row>
    <row r="29" spans="1:12" s="69" customFormat="1" ht="84.6" thickBot="1" x14ac:dyDescent="0.35">
      <c r="A29" s="166"/>
      <c r="B29" s="110" t="s">
        <v>34</v>
      </c>
      <c r="C29" s="111"/>
      <c r="D29" s="70" t="s">
        <v>36</v>
      </c>
      <c r="E29" s="71" t="s">
        <v>51</v>
      </c>
      <c r="F29" s="65">
        <v>40</v>
      </c>
      <c r="G29" s="66">
        <v>3.0739999999999998</v>
      </c>
      <c r="H29" s="67">
        <f t="shared" si="2"/>
        <v>122.96</v>
      </c>
      <c r="I29" s="46"/>
      <c r="J29" s="68">
        <f t="shared" si="1"/>
        <v>0</v>
      </c>
    </row>
    <row r="30" spans="1:12" s="69" customFormat="1" ht="168.6" customHeight="1" thickBot="1" x14ac:dyDescent="0.35">
      <c r="A30" s="166"/>
      <c r="B30" s="110" t="s">
        <v>34</v>
      </c>
      <c r="C30" s="111"/>
      <c r="D30" s="70" t="s">
        <v>36</v>
      </c>
      <c r="E30" s="71" t="s">
        <v>52</v>
      </c>
      <c r="F30" s="65">
        <v>12</v>
      </c>
      <c r="G30" s="66">
        <v>68.78022</v>
      </c>
      <c r="H30" s="67">
        <f t="shared" si="2"/>
        <v>825.36</v>
      </c>
      <c r="I30" s="46"/>
      <c r="J30" s="68">
        <f t="shared" si="1"/>
        <v>0</v>
      </c>
    </row>
    <row r="31" spans="1:12" s="69" customFormat="1" ht="107.4" customHeight="1" thickBot="1" x14ac:dyDescent="0.35">
      <c r="A31" s="167"/>
      <c r="B31" s="110" t="s">
        <v>34</v>
      </c>
      <c r="C31" s="111"/>
      <c r="D31" s="70" t="s">
        <v>36</v>
      </c>
      <c r="E31" s="71" t="s">
        <v>37</v>
      </c>
      <c r="F31" s="65">
        <v>1</v>
      </c>
      <c r="G31" s="66">
        <v>1205</v>
      </c>
      <c r="H31" s="67">
        <f t="shared" si="2"/>
        <v>1205</v>
      </c>
      <c r="I31" s="46"/>
      <c r="J31" s="68">
        <f t="shared" si="1"/>
        <v>0</v>
      </c>
    </row>
    <row r="32" spans="1:12" ht="9.75" customHeight="1" thickBot="1" x14ac:dyDescent="0.35">
      <c r="A32" s="90"/>
      <c r="B32" s="59"/>
      <c r="C32" s="59"/>
      <c r="D32" s="59"/>
      <c r="E32" s="59"/>
      <c r="F32" s="59"/>
      <c r="G32" s="60"/>
      <c r="H32" s="61"/>
      <c r="I32" s="60"/>
      <c r="J32" s="91"/>
    </row>
    <row r="33" spans="1:13" s="69" customFormat="1" ht="307.2" customHeight="1" thickBot="1" x14ac:dyDescent="0.35">
      <c r="A33" s="26" t="s">
        <v>60</v>
      </c>
      <c r="B33" s="110" t="s">
        <v>34</v>
      </c>
      <c r="C33" s="111"/>
      <c r="D33" s="70" t="s">
        <v>36</v>
      </c>
      <c r="E33" s="83" t="s">
        <v>59</v>
      </c>
      <c r="F33" s="23">
        <v>2</v>
      </c>
      <c r="G33" s="22">
        <v>3424.2956521739134</v>
      </c>
      <c r="H33" s="21">
        <f>ROUND(F33*G33,2)</f>
        <v>6848.59</v>
      </c>
      <c r="I33" s="20"/>
      <c r="J33" s="68">
        <f t="shared" si="1"/>
        <v>0</v>
      </c>
    </row>
    <row r="34" spans="1:13" s="39" customFormat="1" ht="37.950000000000003" customHeight="1" x14ac:dyDescent="0.45">
      <c r="A34" s="133" t="s">
        <v>28</v>
      </c>
      <c r="B34" s="134"/>
      <c r="C34" s="134"/>
      <c r="D34" s="134"/>
      <c r="E34" s="134"/>
      <c r="F34" s="135"/>
      <c r="G34" s="49">
        <v>0.09</v>
      </c>
      <c r="H34" s="50">
        <f>ROUND((SUM(H8:H33)*G34),2)</f>
        <v>30311.84</v>
      </c>
      <c r="I34" s="51"/>
      <c r="J34" s="52">
        <f>ROUND((SUM(J8:J33)*I34),2)</f>
        <v>0</v>
      </c>
    </row>
    <row r="35" spans="1:13" s="39" customFormat="1" ht="37.950000000000003" customHeight="1" thickBot="1" x14ac:dyDescent="0.5">
      <c r="A35" s="160" t="s">
        <v>31</v>
      </c>
      <c r="B35" s="161"/>
      <c r="C35" s="161"/>
      <c r="D35" s="161"/>
      <c r="E35" s="161"/>
      <c r="F35" s="162"/>
      <c r="G35" s="53">
        <v>0.06</v>
      </c>
      <c r="H35" s="54">
        <f>ROUND((SUM(H8:H33)*G35),2)+0.01</f>
        <v>20207.899999999998</v>
      </c>
      <c r="I35" s="55"/>
      <c r="J35" s="56">
        <f>ROUND((SUM(J8:J33)*I35),2)</f>
        <v>0</v>
      </c>
    </row>
    <row r="36" spans="1:13" ht="10.199999999999999" customHeight="1" x14ac:dyDescent="0.3">
      <c r="A36" s="40"/>
      <c r="B36" s="40"/>
      <c r="C36" s="40"/>
      <c r="D36" s="40"/>
      <c r="E36" s="40"/>
      <c r="F36" s="40"/>
      <c r="G36" s="41"/>
      <c r="H36" s="42"/>
      <c r="I36" s="41"/>
      <c r="J36" s="42"/>
      <c r="L36" s="156"/>
    </row>
    <row r="37" spans="1:13" s="3" customFormat="1" ht="44.4" customHeight="1" x14ac:dyDescent="0.85">
      <c r="A37" s="163" t="s">
        <v>8</v>
      </c>
      <c r="B37" s="163"/>
      <c r="C37" s="163"/>
      <c r="D37" s="163"/>
      <c r="E37" s="163"/>
      <c r="F37" s="163"/>
      <c r="G37" s="164">
        <f>SUM(H8:H33)+H34+H35</f>
        <v>387317.96000000008</v>
      </c>
      <c r="H37" s="164"/>
      <c r="I37" s="164">
        <f>SUM(J8:J33)+J34+J35</f>
        <v>0</v>
      </c>
      <c r="J37" s="164"/>
      <c r="L37" s="156"/>
      <c r="M37" s="97"/>
    </row>
    <row r="38" spans="1:13" s="3" customFormat="1" ht="44.4" customHeight="1" x14ac:dyDescent="0.3">
      <c r="A38" s="117" t="s">
        <v>7</v>
      </c>
      <c r="B38" s="117"/>
      <c r="C38" s="117"/>
      <c r="D38" s="117"/>
      <c r="E38" s="117"/>
      <c r="F38" s="117"/>
      <c r="G38" s="112">
        <f>ROUND(G37*0.21,2)</f>
        <v>81336.77</v>
      </c>
      <c r="H38" s="112"/>
      <c r="I38" s="112">
        <f>ROUND(I37*0.21,2)</f>
        <v>0</v>
      </c>
      <c r="J38" s="112"/>
    </row>
    <row r="39" spans="1:13" ht="44.4" customHeight="1" x14ac:dyDescent="0.3">
      <c r="A39" s="117" t="s">
        <v>6</v>
      </c>
      <c r="B39" s="117"/>
      <c r="C39" s="117"/>
      <c r="D39" s="117"/>
      <c r="E39" s="117"/>
      <c r="F39" s="117"/>
      <c r="G39" s="112">
        <f>SUM(G37:H38)</f>
        <v>468654.7300000001</v>
      </c>
      <c r="H39" s="112"/>
      <c r="I39" s="112">
        <f>SUM(I37:J38)</f>
        <v>0</v>
      </c>
      <c r="J39" s="112"/>
      <c r="L39" s="78"/>
    </row>
    <row r="40" spans="1:13" ht="64.2" customHeight="1" thickBot="1" x14ac:dyDescent="0.35">
      <c r="C40" s="4"/>
      <c r="D40" s="4"/>
      <c r="E40" s="2"/>
      <c r="F40" s="2"/>
      <c r="G40" s="2"/>
      <c r="H40" s="2"/>
      <c r="I40" s="2"/>
    </row>
    <row r="41" spans="1:13" ht="156" customHeight="1" thickBot="1" x14ac:dyDescent="0.35">
      <c r="A41" s="98" t="s">
        <v>5</v>
      </c>
      <c r="B41" s="99"/>
      <c r="C41" s="100"/>
      <c r="D41" s="100"/>
      <c r="E41" s="100"/>
      <c r="F41" s="98" t="s">
        <v>4</v>
      </c>
      <c r="G41" s="99"/>
      <c r="H41" s="105"/>
      <c r="I41" s="105"/>
      <c r="J41" s="106"/>
    </row>
    <row r="42" spans="1:13" ht="156" customHeight="1" thickBot="1" x14ac:dyDescent="0.35">
      <c r="A42" s="98" t="s">
        <v>3</v>
      </c>
      <c r="B42" s="99"/>
      <c r="C42" s="100"/>
      <c r="D42" s="100"/>
      <c r="E42" s="100"/>
      <c r="F42" s="98" t="s">
        <v>2</v>
      </c>
      <c r="G42" s="99"/>
      <c r="H42" s="105"/>
      <c r="I42" s="105"/>
      <c r="J42" s="106"/>
    </row>
    <row r="43" spans="1:13" ht="156" customHeight="1" thickBot="1" x14ac:dyDescent="0.35">
      <c r="A43" s="107" t="s">
        <v>1</v>
      </c>
      <c r="B43" s="108"/>
      <c r="C43" s="109"/>
      <c r="D43" s="109"/>
      <c r="E43" s="109"/>
      <c r="F43" s="107" t="s">
        <v>0</v>
      </c>
      <c r="G43" s="108"/>
      <c r="H43" s="105"/>
      <c r="I43" s="105"/>
      <c r="J43" s="106"/>
    </row>
    <row r="44" spans="1:13" ht="19.95" customHeight="1" thickBot="1" x14ac:dyDescent="0.35">
      <c r="C44" s="4"/>
      <c r="D44" s="4"/>
      <c r="E44" s="2"/>
      <c r="F44" s="2"/>
      <c r="G44" s="2"/>
      <c r="H44" s="2"/>
      <c r="I44" s="2"/>
    </row>
    <row r="45" spans="1:13" s="3" customFormat="1" ht="40.200000000000003" customHeight="1" x14ac:dyDescent="0.3">
      <c r="A45" s="101" t="s">
        <v>30</v>
      </c>
      <c r="B45" s="102"/>
      <c r="C45" s="103" t="s">
        <v>29</v>
      </c>
      <c r="D45" s="103"/>
      <c r="E45" s="103"/>
      <c r="F45" s="103"/>
      <c r="G45" s="103"/>
      <c r="H45" s="103"/>
      <c r="I45" s="103"/>
      <c r="J45" s="104"/>
    </row>
    <row r="50" spans="3:7" x14ac:dyDescent="0.3">
      <c r="C50" s="96"/>
    </row>
    <row r="51" spans="3:7" x14ac:dyDescent="0.3">
      <c r="G51" s="78"/>
    </row>
  </sheetData>
  <sheetProtection algorithmName="SHA-512" hashValue="fUq+rZPaaWn5NjT7HHczlhpOlsDUZ1t/uaDoFo/jREE+5kQvBb2EcwAx1PYl3GMyNIxHBIru6neZn4dxjm1JFg==" saltValue="P/SS+WtLizakAjzpeyVTlA==" spinCount="100000" sheet="1"/>
  <mergeCells count="66">
    <mergeCell ref="L36:L37"/>
    <mergeCell ref="G5:G6"/>
    <mergeCell ref="B26:C26"/>
    <mergeCell ref="I38:J38"/>
    <mergeCell ref="B12:B13"/>
    <mergeCell ref="A35:F35"/>
    <mergeCell ref="A37:F37"/>
    <mergeCell ref="G37:H37"/>
    <mergeCell ref="I37:J37"/>
    <mergeCell ref="A20:A31"/>
    <mergeCell ref="A12:A15"/>
    <mergeCell ref="B27:C27"/>
    <mergeCell ref="B28:C28"/>
    <mergeCell ref="B29:C29"/>
    <mergeCell ref="B31:C31"/>
    <mergeCell ref="I4:J4"/>
    <mergeCell ref="B23:C23"/>
    <mergeCell ref="B24:C24"/>
    <mergeCell ref="A5:A6"/>
    <mergeCell ref="A38:F38"/>
    <mergeCell ref="H5:H6"/>
    <mergeCell ref="C9:C11"/>
    <mergeCell ref="B9:B11"/>
    <mergeCell ref="A4:E4"/>
    <mergeCell ref="G4:H4"/>
    <mergeCell ref="A1:J1"/>
    <mergeCell ref="A2:E2"/>
    <mergeCell ref="F2:J2"/>
    <mergeCell ref="A3:E3"/>
    <mergeCell ref="F3:J3"/>
    <mergeCell ref="B18:C18"/>
    <mergeCell ref="B5:C5"/>
    <mergeCell ref="F5:F6"/>
    <mergeCell ref="E5:E6"/>
    <mergeCell ref="A34:F34"/>
    <mergeCell ref="C12:C13"/>
    <mergeCell ref="B33:C33"/>
    <mergeCell ref="G39:H39"/>
    <mergeCell ref="I39:J39"/>
    <mergeCell ref="I5:I6"/>
    <mergeCell ref="J5:J6"/>
    <mergeCell ref="A39:F39"/>
    <mergeCell ref="G38:H38"/>
    <mergeCell ref="D5:D6"/>
    <mergeCell ref="A9:A11"/>
    <mergeCell ref="B14:B15"/>
    <mergeCell ref="C14:C15"/>
    <mergeCell ref="B20:C20"/>
    <mergeCell ref="B21:C21"/>
    <mergeCell ref="B22:C22"/>
    <mergeCell ref="B25:C25"/>
    <mergeCell ref="B30:C30"/>
    <mergeCell ref="A41:B41"/>
    <mergeCell ref="C41:E41"/>
    <mergeCell ref="F41:G41"/>
    <mergeCell ref="A45:B45"/>
    <mergeCell ref="C45:J45"/>
    <mergeCell ref="A42:B42"/>
    <mergeCell ref="C42:E42"/>
    <mergeCell ref="F42:G42"/>
    <mergeCell ref="H42:J42"/>
    <mergeCell ref="A43:B43"/>
    <mergeCell ref="C43:E43"/>
    <mergeCell ref="F43:G43"/>
    <mergeCell ref="H43:J43"/>
    <mergeCell ref="H41:J41"/>
  </mergeCells>
  <conditionalFormatting sqref="H9:H10">
    <cfRule type="cellIs" dxfId="15" priority="37" operator="greaterThan">
      <formula>H9</formula>
    </cfRule>
  </conditionalFormatting>
  <conditionalFormatting sqref="J8:J10">
    <cfRule type="cellIs" dxfId="14" priority="36" operator="greaterThan">
      <formula>H8</formula>
    </cfRule>
  </conditionalFormatting>
  <conditionalFormatting sqref="J16">
    <cfRule type="cellIs" dxfId="13" priority="34" operator="greaterThan">
      <formula>H16</formula>
    </cfRule>
  </conditionalFormatting>
  <conditionalFormatting sqref="H11">
    <cfRule type="cellIs" dxfId="12" priority="29" operator="greaterThan">
      <formula>H11</formula>
    </cfRule>
  </conditionalFormatting>
  <conditionalFormatting sqref="J11">
    <cfRule type="cellIs" dxfId="11" priority="28" operator="greaterThan">
      <formula>H11</formula>
    </cfRule>
  </conditionalFormatting>
  <conditionalFormatting sqref="J13:J15">
    <cfRule type="cellIs" dxfId="10" priority="22" operator="greaterThan">
      <formula>H13</formula>
    </cfRule>
  </conditionalFormatting>
  <conditionalFormatting sqref="J12:J13">
    <cfRule type="cellIs" dxfId="9" priority="21" operator="greaterThan">
      <formula>H12</formula>
    </cfRule>
  </conditionalFormatting>
  <conditionalFormatting sqref="J15">
    <cfRule type="cellIs" dxfId="8" priority="20" operator="greaterThan">
      <formula>H15</formula>
    </cfRule>
  </conditionalFormatting>
  <conditionalFormatting sqref="J18">
    <cfRule type="cellIs" dxfId="7" priority="18" operator="greaterThan">
      <formula>H18</formula>
    </cfRule>
  </conditionalFormatting>
  <conditionalFormatting sqref="J18">
    <cfRule type="cellIs" dxfId="6" priority="19" operator="greaterThan">
      <formula>H18</formula>
    </cfRule>
  </conditionalFormatting>
  <conditionalFormatting sqref="I37:J37">
    <cfRule type="cellIs" dxfId="5" priority="17" operator="greaterThan">
      <formula>$G$37</formula>
    </cfRule>
  </conditionalFormatting>
  <conditionalFormatting sqref="J20:J31">
    <cfRule type="cellIs" dxfId="4" priority="8" operator="greaterThan">
      <formula>H20</formula>
    </cfRule>
  </conditionalFormatting>
  <conditionalFormatting sqref="J20:J31">
    <cfRule type="cellIs" dxfId="3" priority="9" operator="greaterThan">
      <formula>H20</formula>
    </cfRule>
  </conditionalFormatting>
  <conditionalFormatting sqref="H8">
    <cfRule type="cellIs" dxfId="2" priority="7" operator="greaterThan">
      <formula>H8</formula>
    </cfRule>
  </conditionalFormatting>
  <conditionalFormatting sqref="J33">
    <cfRule type="cellIs" dxfId="1" priority="1" operator="greaterThan">
      <formula>H33</formula>
    </cfRule>
  </conditionalFormatting>
  <conditionalFormatting sqref="J33">
    <cfRule type="cellIs" dxfId="0" priority="2" operator="greaterThan">
      <formula>H33</formula>
    </cfRule>
  </conditionalFormatting>
  <pageMargins left="0.70866141732283472" right="0.70866141732283472" top="0.74803149606299213" bottom="0.74803149606299213" header="0.31496062992125984" footer="0.31496062992125984"/>
  <pageSetup paperSize="9" scale="39" fitToHeight="0" orientation="portrait" r:id="rId1"/>
  <rowBreaks count="1" manualBreakCount="1">
    <brk id="16" max="10" man="1"/>
  </rowBreaks>
  <ignoredErrors>
    <ignoredError sqref="F2" unlocked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CUADRO DE OFERTA</vt:lpstr>
      <vt:lpstr>'CUADRO DE OFERTA'!Área_de_impresión</vt:lpstr>
      <vt:lpstr>'CUADRO DE OFERTA'!Títulos_a_imprimir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2023-10-03T10:53:25Z</dcterms:created>
  <dcterms:modified xsi:type="dcterms:W3CDTF">2023-10-03T11:29:12Z</dcterms:modified>
</cp:coreProperties>
</file>