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LBERTO\AAA_PROYECTOS ACTIVOS_METRO\SCV\2nda entrega\PCP SCV\"/>
    </mc:Choice>
  </mc:AlternateContent>
  <xr:revisionPtr revIDLastSave="0" documentId="13_ncr:1_{FF052054-FB65-414E-97E6-77990572B70A}" xr6:coauthVersionLast="47" xr6:coauthVersionMax="47" xr10:uidLastSave="{00000000-0000-0000-0000-000000000000}"/>
  <bookViews>
    <workbookView xWindow="-120" yWindow="-16320" windowWidth="29040" windowHeight="16440" xr2:uid="{0E6C46BD-03E2-490D-955D-B004D26C0905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6" i="1" l="1"/>
  <c r="H179" i="1"/>
  <c r="H178" i="1"/>
  <c r="H177" i="1"/>
  <c r="E166" i="1"/>
  <c r="H173" i="1"/>
  <c r="H172" i="1"/>
  <c r="H171" i="1"/>
  <c r="H170" i="1"/>
  <c r="H169" i="1"/>
  <c r="H168" i="1"/>
  <c r="H167" i="1"/>
  <c r="E162" i="1"/>
  <c r="H163" i="1"/>
  <c r="G164" i="1" s="1"/>
  <c r="E147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E139" i="1"/>
  <c r="H144" i="1"/>
  <c r="H143" i="1"/>
  <c r="H142" i="1"/>
  <c r="H141" i="1"/>
  <c r="H140" i="1"/>
  <c r="E125" i="1"/>
  <c r="H136" i="1"/>
  <c r="H135" i="1"/>
  <c r="H134" i="1"/>
  <c r="H133" i="1"/>
  <c r="H132" i="1"/>
  <c r="H131" i="1"/>
  <c r="H130" i="1"/>
  <c r="H129" i="1"/>
  <c r="H128" i="1"/>
  <c r="H127" i="1"/>
  <c r="H126" i="1"/>
  <c r="E101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E53" i="1"/>
  <c r="E94" i="1"/>
  <c r="H96" i="1"/>
  <c r="H95" i="1"/>
  <c r="E89" i="1"/>
  <c r="H91" i="1"/>
  <c r="H90" i="1"/>
  <c r="E84" i="1"/>
  <c r="H86" i="1"/>
  <c r="H85" i="1"/>
  <c r="E79" i="1"/>
  <c r="H81" i="1"/>
  <c r="H80" i="1"/>
  <c r="E74" i="1"/>
  <c r="H76" i="1"/>
  <c r="H75" i="1"/>
  <c r="E69" i="1"/>
  <c r="H71" i="1"/>
  <c r="H70" i="1"/>
  <c r="E64" i="1"/>
  <c r="H66" i="1"/>
  <c r="H65" i="1"/>
  <c r="E59" i="1"/>
  <c r="H61" i="1"/>
  <c r="H60" i="1"/>
  <c r="E54" i="1"/>
  <c r="H56" i="1"/>
  <c r="H55" i="1"/>
  <c r="E4" i="1"/>
  <c r="E46" i="1"/>
  <c r="H48" i="1"/>
  <c r="H47" i="1"/>
  <c r="E41" i="1"/>
  <c r="H43" i="1"/>
  <c r="H42" i="1"/>
  <c r="E36" i="1"/>
  <c r="H38" i="1"/>
  <c r="H37" i="1"/>
  <c r="E31" i="1"/>
  <c r="H33" i="1"/>
  <c r="H32" i="1"/>
  <c r="E26" i="1"/>
  <c r="H28" i="1"/>
  <c r="H27" i="1"/>
  <c r="E21" i="1"/>
  <c r="H23" i="1"/>
  <c r="H22" i="1"/>
  <c r="E16" i="1"/>
  <c r="H18" i="1"/>
  <c r="H17" i="1"/>
  <c r="E11" i="1"/>
  <c r="H13" i="1"/>
  <c r="H12" i="1"/>
  <c r="E6" i="1"/>
  <c r="H8" i="1"/>
  <c r="H7" i="1"/>
  <c r="H5" i="1"/>
  <c r="G87" i="1" l="1"/>
  <c r="G84" i="1" s="1"/>
  <c r="G67" i="1"/>
  <c r="G64" i="1" s="1"/>
  <c r="G57" i="1"/>
  <c r="H57" i="1" s="1"/>
  <c r="H54" i="1" s="1"/>
  <c r="G97" i="1"/>
  <c r="H97" i="1" s="1"/>
  <c r="H94" i="1" s="1"/>
  <c r="G9" i="1"/>
  <c r="H9" i="1" s="1"/>
  <c r="H6" i="1" s="1"/>
  <c r="G72" i="1"/>
  <c r="G69" i="1" s="1"/>
  <c r="G14" i="1"/>
  <c r="H14" i="1" s="1"/>
  <c r="H11" i="1" s="1"/>
  <c r="G34" i="1"/>
  <c r="H34" i="1" s="1"/>
  <c r="H31" i="1" s="1"/>
  <c r="G39" i="1"/>
  <c r="G36" i="1" s="1"/>
  <c r="G19" i="1"/>
  <c r="G16" i="1" s="1"/>
  <c r="G44" i="1"/>
  <c r="H44" i="1" s="1"/>
  <c r="H41" i="1" s="1"/>
  <c r="G82" i="1"/>
  <c r="G79" i="1" s="1"/>
  <c r="G145" i="1"/>
  <c r="H145" i="1" s="1"/>
  <c r="H139" i="1" s="1"/>
  <c r="G160" i="1"/>
  <c r="H160" i="1" s="1"/>
  <c r="H147" i="1" s="1"/>
  <c r="G62" i="1"/>
  <c r="H62" i="1" s="1"/>
  <c r="H59" i="1" s="1"/>
  <c r="G24" i="1"/>
  <c r="H24" i="1" s="1"/>
  <c r="H21" i="1" s="1"/>
  <c r="G49" i="1"/>
  <c r="H49" i="1" s="1"/>
  <c r="H46" i="1" s="1"/>
  <c r="G77" i="1"/>
  <c r="G74" i="1" s="1"/>
  <c r="G137" i="1"/>
  <c r="H137" i="1" s="1"/>
  <c r="H125" i="1" s="1"/>
  <c r="G174" i="1"/>
  <c r="G166" i="1" s="1"/>
  <c r="G180" i="1"/>
  <c r="H180" i="1" s="1"/>
  <c r="H176" i="1" s="1"/>
  <c r="G123" i="1"/>
  <c r="G101" i="1" s="1"/>
  <c r="G29" i="1"/>
  <c r="H29" i="1" s="1"/>
  <c r="H26" i="1" s="1"/>
  <c r="G92" i="1"/>
  <c r="H92" i="1" s="1"/>
  <c r="H89" i="1" s="1"/>
  <c r="H164" i="1"/>
  <c r="H162" i="1" s="1"/>
  <c r="G162" i="1"/>
  <c r="H72" i="1" l="1"/>
  <c r="H69" i="1" s="1"/>
  <c r="H87" i="1"/>
  <c r="H84" i="1" s="1"/>
  <c r="H123" i="1"/>
  <c r="H101" i="1" s="1"/>
  <c r="G139" i="1"/>
  <c r="G6" i="1"/>
  <c r="H67" i="1"/>
  <c r="H64" i="1" s="1"/>
  <c r="G89" i="1"/>
  <c r="G176" i="1"/>
  <c r="H39" i="1"/>
  <c r="H36" i="1" s="1"/>
  <c r="G147" i="1"/>
  <c r="G54" i="1"/>
  <c r="G31" i="1"/>
  <c r="G21" i="1"/>
  <c r="H19" i="1"/>
  <c r="H16" i="1" s="1"/>
  <c r="G94" i="1"/>
  <c r="G26" i="1"/>
  <c r="G11" i="1"/>
  <c r="G59" i="1"/>
  <c r="G125" i="1"/>
  <c r="G41" i="1"/>
  <c r="H82" i="1"/>
  <c r="H79" i="1" s="1"/>
  <c r="G46" i="1"/>
  <c r="H174" i="1"/>
  <c r="H166" i="1" s="1"/>
  <c r="H77" i="1"/>
  <c r="H74" i="1" s="1"/>
  <c r="G51" i="1" l="1"/>
  <c r="G4" i="1" s="1"/>
  <c r="G99" i="1"/>
  <c r="G53" i="1" s="1"/>
  <c r="H99" i="1" l="1"/>
  <c r="H53" i="1" s="1"/>
  <c r="H51" i="1"/>
  <c r="H4" i="1" s="1"/>
  <c r="H187" i="1" l="1"/>
  <c r="H189" i="1" l="1"/>
  <c r="H188" i="1"/>
  <c r="H190" i="1" l="1"/>
  <c r="H191" i="1" s="1"/>
  <c r="H192" i="1" s="1"/>
</calcChain>
</file>

<file path=xl/sharedStrings.xml><?xml version="1.0" encoding="utf-8"?>
<sst xmlns="http://schemas.openxmlformats.org/spreadsheetml/2006/main" count="540" uniqueCount="295">
  <si>
    <t>PROYECTO PARA EL DESPLIEGUE DE UNA NUEVA PLATAFORMA DE GESTIÓN DE VÍDEO CENTRALIZADO EN LA RED DE METRO.</t>
  </si>
  <si>
    <t>Presupuesto</t>
  </si>
  <si>
    <t>Código</t>
  </si>
  <si>
    <t>Ud</t>
  </si>
  <si>
    <t>Resumen</t>
  </si>
  <si>
    <t>ImpPres</t>
  </si>
  <si>
    <t>AUDITORIA</t>
  </si>
  <si>
    <t>Capítulo</t>
  </si>
  <si>
    <t/>
  </si>
  <si>
    <t>FASE 1 AUDITORÍA Y ESTUDIOS PREVIOS</t>
  </si>
  <si>
    <t>INV</t>
  </si>
  <si>
    <t>Partida</t>
  </si>
  <si>
    <t>Inventariado equipamiento</t>
  </si>
  <si>
    <t>RIM_AUD</t>
  </si>
  <si>
    <t>Análisis capacidad red RIM</t>
  </si>
  <si>
    <t>RIM_AUD_DOC</t>
  </si>
  <si>
    <t>Elaboración documentación estudio capacidad RIM</t>
  </si>
  <si>
    <t>RIM_AUD_EST</t>
  </si>
  <si>
    <t>Estudio capacidad red RIM</t>
  </si>
  <si>
    <t>Total RIM_AUD</t>
  </si>
  <si>
    <t>CIB_AUD</t>
  </si>
  <si>
    <t>AUDITORÍA CIBERSEGURIDAD</t>
  </si>
  <si>
    <t>CIB_AUD_EST</t>
  </si>
  <si>
    <t>Auditoría de ciberseguridad</t>
  </si>
  <si>
    <t>CIB_AUD_DOC</t>
  </si>
  <si>
    <t>Elaboración Documentación auditoría ciberseguridad</t>
  </si>
  <si>
    <t>Total CIB_AUD</t>
  </si>
  <si>
    <t>SAG_AUD</t>
  </si>
  <si>
    <t>AUDITORÍA INTEGRACIÓN SAGE</t>
  </si>
  <si>
    <t>SAG_AUD_EST</t>
  </si>
  <si>
    <t>Auditoría de integración SAGE</t>
  </si>
  <si>
    <t>SAG_AUD_DOC</t>
  </si>
  <si>
    <t>Elaboración documentación integración SAGE</t>
  </si>
  <si>
    <t>Total SAG_AUD</t>
  </si>
  <si>
    <t>AUT_AUD</t>
  </si>
  <si>
    <t>AUDITORÍA INTEGRACIÓN AUTÓMATAS DE ESTACIÓN</t>
  </si>
  <si>
    <t>AUT_AUD_EST</t>
  </si>
  <si>
    <t>Auditoría de integración autómatas estación</t>
  </si>
  <si>
    <t>AUT_AUD_DOC</t>
  </si>
  <si>
    <t>Elaboración documentación integración autómatas estación</t>
  </si>
  <si>
    <t>Total AUT_AUD</t>
  </si>
  <si>
    <t>CTC_AUD</t>
  </si>
  <si>
    <t>AUDITORÍA INTEGRACIÓN CTC</t>
  </si>
  <si>
    <t>CTC_AUD_EST</t>
  </si>
  <si>
    <t>Auditoría de integración con CTC</t>
  </si>
  <si>
    <t>CTC_AUD_DOC</t>
  </si>
  <si>
    <t>Elaboración documentación integración CTC</t>
  </si>
  <si>
    <t>Total CTC_AUD</t>
  </si>
  <si>
    <t>TCE_AUD</t>
  </si>
  <si>
    <t>AUDITORÍA INTEGRACIÓN TCE</t>
  </si>
  <si>
    <t>TCE_AUD_EST</t>
  </si>
  <si>
    <t>Auditoría de integración con TCE</t>
  </si>
  <si>
    <t>TCE_AUD_DOC</t>
  </si>
  <si>
    <t>Elaboración documentación integración TCE</t>
  </si>
  <si>
    <t>Total TCE_AUD</t>
  </si>
  <si>
    <t>ISA_AUD</t>
  </si>
  <si>
    <t>AUDITORÍA INTEGRACIÓN ISA</t>
  </si>
  <si>
    <t>ISA_AUD_EST</t>
  </si>
  <si>
    <t>Auditoría de integración con ISA</t>
  </si>
  <si>
    <t>ISA_AUD_DOC</t>
  </si>
  <si>
    <t>Elaboración documentación integración ISA</t>
  </si>
  <si>
    <t>Total ISA_AUD</t>
  </si>
  <si>
    <t>SCI_AUD</t>
  </si>
  <si>
    <t>AUDITORÍA INTEGRACIÓN SCI</t>
  </si>
  <si>
    <t>SCI_AUD_EST</t>
  </si>
  <si>
    <t>Auditoría de integración con SCI</t>
  </si>
  <si>
    <t>255</t>
  </si>
  <si>
    <t>Elaboración documentación integración SCI</t>
  </si>
  <si>
    <t>Total SCI_AUD</t>
  </si>
  <si>
    <t>REQ_AUD</t>
  </si>
  <si>
    <t>VALIDACIÓN REQUISITOS USUARIO</t>
  </si>
  <si>
    <t>REQ_AUD_EST</t>
  </si>
  <si>
    <t>Validación de requisitos con usuarios del sistema</t>
  </si>
  <si>
    <t>REQ_AUD_DOC</t>
  </si>
  <si>
    <t>Elaboración documentación validación requisitos</t>
  </si>
  <si>
    <t>Total REQ_AUD</t>
  </si>
  <si>
    <t>Total AUDITORIA</t>
  </si>
  <si>
    <t>DISEÑO</t>
  </si>
  <si>
    <t>FASE 2  DISEÑO E INGENIERÍA</t>
  </si>
  <si>
    <t>HAR_DIS</t>
  </si>
  <si>
    <t>DISEÑO ARQUITECTURA HARDWARE</t>
  </si>
  <si>
    <t>HAR_DIS_DIS</t>
  </si>
  <si>
    <t>Diseño arquitectura Hardware</t>
  </si>
  <si>
    <t>HAR_DIS_DOC</t>
  </si>
  <si>
    <t>Elaboración y entrega de documentación de diseño de arquitectura Hardware</t>
  </si>
  <si>
    <t>Total HAR_DIS</t>
  </si>
  <si>
    <t>SOF_DIS</t>
  </si>
  <si>
    <t>DISEÑO ARQUITECTURA SOFTWARE</t>
  </si>
  <si>
    <t>SOF_DIS_DIS</t>
  </si>
  <si>
    <t>Diseño arquitectura software</t>
  </si>
  <si>
    <t>SOF_DIS_DOC</t>
  </si>
  <si>
    <t>Elaboración y entrega de documentación de diseño de arquitectura software</t>
  </si>
  <si>
    <t>Total SOF_DIS</t>
  </si>
  <si>
    <t>31AUT_DIS</t>
  </si>
  <si>
    <t>DISEÑO INTEGRACIÓN UNIDADES MAESTRAS</t>
  </si>
  <si>
    <t>AUT_DIS_DIS</t>
  </si>
  <si>
    <t>Diseño integración U. Maestras</t>
  </si>
  <si>
    <t>AUT_DIS_DOC</t>
  </si>
  <si>
    <t>Elaboración y entrega documentación de diseño de integración con U.Maestras</t>
  </si>
  <si>
    <t>Total 31AUT_DIS</t>
  </si>
  <si>
    <t>CTC_DIS</t>
  </si>
  <si>
    <t>DISEÑO INTEGRACIÓN CTC</t>
  </si>
  <si>
    <t>CTC_DIS_DIS</t>
  </si>
  <si>
    <t>Diseño integración con CTC</t>
  </si>
  <si>
    <t>CTC_DIS_DOC</t>
  </si>
  <si>
    <t>Elaboración y entrega documentación de diseño de integración con CTC</t>
  </si>
  <si>
    <t>Total CTC_DIS</t>
  </si>
  <si>
    <t>SAG_DIS</t>
  </si>
  <si>
    <t>DISEÑO INTEGRACIÓN SAGE</t>
  </si>
  <si>
    <t>SAG_DIS_DIS</t>
  </si>
  <si>
    <t>Diseño integración con SAGE</t>
  </si>
  <si>
    <t>SAG_DIS_DOC</t>
  </si>
  <si>
    <t>Elaboración y entrega documentación de diseño de integración con SAGE</t>
  </si>
  <si>
    <t>Total SAG_DIS</t>
  </si>
  <si>
    <t>TCE_DIS</t>
  </si>
  <si>
    <t>DISEÑO INTEGRACIÓN TCE</t>
  </si>
  <si>
    <t>TCE_DIS_DIS</t>
  </si>
  <si>
    <t>Diseño integración con TCE</t>
  </si>
  <si>
    <t>TCE_DIS_DOC</t>
  </si>
  <si>
    <t>Elaboración y entrega documentación de diseño de integración con TCE</t>
  </si>
  <si>
    <t>Total TCE_DIS</t>
  </si>
  <si>
    <t>ISA_DIS</t>
  </si>
  <si>
    <t>DISEÑO INTEGRACIÓN ISA</t>
  </si>
  <si>
    <t>ISA_DIS_DIS</t>
  </si>
  <si>
    <t>Diseño integración con ISA</t>
  </si>
  <si>
    <t>ISA_DIS_DOC</t>
  </si>
  <si>
    <t>Elaboración y entrega documentación de diseño de integración con ISA</t>
  </si>
  <si>
    <t>Total ISA_DIS</t>
  </si>
  <si>
    <t>SCI_DIS</t>
  </si>
  <si>
    <t>DISEÑO INTEGRACIÓN SCI</t>
  </si>
  <si>
    <t>SCI_DIS_DIS</t>
  </si>
  <si>
    <t>Diseño integración con SCI</t>
  </si>
  <si>
    <t>SCI_DIS_DOC</t>
  </si>
  <si>
    <t>Elaboración y entrega documentación de diseño de integración con SCI</t>
  </si>
  <si>
    <t>Total SCI_DIS</t>
  </si>
  <si>
    <t>CIB_DIS</t>
  </si>
  <si>
    <t>DISEÑO DE CIBERSEGURIDAD</t>
  </si>
  <si>
    <t>CIB_DIS_DIS</t>
  </si>
  <si>
    <t>Diseño Ciberseguridad</t>
  </si>
  <si>
    <t>CIB_DIS_DOC</t>
  </si>
  <si>
    <t>Elaboración y entrega documentación diseño de Ciberseguridad</t>
  </si>
  <si>
    <t>Total CIB_DIS</t>
  </si>
  <si>
    <t>Total DISEÑO</t>
  </si>
  <si>
    <t>HAR_INST</t>
  </si>
  <si>
    <t>FASE 3 DESPLIEGUE HARDWARE CENTRALIZADO</t>
  </si>
  <si>
    <t>HAR_RAC</t>
  </si>
  <si>
    <t>Armario Rack 42 unidades</t>
  </si>
  <si>
    <t>HAR_QUM</t>
  </si>
  <si>
    <t>Nodo HPE Qumulo Apollo 4200 Gen 10 336TB</t>
  </si>
  <si>
    <t>03.03</t>
  </si>
  <si>
    <t>Discos en HPE Primera (cache y boot)</t>
  </si>
  <si>
    <t>HAR_FRA</t>
  </si>
  <si>
    <t>HPE SYNERGY FRAME 12000</t>
  </si>
  <si>
    <t>HAR_SER</t>
  </si>
  <si>
    <t>HPE Synergy 480 Gen10 Plus with Intel Xeon-G 5318Y CPU</t>
  </si>
  <si>
    <t>HAR_BCK</t>
  </si>
  <si>
    <t>Licencias CVTL 1TB con subscripción 5 años</t>
  </si>
  <si>
    <t>HAR_BAN</t>
  </si>
  <si>
    <t>Suministro bandeja de discos para cabina MSA</t>
  </si>
  <si>
    <t>HAR_MSA</t>
  </si>
  <si>
    <t>Ampliación de discos para bandeja MSA</t>
  </si>
  <si>
    <t>HAR_SE1</t>
  </si>
  <si>
    <t>Instalación almacenamiento (Qumulo + discos HPE Primera)</t>
  </si>
  <si>
    <t>HAR_SE2</t>
  </si>
  <si>
    <t>Instalación cómputo (Synergy)</t>
  </si>
  <si>
    <t>HAR_SE3</t>
  </si>
  <si>
    <t>Instalación repositorio backup</t>
  </si>
  <si>
    <t>HAR_LI1</t>
  </si>
  <si>
    <t>Licencias VMWARE 1 proc</t>
  </si>
  <si>
    <t>HAR_LI2</t>
  </si>
  <si>
    <t>Licencias Windows 2022</t>
  </si>
  <si>
    <t>HAR_SO1</t>
  </si>
  <si>
    <t>Soporte 5 años Vmware 1 proc</t>
  </si>
  <si>
    <t>HAR_SO2</t>
  </si>
  <si>
    <t>Soporte licencias Microsoft 5 años</t>
  </si>
  <si>
    <t>HAR_SO3</t>
  </si>
  <si>
    <t>Soporte almacenamiento hardware Apollo</t>
  </si>
  <si>
    <t>HAR_SO4</t>
  </si>
  <si>
    <t>Soporte discos SSD cache</t>
  </si>
  <si>
    <t>HAR_SO5</t>
  </si>
  <si>
    <t>Soporte Blade Gen10 Plus</t>
  </si>
  <si>
    <t>HAR_SO6</t>
  </si>
  <si>
    <t>Soporte Frame</t>
  </si>
  <si>
    <t>HAR_SO7</t>
  </si>
  <si>
    <t>Soporte repositorio</t>
  </si>
  <si>
    <t>HAR_SQL</t>
  </si>
  <si>
    <t>Microsoft® SQL Server Standard Core License &amp; Software Assurance Open Value 2 Licenses Level D 3 Years Acquired Year 1 AP</t>
  </si>
  <si>
    <t>Total HAR_INST</t>
  </si>
  <si>
    <t>SOF_CEN</t>
  </si>
  <si>
    <t xml:space="preserve"> FASE 4 DESPLIEGUE SOFTWARE CENTRALIZADO E IMPLEMENTACIÓN DE INTEGRACIONES</t>
  </si>
  <si>
    <t>SOF_VMS</t>
  </si>
  <si>
    <t>Despliegue Software VMS en el Hardware Centralizado</t>
  </si>
  <si>
    <t>SOF_AUT</t>
  </si>
  <si>
    <t>Implementación de las integraciones con Autómatas de estación</t>
  </si>
  <si>
    <t>SOF_CTC_INT</t>
  </si>
  <si>
    <t>Implementación integración con CTC</t>
  </si>
  <si>
    <t>SOF_SAG_INT</t>
  </si>
  <si>
    <t>Implementación integración con SAGE</t>
  </si>
  <si>
    <t>SOF_TCE_INT</t>
  </si>
  <si>
    <t>Implementación integración con TCE</t>
  </si>
  <si>
    <t>SOF_ISA_INT</t>
  </si>
  <si>
    <t>Implementación integración con ISA</t>
  </si>
  <si>
    <t>SOF_SCI_INT</t>
  </si>
  <si>
    <t>Implementación integración con SCI</t>
  </si>
  <si>
    <t>SOF_CIB_INT</t>
  </si>
  <si>
    <t>Implementación de las medias de Ciberseguridad diseñadas</t>
  </si>
  <si>
    <t>SOF_LIC</t>
  </si>
  <si>
    <t>Suminstro e instalación de licencias PCGV</t>
  </si>
  <si>
    <t>SOF_PRU</t>
  </si>
  <si>
    <t>Plan de pruebas</t>
  </si>
  <si>
    <t>SOF_DOC</t>
  </si>
  <si>
    <t>Documentación despliegue de software e integraciones</t>
  </si>
  <si>
    <t>Total SOF_CEN</t>
  </si>
  <si>
    <t>DES_PCN_TIC</t>
  </si>
  <si>
    <t>FASE 5  DESPLIEGUE PUESTOS DE CONTROL Y TICS</t>
  </si>
  <si>
    <t>DES_PCN_TIC_EXT</t>
  </si>
  <si>
    <t>Extensor vídeo</t>
  </si>
  <si>
    <t>DES_PCN_CVI</t>
  </si>
  <si>
    <t>Cliente de visualización</t>
  </si>
  <si>
    <t>DES_PCN_TIC_CV8</t>
  </si>
  <si>
    <t>Cliente de videowall 8 salidas vídeo</t>
  </si>
  <si>
    <t>DES_PCN_TIC_CV4</t>
  </si>
  <si>
    <t>Cliente de videowall 4 salidas vídeo</t>
  </si>
  <si>
    <t>DES_PCN_TIC_UTP</t>
  </si>
  <si>
    <t>Cableado UTP</t>
  </si>
  <si>
    <t>Total DES_PCN_TIC</t>
  </si>
  <si>
    <t>HAR_EST</t>
  </si>
  <si>
    <t>FASE 6 INSTALACIÓN HARDWARE EN ESTACIONES</t>
  </si>
  <si>
    <t>HAR_EST_GRA</t>
  </si>
  <si>
    <t>Suministro e instalación de grabador en estación</t>
  </si>
  <si>
    <t>HAR_EST_104</t>
  </si>
  <si>
    <t>Codificadores 4 canales Axis M7104 o similar 100% compatible</t>
  </si>
  <si>
    <t>HAR_EST_116</t>
  </si>
  <si>
    <t>Codificadores 4 canales Axis M7116 o similar 100% compatible</t>
  </si>
  <si>
    <t>HAR_EST_304</t>
  </si>
  <si>
    <t>Codificadores 4 canales Axis P7304 o similar 100% compatible</t>
  </si>
  <si>
    <t>HAR_EST_316</t>
  </si>
  <si>
    <t>Codificadores 4 canales Axis P7316 o similar 100% compatible</t>
  </si>
  <si>
    <t>HAR_EST_TSD</t>
  </si>
  <si>
    <t>Tarjetas SD Axis 64 GB o similar 100% compatible.</t>
  </si>
  <si>
    <t>HAR_EST_SFP</t>
  </si>
  <si>
    <t>SFP fibra optica Multimodo</t>
  </si>
  <si>
    <t>HAR_EST_FOM</t>
  </si>
  <si>
    <t>Instalación de Fibra óptica multimodo</t>
  </si>
  <si>
    <t>HAR_EST_INS</t>
  </si>
  <si>
    <t>Instalación y pruebas equipamiento</t>
  </si>
  <si>
    <t>HAR_EST_SWI</t>
  </si>
  <si>
    <t>Suministro e instalación switch Cisco 9200 24 puertos o similar 100% compatible</t>
  </si>
  <si>
    <t>HAR_EST_PCL</t>
  </si>
  <si>
    <t>Cliente viualización PCL</t>
  </si>
  <si>
    <t>HAR_EST_VES</t>
  </si>
  <si>
    <t>Cliente visualización Vestíbulo</t>
  </si>
  <si>
    <t>Total HAR_EST</t>
  </si>
  <si>
    <t>DOC</t>
  </si>
  <si>
    <t>FASE 7 DOCUMENTACIÓN</t>
  </si>
  <si>
    <t>DOC_ELA</t>
  </si>
  <si>
    <t>Elaboración de documentación final de obra</t>
  </si>
  <si>
    <t>Total DOC</t>
  </si>
  <si>
    <t>FOR</t>
  </si>
  <si>
    <t>FASE 8 FORMACIÓN</t>
  </si>
  <si>
    <t>FOR_DEF</t>
  </si>
  <si>
    <t>Definición de los contenidos del plan de formación</t>
  </si>
  <si>
    <t>FOR_AVI</t>
  </si>
  <si>
    <t>Elaboración de los contenidos audiovisuales</t>
  </si>
  <si>
    <t>FOR_MAN</t>
  </si>
  <si>
    <t>Elaboración manuales de formación</t>
  </si>
  <si>
    <t>FOR_PRE</t>
  </si>
  <si>
    <t>Elaboración de presentaciones</t>
  </si>
  <si>
    <t>FOR_SES</t>
  </si>
  <si>
    <t>Sesiones de formación a formadores</t>
  </si>
  <si>
    <t>FOR_VMS</t>
  </si>
  <si>
    <t>Curso certificación VMS</t>
  </si>
  <si>
    <t>FOR_ADM</t>
  </si>
  <si>
    <t>Formación Administración, operación y mantenimiento</t>
  </si>
  <si>
    <t>Total FOR</t>
  </si>
  <si>
    <t>INS</t>
  </si>
  <si>
    <t>FASE 9 INSTALACIÓN CÁMARAS IP ESTACIONES</t>
  </si>
  <si>
    <t>INS_CAM</t>
  </si>
  <si>
    <t>Sumnistro cámaras de vídeo ip</t>
  </si>
  <si>
    <t>INS_INS</t>
  </si>
  <si>
    <t>Instalación cámara vídeo IP</t>
  </si>
  <si>
    <t>INS_POE</t>
  </si>
  <si>
    <t>Suministro e instalación de inyectores PoE</t>
  </si>
  <si>
    <t>Total INS</t>
  </si>
  <si>
    <t>PRESUPUESTO DE EJECUCIÓN MATERIAL</t>
  </si>
  <si>
    <t>Gastos Generales</t>
  </si>
  <si>
    <t>Beneficio Industrial</t>
  </si>
  <si>
    <t>I.V.A</t>
  </si>
  <si>
    <t>Naturaleza</t>
  </si>
  <si>
    <t>Unidades</t>
  </si>
  <si>
    <t>Valor unitario</t>
  </si>
  <si>
    <t>Valor de referencia</t>
  </si>
  <si>
    <t>Para la elaboración de este documento se tendrán en cuenta las notas del apartado 27 del cuadro resumen del Pliego de Condiciones Particulares</t>
  </si>
  <si>
    <t>TOTAL OFERTA CON IVA</t>
  </si>
  <si>
    <t>TOTAL OFERTA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</si>
</sst>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49" fontId="8" fillId="3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9" fontId="6" fillId="4" borderId="0" xfId="0" applyNumberFormat="1" applyFont="1" applyFill="1" applyAlignment="1">
      <alignment vertical="top"/>
    </xf>
    <xf numFmtId="4" fontId="7" fillId="4" borderId="0" xfId="0" applyNumberFormat="1" applyFont="1" applyFill="1" applyAlignment="1">
      <alignment vertical="top"/>
    </xf>
    <xf numFmtId="0" fontId="8" fillId="0" borderId="0" xfId="0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5" borderId="0" xfId="0" applyFont="1" applyFill="1" applyAlignment="1">
      <alignment vertical="top"/>
    </xf>
    <xf numFmtId="3" fontId="8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9" fontId="6" fillId="4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8" fillId="5" borderId="0" xfId="0" applyFont="1" applyFill="1" applyAlignment="1">
      <alignment vertical="top" wrapText="1"/>
    </xf>
    <xf numFmtId="164" fontId="0" fillId="0" borderId="0" xfId="0" applyNumberFormat="1"/>
    <xf numFmtId="9" fontId="0" fillId="0" borderId="0" xfId="1" applyFont="1" applyAlignment="1">
      <alignment horizontal="center"/>
    </xf>
    <xf numFmtId="164" fontId="2" fillId="7" borderId="0" xfId="0" applyNumberFormat="1" applyFont="1" applyFill="1"/>
    <xf numFmtId="4" fontId="0" fillId="0" borderId="0" xfId="0" applyNumberFormat="1" applyAlignment="1">
      <alignment vertical="top"/>
    </xf>
    <xf numFmtId="4" fontId="5" fillId="0" borderId="0" xfId="0" applyNumberFormat="1" applyFont="1" applyAlignment="1">
      <alignment vertical="top"/>
    </xf>
    <xf numFmtId="4" fontId="8" fillId="5" borderId="0" xfId="0" applyNumberFormat="1" applyFont="1" applyFill="1" applyAlignment="1">
      <alignment vertical="top"/>
    </xf>
    <xf numFmtId="4" fontId="0" fillId="0" borderId="0" xfId="0" applyNumberFormat="1" applyAlignment="1">
      <alignment horizontal="right"/>
    </xf>
    <xf numFmtId="4" fontId="0" fillId="0" borderId="0" xfId="0" applyNumberFormat="1"/>
    <xf numFmtId="9" fontId="0" fillId="6" borderId="0" xfId="1" applyFont="1" applyFill="1" applyAlignment="1" applyProtection="1">
      <alignment horizontal="center"/>
      <protection locked="0"/>
    </xf>
    <xf numFmtId="0" fontId="2" fillId="7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 vertical="top" wrapText="1"/>
    </xf>
    <xf numFmtId="164" fontId="7" fillId="2" borderId="0" xfId="0" applyNumberFormat="1" applyFont="1" applyFill="1" applyAlignment="1">
      <alignment vertical="top"/>
    </xf>
    <xf numFmtId="164" fontId="8" fillId="0" borderId="0" xfId="0" applyNumberFormat="1" applyFont="1" applyAlignment="1">
      <alignment vertical="top"/>
    </xf>
    <xf numFmtId="164" fontId="8" fillId="6" borderId="0" xfId="0" applyNumberFormat="1" applyFont="1" applyFill="1" applyAlignment="1" applyProtection="1">
      <alignment vertical="top"/>
      <protection locked="0"/>
    </xf>
    <xf numFmtId="164" fontId="9" fillId="0" borderId="0" xfId="0" applyNumberFormat="1" applyFont="1" applyAlignment="1">
      <alignment vertical="top"/>
    </xf>
    <xf numFmtId="164" fontId="7" fillId="4" borderId="0" xfId="0" applyNumberFormat="1" applyFont="1" applyFill="1" applyAlignment="1">
      <alignment vertical="top"/>
    </xf>
    <xf numFmtId="164" fontId="7" fillId="0" borderId="0" xfId="0" applyNumberFormat="1" applyFont="1" applyAlignment="1">
      <alignment vertical="top"/>
    </xf>
    <xf numFmtId="164" fontId="8" fillId="5" borderId="0" xfId="0" applyNumberFormat="1" applyFont="1" applyFill="1" applyAlignment="1">
      <alignment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3629A-62E6-41EC-A755-8BB7E8EF80AC}">
  <dimension ref="A1:H192"/>
  <sheetViews>
    <sheetView tabSelected="1" topLeftCell="A163" workbookViewId="0">
      <selection activeCell="G7" sqref="G7"/>
    </sheetView>
  </sheetViews>
  <sheetFormatPr baseColWidth="10" defaultRowHeight="15" x14ac:dyDescent="0.25"/>
  <cols>
    <col min="1" max="1" width="12.85546875" bestFit="1" customWidth="1"/>
    <col min="2" max="2" width="6.5703125" bestFit="1" customWidth="1"/>
    <col min="3" max="3" width="3.7109375" bestFit="1" customWidth="1"/>
    <col min="4" max="4" width="32.85546875" customWidth="1"/>
    <col min="5" max="5" width="7.85546875" bestFit="1" customWidth="1"/>
    <col min="6" max="6" width="16.42578125" style="29" bestFit="1" customWidth="1"/>
    <col min="7" max="7" width="12.5703125" bestFit="1" customWidth="1"/>
    <col min="8" max="8" width="13.140625" bestFit="1" customWidth="1"/>
  </cols>
  <sheetData>
    <row r="1" spans="1:8" x14ac:dyDescent="0.25">
      <c r="A1" s="1" t="s">
        <v>0</v>
      </c>
      <c r="B1" s="2"/>
      <c r="C1" s="2"/>
      <c r="D1" s="2"/>
      <c r="E1" s="2"/>
      <c r="F1" s="25"/>
      <c r="G1" s="2"/>
      <c r="H1" s="2"/>
    </row>
    <row r="2" spans="1:8" ht="18.75" x14ac:dyDescent="0.25">
      <c r="A2" s="3" t="s">
        <v>1</v>
      </c>
      <c r="B2" s="2"/>
      <c r="C2" s="2"/>
      <c r="D2" s="2"/>
      <c r="E2" s="2"/>
      <c r="F2" s="25"/>
      <c r="G2" s="2"/>
      <c r="H2" s="2"/>
    </row>
    <row r="3" spans="1:8" x14ac:dyDescent="0.25">
      <c r="A3" s="4" t="s">
        <v>2</v>
      </c>
      <c r="B3" s="4" t="s">
        <v>288</v>
      </c>
      <c r="C3" s="4" t="s">
        <v>3</v>
      </c>
      <c r="D3" s="16" t="s">
        <v>4</v>
      </c>
      <c r="E3" s="4" t="s">
        <v>289</v>
      </c>
      <c r="F3" s="26" t="s">
        <v>291</v>
      </c>
      <c r="G3" s="4" t="s">
        <v>290</v>
      </c>
      <c r="H3" s="4" t="s">
        <v>5</v>
      </c>
    </row>
    <row r="4" spans="1:8" x14ac:dyDescent="0.25">
      <c r="A4" s="5" t="s">
        <v>6</v>
      </c>
      <c r="B4" s="5" t="s">
        <v>7</v>
      </c>
      <c r="C4" s="5" t="s">
        <v>8</v>
      </c>
      <c r="D4" s="17" t="s">
        <v>9</v>
      </c>
      <c r="E4" s="6">
        <f>E51</f>
        <v>1</v>
      </c>
      <c r="F4" s="34">
        <v>16779</v>
      </c>
      <c r="G4" s="34">
        <f>G51</f>
        <v>0</v>
      </c>
      <c r="H4" s="34">
        <f>H51</f>
        <v>0</v>
      </c>
    </row>
    <row r="5" spans="1:8" x14ac:dyDescent="0.25">
      <c r="A5" s="7" t="s">
        <v>10</v>
      </c>
      <c r="B5" s="8" t="s">
        <v>11</v>
      </c>
      <c r="C5" s="8" t="s">
        <v>8</v>
      </c>
      <c r="D5" s="18" t="s">
        <v>12</v>
      </c>
      <c r="E5" s="9">
        <v>1</v>
      </c>
      <c r="F5" s="35">
        <v>1020</v>
      </c>
      <c r="G5" s="36"/>
      <c r="H5" s="37">
        <f>ROUND(E5*G5,2)</f>
        <v>0</v>
      </c>
    </row>
    <row r="6" spans="1:8" x14ac:dyDescent="0.25">
      <c r="A6" s="10" t="s">
        <v>13</v>
      </c>
      <c r="B6" s="10" t="s">
        <v>7</v>
      </c>
      <c r="C6" s="10" t="s">
        <v>8</v>
      </c>
      <c r="D6" s="19" t="s">
        <v>14</v>
      </c>
      <c r="E6" s="11">
        <f>E9</f>
        <v>1</v>
      </c>
      <c r="F6" s="38">
        <v>2040</v>
      </c>
      <c r="G6" s="38">
        <f>G9</f>
        <v>0</v>
      </c>
      <c r="H6" s="38">
        <f>H9</f>
        <v>0</v>
      </c>
    </row>
    <row r="7" spans="1:8" ht="22.5" x14ac:dyDescent="0.25">
      <c r="A7" s="7" t="s">
        <v>15</v>
      </c>
      <c r="B7" s="8" t="s">
        <v>11</v>
      </c>
      <c r="C7" s="8" t="s">
        <v>8</v>
      </c>
      <c r="D7" s="18" t="s">
        <v>16</v>
      </c>
      <c r="E7" s="9">
        <v>1</v>
      </c>
      <c r="F7" s="35">
        <v>1275</v>
      </c>
      <c r="G7" s="36"/>
      <c r="H7" s="37">
        <f>ROUND(E7*G7,2)</f>
        <v>0</v>
      </c>
    </row>
    <row r="8" spans="1:8" x14ac:dyDescent="0.25">
      <c r="A8" s="7" t="s">
        <v>17</v>
      </c>
      <c r="B8" s="8" t="s">
        <v>11</v>
      </c>
      <c r="C8" s="8" t="s">
        <v>8</v>
      </c>
      <c r="D8" s="18" t="s">
        <v>18</v>
      </c>
      <c r="E8" s="9">
        <v>1</v>
      </c>
      <c r="F8" s="35">
        <v>765</v>
      </c>
      <c r="G8" s="36"/>
      <c r="H8" s="37">
        <f>ROUND(E8*G8,2)</f>
        <v>0</v>
      </c>
    </row>
    <row r="9" spans="1:8" x14ac:dyDescent="0.25">
      <c r="A9" s="12"/>
      <c r="B9" s="12"/>
      <c r="C9" s="12"/>
      <c r="D9" s="20" t="s">
        <v>19</v>
      </c>
      <c r="E9" s="9">
        <v>1</v>
      </c>
      <c r="F9" s="35">
        <v>2040</v>
      </c>
      <c r="G9" s="39">
        <f>SUM(H7:H8)</f>
        <v>0</v>
      </c>
      <c r="H9" s="39">
        <f>ROUND(E9*G9,2)</f>
        <v>0</v>
      </c>
    </row>
    <row r="10" spans="1:8" ht="0.95" customHeight="1" x14ac:dyDescent="0.25">
      <c r="A10" s="14"/>
      <c r="B10" s="14"/>
      <c r="C10" s="14"/>
      <c r="D10" s="21"/>
      <c r="E10" s="14"/>
      <c r="F10" s="40"/>
      <c r="G10" s="40"/>
      <c r="H10" s="40"/>
    </row>
    <row r="11" spans="1:8" x14ac:dyDescent="0.25">
      <c r="A11" s="10" t="s">
        <v>20</v>
      </c>
      <c r="B11" s="10" t="s">
        <v>7</v>
      </c>
      <c r="C11" s="10" t="s">
        <v>8</v>
      </c>
      <c r="D11" s="19" t="s">
        <v>21</v>
      </c>
      <c r="E11" s="11">
        <f>E14</f>
        <v>1</v>
      </c>
      <c r="F11" s="38">
        <v>2295</v>
      </c>
      <c r="G11" s="38">
        <f>G14</f>
        <v>0</v>
      </c>
      <c r="H11" s="38">
        <f>H14</f>
        <v>0</v>
      </c>
    </row>
    <row r="12" spans="1:8" x14ac:dyDescent="0.25">
      <c r="A12" s="7" t="s">
        <v>22</v>
      </c>
      <c r="B12" s="8" t="s">
        <v>11</v>
      </c>
      <c r="C12" s="8" t="s">
        <v>8</v>
      </c>
      <c r="D12" s="18" t="s">
        <v>23</v>
      </c>
      <c r="E12" s="9">
        <v>1</v>
      </c>
      <c r="F12" s="35">
        <v>1530</v>
      </c>
      <c r="G12" s="36"/>
      <c r="H12" s="37">
        <f>ROUND(E12*G12,2)</f>
        <v>0</v>
      </c>
    </row>
    <row r="13" spans="1:8" ht="22.5" x14ac:dyDescent="0.25">
      <c r="A13" s="7" t="s">
        <v>24</v>
      </c>
      <c r="B13" s="8" t="s">
        <v>11</v>
      </c>
      <c r="C13" s="8" t="s">
        <v>8</v>
      </c>
      <c r="D13" s="18" t="s">
        <v>25</v>
      </c>
      <c r="E13" s="9">
        <v>1</v>
      </c>
      <c r="F13" s="35">
        <v>765</v>
      </c>
      <c r="G13" s="36"/>
      <c r="H13" s="37">
        <f>ROUND(E13*G13,2)</f>
        <v>0</v>
      </c>
    </row>
    <row r="14" spans="1:8" x14ac:dyDescent="0.25">
      <c r="A14" s="12"/>
      <c r="B14" s="12"/>
      <c r="C14" s="12"/>
      <c r="D14" s="20" t="s">
        <v>26</v>
      </c>
      <c r="E14" s="9">
        <v>1</v>
      </c>
      <c r="F14" s="35">
        <v>2295</v>
      </c>
      <c r="G14" s="39">
        <f>SUM(H12:H13)</f>
        <v>0</v>
      </c>
      <c r="H14" s="39">
        <f>ROUND(E14*G14,2)</f>
        <v>0</v>
      </c>
    </row>
    <row r="15" spans="1:8" ht="0.95" customHeight="1" x14ac:dyDescent="0.25">
      <c r="A15" s="14"/>
      <c r="B15" s="14"/>
      <c r="C15" s="14"/>
      <c r="D15" s="21"/>
      <c r="E15" s="14"/>
      <c r="F15" s="40"/>
      <c r="G15" s="40"/>
      <c r="H15" s="40"/>
    </row>
    <row r="16" spans="1:8" x14ac:dyDescent="0.25">
      <c r="A16" s="10" t="s">
        <v>27</v>
      </c>
      <c r="B16" s="10" t="s">
        <v>7</v>
      </c>
      <c r="C16" s="10" t="s">
        <v>8</v>
      </c>
      <c r="D16" s="19" t="s">
        <v>28</v>
      </c>
      <c r="E16" s="11">
        <f>E19</f>
        <v>1</v>
      </c>
      <c r="F16" s="38">
        <v>1275</v>
      </c>
      <c r="G16" s="38">
        <f>G19</f>
        <v>0</v>
      </c>
      <c r="H16" s="38">
        <f>H19</f>
        <v>0</v>
      </c>
    </row>
    <row r="17" spans="1:8" x14ac:dyDescent="0.25">
      <c r="A17" s="7" t="s">
        <v>29</v>
      </c>
      <c r="B17" s="8" t="s">
        <v>11</v>
      </c>
      <c r="C17" s="8" t="s">
        <v>8</v>
      </c>
      <c r="D17" s="18" t="s">
        <v>30</v>
      </c>
      <c r="E17" s="9">
        <v>1</v>
      </c>
      <c r="F17" s="35">
        <v>1020</v>
      </c>
      <c r="G17" s="36"/>
      <c r="H17" s="37">
        <f>ROUND(E17*G17,2)</f>
        <v>0</v>
      </c>
    </row>
    <row r="18" spans="1:8" x14ac:dyDescent="0.25">
      <c r="A18" s="7" t="s">
        <v>31</v>
      </c>
      <c r="B18" s="8" t="s">
        <v>11</v>
      </c>
      <c r="C18" s="8" t="s">
        <v>8</v>
      </c>
      <c r="D18" s="18" t="s">
        <v>32</v>
      </c>
      <c r="E18" s="9">
        <v>1</v>
      </c>
      <c r="F18" s="35">
        <v>255</v>
      </c>
      <c r="G18" s="36"/>
      <c r="H18" s="37">
        <f>ROUND(E18*G18,2)</f>
        <v>0</v>
      </c>
    </row>
    <row r="19" spans="1:8" x14ac:dyDescent="0.25">
      <c r="A19" s="12"/>
      <c r="B19" s="12"/>
      <c r="C19" s="12"/>
      <c r="D19" s="20" t="s">
        <v>33</v>
      </c>
      <c r="E19" s="9">
        <v>1</v>
      </c>
      <c r="F19" s="35">
        <v>1275</v>
      </c>
      <c r="G19" s="39">
        <f>SUM(H17:H18)</f>
        <v>0</v>
      </c>
      <c r="H19" s="39">
        <f>ROUND(E19*G19,2)</f>
        <v>0</v>
      </c>
    </row>
    <row r="20" spans="1:8" ht="0.95" customHeight="1" x14ac:dyDescent="0.25">
      <c r="A20" s="14"/>
      <c r="B20" s="14"/>
      <c r="C20" s="14"/>
      <c r="D20" s="21"/>
      <c r="E20" s="14"/>
      <c r="F20" s="40"/>
      <c r="G20" s="40"/>
      <c r="H20" s="40"/>
    </row>
    <row r="21" spans="1:8" ht="22.5" x14ac:dyDescent="0.25">
      <c r="A21" s="10" t="s">
        <v>34</v>
      </c>
      <c r="B21" s="10" t="s">
        <v>7</v>
      </c>
      <c r="C21" s="10" t="s">
        <v>8</v>
      </c>
      <c r="D21" s="19" t="s">
        <v>35</v>
      </c>
      <c r="E21" s="11">
        <f>E24</f>
        <v>1</v>
      </c>
      <c r="F21" s="38">
        <v>1275</v>
      </c>
      <c r="G21" s="38">
        <f>G24</f>
        <v>0</v>
      </c>
      <c r="H21" s="38">
        <f>H24</f>
        <v>0</v>
      </c>
    </row>
    <row r="22" spans="1:8" x14ac:dyDescent="0.25">
      <c r="A22" s="7" t="s">
        <v>36</v>
      </c>
      <c r="B22" s="8" t="s">
        <v>11</v>
      </c>
      <c r="C22" s="8" t="s">
        <v>8</v>
      </c>
      <c r="D22" s="18" t="s">
        <v>37</v>
      </c>
      <c r="E22" s="9">
        <v>1</v>
      </c>
      <c r="F22" s="35">
        <v>1020</v>
      </c>
      <c r="G22" s="36"/>
      <c r="H22" s="37">
        <f>ROUND(E22*G22,2)</f>
        <v>0</v>
      </c>
    </row>
    <row r="23" spans="1:8" ht="22.5" x14ac:dyDescent="0.25">
      <c r="A23" s="7" t="s">
        <v>38</v>
      </c>
      <c r="B23" s="8" t="s">
        <v>11</v>
      </c>
      <c r="C23" s="8" t="s">
        <v>8</v>
      </c>
      <c r="D23" s="18" t="s">
        <v>39</v>
      </c>
      <c r="E23" s="9">
        <v>1</v>
      </c>
      <c r="F23" s="35">
        <v>255</v>
      </c>
      <c r="G23" s="36"/>
      <c r="H23" s="37">
        <f>ROUND(E23*G23,2)</f>
        <v>0</v>
      </c>
    </row>
    <row r="24" spans="1:8" x14ac:dyDescent="0.25">
      <c r="A24" s="12"/>
      <c r="B24" s="12"/>
      <c r="C24" s="12"/>
      <c r="D24" s="20" t="s">
        <v>40</v>
      </c>
      <c r="E24" s="9">
        <v>1</v>
      </c>
      <c r="F24" s="35">
        <v>1275</v>
      </c>
      <c r="G24" s="39">
        <f>SUM(H22:H23)</f>
        <v>0</v>
      </c>
      <c r="H24" s="39">
        <f>ROUND(E24*G24,2)</f>
        <v>0</v>
      </c>
    </row>
    <row r="25" spans="1:8" ht="0.95" customHeight="1" x14ac:dyDescent="0.25">
      <c r="A25" s="14"/>
      <c r="B25" s="14"/>
      <c r="C25" s="14"/>
      <c r="D25" s="21"/>
      <c r="E25" s="14"/>
      <c r="F25" s="40"/>
      <c r="G25" s="40"/>
      <c r="H25" s="40"/>
    </row>
    <row r="26" spans="1:8" x14ac:dyDescent="0.25">
      <c r="A26" s="10" t="s">
        <v>41</v>
      </c>
      <c r="B26" s="10" t="s">
        <v>7</v>
      </c>
      <c r="C26" s="10" t="s">
        <v>8</v>
      </c>
      <c r="D26" s="19" t="s">
        <v>42</v>
      </c>
      <c r="E26" s="11">
        <f>E29</f>
        <v>1</v>
      </c>
      <c r="F26" s="38">
        <v>1785</v>
      </c>
      <c r="G26" s="38">
        <f>G29</f>
        <v>0</v>
      </c>
      <c r="H26" s="38">
        <f>H29</f>
        <v>0</v>
      </c>
    </row>
    <row r="27" spans="1:8" x14ac:dyDescent="0.25">
      <c r="A27" s="7" t="s">
        <v>43</v>
      </c>
      <c r="B27" s="8" t="s">
        <v>11</v>
      </c>
      <c r="C27" s="8" t="s">
        <v>8</v>
      </c>
      <c r="D27" s="18" t="s">
        <v>44</v>
      </c>
      <c r="E27" s="9">
        <v>1</v>
      </c>
      <c r="F27" s="35">
        <v>1530</v>
      </c>
      <c r="G27" s="36"/>
      <c r="H27" s="37">
        <f>ROUND(E27*G27,2)</f>
        <v>0</v>
      </c>
    </row>
    <row r="28" spans="1:8" x14ac:dyDescent="0.25">
      <c r="A28" s="7" t="s">
        <v>45</v>
      </c>
      <c r="B28" s="8" t="s">
        <v>11</v>
      </c>
      <c r="C28" s="8" t="s">
        <v>8</v>
      </c>
      <c r="D28" s="18" t="s">
        <v>46</v>
      </c>
      <c r="E28" s="9">
        <v>1</v>
      </c>
      <c r="F28" s="35">
        <v>255</v>
      </c>
      <c r="G28" s="36"/>
      <c r="H28" s="37">
        <f>ROUND(E28*G28,2)</f>
        <v>0</v>
      </c>
    </row>
    <row r="29" spans="1:8" x14ac:dyDescent="0.25">
      <c r="A29" s="12"/>
      <c r="B29" s="12"/>
      <c r="C29" s="12"/>
      <c r="D29" s="20" t="s">
        <v>47</v>
      </c>
      <c r="E29" s="9">
        <v>1</v>
      </c>
      <c r="F29" s="35">
        <v>1785</v>
      </c>
      <c r="G29" s="39">
        <f>SUM(H27:H28)</f>
        <v>0</v>
      </c>
      <c r="H29" s="39">
        <f>ROUND(E29*G29,2)</f>
        <v>0</v>
      </c>
    </row>
    <row r="30" spans="1:8" ht="0.95" customHeight="1" x14ac:dyDescent="0.25">
      <c r="A30" s="14"/>
      <c r="B30" s="14"/>
      <c r="C30" s="14"/>
      <c r="D30" s="21"/>
      <c r="E30" s="14"/>
      <c r="F30" s="40"/>
      <c r="G30" s="40"/>
      <c r="H30" s="40"/>
    </row>
    <row r="31" spans="1:8" x14ac:dyDescent="0.25">
      <c r="A31" s="10" t="s">
        <v>48</v>
      </c>
      <c r="B31" s="10" t="s">
        <v>7</v>
      </c>
      <c r="C31" s="10" t="s">
        <v>8</v>
      </c>
      <c r="D31" s="19" t="s">
        <v>49</v>
      </c>
      <c r="E31" s="11">
        <f>E34</f>
        <v>1</v>
      </c>
      <c r="F31" s="38">
        <v>1785</v>
      </c>
      <c r="G31" s="38">
        <f>G34</f>
        <v>0</v>
      </c>
      <c r="H31" s="38">
        <f>H34</f>
        <v>0</v>
      </c>
    </row>
    <row r="32" spans="1:8" x14ac:dyDescent="0.25">
      <c r="A32" s="7" t="s">
        <v>50</v>
      </c>
      <c r="B32" s="8" t="s">
        <v>11</v>
      </c>
      <c r="C32" s="8" t="s">
        <v>8</v>
      </c>
      <c r="D32" s="18" t="s">
        <v>51</v>
      </c>
      <c r="E32" s="9">
        <v>1</v>
      </c>
      <c r="F32" s="35">
        <v>1530</v>
      </c>
      <c r="G32" s="36"/>
      <c r="H32" s="37">
        <f>ROUND(E32*G32,2)</f>
        <v>0</v>
      </c>
    </row>
    <row r="33" spans="1:8" x14ac:dyDescent="0.25">
      <c r="A33" s="7" t="s">
        <v>52</v>
      </c>
      <c r="B33" s="8" t="s">
        <v>11</v>
      </c>
      <c r="C33" s="8" t="s">
        <v>8</v>
      </c>
      <c r="D33" s="18" t="s">
        <v>53</v>
      </c>
      <c r="E33" s="9">
        <v>1</v>
      </c>
      <c r="F33" s="35">
        <v>255</v>
      </c>
      <c r="G33" s="36"/>
      <c r="H33" s="37">
        <f>ROUND(E33*G33,2)</f>
        <v>0</v>
      </c>
    </row>
    <row r="34" spans="1:8" x14ac:dyDescent="0.25">
      <c r="A34" s="12"/>
      <c r="B34" s="12"/>
      <c r="C34" s="12"/>
      <c r="D34" s="20" t="s">
        <v>54</v>
      </c>
      <c r="E34" s="9">
        <v>1</v>
      </c>
      <c r="F34" s="35">
        <v>1785</v>
      </c>
      <c r="G34" s="39">
        <f>SUM(H32:H33)</f>
        <v>0</v>
      </c>
      <c r="H34" s="39">
        <f>ROUND(E34*G34,2)</f>
        <v>0</v>
      </c>
    </row>
    <row r="35" spans="1:8" ht="0.95" customHeight="1" x14ac:dyDescent="0.25">
      <c r="A35" s="14"/>
      <c r="B35" s="14"/>
      <c r="C35" s="14"/>
      <c r="D35" s="21"/>
      <c r="E35" s="14"/>
      <c r="F35" s="40"/>
      <c r="G35" s="40"/>
      <c r="H35" s="40"/>
    </row>
    <row r="36" spans="1:8" x14ac:dyDescent="0.25">
      <c r="A36" s="10" t="s">
        <v>55</v>
      </c>
      <c r="B36" s="10" t="s">
        <v>7</v>
      </c>
      <c r="C36" s="10" t="s">
        <v>8</v>
      </c>
      <c r="D36" s="19" t="s">
        <v>56</v>
      </c>
      <c r="E36" s="11">
        <f>E39</f>
        <v>1</v>
      </c>
      <c r="F36" s="38">
        <v>1785</v>
      </c>
      <c r="G36" s="38">
        <f>G39</f>
        <v>0</v>
      </c>
      <c r="H36" s="38">
        <f>H39</f>
        <v>0</v>
      </c>
    </row>
    <row r="37" spans="1:8" x14ac:dyDescent="0.25">
      <c r="A37" s="7" t="s">
        <v>57</v>
      </c>
      <c r="B37" s="8" t="s">
        <v>11</v>
      </c>
      <c r="C37" s="8" t="s">
        <v>8</v>
      </c>
      <c r="D37" s="18" t="s">
        <v>58</v>
      </c>
      <c r="E37" s="9">
        <v>1</v>
      </c>
      <c r="F37" s="35">
        <v>1530</v>
      </c>
      <c r="G37" s="36"/>
      <c r="H37" s="37">
        <f>ROUND(E37*G37,2)</f>
        <v>0</v>
      </c>
    </row>
    <row r="38" spans="1:8" x14ac:dyDescent="0.25">
      <c r="A38" s="7" t="s">
        <v>59</v>
      </c>
      <c r="B38" s="8" t="s">
        <v>11</v>
      </c>
      <c r="C38" s="8" t="s">
        <v>8</v>
      </c>
      <c r="D38" s="18" t="s">
        <v>60</v>
      </c>
      <c r="E38" s="9">
        <v>1</v>
      </c>
      <c r="F38" s="35">
        <v>255</v>
      </c>
      <c r="G38" s="36"/>
      <c r="H38" s="37">
        <f>ROUND(E38*G38,2)</f>
        <v>0</v>
      </c>
    </row>
    <row r="39" spans="1:8" x14ac:dyDescent="0.25">
      <c r="A39" s="12"/>
      <c r="B39" s="12"/>
      <c r="C39" s="12"/>
      <c r="D39" s="20" t="s">
        <v>61</v>
      </c>
      <c r="E39" s="9">
        <v>1</v>
      </c>
      <c r="F39" s="35">
        <v>1785</v>
      </c>
      <c r="G39" s="39">
        <f>SUM(H37:H38)</f>
        <v>0</v>
      </c>
      <c r="H39" s="39">
        <f>ROUND(E39*G39,2)</f>
        <v>0</v>
      </c>
    </row>
    <row r="40" spans="1:8" ht="0.95" customHeight="1" x14ac:dyDescent="0.25">
      <c r="A40" s="14"/>
      <c r="B40" s="14"/>
      <c r="C40" s="14"/>
      <c r="D40" s="21"/>
      <c r="E40" s="14"/>
      <c r="F40" s="40"/>
      <c r="G40" s="40"/>
      <c r="H40" s="40"/>
    </row>
    <row r="41" spans="1:8" x14ac:dyDescent="0.25">
      <c r="A41" s="10" t="s">
        <v>62</v>
      </c>
      <c r="B41" s="10" t="s">
        <v>7</v>
      </c>
      <c r="C41" s="10" t="s">
        <v>8</v>
      </c>
      <c r="D41" s="19" t="s">
        <v>63</v>
      </c>
      <c r="E41" s="11">
        <f>E44</f>
        <v>1</v>
      </c>
      <c r="F41" s="38">
        <v>1785</v>
      </c>
      <c r="G41" s="38">
        <f>G44</f>
        <v>0</v>
      </c>
      <c r="H41" s="38">
        <f>H44</f>
        <v>0</v>
      </c>
    </row>
    <row r="42" spans="1:8" x14ac:dyDescent="0.25">
      <c r="A42" s="7" t="s">
        <v>64</v>
      </c>
      <c r="B42" s="8" t="s">
        <v>11</v>
      </c>
      <c r="C42" s="8" t="s">
        <v>8</v>
      </c>
      <c r="D42" s="18" t="s">
        <v>65</v>
      </c>
      <c r="E42" s="9">
        <v>1</v>
      </c>
      <c r="F42" s="35">
        <v>1530</v>
      </c>
      <c r="G42" s="36"/>
      <c r="H42" s="37">
        <f>ROUND(E42*G42,2)</f>
        <v>0</v>
      </c>
    </row>
    <row r="43" spans="1:8" x14ac:dyDescent="0.25">
      <c r="A43" s="7" t="s">
        <v>66</v>
      </c>
      <c r="B43" s="8" t="s">
        <v>11</v>
      </c>
      <c r="C43" s="8" t="s">
        <v>8</v>
      </c>
      <c r="D43" s="18" t="s">
        <v>67</v>
      </c>
      <c r="E43" s="9">
        <v>1</v>
      </c>
      <c r="F43" s="35">
        <v>255</v>
      </c>
      <c r="G43" s="36"/>
      <c r="H43" s="37">
        <f>ROUND(E43*G43,2)</f>
        <v>0</v>
      </c>
    </row>
    <row r="44" spans="1:8" x14ac:dyDescent="0.25">
      <c r="A44" s="12"/>
      <c r="B44" s="12"/>
      <c r="C44" s="12"/>
      <c r="D44" s="20" t="s">
        <v>68</v>
      </c>
      <c r="E44" s="9">
        <v>1</v>
      </c>
      <c r="F44" s="35">
        <v>1785</v>
      </c>
      <c r="G44" s="39">
        <f>SUM(H42:H43)</f>
        <v>0</v>
      </c>
      <c r="H44" s="39">
        <f>ROUND(E44*G44,2)</f>
        <v>0</v>
      </c>
    </row>
    <row r="45" spans="1:8" ht="0.95" customHeight="1" x14ac:dyDescent="0.25">
      <c r="A45" s="14"/>
      <c r="B45" s="14"/>
      <c r="C45" s="14"/>
      <c r="D45" s="21"/>
      <c r="E45" s="14"/>
      <c r="F45" s="40"/>
      <c r="G45" s="40"/>
      <c r="H45" s="40"/>
    </row>
    <row r="46" spans="1:8" x14ac:dyDescent="0.25">
      <c r="A46" s="10" t="s">
        <v>69</v>
      </c>
      <c r="B46" s="10" t="s">
        <v>7</v>
      </c>
      <c r="C46" s="10" t="s">
        <v>8</v>
      </c>
      <c r="D46" s="19" t="s">
        <v>70</v>
      </c>
      <c r="E46" s="11">
        <f>E49</f>
        <v>1</v>
      </c>
      <c r="F46" s="38">
        <v>1734</v>
      </c>
      <c r="G46" s="38">
        <f>G49</f>
        <v>0</v>
      </c>
      <c r="H46" s="38">
        <f>H49</f>
        <v>0</v>
      </c>
    </row>
    <row r="47" spans="1:8" ht="22.5" x14ac:dyDescent="0.25">
      <c r="A47" s="7" t="s">
        <v>71</v>
      </c>
      <c r="B47" s="8" t="s">
        <v>11</v>
      </c>
      <c r="C47" s="8" t="s">
        <v>8</v>
      </c>
      <c r="D47" s="18" t="s">
        <v>72</v>
      </c>
      <c r="E47" s="9">
        <v>1</v>
      </c>
      <c r="F47" s="35">
        <v>1224</v>
      </c>
      <c r="G47" s="36"/>
      <c r="H47" s="37">
        <f>ROUND(E47*G47,2)</f>
        <v>0</v>
      </c>
    </row>
    <row r="48" spans="1:8" ht="22.5" x14ac:dyDescent="0.25">
      <c r="A48" s="7" t="s">
        <v>73</v>
      </c>
      <c r="B48" s="8" t="s">
        <v>11</v>
      </c>
      <c r="C48" s="8" t="s">
        <v>8</v>
      </c>
      <c r="D48" s="18" t="s">
        <v>74</v>
      </c>
      <c r="E48" s="9">
        <v>1</v>
      </c>
      <c r="F48" s="35">
        <v>510</v>
      </c>
      <c r="G48" s="36"/>
      <c r="H48" s="37">
        <f>ROUND(E48*G48,2)</f>
        <v>0</v>
      </c>
    </row>
    <row r="49" spans="1:8" x14ac:dyDescent="0.25">
      <c r="A49" s="12"/>
      <c r="B49" s="12"/>
      <c r="C49" s="12"/>
      <c r="D49" s="20" t="s">
        <v>75</v>
      </c>
      <c r="E49" s="9">
        <v>1</v>
      </c>
      <c r="F49" s="35">
        <v>1734</v>
      </c>
      <c r="G49" s="39">
        <f>SUM(H47:H48)</f>
        <v>0</v>
      </c>
      <c r="H49" s="39">
        <f>ROUND(E49*G49,2)</f>
        <v>0</v>
      </c>
    </row>
    <row r="50" spans="1:8" ht="0.95" customHeight="1" x14ac:dyDescent="0.25">
      <c r="A50" s="14"/>
      <c r="B50" s="14"/>
      <c r="C50" s="14"/>
      <c r="D50" s="21"/>
      <c r="E50" s="14"/>
      <c r="F50" s="40"/>
      <c r="G50" s="40"/>
      <c r="H50" s="40"/>
    </row>
    <row r="51" spans="1:8" x14ac:dyDescent="0.25">
      <c r="A51" s="12"/>
      <c r="B51" s="12"/>
      <c r="C51" s="12"/>
      <c r="D51" s="20" t="s">
        <v>76</v>
      </c>
      <c r="E51" s="15">
        <v>1</v>
      </c>
      <c r="F51" s="35">
        <v>16779</v>
      </c>
      <c r="G51" s="39">
        <f>H5+H6+H11+H16+H21+H26+H31+H36+H41+H46</f>
        <v>0</v>
      </c>
      <c r="H51" s="39">
        <f>ROUND(E51*G51,2)</f>
        <v>0</v>
      </c>
    </row>
    <row r="52" spans="1:8" ht="0.95" customHeight="1" x14ac:dyDescent="0.25">
      <c r="A52" s="14"/>
      <c r="B52" s="14"/>
      <c r="C52" s="14"/>
      <c r="D52" s="21"/>
      <c r="E52" s="14"/>
      <c r="F52" s="40"/>
      <c r="G52" s="40"/>
      <c r="H52" s="40"/>
    </row>
    <row r="53" spans="1:8" x14ac:dyDescent="0.25">
      <c r="A53" s="5" t="s">
        <v>77</v>
      </c>
      <c r="B53" s="5" t="s">
        <v>7</v>
      </c>
      <c r="C53" s="5" t="s">
        <v>8</v>
      </c>
      <c r="D53" s="17" t="s">
        <v>78</v>
      </c>
      <c r="E53" s="6">
        <f>E99</f>
        <v>1</v>
      </c>
      <c r="F53" s="34">
        <v>17901</v>
      </c>
      <c r="G53" s="34">
        <f>G99</f>
        <v>0</v>
      </c>
      <c r="H53" s="34">
        <f>H99</f>
        <v>0</v>
      </c>
    </row>
    <row r="54" spans="1:8" x14ac:dyDescent="0.25">
      <c r="A54" s="10" t="s">
        <v>79</v>
      </c>
      <c r="B54" s="10" t="s">
        <v>7</v>
      </c>
      <c r="C54" s="10" t="s">
        <v>8</v>
      </c>
      <c r="D54" s="19" t="s">
        <v>80</v>
      </c>
      <c r="E54" s="11">
        <f>E57</f>
        <v>1</v>
      </c>
      <c r="F54" s="38">
        <v>1428</v>
      </c>
      <c r="G54" s="38">
        <f>G57</f>
        <v>0</v>
      </c>
      <c r="H54" s="38">
        <f>H57</f>
        <v>0</v>
      </c>
    </row>
    <row r="55" spans="1:8" x14ac:dyDescent="0.25">
      <c r="A55" s="7" t="s">
        <v>81</v>
      </c>
      <c r="B55" s="8" t="s">
        <v>11</v>
      </c>
      <c r="C55" s="8" t="s">
        <v>8</v>
      </c>
      <c r="D55" s="18" t="s">
        <v>82</v>
      </c>
      <c r="E55" s="9">
        <v>1</v>
      </c>
      <c r="F55" s="35">
        <v>1020</v>
      </c>
      <c r="G55" s="36"/>
      <c r="H55" s="37">
        <f>ROUND(E55*G55,2)</f>
        <v>0</v>
      </c>
    </row>
    <row r="56" spans="1:8" ht="22.5" x14ac:dyDescent="0.25">
      <c r="A56" s="7" t="s">
        <v>83</v>
      </c>
      <c r="B56" s="8" t="s">
        <v>11</v>
      </c>
      <c r="C56" s="8" t="s">
        <v>8</v>
      </c>
      <c r="D56" s="18" t="s">
        <v>84</v>
      </c>
      <c r="E56" s="9">
        <v>1</v>
      </c>
      <c r="F56" s="35">
        <v>408</v>
      </c>
      <c r="G56" s="36"/>
      <c r="H56" s="37">
        <f>ROUND(E56*G56,2)</f>
        <v>0</v>
      </c>
    </row>
    <row r="57" spans="1:8" x14ac:dyDescent="0.25">
      <c r="A57" s="12"/>
      <c r="B57" s="12"/>
      <c r="C57" s="12"/>
      <c r="D57" s="20" t="s">
        <v>85</v>
      </c>
      <c r="E57" s="9">
        <v>1</v>
      </c>
      <c r="F57" s="35">
        <v>1428</v>
      </c>
      <c r="G57" s="39">
        <f>SUM(H55:H56)</f>
        <v>0</v>
      </c>
      <c r="H57" s="39">
        <f>ROUND(E57*G57,2)</f>
        <v>0</v>
      </c>
    </row>
    <row r="58" spans="1:8" ht="0.95" customHeight="1" x14ac:dyDescent="0.25">
      <c r="A58" s="14"/>
      <c r="B58" s="14"/>
      <c r="C58" s="14"/>
      <c r="D58" s="21"/>
      <c r="E58" s="14"/>
      <c r="F58" s="40"/>
      <c r="G58" s="40"/>
      <c r="H58" s="40"/>
    </row>
    <row r="59" spans="1:8" x14ac:dyDescent="0.25">
      <c r="A59" s="10" t="s">
        <v>86</v>
      </c>
      <c r="B59" s="10" t="s">
        <v>7</v>
      </c>
      <c r="C59" s="10" t="s">
        <v>8</v>
      </c>
      <c r="D59" s="19" t="s">
        <v>87</v>
      </c>
      <c r="E59" s="11">
        <f>E62</f>
        <v>1</v>
      </c>
      <c r="F59" s="38">
        <v>2805</v>
      </c>
      <c r="G59" s="38">
        <f>G62</f>
        <v>0</v>
      </c>
      <c r="H59" s="38">
        <f>H62</f>
        <v>0</v>
      </c>
    </row>
    <row r="60" spans="1:8" x14ac:dyDescent="0.25">
      <c r="A60" s="7" t="s">
        <v>88</v>
      </c>
      <c r="B60" s="8" t="s">
        <v>11</v>
      </c>
      <c r="C60" s="8" t="s">
        <v>8</v>
      </c>
      <c r="D60" s="18" t="s">
        <v>89</v>
      </c>
      <c r="E60" s="9">
        <v>1</v>
      </c>
      <c r="F60" s="35">
        <v>1938</v>
      </c>
      <c r="G60" s="36"/>
      <c r="H60" s="37">
        <f>ROUND(E60*G60,2)</f>
        <v>0</v>
      </c>
    </row>
    <row r="61" spans="1:8" ht="22.5" x14ac:dyDescent="0.25">
      <c r="A61" s="7" t="s">
        <v>90</v>
      </c>
      <c r="B61" s="8" t="s">
        <v>11</v>
      </c>
      <c r="C61" s="8" t="s">
        <v>8</v>
      </c>
      <c r="D61" s="18" t="s">
        <v>91</v>
      </c>
      <c r="E61" s="9">
        <v>1</v>
      </c>
      <c r="F61" s="35">
        <v>867</v>
      </c>
      <c r="G61" s="36"/>
      <c r="H61" s="37">
        <f>ROUND(E61*G61,2)</f>
        <v>0</v>
      </c>
    </row>
    <row r="62" spans="1:8" x14ac:dyDescent="0.25">
      <c r="A62" s="12"/>
      <c r="B62" s="12"/>
      <c r="C62" s="12"/>
      <c r="D62" s="20" t="s">
        <v>92</v>
      </c>
      <c r="E62" s="9">
        <v>1</v>
      </c>
      <c r="F62" s="35">
        <v>2805</v>
      </c>
      <c r="G62" s="39">
        <f>SUM(H60:H61)</f>
        <v>0</v>
      </c>
      <c r="H62" s="39">
        <f>ROUND(E62*G62,2)</f>
        <v>0</v>
      </c>
    </row>
    <row r="63" spans="1:8" ht="0.95" customHeight="1" x14ac:dyDescent="0.25">
      <c r="A63" s="14"/>
      <c r="B63" s="14"/>
      <c r="C63" s="14"/>
      <c r="D63" s="21"/>
      <c r="E63" s="14"/>
      <c r="F63" s="40"/>
      <c r="G63" s="40"/>
      <c r="H63" s="40"/>
    </row>
    <row r="64" spans="1:8" x14ac:dyDescent="0.25">
      <c r="A64" s="10" t="s">
        <v>93</v>
      </c>
      <c r="B64" s="10" t="s">
        <v>7</v>
      </c>
      <c r="C64" s="10" t="s">
        <v>8</v>
      </c>
      <c r="D64" s="19" t="s">
        <v>94</v>
      </c>
      <c r="E64" s="11">
        <f>E67</f>
        <v>1</v>
      </c>
      <c r="F64" s="38">
        <v>1938</v>
      </c>
      <c r="G64" s="38">
        <f>G67</f>
        <v>0</v>
      </c>
      <c r="H64" s="38">
        <f>H67</f>
        <v>0</v>
      </c>
    </row>
    <row r="65" spans="1:8" x14ac:dyDescent="0.25">
      <c r="A65" s="7" t="s">
        <v>95</v>
      </c>
      <c r="B65" s="8" t="s">
        <v>11</v>
      </c>
      <c r="C65" s="8" t="s">
        <v>8</v>
      </c>
      <c r="D65" s="18" t="s">
        <v>96</v>
      </c>
      <c r="E65" s="9">
        <v>1</v>
      </c>
      <c r="F65" s="35">
        <v>1530</v>
      </c>
      <c r="G65" s="36"/>
      <c r="H65" s="37">
        <f>ROUND(E65*G65,2)</f>
        <v>0</v>
      </c>
    </row>
    <row r="66" spans="1:8" ht="22.5" x14ac:dyDescent="0.25">
      <c r="A66" s="7" t="s">
        <v>97</v>
      </c>
      <c r="B66" s="8" t="s">
        <v>11</v>
      </c>
      <c r="C66" s="8" t="s">
        <v>8</v>
      </c>
      <c r="D66" s="18" t="s">
        <v>98</v>
      </c>
      <c r="E66" s="9">
        <v>1</v>
      </c>
      <c r="F66" s="35">
        <v>408</v>
      </c>
      <c r="G66" s="36"/>
      <c r="H66" s="37">
        <f>ROUND(E66*G66,2)</f>
        <v>0</v>
      </c>
    </row>
    <row r="67" spans="1:8" x14ac:dyDescent="0.25">
      <c r="A67" s="12"/>
      <c r="B67" s="12"/>
      <c r="C67" s="12"/>
      <c r="D67" s="20" t="s">
        <v>99</v>
      </c>
      <c r="E67" s="9">
        <v>1</v>
      </c>
      <c r="F67" s="35">
        <v>1938</v>
      </c>
      <c r="G67" s="39">
        <f>SUM(H65:H66)</f>
        <v>0</v>
      </c>
      <c r="H67" s="39">
        <f>ROUND(E67*G67,2)</f>
        <v>0</v>
      </c>
    </row>
    <row r="68" spans="1:8" ht="0.95" customHeight="1" x14ac:dyDescent="0.25">
      <c r="A68" s="14"/>
      <c r="B68" s="14"/>
      <c r="C68" s="14"/>
      <c r="D68" s="21"/>
      <c r="E68" s="14"/>
      <c r="F68" s="40"/>
      <c r="G68" s="40"/>
      <c r="H68" s="40"/>
    </row>
    <row r="69" spans="1:8" x14ac:dyDescent="0.25">
      <c r="A69" s="10" t="s">
        <v>100</v>
      </c>
      <c r="B69" s="10" t="s">
        <v>7</v>
      </c>
      <c r="C69" s="10" t="s">
        <v>8</v>
      </c>
      <c r="D69" s="19" t="s">
        <v>101</v>
      </c>
      <c r="E69" s="11">
        <f>E72</f>
        <v>1</v>
      </c>
      <c r="F69" s="38">
        <v>2448</v>
      </c>
      <c r="G69" s="38">
        <f>G72</f>
        <v>0</v>
      </c>
      <c r="H69" s="38">
        <f>H72</f>
        <v>0</v>
      </c>
    </row>
    <row r="70" spans="1:8" x14ac:dyDescent="0.25">
      <c r="A70" s="7" t="s">
        <v>102</v>
      </c>
      <c r="B70" s="8" t="s">
        <v>11</v>
      </c>
      <c r="C70" s="8" t="s">
        <v>8</v>
      </c>
      <c r="D70" s="18" t="s">
        <v>103</v>
      </c>
      <c r="E70" s="9">
        <v>1</v>
      </c>
      <c r="F70" s="35">
        <v>2040</v>
      </c>
      <c r="G70" s="36"/>
      <c r="H70" s="37">
        <f>ROUND(E70*G70,2)</f>
        <v>0</v>
      </c>
    </row>
    <row r="71" spans="1:8" ht="22.5" x14ac:dyDescent="0.25">
      <c r="A71" s="7" t="s">
        <v>104</v>
      </c>
      <c r="B71" s="8" t="s">
        <v>11</v>
      </c>
      <c r="C71" s="8" t="s">
        <v>8</v>
      </c>
      <c r="D71" s="18" t="s">
        <v>105</v>
      </c>
      <c r="E71" s="9">
        <v>1</v>
      </c>
      <c r="F71" s="35">
        <v>408</v>
      </c>
      <c r="G71" s="36"/>
      <c r="H71" s="37">
        <f>ROUND(E71*G71,2)</f>
        <v>0</v>
      </c>
    </row>
    <row r="72" spans="1:8" x14ac:dyDescent="0.25">
      <c r="A72" s="12"/>
      <c r="B72" s="12"/>
      <c r="C72" s="12"/>
      <c r="D72" s="20" t="s">
        <v>106</v>
      </c>
      <c r="E72" s="9">
        <v>1</v>
      </c>
      <c r="F72" s="35">
        <v>2448</v>
      </c>
      <c r="G72" s="39">
        <f>SUM(H70:H71)</f>
        <v>0</v>
      </c>
      <c r="H72" s="39">
        <f>ROUND(E72*G72,2)</f>
        <v>0</v>
      </c>
    </row>
    <row r="73" spans="1:8" ht="0.95" customHeight="1" x14ac:dyDescent="0.25">
      <c r="A73" s="14"/>
      <c r="B73" s="14"/>
      <c r="C73" s="14"/>
      <c r="D73" s="21"/>
      <c r="E73" s="14"/>
      <c r="F73" s="40"/>
      <c r="G73" s="40"/>
      <c r="H73" s="40"/>
    </row>
    <row r="74" spans="1:8" x14ac:dyDescent="0.25">
      <c r="A74" s="10" t="s">
        <v>107</v>
      </c>
      <c r="B74" s="10" t="s">
        <v>7</v>
      </c>
      <c r="C74" s="10" t="s">
        <v>8</v>
      </c>
      <c r="D74" s="19" t="s">
        <v>108</v>
      </c>
      <c r="E74" s="11">
        <f>E77</f>
        <v>1</v>
      </c>
      <c r="F74" s="38">
        <v>1938</v>
      </c>
      <c r="G74" s="38">
        <f>G77</f>
        <v>0</v>
      </c>
      <c r="H74" s="38">
        <f>H77</f>
        <v>0</v>
      </c>
    </row>
    <row r="75" spans="1:8" x14ac:dyDescent="0.25">
      <c r="A75" s="7" t="s">
        <v>109</v>
      </c>
      <c r="B75" s="8" t="s">
        <v>11</v>
      </c>
      <c r="C75" s="8" t="s">
        <v>8</v>
      </c>
      <c r="D75" s="18" t="s">
        <v>110</v>
      </c>
      <c r="E75" s="9">
        <v>1</v>
      </c>
      <c r="F75" s="35">
        <v>1530</v>
      </c>
      <c r="G75" s="36"/>
      <c r="H75" s="37">
        <f>ROUND(E75*G75,2)</f>
        <v>0</v>
      </c>
    </row>
    <row r="76" spans="1:8" ht="22.5" x14ac:dyDescent="0.25">
      <c r="A76" s="7" t="s">
        <v>111</v>
      </c>
      <c r="B76" s="8" t="s">
        <v>11</v>
      </c>
      <c r="C76" s="8" t="s">
        <v>8</v>
      </c>
      <c r="D76" s="18" t="s">
        <v>112</v>
      </c>
      <c r="E76" s="9">
        <v>1</v>
      </c>
      <c r="F76" s="35">
        <v>408</v>
      </c>
      <c r="G76" s="36"/>
      <c r="H76" s="37">
        <f>ROUND(E76*G76,2)</f>
        <v>0</v>
      </c>
    </row>
    <row r="77" spans="1:8" x14ac:dyDescent="0.25">
      <c r="A77" s="12"/>
      <c r="B77" s="12"/>
      <c r="C77" s="12"/>
      <c r="D77" s="20" t="s">
        <v>113</v>
      </c>
      <c r="E77" s="9">
        <v>1</v>
      </c>
      <c r="F77" s="35">
        <v>1938</v>
      </c>
      <c r="G77" s="39">
        <f>SUM(H75:H76)</f>
        <v>0</v>
      </c>
      <c r="H77" s="39">
        <f>ROUND(E77*G77,2)</f>
        <v>0</v>
      </c>
    </row>
    <row r="78" spans="1:8" ht="0.95" customHeight="1" x14ac:dyDescent="0.25">
      <c r="A78" s="14"/>
      <c r="B78" s="14"/>
      <c r="C78" s="14"/>
      <c r="D78" s="21"/>
      <c r="E78" s="14"/>
      <c r="F78" s="40"/>
      <c r="G78" s="40"/>
      <c r="H78" s="40"/>
    </row>
    <row r="79" spans="1:8" x14ac:dyDescent="0.25">
      <c r="A79" s="10" t="s">
        <v>114</v>
      </c>
      <c r="B79" s="10" t="s">
        <v>7</v>
      </c>
      <c r="C79" s="10" t="s">
        <v>8</v>
      </c>
      <c r="D79" s="19" t="s">
        <v>115</v>
      </c>
      <c r="E79" s="11">
        <f>E82</f>
        <v>1</v>
      </c>
      <c r="F79" s="38">
        <v>2448</v>
      </c>
      <c r="G79" s="38">
        <f>G82</f>
        <v>0</v>
      </c>
      <c r="H79" s="38">
        <f>H82</f>
        <v>0</v>
      </c>
    </row>
    <row r="80" spans="1:8" x14ac:dyDescent="0.25">
      <c r="A80" s="7" t="s">
        <v>116</v>
      </c>
      <c r="B80" s="8" t="s">
        <v>11</v>
      </c>
      <c r="C80" s="8" t="s">
        <v>8</v>
      </c>
      <c r="D80" s="18" t="s">
        <v>117</v>
      </c>
      <c r="E80" s="9">
        <v>1</v>
      </c>
      <c r="F80" s="35">
        <v>2040</v>
      </c>
      <c r="G80" s="36"/>
      <c r="H80" s="37">
        <f>ROUND(E80*G80,2)</f>
        <v>0</v>
      </c>
    </row>
    <row r="81" spans="1:8" ht="22.5" x14ac:dyDescent="0.25">
      <c r="A81" s="7" t="s">
        <v>118</v>
      </c>
      <c r="B81" s="8" t="s">
        <v>11</v>
      </c>
      <c r="C81" s="8" t="s">
        <v>8</v>
      </c>
      <c r="D81" s="18" t="s">
        <v>119</v>
      </c>
      <c r="E81" s="9">
        <v>1</v>
      </c>
      <c r="F81" s="35">
        <v>408</v>
      </c>
      <c r="G81" s="36"/>
      <c r="H81" s="37">
        <f>ROUND(E81*G81,2)</f>
        <v>0</v>
      </c>
    </row>
    <row r="82" spans="1:8" x14ac:dyDescent="0.25">
      <c r="A82" s="12"/>
      <c r="B82" s="12"/>
      <c r="C82" s="12"/>
      <c r="D82" s="20" t="s">
        <v>120</v>
      </c>
      <c r="E82" s="9">
        <v>1</v>
      </c>
      <c r="F82" s="35">
        <v>2448</v>
      </c>
      <c r="G82" s="39">
        <f>SUM(H80:H81)</f>
        <v>0</v>
      </c>
      <c r="H82" s="39">
        <f>ROUND(E82*G82,2)</f>
        <v>0</v>
      </c>
    </row>
    <row r="83" spans="1:8" ht="0.95" customHeight="1" x14ac:dyDescent="0.25">
      <c r="A83" s="14"/>
      <c r="B83" s="14"/>
      <c r="C83" s="14"/>
      <c r="D83" s="21"/>
      <c r="E83" s="14"/>
      <c r="F83" s="40"/>
      <c r="G83" s="40"/>
      <c r="H83" s="40"/>
    </row>
    <row r="84" spans="1:8" x14ac:dyDescent="0.25">
      <c r="A84" s="10" t="s">
        <v>121</v>
      </c>
      <c r="B84" s="10" t="s">
        <v>7</v>
      </c>
      <c r="C84" s="10" t="s">
        <v>8</v>
      </c>
      <c r="D84" s="19" t="s">
        <v>122</v>
      </c>
      <c r="E84" s="11">
        <f>E87</f>
        <v>1</v>
      </c>
      <c r="F84" s="38">
        <v>1683</v>
      </c>
      <c r="G84" s="38">
        <f>G87</f>
        <v>0</v>
      </c>
      <c r="H84" s="38">
        <f>H87</f>
        <v>0</v>
      </c>
    </row>
    <row r="85" spans="1:8" x14ac:dyDescent="0.25">
      <c r="A85" s="7" t="s">
        <v>123</v>
      </c>
      <c r="B85" s="8" t="s">
        <v>11</v>
      </c>
      <c r="C85" s="8" t="s">
        <v>8</v>
      </c>
      <c r="D85" s="18" t="s">
        <v>124</v>
      </c>
      <c r="E85" s="9">
        <v>1</v>
      </c>
      <c r="F85" s="35">
        <v>1275</v>
      </c>
      <c r="G85" s="36"/>
      <c r="H85" s="37">
        <f>ROUND(E85*G85,2)</f>
        <v>0</v>
      </c>
    </row>
    <row r="86" spans="1:8" ht="22.5" x14ac:dyDescent="0.25">
      <c r="A86" s="7" t="s">
        <v>125</v>
      </c>
      <c r="B86" s="8" t="s">
        <v>11</v>
      </c>
      <c r="C86" s="8" t="s">
        <v>8</v>
      </c>
      <c r="D86" s="18" t="s">
        <v>126</v>
      </c>
      <c r="E86" s="9">
        <v>1</v>
      </c>
      <c r="F86" s="35">
        <v>408</v>
      </c>
      <c r="G86" s="36"/>
      <c r="H86" s="37">
        <f>ROUND(E86*G86,2)</f>
        <v>0</v>
      </c>
    </row>
    <row r="87" spans="1:8" x14ac:dyDescent="0.25">
      <c r="A87" s="12"/>
      <c r="B87" s="12"/>
      <c r="C87" s="12"/>
      <c r="D87" s="20" t="s">
        <v>127</v>
      </c>
      <c r="E87" s="9">
        <v>1</v>
      </c>
      <c r="F87" s="35">
        <v>1683</v>
      </c>
      <c r="G87" s="39">
        <f>SUM(H85:H86)</f>
        <v>0</v>
      </c>
      <c r="H87" s="39">
        <f>ROUND(E87*G87,2)</f>
        <v>0</v>
      </c>
    </row>
    <row r="88" spans="1:8" ht="0.95" customHeight="1" x14ac:dyDescent="0.25">
      <c r="A88" s="14"/>
      <c r="B88" s="14"/>
      <c r="C88" s="14"/>
      <c r="D88" s="21"/>
      <c r="E88" s="14"/>
      <c r="F88" s="40"/>
      <c r="G88" s="40"/>
      <c r="H88" s="40"/>
    </row>
    <row r="89" spans="1:8" x14ac:dyDescent="0.25">
      <c r="A89" s="10" t="s">
        <v>128</v>
      </c>
      <c r="B89" s="10" t="s">
        <v>7</v>
      </c>
      <c r="C89" s="10" t="s">
        <v>8</v>
      </c>
      <c r="D89" s="19" t="s">
        <v>129</v>
      </c>
      <c r="E89" s="11">
        <f>E92</f>
        <v>1</v>
      </c>
      <c r="F89" s="38">
        <v>1683</v>
      </c>
      <c r="G89" s="38">
        <f>G92</f>
        <v>0</v>
      </c>
      <c r="H89" s="38">
        <f>H92</f>
        <v>0</v>
      </c>
    </row>
    <row r="90" spans="1:8" x14ac:dyDescent="0.25">
      <c r="A90" s="7" t="s">
        <v>130</v>
      </c>
      <c r="B90" s="8" t="s">
        <v>11</v>
      </c>
      <c r="C90" s="8" t="s">
        <v>8</v>
      </c>
      <c r="D90" s="18" t="s">
        <v>131</v>
      </c>
      <c r="E90" s="9">
        <v>1</v>
      </c>
      <c r="F90" s="35">
        <v>1275</v>
      </c>
      <c r="G90" s="36"/>
      <c r="H90" s="37">
        <f>ROUND(E90*G90,2)</f>
        <v>0</v>
      </c>
    </row>
    <row r="91" spans="1:8" ht="22.5" x14ac:dyDescent="0.25">
      <c r="A91" s="7" t="s">
        <v>132</v>
      </c>
      <c r="B91" s="8" t="s">
        <v>11</v>
      </c>
      <c r="C91" s="8" t="s">
        <v>8</v>
      </c>
      <c r="D91" s="18" t="s">
        <v>133</v>
      </c>
      <c r="E91" s="9">
        <v>1</v>
      </c>
      <c r="F91" s="35">
        <v>408</v>
      </c>
      <c r="G91" s="36"/>
      <c r="H91" s="37">
        <f>ROUND(E91*G91,2)</f>
        <v>0</v>
      </c>
    </row>
    <row r="92" spans="1:8" x14ac:dyDescent="0.25">
      <c r="A92" s="12"/>
      <c r="B92" s="12"/>
      <c r="C92" s="12"/>
      <c r="D92" s="20" t="s">
        <v>134</v>
      </c>
      <c r="E92" s="9">
        <v>1</v>
      </c>
      <c r="F92" s="35">
        <v>1683</v>
      </c>
      <c r="G92" s="39">
        <f>SUM(H90:H91)</f>
        <v>0</v>
      </c>
      <c r="H92" s="39">
        <f>ROUND(E92*G92,2)</f>
        <v>0</v>
      </c>
    </row>
    <row r="93" spans="1:8" ht="0.95" customHeight="1" x14ac:dyDescent="0.25">
      <c r="A93" s="14"/>
      <c r="B93" s="14"/>
      <c r="C93" s="14"/>
      <c r="D93" s="21"/>
      <c r="E93" s="14"/>
      <c r="F93" s="40"/>
      <c r="G93" s="40"/>
      <c r="H93" s="40"/>
    </row>
    <row r="94" spans="1:8" x14ac:dyDescent="0.25">
      <c r="A94" s="10" t="s">
        <v>135</v>
      </c>
      <c r="B94" s="10" t="s">
        <v>7</v>
      </c>
      <c r="C94" s="10" t="s">
        <v>8</v>
      </c>
      <c r="D94" s="19" t="s">
        <v>136</v>
      </c>
      <c r="E94" s="11">
        <f>E97</f>
        <v>1</v>
      </c>
      <c r="F94" s="38">
        <v>1530</v>
      </c>
      <c r="G94" s="38">
        <f>G97</f>
        <v>0</v>
      </c>
      <c r="H94" s="38">
        <f>H97</f>
        <v>0</v>
      </c>
    </row>
    <row r="95" spans="1:8" x14ac:dyDescent="0.25">
      <c r="A95" s="7" t="s">
        <v>137</v>
      </c>
      <c r="B95" s="8" t="s">
        <v>11</v>
      </c>
      <c r="C95" s="8" t="s">
        <v>8</v>
      </c>
      <c r="D95" s="18" t="s">
        <v>138</v>
      </c>
      <c r="E95" s="9">
        <v>1</v>
      </c>
      <c r="F95" s="35">
        <v>1020</v>
      </c>
      <c r="G95" s="36"/>
      <c r="H95" s="37">
        <f>ROUND(E95*G95,2)</f>
        <v>0</v>
      </c>
    </row>
    <row r="96" spans="1:8" ht="22.5" x14ac:dyDescent="0.25">
      <c r="A96" s="7" t="s">
        <v>139</v>
      </c>
      <c r="B96" s="8" t="s">
        <v>11</v>
      </c>
      <c r="C96" s="8" t="s">
        <v>8</v>
      </c>
      <c r="D96" s="18" t="s">
        <v>140</v>
      </c>
      <c r="E96" s="9">
        <v>1</v>
      </c>
      <c r="F96" s="35">
        <v>510</v>
      </c>
      <c r="G96" s="36"/>
      <c r="H96" s="37">
        <f>ROUND(E96*G96,2)</f>
        <v>0</v>
      </c>
    </row>
    <row r="97" spans="1:8" x14ac:dyDescent="0.25">
      <c r="A97" s="12"/>
      <c r="B97" s="12"/>
      <c r="C97" s="12"/>
      <c r="D97" s="20" t="s">
        <v>141</v>
      </c>
      <c r="E97" s="9">
        <v>1</v>
      </c>
      <c r="F97" s="35">
        <v>1530</v>
      </c>
      <c r="G97" s="39">
        <f>SUM(H95:H96)</f>
        <v>0</v>
      </c>
      <c r="H97" s="39">
        <f>ROUND(E97*G97,2)</f>
        <v>0</v>
      </c>
    </row>
    <row r="98" spans="1:8" ht="0.95" customHeight="1" x14ac:dyDescent="0.25">
      <c r="A98" s="14"/>
      <c r="B98" s="14"/>
      <c r="C98" s="14"/>
      <c r="D98" s="21"/>
      <c r="E98" s="14"/>
      <c r="F98" s="40"/>
      <c r="G98" s="40"/>
      <c r="H98" s="40"/>
    </row>
    <row r="99" spans="1:8" x14ac:dyDescent="0.25">
      <c r="A99" s="12"/>
      <c r="B99" s="12"/>
      <c r="C99" s="12"/>
      <c r="D99" s="20" t="s">
        <v>142</v>
      </c>
      <c r="E99" s="15">
        <v>1</v>
      </c>
      <c r="F99" s="35">
        <v>17901</v>
      </c>
      <c r="G99" s="39">
        <f>H54+H59+H64+H69+H74+H79+H84+H89+H94</f>
        <v>0</v>
      </c>
      <c r="H99" s="39">
        <f>ROUND(E99*G99,2)</f>
        <v>0</v>
      </c>
    </row>
    <row r="100" spans="1:8" ht="0.95" customHeight="1" x14ac:dyDescent="0.25">
      <c r="A100" s="14"/>
      <c r="B100" s="14"/>
      <c r="C100" s="14"/>
      <c r="D100" s="21"/>
      <c r="E100" s="14"/>
      <c r="F100" s="40"/>
      <c r="G100" s="40"/>
      <c r="H100" s="40"/>
    </row>
    <row r="101" spans="1:8" x14ac:dyDescent="0.25">
      <c r="A101" s="5" t="s">
        <v>143</v>
      </c>
      <c r="B101" s="5" t="s">
        <v>7</v>
      </c>
      <c r="C101" s="5" t="s">
        <v>8</v>
      </c>
      <c r="D101" s="17" t="s">
        <v>144</v>
      </c>
      <c r="E101" s="6">
        <f>E123</f>
        <v>1</v>
      </c>
      <c r="F101" s="34">
        <v>854016</v>
      </c>
      <c r="G101" s="34">
        <f>G123</f>
        <v>0</v>
      </c>
      <c r="H101" s="34">
        <f>H123</f>
        <v>0</v>
      </c>
    </row>
    <row r="102" spans="1:8" x14ac:dyDescent="0.25">
      <c r="A102" s="7" t="s">
        <v>145</v>
      </c>
      <c r="B102" s="8" t="s">
        <v>11</v>
      </c>
      <c r="C102" s="8" t="s">
        <v>8</v>
      </c>
      <c r="D102" s="18" t="s">
        <v>146</v>
      </c>
      <c r="E102" s="9">
        <v>0</v>
      </c>
      <c r="F102" s="35">
        <v>7998.41</v>
      </c>
      <c r="G102" s="36"/>
      <c r="H102" s="37">
        <f t="shared" ref="H102:H123" si="0">ROUND(E102*G102,2)</f>
        <v>0</v>
      </c>
    </row>
    <row r="103" spans="1:8" x14ac:dyDescent="0.25">
      <c r="A103" s="7" t="s">
        <v>147</v>
      </c>
      <c r="B103" s="8" t="s">
        <v>11</v>
      </c>
      <c r="C103" s="8" t="s">
        <v>8</v>
      </c>
      <c r="D103" s="18" t="s">
        <v>148</v>
      </c>
      <c r="E103" s="9">
        <v>18</v>
      </c>
      <c r="F103" s="35">
        <v>36150</v>
      </c>
      <c r="G103" s="36"/>
      <c r="H103" s="37">
        <f t="shared" si="0"/>
        <v>0</v>
      </c>
    </row>
    <row r="104" spans="1:8" x14ac:dyDescent="0.25">
      <c r="A104" s="7" t="s">
        <v>149</v>
      </c>
      <c r="B104" s="8" t="s">
        <v>11</v>
      </c>
      <c r="C104" s="8" t="s">
        <v>8</v>
      </c>
      <c r="D104" s="18" t="s">
        <v>150</v>
      </c>
      <c r="E104" s="9">
        <v>8</v>
      </c>
      <c r="F104" s="35">
        <v>1678</v>
      </c>
      <c r="G104" s="36"/>
      <c r="H104" s="37">
        <f t="shared" si="0"/>
        <v>0</v>
      </c>
    </row>
    <row r="105" spans="1:8" x14ac:dyDescent="0.25">
      <c r="A105" s="7" t="s">
        <v>151</v>
      </c>
      <c r="B105" s="8" t="s">
        <v>11</v>
      </c>
      <c r="C105" s="8" t="s">
        <v>8</v>
      </c>
      <c r="D105" s="18" t="s">
        <v>152</v>
      </c>
      <c r="E105" s="9">
        <v>0</v>
      </c>
      <c r="F105" s="35">
        <v>4096.16</v>
      </c>
      <c r="G105" s="36"/>
      <c r="H105" s="37">
        <f t="shared" si="0"/>
        <v>0</v>
      </c>
    </row>
    <row r="106" spans="1:8" ht="22.5" x14ac:dyDescent="0.25">
      <c r="A106" s="7" t="s">
        <v>153</v>
      </c>
      <c r="B106" s="8" t="s">
        <v>11</v>
      </c>
      <c r="C106" s="8" t="s">
        <v>8</v>
      </c>
      <c r="D106" s="18" t="s">
        <v>154</v>
      </c>
      <c r="E106" s="9">
        <v>8</v>
      </c>
      <c r="F106" s="35">
        <v>5983.88</v>
      </c>
      <c r="G106" s="36"/>
      <c r="H106" s="37">
        <f t="shared" si="0"/>
        <v>0</v>
      </c>
    </row>
    <row r="107" spans="1:8" x14ac:dyDescent="0.25">
      <c r="A107" s="7" t="s">
        <v>155</v>
      </c>
      <c r="B107" s="8" t="s">
        <v>11</v>
      </c>
      <c r="C107" s="8" t="s">
        <v>8</v>
      </c>
      <c r="D107" s="18" t="s">
        <v>156</v>
      </c>
      <c r="E107" s="9">
        <v>0</v>
      </c>
      <c r="F107" s="35">
        <v>4038</v>
      </c>
      <c r="G107" s="36"/>
      <c r="H107" s="37">
        <f t="shared" si="0"/>
        <v>0</v>
      </c>
    </row>
    <row r="108" spans="1:8" x14ac:dyDescent="0.25">
      <c r="A108" s="7" t="s">
        <v>157</v>
      </c>
      <c r="B108" s="8" t="s">
        <v>11</v>
      </c>
      <c r="C108" s="8" t="s">
        <v>8</v>
      </c>
      <c r="D108" s="18" t="s">
        <v>158</v>
      </c>
      <c r="E108" s="9">
        <v>0</v>
      </c>
      <c r="F108" s="35">
        <v>1598</v>
      </c>
      <c r="G108" s="36"/>
      <c r="H108" s="37">
        <f t="shared" si="0"/>
        <v>0</v>
      </c>
    </row>
    <row r="109" spans="1:8" x14ac:dyDescent="0.25">
      <c r="A109" s="7" t="s">
        <v>159</v>
      </c>
      <c r="B109" s="8" t="s">
        <v>11</v>
      </c>
      <c r="C109" s="8" t="s">
        <v>8</v>
      </c>
      <c r="D109" s="18" t="s">
        <v>160</v>
      </c>
      <c r="E109" s="9">
        <v>2</v>
      </c>
      <c r="F109" s="35">
        <v>5314.65</v>
      </c>
      <c r="G109" s="36"/>
      <c r="H109" s="37">
        <f t="shared" si="0"/>
        <v>0</v>
      </c>
    </row>
    <row r="110" spans="1:8" ht="22.5" x14ac:dyDescent="0.25">
      <c r="A110" s="7" t="s">
        <v>161</v>
      </c>
      <c r="B110" s="8" t="s">
        <v>11</v>
      </c>
      <c r="C110" s="8" t="s">
        <v>8</v>
      </c>
      <c r="D110" s="18" t="s">
        <v>162</v>
      </c>
      <c r="E110" s="9">
        <v>1</v>
      </c>
      <c r="F110" s="35">
        <v>24022.48</v>
      </c>
      <c r="G110" s="36"/>
      <c r="H110" s="37">
        <f t="shared" si="0"/>
        <v>0</v>
      </c>
    </row>
    <row r="111" spans="1:8" x14ac:dyDescent="0.25">
      <c r="A111" s="7" t="s">
        <v>163</v>
      </c>
      <c r="B111" s="8" t="s">
        <v>11</v>
      </c>
      <c r="C111" s="8" t="s">
        <v>8</v>
      </c>
      <c r="D111" s="18" t="s">
        <v>164</v>
      </c>
      <c r="E111" s="9">
        <v>2</v>
      </c>
      <c r="F111" s="35">
        <v>7930</v>
      </c>
      <c r="G111" s="36"/>
      <c r="H111" s="37">
        <f t="shared" si="0"/>
        <v>0</v>
      </c>
    </row>
    <row r="112" spans="1:8" x14ac:dyDescent="0.25">
      <c r="A112" s="7" t="s">
        <v>165</v>
      </c>
      <c r="B112" s="8" t="s">
        <v>11</v>
      </c>
      <c r="C112" s="8" t="s">
        <v>8</v>
      </c>
      <c r="D112" s="18" t="s">
        <v>166</v>
      </c>
      <c r="E112" s="9">
        <v>2</v>
      </c>
      <c r="F112" s="35">
        <v>101</v>
      </c>
      <c r="G112" s="36"/>
      <c r="H112" s="37">
        <f t="shared" si="0"/>
        <v>0</v>
      </c>
    </row>
    <row r="113" spans="1:8" x14ac:dyDescent="0.25">
      <c r="A113" s="7" t="s">
        <v>167</v>
      </c>
      <c r="B113" s="8" t="s">
        <v>11</v>
      </c>
      <c r="C113" s="8" t="s">
        <v>8</v>
      </c>
      <c r="D113" s="18" t="s">
        <v>168</v>
      </c>
      <c r="E113" s="9">
        <v>8</v>
      </c>
      <c r="F113" s="35">
        <v>1260</v>
      </c>
      <c r="G113" s="36"/>
      <c r="H113" s="37">
        <f t="shared" si="0"/>
        <v>0</v>
      </c>
    </row>
    <row r="114" spans="1:8" x14ac:dyDescent="0.25">
      <c r="A114" s="7" t="s">
        <v>169</v>
      </c>
      <c r="B114" s="8" t="s">
        <v>11</v>
      </c>
      <c r="C114" s="8" t="s">
        <v>8</v>
      </c>
      <c r="D114" s="18" t="s">
        <v>170</v>
      </c>
      <c r="E114" s="9">
        <v>0</v>
      </c>
      <c r="F114" s="35">
        <v>18105.599999999999</v>
      </c>
      <c r="G114" s="36"/>
      <c r="H114" s="37">
        <f t="shared" si="0"/>
        <v>0</v>
      </c>
    </row>
    <row r="115" spans="1:8" x14ac:dyDescent="0.25">
      <c r="A115" s="7" t="s">
        <v>171</v>
      </c>
      <c r="B115" s="8" t="s">
        <v>11</v>
      </c>
      <c r="C115" s="8" t="s">
        <v>8</v>
      </c>
      <c r="D115" s="18" t="s">
        <v>172</v>
      </c>
      <c r="E115" s="9">
        <v>0</v>
      </c>
      <c r="F115" s="35">
        <v>98.46</v>
      </c>
      <c r="G115" s="36"/>
      <c r="H115" s="37">
        <f t="shared" si="0"/>
        <v>0</v>
      </c>
    </row>
    <row r="116" spans="1:8" x14ac:dyDescent="0.25">
      <c r="A116" s="7" t="s">
        <v>173</v>
      </c>
      <c r="B116" s="8" t="s">
        <v>11</v>
      </c>
      <c r="C116" s="8" t="s">
        <v>8</v>
      </c>
      <c r="D116" s="18" t="s">
        <v>174</v>
      </c>
      <c r="E116" s="9">
        <v>0</v>
      </c>
      <c r="F116" s="35">
        <v>17552.64</v>
      </c>
      <c r="G116" s="36"/>
      <c r="H116" s="37">
        <f t="shared" si="0"/>
        <v>0</v>
      </c>
    </row>
    <row r="117" spans="1:8" x14ac:dyDescent="0.25">
      <c r="A117" s="7" t="s">
        <v>175</v>
      </c>
      <c r="B117" s="8" t="s">
        <v>11</v>
      </c>
      <c r="C117" s="8" t="s">
        <v>8</v>
      </c>
      <c r="D117" s="18" t="s">
        <v>176</v>
      </c>
      <c r="E117" s="9">
        <v>18</v>
      </c>
      <c r="F117" s="35">
        <v>2063.11</v>
      </c>
      <c r="G117" s="36"/>
      <c r="H117" s="37">
        <f t="shared" si="0"/>
        <v>0</v>
      </c>
    </row>
    <row r="118" spans="1:8" x14ac:dyDescent="0.25">
      <c r="A118" s="7" t="s">
        <v>177</v>
      </c>
      <c r="B118" s="8" t="s">
        <v>11</v>
      </c>
      <c r="C118" s="8" t="s">
        <v>8</v>
      </c>
      <c r="D118" s="18" t="s">
        <v>178</v>
      </c>
      <c r="E118" s="9">
        <v>8</v>
      </c>
      <c r="F118" s="35">
        <v>1043.54</v>
      </c>
      <c r="G118" s="36"/>
      <c r="H118" s="37">
        <f t="shared" si="0"/>
        <v>0</v>
      </c>
    </row>
    <row r="119" spans="1:8" x14ac:dyDescent="0.25">
      <c r="A119" s="7" t="s">
        <v>179</v>
      </c>
      <c r="B119" s="8" t="s">
        <v>11</v>
      </c>
      <c r="C119" s="8" t="s">
        <v>8</v>
      </c>
      <c r="D119" s="18" t="s">
        <v>180</v>
      </c>
      <c r="E119" s="9">
        <v>8</v>
      </c>
      <c r="F119" s="35">
        <v>2038.25</v>
      </c>
      <c r="G119" s="36"/>
      <c r="H119" s="37">
        <f t="shared" si="0"/>
        <v>0</v>
      </c>
    </row>
    <row r="120" spans="1:8" x14ac:dyDescent="0.25">
      <c r="A120" s="7" t="s">
        <v>181</v>
      </c>
      <c r="B120" s="8" t="s">
        <v>11</v>
      </c>
      <c r="C120" s="8" t="s">
        <v>8</v>
      </c>
      <c r="D120" s="18" t="s">
        <v>182</v>
      </c>
      <c r="E120" s="9">
        <v>2</v>
      </c>
      <c r="F120" s="35">
        <v>6950.5</v>
      </c>
      <c r="G120" s="36"/>
      <c r="H120" s="37">
        <f t="shared" si="0"/>
        <v>0</v>
      </c>
    </row>
    <row r="121" spans="1:8" x14ac:dyDescent="0.25">
      <c r="A121" s="7" t="s">
        <v>183</v>
      </c>
      <c r="B121" s="8" t="s">
        <v>11</v>
      </c>
      <c r="C121" s="8" t="s">
        <v>8</v>
      </c>
      <c r="D121" s="18" t="s">
        <v>184</v>
      </c>
      <c r="E121" s="9">
        <v>2</v>
      </c>
      <c r="F121" s="35">
        <v>2768</v>
      </c>
      <c r="G121" s="36"/>
      <c r="H121" s="37">
        <f t="shared" si="0"/>
        <v>0</v>
      </c>
    </row>
    <row r="122" spans="1:8" ht="33.75" x14ac:dyDescent="0.25">
      <c r="A122" s="7" t="s">
        <v>185</v>
      </c>
      <c r="B122" s="8" t="s">
        <v>11</v>
      </c>
      <c r="C122" s="8" t="s">
        <v>8</v>
      </c>
      <c r="D122" s="18" t="s">
        <v>186</v>
      </c>
      <c r="E122" s="9">
        <v>0</v>
      </c>
      <c r="F122" s="35">
        <v>30962.29</v>
      </c>
      <c r="G122" s="36"/>
      <c r="H122" s="37">
        <f t="shared" si="0"/>
        <v>0</v>
      </c>
    </row>
    <row r="123" spans="1:8" x14ac:dyDescent="0.25">
      <c r="A123" s="12"/>
      <c r="B123" s="12"/>
      <c r="C123" s="12"/>
      <c r="D123" s="20" t="s">
        <v>187</v>
      </c>
      <c r="E123" s="15">
        <v>1</v>
      </c>
      <c r="F123" s="35">
        <v>854016</v>
      </c>
      <c r="G123" s="39">
        <f>SUM(H102:H122)</f>
        <v>0</v>
      </c>
      <c r="H123" s="39">
        <f t="shared" si="0"/>
        <v>0</v>
      </c>
    </row>
    <row r="124" spans="1:8" ht="0.95" customHeight="1" x14ac:dyDescent="0.25">
      <c r="A124" s="14"/>
      <c r="B124" s="14"/>
      <c r="C124" s="14"/>
      <c r="D124" s="21"/>
      <c r="E124" s="14"/>
      <c r="F124" s="40"/>
      <c r="G124" s="40"/>
      <c r="H124" s="40"/>
    </row>
    <row r="125" spans="1:8" ht="22.5" x14ac:dyDescent="0.25">
      <c r="A125" s="5" t="s">
        <v>188</v>
      </c>
      <c r="B125" s="5" t="s">
        <v>7</v>
      </c>
      <c r="C125" s="5" t="s">
        <v>8</v>
      </c>
      <c r="D125" s="17" t="s">
        <v>189</v>
      </c>
      <c r="E125" s="6">
        <f>E137</f>
        <v>1</v>
      </c>
      <c r="F125" s="34">
        <v>840944</v>
      </c>
      <c r="G125" s="34">
        <f>G137</f>
        <v>0</v>
      </c>
      <c r="H125" s="34">
        <f>H137</f>
        <v>0</v>
      </c>
    </row>
    <row r="126" spans="1:8" ht="22.5" x14ac:dyDescent="0.25">
      <c r="A126" s="7" t="s">
        <v>190</v>
      </c>
      <c r="B126" s="8" t="s">
        <v>11</v>
      </c>
      <c r="C126" s="8" t="s">
        <v>8</v>
      </c>
      <c r="D126" s="18" t="s">
        <v>191</v>
      </c>
      <c r="E126" s="9">
        <v>1</v>
      </c>
      <c r="F126" s="35">
        <v>28170.73</v>
      </c>
      <c r="G126" s="36"/>
      <c r="H126" s="37">
        <f t="shared" ref="H126:H137" si="1">ROUND(E126*G126,2)</f>
        <v>0</v>
      </c>
    </row>
    <row r="127" spans="1:8" ht="22.5" x14ac:dyDescent="0.25">
      <c r="A127" s="7" t="s">
        <v>192</v>
      </c>
      <c r="B127" s="8" t="s">
        <v>11</v>
      </c>
      <c r="C127" s="8" t="s">
        <v>8</v>
      </c>
      <c r="D127" s="18" t="s">
        <v>193</v>
      </c>
      <c r="E127" s="9">
        <v>1</v>
      </c>
      <c r="F127" s="35">
        <v>13240</v>
      </c>
      <c r="G127" s="36"/>
      <c r="H127" s="37">
        <f t="shared" si="1"/>
        <v>0</v>
      </c>
    </row>
    <row r="128" spans="1:8" x14ac:dyDescent="0.25">
      <c r="A128" s="7" t="s">
        <v>194</v>
      </c>
      <c r="B128" s="8" t="s">
        <v>11</v>
      </c>
      <c r="C128" s="8" t="s">
        <v>8</v>
      </c>
      <c r="D128" s="18" t="s">
        <v>195</v>
      </c>
      <c r="E128" s="9">
        <v>1</v>
      </c>
      <c r="F128" s="35">
        <v>4080</v>
      </c>
      <c r="G128" s="36"/>
      <c r="H128" s="37">
        <f t="shared" si="1"/>
        <v>0</v>
      </c>
    </row>
    <row r="129" spans="1:8" x14ac:dyDescent="0.25">
      <c r="A129" s="7" t="s">
        <v>196</v>
      </c>
      <c r="B129" s="8" t="s">
        <v>11</v>
      </c>
      <c r="C129" s="8" t="s">
        <v>8</v>
      </c>
      <c r="D129" s="18" t="s">
        <v>197</v>
      </c>
      <c r="E129" s="9">
        <v>1</v>
      </c>
      <c r="F129" s="35">
        <v>6120</v>
      </c>
      <c r="G129" s="36"/>
      <c r="H129" s="37">
        <f t="shared" si="1"/>
        <v>0</v>
      </c>
    </row>
    <row r="130" spans="1:8" x14ac:dyDescent="0.25">
      <c r="A130" s="7" t="s">
        <v>198</v>
      </c>
      <c r="B130" s="8" t="s">
        <v>11</v>
      </c>
      <c r="C130" s="8" t="s">
        <v>8</v>
      </c>
      <c r="D130" s="18" t="s">
        <v>199</v>
      </c>
      <c r="E130" s="9">
        <v>1</v>
      </c>
      <c r="F130" s="35">
        <v>5080</v>
      </c>
      <c r="G130" s="36"/>
      <c r="H130" s="37">
        <f t="shared" si="1"/>
        <v>0</v>
      </c>
    </row>
    <row r="131" spans="1:8" x14ac:dyDescent="0.25">
      <c r="A131" s="7" t="s">
        <v>200</v>
      </c>
      <c r="B131" s="8" t="s">
        <v>11</v>
      </c>
      <c r="C131" s="8" t="s">
        <v>8</v>
      </c>
      <c r="D131" s="18" t="s">
        <v>201</v>
      </c>
      <c r="E131" s="9">
        <v>1</v>
      </c>
      <c r="F131" s="35">
        <v>6120</v>
      </c>
      <c r="G131" s="36"/>
      <c r="H131" s="37">
        <f t="shared" si="1"/>
        <v>0</v>
      </c>
    </row>
    <row r="132" spans="1:8" x14ac:dyDescent="0.25">
      <c r="A132" s="7" t="s">
        <v>202</v>
      </c>
      <c r="B132" s="8" t="s">
        <v>11</v>
      </c>
      <c r="C132" s="8" t="s">
        <v>8</v>
      </c>
      <c r="D132" s="18" t="s">
        <v>203</v>
      </c>
      <c r="E132" s="9">
        <v>1</v>
      </c>
      <c r="F132" s="35">
        <v>4080</v>
      </c>
      <c r="G132" s="36"/>
      <c r="H132" s="37">
        <f t="shared" si="1"/>
        <v>0</v>
      </c>
    </row>
    <row r="133" spans="1:8" ht="22.5" x14ac:dyDescent="0.25">
      <c r="A133" s="7" t="s">
        <v>204</v>
      </c>
      <c r="B133" s="8" t="s">
        <v>11</v>
      </c>
      <c r="C133" s="8" t="s">
        <v>8</v>
      </c>
      <c r="D133" s="18" t="s">
        <v>205</v>
      </c>
      <c r="E133" s="9">
        <v>1</v>
      </c>
      <c r="F133" s="35">
        <v>2040</v>
      </c>
      <c r="G133" s="36"/>
      <c r="H133" s="37">
        <f t="shared" si="1"/>
        <v>0</v>
      </c>
    </row>
    <row r="134" spans="1:8" x14ac:dyDescent="0.25">
      <c r="A134" s="7" t="s">
        <v>206</v>
      </c>
      <c r="B134" s="8" t="s">
        <v>11</v>
      </c>
      <c r="C134" s="8" t="s">
        <v>8</v>
      </c>
      <c r="D134" s="18" t="s">
        <v>207</v>
      </c>
      <c r="E134" s="9">
        <v>1</v>
      </c>
      <c r="F134" s="35">
        <v>765482.79</v>
      </c>
      <c r="G134" s="36"/>
      <c r="H134" s="37">
        <f t="shared" si="1"/>
        <v>0</v>
      </c>
    </row>
    <row r="135" spans="1:8" x14ac:dyDescent="0.25">
      <c r="A135" s="7" t="s">
        <v>208</v>
      </c>
      <c r="B135" s="8" t="s">
        <v>11</v>
      </c>
      <c r="C135" s="8" t="s">
        <v>8</v>
      </c>
      <c r="D135" s="18" t="s">
        <v>209</v>
      </c>
      <c r="E135" s="9">
        <v>1</v>
      </c>
      <c r="F135" s="35">
        <v>5020</v>
      </c>
      <c r="G135" s="36"/>
      <c r="H135" s="37">
        <f t="shared" si="1"/>
        <v>0</v>
      </c>
    </row>
    <row r="136" spans="1:8" ht="22.5" x14ac:dyDescent="0.25">
      <c r="A136" s="7" t="s">
        <v>210</v>
      </c>
      <c r="B136" s="8" t="s">
        <v>11</v>
      </c>
      <c r="C136" s="8" t="s">
        <v>8</v>
      </c>
      <c r="D136" s="18" t="s">
        <v>211</v>
      </c>
      <c r="E136" s="9">
        <v>1</v>
      </c>
      <c r="F136" s="35">
        <v>1510</v>
      </c>
      <c r="G136" s="36"/>
      <c r="H136" s="37">
        <f t="shared" si="1"/>
        <v>0</v>
      </c>
    </row>
    <row r="137" spans="1:8" x14ac:dyDescent="0.25">
      <c r="A137" s="12"/>
      <c r="B137" s="12"/>
      <c r="C137" s="12"/>
      <c r="D137" s="20" t="s">
        <v>212</v>
      </c>
      <c r="E137" s="15">
        <v>1</v>
      </c>
      <c r="F137" s="35">
        <v>840944</v>
      </c>
      <c r="G137" s="39">
        <f>SUM(H126:H136)</f>
        <v>0</v>
      </c>
      <c r="H137" s="39">
        <f t="shared" si="1"/>
        <v>0</v>
      </c>
    </row>
    <row r="138" spans="1:8" ht="0.95" customHeight="1" x14ac:dyDescent="0.25">
      <c r="A138" s="14"/>
      <c r="B138" s="14"/>
      <c r="C138" s="14"/>
      <c r="D138" s="21"/>
      <c r="E138" s="14"/>
      <c r="F138" s="40"/>
      <c r="G138" s="40"/>
      <c r="H138" s="40"/>
    </row>
    <row r="139" spans="1:8" x14ac:dyDescent="0.25">
      <c r="A139" s="5" t="s">
        <v>213</v>
      </c>
      <c r="B139" s="5" t="s">
        <v>7</v>
      </c>
      <c r="C139" s="5" t="s">
        <v>8</v>
      </c>
      <c r="D139" s="17" t="s">
        <v>214</v>
      </c>
      <c r="E139" s="6">
        <f>E145</f>
        <v>1</v>
      </c>
      <c r="F139" s="34">
        <v>191080</v>
      </c>
      <c r="G139" s="34">
        <f>G145</f>
        <v>0</v>
      </c>
      <c r="H139" s="34">
        <f>H145</f>
        <v>0</v>
      </c>
    </row>
    <row r="140" spans="1:8" x14ac:dyDescent="0.25">
      <c r="A140" s="7" t="s">
        <v>215</v>
      </c>
      <c r="B140" s="8" t="s">
        <v>11</v>
      </c>
      <c r="C140" s="8" t="s">
        <v>8</v>
      </c>
      <c r="D140" s="18" t="s">
        <v>216</v>
      </c>
      <c r="E140" s="9">
        <v>25</v>
      </c>
      <c r="F140" s="35">
        <v>675</v>
      </c>
      <c r="G140" s="36"/>
      <c r="H140" s="37">
        <f t="shared" ref="H140:H145" si="2">ROUND(E140*G140,2)</f>
        <v>0</v>
      </c>
    </row>
    <row r="141" spans="1:8" x14ac:dyDescent="0.25">
      <c r="A141" s="7" t="s">
        <v>217</v>
      </c>
      <c r="B141" s="8" t="s">
        <v>11</v>
      </c>
      <c r="C141" s="8" t="s">
        <v>8</v>
      </c>
      <c r="D141" s="18" t="s">
        <v>218</v>
      </c>
      <c r="E141" s="9">
        <v>100</v>
      </c>
      <c r="F141" s="35">
        <v>778.65</v>
      </c>
      <c r="G141" s="36"/>
      <c r="H141" s="37">
        <f t="shared" si="2"/>
        <v>0</v>
      </c>
    </row>
    <row r="142" spans="1:8" x14ac:dyDescent="0.25">
      <c r="A142" s="7" t="s">
        <v>219</v>
      </c>
      <c r="B142" s="8" t="s">
        <v>11</v>
      </c>
      <c r="C142" s="8" t="s">
        <v>8</v>
      </c>
      <c r="D142" s="18" t="s">
        <v>220</v>
      </c>
      <c r="E142" s="9">
        <v>16</v>
      </c>
      <c r="F142" s="35">
        <v>3440</v>
      </c>
      <c r="G142" s="36"/>
      <c r="H142" s="37">
        <f t="shared" si="2"/>
        <v>0</v>
      </c>
    </row>
    <row r="143" spans="1:8" x14ac:dyDescent="0.25">
      <c r="A143" s="7" t="s">
        <v>221</v>
      </c>
      <c r="B143" s="8" t="s">
        <v>11</v>
      </c>
      <c r="C143" s="8" t="s">
        <v>8</v>
      </c>
      <c r="D143" s="18" t="s">
        <v>222</v>
      </c>
      <c r="E143" s="9">
        <v>8</v>
      </c>
      <c r="F143" s="35">
        <v>4800</v>
      </c>
      <c r="G143" s="36"/>
      <c r="H143" s="37">
        <f t="shared" si="2"/>
        <v>0</v>
      </c>
    </row>
    <row r="144" spans="1:8" x14ac:dyDescent="0.25">
      <c r="A144" s="7" t="s">
        <v>223</v>
      </c>
      <c r="B144" s="8" t="s">
        <v>11</v>
      </c>
      <c r="C144" s="8" t="s">
        <v>8</v>
      </c>
      <c r="D144" s="18" t="s">
        <v>224</v>
      </c>
      <c r="E144" s="9">
        <v>500</v>
      </c>
      <c r="F144" s="35">
        <v>5.8</v>
      </c>
      <c r="G144" s="36"/>
      <c r="H144" s="37">
        <f t="shared" si="2"/>
        <v>0</v>
      </c>
    </row>
    <row r="145" spans="1:8" x14ac:dyDescent="0.25">
      <c r="A145" s="12"/>
      <c r="B145" s="12"/>
      <c r="C145" s="12"/>
      <c r="D145" s="20" t="s">
        <v>225</v>
      </c>
      <c r="E145" s="15">
        <v>1</v>
      </c>
      <c r="F145" s="35">
        <v>191080</v>
      </c>
      <c r="G145" s="39">
        <f>SUM(H140:H144)</f>
        <v>0</v>
      </c>
      <c r="H145" s="39">
        <f t="shared" si="2"/>
        <v>0</v>
      </c>
    </row>
    <row r="146" spans="1:8" ht="0.95" customHeight="1" x14ac:dyDescent="0.25">
      <c r="A146" s="14"/>
      <c r="B146" s="14"/>
      <c r="C146" s="14"/>
      <c r="D146" s="21"/>
      <c r="E146" s="14"/>
      <c r="F146" s="40"/>
      <c r="G146" s="40"/>
      <c r="H146" s="40"/>
    </row>
    <row r="147" spans="1:8" ht="22.5" x14ac:dyDescent="0.25">
      <c r="A147" s="5" t="s">
        <v>226</v>
      </c>
      <c r="B147" s="5" t="s">
        <v>7</v>
      </c>
      <c r="C147" s="5" t="s">
        <v>8</v>
      </c>
      <c r="D147" s="17" t="s">
        <v>227</v>
      </c>
      <c r="E147" s="6">
        <f>E160</f>
        <v>1</v>
      </c>
      <c r="F147" s="34">
        <v>629815</v>
      </c>
      <c r="G147" s="34">
        <f>G160</f>
        <v>0</v>
      </c>
      <c r="H147" s="34">
        <f>H160</f>
        <v>0</v>
      </c>
    </row>
    <row r="148" spans="1:8" ht="22.5" x14ac:dyDescent="0.25">
      <c r="A148" s="7" t="s">
        <v>228</v>
      </c>
      <c r="B148" s="8" t="s">
        <v>11</v>
      </c>
      <c r="C148" s="8" t="s">
        <v>8</v>
      </c>
      <c r="D148" s="18" t="s">
        <v>229</v>
      </c>
      <c r="E148" s="9">
        <v>0</v>
      </c>
      <c r="F148" s="35">
        <v>2096.5</v>
      </c>
      <c r="G148" s="36"/>
      <c r="H148" s="37">
        <f t="shared" ref="H148:H160" si="3">ROUND(E148*G148,2)</f>
        <v>0</v>
      </c>
    </row>
    <row r="149" spans="1:8" ht="22.5" x14ac:dyDescent="0.25">
      <c r="A149" s="7" t="s">
        <v>230</v>
      </c>
      <c r="B149" s="8" t="s">
        <v>11</v>
      </c>
      <c r="C149" s="8" t="s">
        <v>8</v>
      </c>
      <c r="D149" s="18" t="s">
        <v>231</v>
      </c>
      <c r="E149" s="9">
        <v>334</v>
      </c>
      <c r="F149" s="35">
        <v>193.16</v>
      </c>
      <c r="G149" s="36"/>
      <c r="H149" s="37">
        <f t="shared" si="3"/>
        <v>0</v>
      </c>
    </row>
    <row r="150" spans="1:8" ht="22.5" x14ac:dyDescent="0.25">
      <c r="A150" s="7" t="s">
        <v>232</v>
      </c>
      <c r="B150" s="8" t="s">
        <v>11</v>
      </c>
      <c r="C150" s="8" t="s">
        <v>8</v>
      </c>
      <c r="D150" s="18" t="s">
        <v>233</v>
      </c>
      <c r="E150" s="9">
        <v>230</v>
      </c>
      <c r="F150" s="35">
        <v>664.86</v>
      </c>
      <c r="G150" s="36"/>
      <c r="H150" s="37">
        <f t="shared" si="3"/>
        <v>0</v>
      </c>
    </row>
    <row r="151" spans="1:8" ht="22.5" x14ac:dyDescent="0.25">
      <c r="A151" s="7" t="s">
        <v>234</v>
      </c>
      <c r="B151" s="8" t="s">
        <v>11</v>
      </c>
      <c r="C151" s="8" t="s">
        <v>8</v>
      </c>
      <c r="D151" s="18" t="s">
        <v>235</v>
      </c>
      <c r="E151" s="9">
        <v>10</v>
      </c>
      <c r="F151" s="35">
        <v>270.16000000000003</v>
      </c>
      <c r="G151" s="36"/>
      <c r="H151" s="37">
        <f t="shared" si="3"/>
        <v>0</v>
      </c>
    </row>
    <row r="152" spans="1:8" ht="22.5" x14ac:dyDescent="0.25">
      <c r="A152" s="7" t="s">
        <v>236</v>
      </c>
      <c r="B152" s="8" t="s">
        <v>11</v>
      </c>
      <c r="C152" s="8" t="s">
        <v>8</v>
      </c>
      <c r="D152" s="18" t="s">
        <v>237</v>
      </c>
      <c r="E152" s="9">
        <v>10</v>
      </c>
      <c r="F152" s="35">
        <v>868.86</v>
      </c>
      <c r="G152" s="36"/>
      <c r="H152" s="37">
        <f t="shared" si="3"/>
        <v>0</v>
      </c>
    </row>
    <row r="153" spans="1:8" ht="22.5" x14ac:dyDescent="0.25">
      <c r="A153" s="7" t="s">
        <v>238</v>
      </c>
      <c r="B153" s="8" t="s">
        <v>11</v>
      </c>
      <c r="C153" s="8" t="s">
        <v>8</v>
      </c>
      <c r="D153" s="18" t="s">
        <v>239</v>
      </c>
      <c r="E153" s="9">
        <v>1304</v>
      </c>
      <c r="F153" s="35">
        <v>22.5</v>
      </c>
      <c r="G153" s="36"/>
      <c r="H153" s="37">
        <f t="shared" si="3"/>
        <v>0</v>
      </c>
    </row>
    <row r="154" spans="1:8" x14ac:dyDescent="0.25">
      <c r="A154" s="7" t="s">
        <v>240</v>
      </c>
      <c r="B154" s="8" t="s">
        <v>11</v>
      </c>
      <c r="C154" s="8" t="s">
        <v>8</v>
      </c>
      <c r="D154" s="18" t="s">
        <v>241</v>
      </c>
      <c r="E154" s="9">
        <v>20</v>
      </c>
      <c r="F154" s="35">
        <v>192</v>
      </c>
      <c r="G154" s="36"/>
      <c r="H154" s="37">
        <f t="shared" si="3"/>
        <v>0</v>
      </c>
    </row>
    <row r="155" spans="1:8" x14ac:dyDescent="0.25">
      <c r="A155" s="7" t="s">
        <v>242</v>
      </c>
      <c r="B155" s="8" t="s">
        <v>11</v>
      </c>
      <c r="C155" s="8" t="s">
        <v>8</v>
      </c>
      <c r="D155" s="18" t="s">
        <v>243</v>
      </c>
      <c r="E155" s="9">
        <v>750</v>
      </c>
      <c r="F155" s="35">
        <v>5.4</v>
      </c>
      <c r="G155" s="36"/>
      <c r="H155" s="37">
        <f t="shared" si="3"/>
        <v>0</v>
      </c>
    </row>
    <row r="156" spans="1:8" x14ac:dyDescent="0.25">
      <c r="A156" s="7" t="s">
        <v>244</v>
      </c>
      <c r="B156" s="8" t="s">
        <v>11</v>
      </c>
      <c r="C156" s="8" t="s">
        <v>8</v>
      </c>
      <c r="D156" s="18" t="s">
        <v>245</v>
      </c>
      <c r="E156" s="9">
        <v>270</v>
      </c>
      <c r="F156" s="35">
        <v>306</v>
      </c>
      <c r="G156" s="36"/>
      <c r="H156" s="37">
        <f t="shared" si="3"/>
        <v>0</v>
      </c>
    </row>
    <row r="157" spans="1:8" ht="22.5" x14ac:dyDescent="0.25">
      <c r="A157" s="7" t="s">
        <v>246</v>
      </c>
      <c r="B157" s="8" t="s">
        <v>11</v>
      </c>
      <c r="C157" s="8" t="s">
        <v>8</v>
      </c>
      <c r="D157" s="18" t="s">
        <v>247</v>
      </c>
      <c r="E157" s="9">
        <v>2</v>
      </c>
      <c r="F157" s="35">
        <v>2200</v>
      </c>
      <c r="G157" s="36"/>
      <c r="H157" s="37">
        <f t="shared" si="3"/>
        <v>0</v>
      </c>
    </row>
    <row r="158" spans="1:8" x14ac:dyDescent="0.25">
      <c r="A158" s="7" t="s">
        <v>248</v>
      </c>
      <c r="B158" s="8" t="s">
        <v>11</v>
      </c>
      <c r="C158" s="8" t="s">
        <v>8</v>
      </c>
      <c r="D158" s="18" t="s">
        <v>249</v>
      </c>
      <c r="E158" s="9">
        <v>270</v>
      </c>
      <c r="F158" s="35">
        <v>701.01</v>
      </c>
      <c r="G158" s="36"/>
      <c r="H158" s="37">
        <f t="shared" si="3"/>
        <v>0</v>
      </c>
    </row>
    <row r="159" spans="1:8" x14ac:dyDescent="0.25">
      <c r="A159" s="7" t="s">
        <v>250</v>
      </c>
      <c r="B159" s="8" t="s">
        <v>11</v>
      </c>
      <c r="C159" s="8" t="s">
        <v>8</v>
      </c>
      <c r="D159" s="18" t="s">
        <v>251</v>
      </c>
      <c r="E159" s="9">
        <v>111</v>
      </c>
      <c r="F159" s="35">
        <v>788.01</v>
      </c>
      <c r="G159" s="36"/>
      <c r="H159" s="37">
        <f t="shared" si="3"/>
        <v>0</v>
      </c>
    </row>
    <row r="160" spans="1:8" x14ac:dyDescent="0.25">
      <c r="A160" s="12"/>
      <c r="B160" s="12"/>
      <c r="C160" s="12"/>
      <c r="D160" s="20" t="s">
        <v>252</v>
      </c>
      <c r="E160" s="15">
        <v>1</v>
      </c>
      <c r="F160" s="35">
        <v>629815</v>
      </c>
      <c r="G160" s="39">
        <f>SUM(H148:H159)</f>
        <v>0</v>
      </c>
      <c r="H160" s="39">
        <f t="shared" si="3"/>
        <v>0</v>
      </c>
    </row>
    <row r="161" spans="1:8" ht="0.95" customHeight="1" x14ac:dyDescent="0.25">
      <c r="A161" s="14"/>
      <c r="B161" s="14"/>
      <c r="C161" s="14"/>
      <c r="D161" s="21"/>
      <c r="E161" s="14"/>
      <c r="F161" s="40"/>
      <c r="G161" s="40"/>
      <c r="H161" s="40"/>
    </row>
    <row r="162" spans="1:8" x14ac:dyDescent="0.25">
      <c r="A162" s="5" t="s">
        <v>253</v>
      </c>
      <c r="B162" s="5" t="s">
        <v>7</v>
      </c>
      <c r="C162" s="5" t="s">
        <v>8</v>
      </c>
      <c r="D162" s="17" t="s">
        <v>254</v>
      </c>
      <c r="E162" s="6">
        <f>E164</f>
        <v>1</v>
      </c>
      <c r="F162" s="34">
        <v>3900</v>
      </c>
      <c r="G162" s="34">
        <f>G164</f>
        <v>0</v>
      </c>
      <c r="H162" s="34">
        <f>H164</f>
        <v>0</v>
      </c>
    </row>
    <row r="163" spans="1:8" x14ac:dyDescent="0.25">
      <c r="A163" s="7" t="s">
        <v>255</v>
      </c>
      <c r="B163" s="8" t="s">
        <v>11</v>
      </c>
      <c r="C163" s="8" t="s">
        <v>8</v>
      </c>
      <c r="D163" s="18" t="s">
        <v>256</v>
      </c>
      <c r="E163" s="9">
        <v>1</v>
      </c>
      <c r="F163" s="35">
        <v>3900</v>
      </c>
      <c r="G163" s="36"/>
      <c r="H163" s="37">
        <f>ROUND(E163*G163,2)</f>
        <v>0</v>
      </c>
    </row>
    <row r="164" spans="1:8" x14ac:dyDescent="0.25">
      <c r="A164" s="12"/>
      <c r="B164" s="12"/>
      <c r="C164" s="12"/>
      <c r="D164" s="20" t="s">
        <v>257</v>
      </c>
      <c r="E164" s="15">
        <v>1</v>
      </c>
      <c r="F164" s="35">
        <v>3900</v>
      </c>
      <c r="G164" s="39">
        <f>H163</f>
        <v>0</v>
      </c>
      <c r="H164" s="39">
        <f>ROUND(E164*G164,2)</f>
        <v>0</v>
      </c>
    </row>
    <row r="165" spans="1:8" ht="0.95" customHeight="1" x14ac:dyDescent="0.25">
      <c r="A165" s="14"/>
      <c r="B165" s="14"/>
      <c r="C165" s="14"/>
      <c r="D165" s="21"/>
      <c r="E165" s="14"/>
      <c r="F165" s="40"/>
      <c r="G165" s="40"/>
      <c r="H165" s="40"/>
    </row>
    <row r="166" spans="1:8" x14ac:dyDescent="0.25">
      <c r="A166" s="5" t="s">
        <v>258</v>
      </c>
      <c r="B166" s="5" t="s">
        <v>7</v>
      </c>
      <c r="C166" s="5" t="s">
        <v>8</v>
      </c>
      <c r="D166" s="17" t="s">
        <v>259</v>
      </c>
      <c r="E166" s="6">
        <f>E174</f>
        <v>1</v>
      </c>
      <c r="F166" s="34">
        <v>30834</v>
      </c>
      <c r="G166" s="34">
        <f>G174</f>
        <v>0</v>
      </c>
      <c r="H166" s="34">
        <f>H174</f>
        <v>0</v>
      </c>
    </row>
    <row r="167" spans="1:8" ht="22.5" x14ac:dyDescent="0.25">
      <c r="A167" s="7" t="s">
        <v>260</v>
      </c>
      <c r="B167" s="8" t="s">
        <v>11</v>
      </c>
      <c r="C167" s="8" t="s">
        <v>8</v>
      </c>
      <c r="D167" s="18" t="s">
        <v>261</v>
      </c>
      <c r="E167" s="9">
        <v>1</v>
      </c>
      <c r="F167" s="35">
        <v>850</v>
      </c>
      <c r="G167" s="36"/>
      <c r="H167" s="37">
        <f t="shared" ref="H167:H174" si="4">ROUND(E167*G167,2)</f>
        <v>0</v>
      </c>
    </row>
    <row r="168" spans="1:8" x14ac:dyDescent="0.25">
      <c r="A168" s="7" t="s">
        <v>262</v>
      </c>
      <c r="B168" s="8" t="s">
        <v>11</v>
      </c>
      <c r="C168" s="8" t="s">
        <v>8</v>
      </c>
      <c r="D168" s="18" t="s">
        <v>263</v>
      </c>
      <c r="E168" s="9">
        <v>1</v>
      </c>
      <c r="F168" s="35">
        <v>12750</v>
      </c>
      <c r="G168" s="36"/>
      <c r="H168" s="37">
        <f t="shared" si="4"/>
        <v>0</v>
      </c>
    </row>
    <row r="169" spans="1:8" x14ac:dyDescent="0.25">
      <c r="A169" s="7" t="s">
        <v>264</v>
      </c>
      <c r="B169" s="8" t="s">
        <v>11</v>
      </c>
      <c r="C169" s="8" t="s">
        <v>8</v>
      </c>
      <c r="D169" s="18" t="s">
        <v>265</v>
      </c>
      <c r="E169" s="9">
        <v>1</v>
      </c>
      <c r="F169" s="35">
        <v>1700</v>
      </c>
      <c r="G169" s="36"/>
      <c r="H169" s="37">
        <f t="shared" si="4"/>
        <v>0</v>
      </c>
    </row>
    <row r="170" spans="1:8" x14ac:dyDescent="0.25">
      <c r="A170" s="7" t="s">
        <v>266</v>
      </c>
      <c r="B170" s="8" t="s">
        <v>11</v>
      </c>
      <c r="C170" s="8" t="s">
        <v>8</v>
      </c>
      <c r="D170" s="18" t="s">
        <v>267</v>
      </c>
      <c r="E170" s="9">
        <v>1</v>
      </c>
      <c r="F170" s="35">
        <v>1530</v>
      </c>
      <c r="G170" s="36"/>
      <c r="H170" s="37">
        <f t="shared" si="4"/>
        <v>0</v>
      </c>
    </row>
    <row r="171" spans="1:8" x14ac:dyDescent="0.25">
      <c r="A171" s="7" t="s">
        <v>268</v>
      </c>
      <c r="B171" s="8" t="s">
        <v>11</v>
      </c>
      <c r="C171" s="8" t="s">
        <v>8</v>
      </c>
      <c r="D171" s="18" t="s">
        <v>269</v>
      </c>
      <c r="E171" s="9">
        <v>10</v>
      </c>
      <c r="F171" s="35">
        <v>382.5</v>
      </c>
      <c r="G171" s="36"/>
      <c r="H171" s="37">
        <f t="shared" si="4"/>
        <v>0</v>
      </c>
    </row>
    <row r="172" spans="1:8" x14ac:dyDescent="0.25">
      <c r="A172" s="7" t="s">
        <v>270</v>
      </c>
      <c r="B172" s="8" t="s">
        <v>11</v>
      </c>
      <c r="C172" s="8" t="s">
        <v>8</v>
      </c>
      <c r="D172" s="18" t="s">
        <v>271</v>
      </c>
      <c r="E172" s="9">
        <v>6</v>
      </c>
      <c r="F172" s="35">
        <v>1147.5</v>
      </c>
      <c r="G172" s="36"/>
      <c r="H172" s="37">
        <f t="shared" si="4"/>
        <v>0</v>
      </c>
    </row>
    <row r="173" spans="1:8" ht="22.5" x14ac:dyDescent="0.25">
      <c r="A173" s="7" t="s">
        <v>272</v>
      </c>
      <c r="B173" s="8" t="s">
        <v>11</v>
      </c>
      <c r="C173" s="8" t="s">
        <v>8</v>
      </c>
      <c r="D173" s="18" t="s">
        <v>273</v>
      </c>
      <c r="E173" s="9">
        <v>5</v>
      </c>
      <c r="F173" s="35">
        <v>658.75</v>
      </c>
      <c r="G173" s="36"/>
      <c r="H173" s="37">
        <f t="shared" si="4"/>
        <v>0</v>
      </c>
    </row>
    <row r="174" spans="1:8" x14ac:dyDescent="0.25">
      <c r="A174" s="12"/>
      <c r="B174" s="12"/>
      <c r="C174" s="12"/>
      <c r="D174" s="20" t="s">
        <v>274</v>
      </c>
      <c r="E174" s="15">
        <v>1</v>
      </c>
      <c r="F174" s="35">
        <v>30834</v>
      </c>
      <c r="G174" s="39">
        <f>SUM(H167:H173)</f>
        <v>0</v>
      </c>
      <c r="H174" s="39">
        <f t="shared" si="4"/>
        <v>0</v>
      </c>
    </row>
    <row r="175" spans="1:8" ht="0.95" customHeight="1" x14ac:dyDescent="0.25">
      <c r="A175" s="14"/>
      <c r="B175" s="14"/>
      <c r="C175" s="14"/>
      <c r="D175" s="21"/>
      <c r="E175" s="14"/>
      <c r="F175" s="40"/>
      <c r="G175" s="40"/>
      <c r="H175" s="40"/>
    </row>
    <row r="176" spans="1:8" x14ac:dyDescent="0.25">
      <c r="A176" s="5" t="s">
        <v>275</v>
      </c>
      <c r="B176" s="5" t="s">
        <v>7</v>
      </c>
      <c r="C176" s="5" t="s">
        <v>8</v>
      </c>
      <c r="D176" s="17" t="s">
        <v>276</v>
      </c>
      <c r="E176" s="6">
        <f>E180</f>
        <v>1</v>
      </c>
      <c r="F176" s="34">
        <v>16185</v>
      </c>
      <c r="G176" s="34">
        <f>G180</f>
        <v>0</v>
      </c>
      <c r="H176" s="34">
        <f>H180</f>
        <v>0</v>
      </c>
    </row>
    <row r="177" spans="1:8" x14ac:dyDescent="0.25">
      <c r="A177" s="7" t="s">
        <v>277</v>
      </c>
      <c r="B177" s="8" t="s">
        <v>11</v>
      </c>
      <c r="C177" s="8" t="s">
        <v>8</v>
      </c>
      <c r="D177" s="18" t="s">
        <v>278</v>
      </c>
      <c r="E177" s="9">
        <v>14</v>
      </c>
      <c r="F177" s="35">
        <v>780</v>
      </c>
      <c r="G177" s="36"/>
      <c r="H177" s="37">
        <f>ROUND(E177*G177,2)</f>
        <v>0</v>
      </c>
    </row>
    <row r="178" spans="1:8" x14ac:dyDescent="0.25">
      <c r="A178" s="7" t="s">
        <v>279</v>
      </c>
      <c r="B178" s="8" t="s">
        <v>11</v>
      </c>
      <c r="C178" s="8" t="s">
        <v>8</v>
      </c>
      <c r="D178" s="18" t="s">
        <v>280</v>
      </c>
      <c r="E178" s="9">
        <v>14</v>
      </c>
      <c r="F178" s="35">
        <v>297.5</v>
      </c>
      <c r="G178" s="36"/>
      <c r="H178" s="37">
        <f>ROUND(E178*G178,2)</f>
        <v>0</v>
      </c>
    </row>
    <row r="179" spans="1:8" x14ac:dyDescent="0.25">
      <c r="A179" s="7" t="s">
        <v>281</v>
      </c>
      <c r="B179" s="8" t="s">
        <v>11</v>
      </c>
      <c r="C179" s="8" t="s">
        <v>8</v>
      </c>
      <c r="D179" s="18" t="s">
        <v>282</v>
      </c>
      <c r="E179" s="9">
        <v>1</v>
      </c>
      <c r="F179" s="35">
        <v>1100</v>
      </c>
      <c r="G179" s="36"/>
      <c r="H179" s="37">
        <f>ROUND(E179*G179,2)</f>
        <v>0</v>
      </c>
    </row>
    <row r="180" spans="1:8" x14ac:dyDescent="0.25">
      <c r="A180" s="12"/>
      <c r="B180" s="12"/>
      <c r="C180" s="12"/>
      <c r="D180" s="20" t="s">
        <v>283</v>
      </c>
      <c r="E180" s="15">
        <v>1</v>
      </c>
      <c r="F180" s="35">
        <v>16185</v>
      </c>
      <c r="G180" s="39">
        <f>SUM(H177:H179)</f>
        <v>0</v>
      </c>
      <c r="H180" s="39">
        <f>ROUND(E180*G180,2)</f>
        <v>0</v>
      </c>
    </row>
    <row r="181" spans="1:8" ht="0.95" customHeight="1" x14ac:dyDescent="0.25">
      <c r="A181" s="14"/>
      <c r="B181" s="14"/>
      <c r="C181" s="14"/>
      <c r="D181" s="21"/>
      <c r="E181" s="14"/>
      <c r="F181" s="27"/>
      <c r="G181" s="14"/>
      <c r="H181" s="14"/>
    </row>
    <row r="182" spans="1:8" x14ac:dyDescent="0.25">
      <c r="A182" s="12"/>
      <c r="B182" s="12"/>
      <c r="C182" s="12"/>
      <c r="D182" s="20"/>
      <c r="E182" s="15"/>
      <c r="F182" s="9"/>
      <c r="H182" s="13"/>
    </row>
    <row r="183" spans="1:8" ht="0.95" customHeight="1" x14ac:dyDescent="0.25">
      <c r="A183" s="14"/>
      <c r="B183" s="14"/>
      <c r="C183" s="14"/>
      <c r="D183" s="21"/>
      <c r="E183" s="14"/>
      <c r="F183" s="27"/>
      <c r="G183" s="14"/>
      <c r="H183" s="14"/>
    </row>
    <row r="184" spans="1:8" x14ac:dyDescent="0.25">
      <c r="A184" s="33" t="s">
        <v>292</v>
      </c>
      <c r="B184" s="33"/>
      <c r="C184" s="33"/>
      <c r="D184" s="33"/>
      <c r="E184" s="33"/>
      <c r="F184" s="33"/>
      <c r="G184" s="33"/>
      <c r="H184" s="33"/>
    </row>
    <row r="185" spans="1:8" x14ac:dyDescent="0.25">
      <c r="A185" s="33"/>
      <c r="B185" s="33"/>
      <c r="C185" s="33"/>
      <c r="D185" s="33"/>
      <c r="E185" s="33"/>
      <c r="F185" s="33"/>
      <c r="G185" s="33"/>
      <c r="H185" s="33"/>
    </row>
    <row r="187" spans="1:8" x14ac:dyDescent="0.25">
      <c r="D187" s="31" t="s">
        <v>284</v>
      </c>
      <c r="E187" s="31"/>
      <c r="F187" s="31"/>
      <c r="G187" s="31"/>
      <c r="H187" s="24">
        <f>H4+H53+H101+H125+H139+H147+H162+H166+H176</f>
        <v>0</v>
      </c>
    </row>
    <row r="188" spans="1:8" x14ac:dyDescent="0.25">
      <c r="D188" s="32" t="s">
        <v>285</v>
      </c>
      <c r="E188" s="32"/>
      <c r="F188" s="28"/>
      <c r="G188" s="30">
        <v>0.06</v>
      </c>
      <c r="H188" s="22">
        <f>H187*G188</f>
        <v>0</v>
      </c>
    </row>
    <row r="189" spans="1:8" x14ac:dyDescent="0.25">
      <c r="D189" s="32" t="s">
        <v>286</v>
      </c>
      <c r="E189" s="32"/>
      <c r="F189" s="28"/>
      <c r="G189" s="30">
        <v>0.09</v>
      </c>
      <c r="H189" s="22">
        <f>H187*G189</f>
        <v>0</v>
      </c>
    </row>
    <row r="190" spans="1:8" x14ac:dyDescent="0.25">
      <c r="D190" s="31" t="s">
        <v>294</v>
      </c>
      <c r="E190" s="31"/>
      <c r="F190" s="31"/>
      <c r="G190" s="31"/>
      <c r="H190" s="24">
        <f>H187+H188+H189</f>
        <v>0</v>
      </c>
    </row>
    <row r="191" spans="1:8" x14ac:dyDescent="0.25">
      <c r="D191" s="32" t="s">
        <v>287</v>
      </c>
      <c r="E191" s="32"/>
      <c r="F191" s="28"/>
      <c r="G191" s="23">
        <v>0.21</v>
      </c>
      <c r="H191" s="22">
        <f>H190*G191</f>
        <v>0</v>
      </c>
    </row>
    <row r="192" spans="1:8" x14ac:dyDescent="0.25">
      <c r="D192" s="31" t="s">
        <v>293</v>
      </c>
      <c r="E192" s="31"/>
      <c r="F192" s="31"/>
      <c r="G192" s="31"/>
      <c r="H192" s="24">
        <f>H190+H191</f>
        <v>0</v>
      </c>
    </row>
  </sheetData>
  <sheetProtection algorithmName="SHA-512" hashValue="OD2VbHSsfIrpa3uINkMiqb9l8HP636L7B9Wgalr9+/y6lxo8zh6WFe8NGhOAKb0KpL2cptjYCPEi6E2a4pDVCg==" saltValue="qXMqq9hyN83ScNMv+X53Bw==" spinCount="100000" sheet="1" selectLockedCells="1"/>
  <mergeCells count="7">
    <mergeCell ref="A184:H185"/>
    <mergeCell ref="D192:G192"/>
    <mergeCell ref="D187:G187"/>
    <mergeCell ref="D189:E189"/>
    <mergeCell ref="D188:E188"/>
    <mergeCell ref="D191:E191"/>
    <mergeCell ref="D190:G190"/>
  </mergeCells>
  <dataValidations count="1">
    <dataValidation type="list" allowBlank="1" showInputMessage="1" showErrorMessage="1" sqref="B4:B183" xr:uid="{76AE0BD2-ED61-404A-A233-92CBAB911AC5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Poza Eles, Alberto</dc:creator>
  <cp:lastModifiedBy>Poza Eles, Alberto</cp:lastModifiedBy>
  <dcterms:created xsi:type="dcterms:W3CDTF">2023-09-26T14:40:03Z</dcterms:created>
  <dcterms:modified xsi:type="dcterms:W3CDTF">2023-10-13T13:05:34Z</dcterms:modified>
</cp:coreProperties>
</file>