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metromadrid.net\Estamentos\Ger. Ing. de Mnto de Instalaciones\Coord. Ingenieria Operativa\Inf Comun Coordinación\INVERSION 2022\Reacondicionamiento PV L8 y L10\Pliegos - con L5\ANEXOS\"/>
    </mc:Choice>
  </mc:AlternateContent>
  <xr:revisionPtr revIDLastSave="0" documentId="13_ncr:1_{55C646FE-8E57-4A2A-9B6B-4399EE921C22}" xr6:coauthVersionLast="47" xr6:coauthVersionMax="47" xr10:uidLastSave="{00000000-0000-0000-0000-000000000000}"/>
  <bookViews>
    <workbookView xWindow="31890" yWindow="465" windowWidth="22860" windowHeight="14625" xr2:uid="{D5F08FBF-0169-464F-9427-F9909E426409}"/>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42" i="1" l="1"/>
  <c r="N701" i="1"/>
  <c r="N699" i="1"/>
  <c r="N697" i="1"/>
  <c r="N695" i="1"/>
  <c r="O695" i="1" s="1"/>
  <c r="N693" i="1"/>
  <c r="N691" i="1"/>
  <c r="N689" i="1"/>
  <c r="N685" i="1"/>
  <c r="P685" i="1" s="1"/>
  <c r="N683" i="1"/>
  <c r="N681" i="1"/>
  <c r="N679" i="1"/>
  <c r="N677" i="1"/>
  <c r="N675" i="1"/>
  <c r="P675" i="1" s="1"/>
  <c r="N673" i="1"/>
  <c r="O673" i="1" s="1"/>
  <c r="N671" i="1"/>
  <c r="N669" i="1"/>
  <c r="P669" i="1" s="1"/>
  <c r="N667" i="1"/>
  <c r="N665" i="1"/>
  <c r="N663" i="1"/>
  <c r="N661" i="1"/>
  <c r="N659" i="1"/>
  <c r="N657" i="1"/>
  <c r="O657" i="1" s="1"/>
  <c r="N655" i="1"/>
  <c r="N653" i="1"/>
  <c r="P653" i="1" s="1"/>
  <c r="N652" i="1"/>
  <c r="N650" i="1"/>
  <c r="N648" i="1"/>
  <c r="N646" i="1"/>
  <c r="N644" i="1"/>
  <c r="N642" i="1"/>
  <c r="N640" i="1"/>
  <c r="N638" i="1"/>
  <c r="P638" i="1" s="1"/>
  <c r="N634" i="1"/>
  <c r="N632" i="1"/>
  <c r="N630" i="1"/>
  <c r="N628" i="1"/>
  <c r="N626" i="1"/>
  <c r="N624" i="1"/>
  <c r="N622" i="1"/>
  <c r="O622" i="1" s="1"/>
  <c r="N620" i="1"/>
  <c r="N618" i="1"/>
  <c r="N616" i="1"/>
  <c r="N614" i="1"/>
  <c r="N612" i="1"/>
  <c r="N610" i="1"/>
  <c r="N608" i="1"/>
  <c r="N607" i="1"/>
  <c r="N605" i="1"/>
  <c r="N603" i="1"/>
  <c r="N601" i="1"/>
  <c r="N599" i="1"/>
  <c r="P599" i="1" s="1"/>
  <c r="N597" i="1"/>
  <c r="N595" i="1"/>
  <c r="P595" i="1" s="1"/>
  <c r="N593" i="1"/>
  <c r="N589" i="1"/>
  <c r="N588" i="1"/>
  <c r="N586" i="1"/>
  <c r="N584" i="1"/>
  <c r="N582" i="1"/>
  <c r="N580" i="1"/>
  <c r="N578" i="1"/>
  <c r="N576" i="1"/>
  <c r="O574" i="1"/>
  <c r="N574" i="1"/>
  <c r="P574" i="1" s="1"/>
  <c r="N572" i="1"/>
  <c r="N570" i="1"/>
  <c r="N568" i="1"/>
  <c r="N566" i="1"/>
  <c r="N564" i="1"/>
  <c r="N562" i="1"/>
  <c r="N560" i="1"/>
  <c r="N558" i="1"/>
  <c r="N556" i="1"/>
  <c r="N553" i="1"/>
  <c r="N554" i="1"/>
  <c r="N551" i="1"/>
  <c r="N549" i="1"/>
  <c r="N547" i="1"/>
  <c r="N545" i="1"/>
  <c r="N543" i="1"/>
  <c r="N541" i="1"/>
  <c r="N539" i="1"/>
  <c r="N537" i="1"/>
  <c r="N535" i="1"/>
  <c r="N533" i="1"/>
  <c r="N529" i="1"/>
  <c r="N527" i="1"/>
  <c r="O527" i="1" s="1"/>
  <c r="N525" i="1"/>
  <c r="N523" i="1"/>
  <c r="O523" i="1" s="1"/>
  <c r="N521" i="1"/>
  <c r="N519" i="1"/>
  <c r="P519" i="1" s="1"/>
  <c r="N517" i="1"/>
  <c r="N515" i="1"/>
  <c r="N513" i="1"/>
  <c r="N511" i="1"/>
  <c r="O511" i="1" s="1"/>
  <c r="N509" i="1"/>
  <c r="N507" i="1"/>
  <c r="N505" i="1"/>
  <c r="N503" i="1"/>
  <c r="P503" i="1" s="1"/>
  <c r="N501" i="1"/>
  <c r="N499" i="1"/>
  <c r="N497" i="1"/>
  <c r="N495" i="1"/>
  <c r="O495" i="1" s="1"/>
  <c r="N493" i="1"/>
  <c r="N491" i="1"/>
  <c r="O491" i="1" s="1"/>
  <c r="N489" i="1"/>
  <c r="N487" i="1"/>
  <c r="P487" i="1" s="1"/>
  <c r="N485" i="1"/>
  <c r="N483" i="1"/>
  <c r="N479" i="1"/>
  <c r="P479" i="1" s="1"/>
  <c r="N477" i="1"/>
  <c r="N475" i="1"/>
  <c r="N473" i="1"/>
  <c r="N471" i="1"/>
  <c r="N469" i="1"/>
  <c r="N467" i="1"/>
  <c r="O467" i="1" s="1"/>
  <c r="N465" i="1"/>
  <c r="N463" i="1"/>
  <c r="P463" i="1" s="1"/>
  <c r="N461" i="1"/>
  <c r="N459" i="1"/>
  <c r="N457" i="1"/>
  <c r="N455" i="1"/>
  <c r="O453" i="1"/>
  <c r="N453" i="1"/>
  <c r="P453" i="1" s="1"/>
  <c r="N451" i="1"/>
  <c r="O451" i="1" s="1"/>
  <c r="N449" i="1"/>
  <c r="N447" i="1"/>
  <c r="P447" i="1" s="1"/>
  <c r="N445" i="1"/>
  <c r="N443" i="1"/>
  <c r="N441" i="1"/>
  <c r="N439" i="1"/>
  <c r="N437" i="1"/>
  <c r="N433" i="1"/>
  <c r="N431" i="1"/>
  <c r="N429" i="1"/>
  <c r="N427" i="1"/>
  <c r="N425" i="1"/>
  <c r="N423" i="1"/>
  <c r="P421" i="1"/>
  <c r="N421" i="1"/>
  <c r="O421" i="1" s="1"/>
  <c r="N419" i="1"/>
  <c r="N417" i="1"/>
  <c r="N415" i="1"/>
  <c r="N413" i="1"/>
  <c r="N411" i="1"/>
  <c r="N409" i="1"/>
  <c r="N407" i="1"/>
  <c r="N405" i="1"/>
  <c r="N403" i="1"/>
  <c r="N401" i="1"/>
  <c r="N399" i="1"/>
  <c r="N397" i="1"/>
  <c r="N395" i="1"/>
  <c r="N393" i="1"/>
  <c r="N391" i="1"/>
  <c r="N387" i="1"/>
  <c r="N385" i="1"/>
  <c r="P385" i="1" s="1"/>
  <c r="N383" i="1"/>
  <c r="N381" i="1"/>
  <c r="P381" i="1" s="1"/>
  <c r="N379" i="1"/>
  <c r="O379" i="1" s="1"/>
  <c r="N377" i="1"/>
  <c r="N375" i="1"/>
  <c r="N373" i="1"/>
  <c r="N371" i="1"/>
  <c r="O369" i="1"/>
  <c r="Q369" i="1" s="1"/>
  <c r="N369" i="1"/>
  <c r="P369" i="1" s="1"/>
  <c r="N367" i="1"/>
  <c r="N365" i="1"/>
  <c r="P365" i="1" s="1"/>
  <c r="N363" i="1"/>
  <c r="O363" i="1" s="1"/>
  <c r="N361" i="1"/>
  <c r="N359" i="1"/>
  <c r="N357" i="1"/>
  <c r="N355" i="1"/>
  <c r="P355" i="1" s="1"/>
  <c r="N353" i="1"/>
  <c r="N351" i="1"/>
  <c r="N349" i="1"/>
  <c r="P349" i="1" s="1"/>
  <c r="N347" i="1"/>
  <c r="O347" i="1" s="1"/>
  <c r="N345" i="1"/>
  <c r="N343" i="1"/>
  <c r="N341" i="1"/>
  <c r="N339" i="1"/>
  <c r="N337" i="1"/>
  <c r="N306" i="1"/>
  <c r="N333" i="1"/>
  <c r="N331" i="1"/>
  <c r="N329" i="1"/>
  <c r="P327" i="1"/>
  <c r="N327" i="1"/>
  <c r="O327" i="1" s="1"/>
  <c r="N325" i="1"/>
  <c r="N323" i="1"/>
  <c r="N321" i="1"/>
  <c r="N319" i="1"/>
  <c r="N317" i="1"/>
  <c r="N315" i="1"/>
  <c r="N313" i="1"/>
  <c r="N311" i="1"/>
  <c r="O311" i="1" s="1"/>
  <c r="N309" i="1"/>
  <c r="N307" i="1"/>
  <c r="N304" i="1"/>
  <c r="N302" i="1"/>
  <c r="N300" i="1"/>
  <c r="P300" i="1" s="1"/>
  <c r="N298" i="1"/>
  <c r="P298" i="1" s="1"/>
  <c r="N296" i="1"/>
  <c r="N294" i="1"/>
  <c r="N292" i="1"/>
  <c r="N265" i="1"/>
  <c r="N288" i="1"/>
  <c r="N286" i="1"/>
  <c r="N284" i="1"/>
  <c r="N282" i="1"/>
  <c r="N280" i="1"/>
  <c r="N278" i="1"/>
  <c r="N276" i="1"/>
  <c r="O276" i="1" s="1"/>
  <c r="N274" i="1"/>
  <c r="N272" i="1"/>
  <c r="N270" i="1"/>
  <c r="N268" i="1"/>
  <c r="N266" i="1"/>
  <c r="N263" i="1"/>
  <c r="N261" i="1"/>
  <c r="N259" i="1"/>
  <c r="N257" i="1"/>
  <c r="N255" i="1"/>
  <c r="N253" i="1"/>
  <c r="N251" i="1"/>
  <c r="N249" i="1"/>
  <c r="N247" i="1"/>
  <c r="N245" i="1"/>
  <c r="N241" i="1"/>
  <c r="N239" i="1"/>
  <c r="O239" i="1" s="1"/>
  <c r="N237" i="1"/>
  <c r="N235" i="1"/>
  <c r="N233" i="1"/>
  <c r="N231" i="1"/>
  <c r="N229" i="1"/>
  <c r="P229" i="1" s="1"/>
  <c r="N227" i="1"/>
  <c r="N225" i="1"/>
  <c r="N223" i="1"/>
  <c r="O223" i="1" s="1"/>
  <c r="N221" i="1"/>
  <c r="N219" i="1"/>
  <c r="O219" i="1" s="1"/>
  <c r="N217" i="1"/>
  <c r="N215" i="1"/>
  <c r="N213" i="1"/>
  <c r="N211" i="1"/>
  <c r="N209" i="1"/>
  <c r="N207" i="1"/>
  <c r="N205" i="1"/>
  <c r="P203" i="1"/>
  <c r="N203" i="1"/>
  <c r="O203" i="1" s="1"/>
  <c r="N201" i="1"/>
  <c r="N199" i="1"/>
  <c r="N197" i="1"/>
  <c r="N191" i="1"/>
  <c r="N193" i="1"/>
  <c r="N189" i="1"/>
  <c r="P187" i="1"/>
  <c r="N187" i="1"/>
  <c r="O187" i="1" s="1"/>
  <c r="N185" i="1"/>
  <c r="N183" i="1"/>
  <c r="P183" i="1" s="1"/>
  <c r="N181" i="1"/>
  <c r="N179" i="1"/>
  <c r="N177" i="1"/>
  <c r="N175" i="1"/>
  <c r="N173" i="1"/>
  <c r="N171" i="1"/>
  <c r="N169" i="1"/>
  <c r="N167" i="1"/>
  <c r="P167" i="1" s="1"/>
  <c r="N165" i="1"/>
  <c r="N163" i="1"/>
  <c r="N161" i="1"/>
  <c r="N159" i="1"/>
  <c r="N157" i="1"/>
  <c r="N155" i="1"/>
  <c r="N153" i="1"/>
  <c r="N151" i="1"/>
  <c r="P151" i="1" s="1"/>
  <c r="N149" i="1"/>
  <c r="N145" i="1"/>
  <c r="P145" i="1" s="1"/>
  <c r="N143" i="1"/>
  <c r="O143" i="1" s="1"/>
  <c r="N141" i="1"/>
  <c r="N139" i="1"/>
  <c r="N137" i="1"/>
  <c r="N135" i="1"/>
  <c r="O135" i="1" s="1"/>
  <c r="O133" i="1"/>
  <c r="N133" i="1"/>
  <c r="P133" i="1" s="1"/>
  <c r="N131" i="1"/>
  <c r="N129" i="1"/>
  <c r="P129" i="1" s="1"/>
  <c r="N127" i="1"/>
  <c r="N125" i="1"/>
  <c r="N123" i="1"/>
  <c r="N121" i="1"/>
  <c r="O119" i="1"/>
  <c r="N119" i="1"/>
  <c r="P119" i="1" s="1"/>
  <c r="N117" i="1"/>
  <c r="N115" i="1"/>
  <c r="N113" i="1"/>
  <c r="P113" i="1" s="1"/>
  <c r="N111" i="1"/>
  <c r="N109" i="1"/>
  <c r="N107" i="1"/>
  <c r="N105" i="1"/>
  <c r="N103" i="1"/>
  <c r="N101" i="1"/>
  <c r="N99" i="1"/>
  <c r="N97" i="1"/>
  <c r="P97" i="1" s="1"/>
  <c r="N95" i="1"/>
  <c r="N93" i="1"/>
  <c r="N89" i="1"/>
  <c r="N87" i="1"/>
  <c r="N85" i="1"/>
  <c r="N83" i="1"/>
  <c r="P83" i="1" s="1"/>
  <c r="N81" i="1"/>
  <c r="N79" i="1"/>
  <c r="N77" i="1"/>
  <c r="N75" i="1"/>
  <c r="N73" i="1"/>
  <c r="N71" i="1"/>
  <c r="N69" i="1"/>
  <c r="N67" i="1"/>
  <c r="P67" i="1" s="1"/>
  <c r="N65" i="1"/>
  <c r="N63" i="1"/>
  <c r="N61" i="1"/>
  <c r="N59" i="1"/>
  <c r="N57" i="1"/>
  <c r="N55" i="1"/>
  <c r="N53" i="1"/>
  <c r="N51" i="1"/>
  <c r="P51" i="1" s="1"/>
  <c r="N49" i="1"/>
  <c r="N45" i="1"/>
  <c r="N43" i="1"/>
  <c r="N41" i="1"/>
  <c r="N39" i="1"/>
  <c r="N37" i="1"/>
  <c r="N35" i="1"/>
  <c r="P35" i="1" s="1"/>
  <c r="N33" i="1"/>
  <c r="N31" i="1"/>
  <c r="N29" i="1"/>
  <c r="N27" i="1"/>
  <c r="N25" i="1"/>
  <c r="N23" i="1"/>
  <c r="N21" i="1"/>
  <c r="N19" i="1"/>
  <c r="P19" i="1" s="1"/>
  <c r="N17" i="1"/>
  <c r="N15" i="1"/>
  <c r="N13" i="1"/>
  <c r="H635" i="1"/>
  <c r="I679" i="1"/>
  <c r="K679" i="1" s="1"/>
  <c r="I667" i="1"/>
  <c r="J650" i="1"/>
  <c r="J648" i="1"/>
  <c r="I644" i="1"/>
  <c r="J608" i="1"/>
  <c r="I632" i="1"/>
  <c r="K630" i="1"/>
  <c r="I630" i="1"/>
  <c r="J610" i="1"/>
  <c r="I610" i="1"/>
  <c r="J599" i="1"/>
  <c r="K599" i="1" s="1"/>
  <c r="I593" i="1"/>
  <c r="I553" i="1"/>
  <c r="K553" i="1" s="1"/>
  <c r="J586" i="1"/>
  <c r="K586" i="1" s="1"/>
  <c r="J549" i="1"/>
  <c r="I549" i="1"/>
  <c r="I533" i="1"/>
  <c r="J511" i="1"/>
  <c r="I511" i="1"/>
  <c r="K511" i="1" s="1"/>
  <c r="I509" i="1"/>
  <c r="K509" i="1" s="1"/>
  <c r="I495" i="1"/>
  <c r="K495" i="1" s="1"/>
  <c r="J489" i="1"/>
  <c r="I467" i="1"/>
  <c r="K467" i="1" s="1"/>
  <c r="I453" i="1"/>
  <c r="J451" i="1"/>
  <c r="J449" i="1"/>
  <c r="J429" i="1"/>
  <c r="I429" i="1"/>
  <c r="J413" i="1"/>
  <c r="J411" i="1"/>
  <c r="K411" i="1" s="1"/>
  <c r="J387" i="1"/>
  <c r="K387" i="1" s="1"/>
  <c r="J369" i="1"/>
  <c r="I369" i="1"/>
  <c r="I349" i="1"/>
  <c r="J347" i="1"/>
  <c r="J345" i="1"/>
  <c r="K345" i="1" s="1"/>
  <c r="J333" i="1"/>
  <c r="I333" i="1"/>
  <c r="J331" i="1"/>
  <c r="I319" i="1"/>
  <c r="J317" i="1"/>
  <c r="I317" i="1"/>
  <c r="I311" i="1"/>
  <c r="J302" i="1"/>
  <c r="I302" i="1"/>
  <c r="K302" i="1" s="1"/>
  <c r="J300" i="1"/>
  <c r="I296" i="1"/>
  <c r="I288" i="1"/>
  <c r="I282" i="1"/>
  <c r="K282" i="1" s="1"/>
  <c r="J280" i="1"/>
  <c r="I280" i="1"/>
  <c r="J266" i="1"/>
  <c r="I266" i="1"/>
  <c r="K266" i="1" s="1"/>
  <c r="J263" i="1"/>
  <c r="J257" i="1"/>
  <c r="I251" i="1"/>
  <c r="J249" i="1"/>
  <c r="I249" i="1"/>
  <c r="K249" i="1" s="1"/>
  <c r="J233" i="1"/>
  <c r="K233" i="1" s="1"/>
  <c r="I233" i="1"/>
  <c r="J231" i="1"/>
  <c r="I219" i="1"/>
  <c r="K219" i="1" s="1"/>
  <c r="J217" i="1"/>
  <c r="I217" i="1"/>
  <c r="J203" i="1"/>
  <c r="I203" i="1"/>
  <c r="K203" i="1" s="1"/>
  <c r="J201" i="1"/>
  <c r="K201" i="1" s="1"/>
  <c r="I193" i="1"/>
  <c r="J185" i="1"/>
  <c r="I185" i="1"/>
  <c r="J183" i="1"/>
  <c r="I179" i="1"/>
  <c r="J177" i="1"/>
  <c r="I171" i="1"/>
  <c r="J169" i="1"/>
  <c r="K169" i="1" s="1"/>
  <c r="I169" i="1"/>
  <c r="J163" i="1"/>
  <c r="I163" i="1"/>
  <c r="J155" i="1"/>
  <c r="I155" i="1"/>
  <c r="J153" i="1"/>
  <c r="K153" i="1" s="1"/>
  <c r="J145" i="1"/>
  <c r="K145" i="1" s="1"/>
  <c r="I145" i="1"/>
  <c r="J137" i="1"/>
  <c r="I137" i="1"/>
  <c r="J131" i="1"/>
  <c r="I131" i="1"/>
  <c r="K131" i="1" s="1"/>
  <c r="J129" i="1"/>
  <c r="J117" i="1"/>
  <c r="I117" i="1"/>
  <c r="J115" i="1"/>
  <c r="I111" i="1"/>
  <c r="J103" i="1"/>
  <c r="I103" i="1"/>
  <c r="J101" i="1"/>
  <c r="K101" i="1" s="1"/>
  <c r="I95" i="1"/>
  <c r="J87" i="1"/>
  <c r="I87" i="1"/>
  <c r="J85" i="1"/>
  <c r="J79" i="1"/>
  <c r="I79" i="1"/>
  <c r="K79" i="1" s="1"/>
  <c r="J77" i="1"/>
  <c r="J71" i="1"/>
  <c r="J65" i="1"/>
  <c r="I65" i="1"/>
  <c r="K65" i="1" s="1"/>
  <c r="J63" i="1"/>
  <c r="J57" i="1"/>
  <c r="J51" i="1"/>
  <c r="I51" i="1"/>
  <c r="J49" i="1"/>
  <c r="I35" i="1"/>
  <c r="K35" i="1" s="1"/>
  <c r="J33" i="1"/>
  <c r="I33" i="1"/>
  <c r="J21" i="1"/>
  <c r="I21" i="1"/>
  <c r="K21" i="1" s="1"/>
  <c r="J19" i="1"/>
  <c r="I15" i="1"/>
  <c r="J13" i="1"/>
  <c r="I13" i="1"/>
  <c r="N11" i="1"/>
  <c r="N9" i="1"/>
  <c r="N7" i="1"/>
  <c r="H701" i="1"/>
  <c r="H699" i="1"/>
  <c r="I699" i="1" s="1"/>
  <c r="H697" i="1"/>
  <c r="H695" i="1"/>
  <c r="I695" i="1" s="1"/>
  <c r="H693" i="1"/>
  <c r="J693" i="1" s="1"/>
  <c r="H691" i="1"/>
  <c r="H689" i="1"/>
  <c r="H685" i="1"/>
  <c r="I685" i="1" s="1"/>
  <c r="H683" i="1"/>
  <c r="H681" i="1"/>
  <c r="J681" i="1" s="1"/>
  <c r="H679" i="1"/>
  <c r="J679" i="1" s="1"/>
  <c r="H677" i="1"/>
  <c r="H675" i="1"/>
  <c r="H673" i="1"/>
  <c r="I673" i="1" s="1"/>
  <c r="H671" i="1"/>
  <c r="H669" i="1"/>
  <c r="H667" i="1"/>
  <c r="H665" i="1"/>
  <c r="J665" i="1" s="1"/>
  <c r="H663" i="1"/>
  <c r="H661" i="1"/>
  <c r="H659" i="1"/>
  <c r="I659" i="1" s="1"/>
  <c r="H657" i="1"/>
  <c r="I657" i="1" s="1"/>
  <c r="H655" i="1"/>
  <c r="H653" i="1"/>
  <c r="H652" i="1"/>
  <c r="I652" i="1" s="1"/>
  <c r="H650" i="1"/>
  <c r="I650" i="1" s="1"/>
  <c r="H648" i="1"/>
  <c r="I648" i="1" s="1"/>
  <c r="H646" i="1"/>
  <c r="H644" i="1"/>
  <c r="J644" i="1" s="1"/>
  <c r="H642" i="1"/>
  <c r="I642" i="1" s="1"/>
  <c r="H640" i="1"/>
  <c r="H638" i="1"/>
  <c r="H634" i="1"/>
  <c r="H632" i="1"/>
  <c r="H630" i="1"/>
  <c r="J630" i="1" s="1"/>
  <c r="H628" i="1"/>
  <c r="H626" i="1"/>
  <c r="H624" i="1"/>
  <c r="J624" i="1" s="1"/>
  <c r="H622" i="1"/>
  <c r="H620" i="1"/>
  <c r="H618" i="1"/>
  <c r="H616" i="1"/>
  <c r="I616" i="1" s="1"/>
  <c r="H614" i="1"/>
  <c r="H612" i="1"/>
  <c r="H610" i="1"/>
  <c r="H608" i="1"/>
  <c r="I608" i="1" s="1"/>
  <c r="H607" i="1"/>
  <c r="H605" i="1"/>
  <c r="H603" i="1"/>
  <c r="H601" i="1"/>
  <c r="J601" i="1" s="1"/>
  <c r="H599" i="1"/>
  <c r="I599" i="1" s="1"/>
  <c r="H597" i="1"/>
  <c r="I597" i="1" s="1"/>
  <c r="H595" i="1"/>
  <c r="H593" i="1"/>
  <c r="H589" i="1"/>
  <c r="H588" i="1"/>
  <c r="H586" i="1"/>
  <c r="I586" i="1" s="1"/>
  <c r="H584" i="1"/>
  <c r="J584" i="1" s="1"/>
  <c r="H582" i="1"/>
  <c r="H580" i="1"/>
  <c r="H578" i="1"/>
  <c r="I578" i="1" s="1"/>
  <c r="H576" i="1"/>
  <c r="I576" i="1" s="1"/>
  <c r="H574" i="1"/>
  <c r="H572" i="1"/>
  <c r="H570" i="1"/>
  <c r="J570" i="1" s="1"/>
  <c r="H568" i="1"/>
  <c r="H566" i="1"/>
  <c r="H564" i="1"/>
  <c r="I564" i="1" s="1"/>
  <c r="H562" i="1"/>
  <c r="I562" i="1" s="1"/>
  <c r="H560" i="1"/>
  <c r="H558" i="1"/>
  <c r="H556" i="1"/>
  <c r="H554" i="1"/>
  <c r="H553" i="1"/>
  <c r="J553" i="1" s="1"/>
  <c r="H551" i="1"/>
  <c r="H549" i="1"/>
  <c r="H547" i="1"/>
  <c r="H545" i="1"/>
  <c r="H543" i="1"/>
  <c r="H541" i="1"/>
  <c r="H539" i="1"/>
  <c r="H537" i="1"/>
  <c r="H535" i="1"/>
  <c r="J535" i="1" s="1"/>
  <c r="H533" i="1"/>
  <c r="H529" i="1"/>
  <c r="H527" i="1"/>
  <c r="H525" i="1"/>
  <c r="I525" i="1" s="1"/>
  <c r="H523" i="1"/>
  <c r="H521" i="1"/>
  <c r="H519" i="1"/>
  <c r="I519" i="1" s="1"/>
  <c r="H517" i="1"/>
  <c r="I517" i="1" s="1"/>
  <c r="H515" i="1"/>
  <c r="H513" i="1"/>
  <c r="H511" i="1"/>
  <c r="H509" i="1"/>
  <c r="J509" i="1" s="1"/>
  <c r="H507" i="1"/>
  <c r="H505" i="1"/>
  <c r="H503" i="1"/>
  <c r="I503" i="1" s="1"/>
  <c r="H501" i="1"/>
  <c r="I501" i="1" s="1"/>
  <c r="H499" i="1"/>
  <c r="H497" i="1"/>
  <c r="J497" i="1" s="1"/>
  <c r="H495" i="1"/>
  <c r="J495" i="1" s="1"/>
  <c r="H493" i="1"/>
  <c r="H491" i="1"/>
  <c r="H489" i="1"/>
  <c r="I489" i="1" s="1"/>
  <c r="H487" i="1"/>
  <c r="H485" i="1"/>
  <c r="H483" i="1"/>
  <c r="H479" i="1"/>
  <c r="J479" i="1" s="1"/>
  <c r="H477" i="1"/>
  <c r="H475" i="1"/>
  <c r="H473" i="1"/>
  <c r="J473" i="1" s="1"/>
  <c r="H471" i="1"/>
  <c r="H469" i="1"/>
  <c r="H467" i="1"/>
  <c r="J467" i="1" s="1"/>
  <c r="H465" i="1"/>
  <c r="I465" i="1" s="1"/>
  <c r="H463" i="1"/>
  <c r="H461" i="1"/>
  <c r="H459" i="1"/>
  <c r="H457" i="1"/>
  <c r="H455" i="1"/>
  <c r="H453" i="1"/>
  <c r="J453" i="1" s="1"/>
  <c r="H451" i="1"/>
  <c r="I451" i="1" s="1"/>
  <c r="H449" i="1"/>
  <c r="I449" i="1" s="1"/>
  <c r="H447" i="1"/>
  <c r="H445" i="1"/>
  <c r="J445" i="1" s="1"/>
  <c r="H443" i="1"/>
  <c r="H441" i="1"/>
  <c r="H439" i="1"/>
  <c r="H437" i="1"/>
  <c r="J437" i="1" s="1"/>
  <c r="H433" i="1"/>
  <c r="H431" i="1"/>
  <c r="H429" i="1"/>
  <c r="H427" i="1"/>
  <c r="J427" i="1" s="1"/>
  <c r="H425" i="1"/>
  <c r="H423" i="1"/>
  <c r="H421" i="1"/>
  <c r="H419" i="1"/>
  <c r="I419" i="1" s="1"/>
  <c r="H417" i="1"/>
  <c r="H415" i="1"/>
  <c r="J415" i="1" s="1"/>
  <c r="H413" i="1"/>
  <c r="I413" i="1" s="1"/>
  <c r="H411" i="1"/>
  <c r="I411" i="1" s="1"/>
  <c r="H409" i="1"/>
  <c r="H407" i="1"/>
  <c r="I407" i="1" s="1"/>
  <c r="H405" i="1"/>
  <c r="H403" i="1"/>
  <c r="H401" i="1"/>
  <c r="H399" i="1"/>
  <c r="J399" i="1" s="1"/>
  <c r="H397" i="1"/>
  <c r="J397" i="1" s="1"/>
  <c r="H395" i="1"/>
  <c r="H393" i="1"/>
  <c r="H391" i="1"/>
  <c r="H387" i="1"/>
  <c r="I387" i="1" s="1"/>
  <c r="H385" i="1"/>
  <c r="H383" i="1"/>
  <c r="I383" i="1" s="1"/>
  <c r="H381" i="1"/>
  <c r="I381" i="1" s="1"/>
  <c r="H379" i="1"/>
  <c r="H377" i="1"/>
  <c r="J377" i="1" s="1"/>
  <c r="H375" i="1"/>
  <c r="H373" i="1"/>
  <c r="H371" i="1"/>
  <c r="H369" i="1"/>
  <c r="H367" i="1"/>
  <c r="H365" i="1"/>
  <c r="I365" i="1" s="1"/>
  <c r="H363" i="1"/>
  <c r="J363" i="1" s="1"/>
  <c r="H361" i="1"/>
  <c r="I361" i="1" s="1"/>
  <c r="H359" i="1"/>
  <c r="H357" i="1"/>
  <c r="I357" i="1" s="1"/>
  <c r="H355" i="1"/>
  <c r="J355" i="1" s="1"/>
  <c r="H353" i="1"/>
  <c r="J353" i="1" s="1"/>
  <c r="H351" i="1"/>
  <c r="I351" i="1" s="1"/>
  <c r="H349" i="1"/>
  <c r="J349" i="1" s="1"/>
  <c r="H347" i="1"/>
  <c r="I347" i="1" s="1"/>
  <c r="H345" i="1"/>
  <c r="I345" i="1" s="1"/>
  <c r="H343" i="1"/>
  <c r="H341" i="1"/>
  <c r="H339" i="1"/>
  <c r="J339" i="1" s="1"/>
  <c r="H337" i="1"/>
  <c r="I337" i="1" s="1"/>
  <c r="H333" i="1"/>
  <c r="K333" i="1" s="1"/>
  <c r="H331" i="1"/>
  <c r="I331" i="1" s="1"/>
  <c r="K331" i="1" s="1"/>
  <c r="H329" i="1"/>
  <c r="J329" i="1" s="1"/>
  <c r="H327" i="1"/>
  <c r="J327" i="1" s="1"/>
  <c r="H325" i="1"/>
  <c r="I325" i="1" s="1"/>
  <c r="H323" i="1"/>
  <c r="I323" i="1" s="1"/>
  <c r="H321" i="1"/>
  <c r="H319" i="1"/>
  <c r="H317" i="1"/>
  <c r="H315" i="1"/>
  <c r="J315" i="1" s="1"/>
  <c r="H313" i="1"/>
  <c r="J313" i="1" s="1"/>
  <c r="H311" i="1"/>
  <c r="J311" i="1" s="1"/>
  <c r="H309" i="1"/>
  <c r="J309" i="1" s="1"/>
  <c r="H307" i="1"/>
  <c r="H306" i="1"/>
  <c r="H304" i="1"/>
  <c r="H302" i="1"/>
  <c r="H300" i="1"/>
  <c r="I300" i="1" s="1"/>
  <c r="K300" i="1" s="1"/>
  <c r="H298" i="1"/>
  <c r="J298" i="1" s="1"/>
  <c r="H296" i="1"/>
  <c r="H294" i="1"/>
  <c r="J294" i="1" s="1"/>
  <c r="H292" i="1"/>
  <c r="H288" i="1"/>
  <c r="H286" i="1"/>
  <c r="J286" i="1" s="1"/>
  <c r="H284" i="1"/>
  <c r="J284" i="1" s="1"/>
  <c r="H282" i="1"/>
  <c r="J282" i="1" s="1"/>
  <c r="H280" i="1"/>
  <c r="H278" i="1"/>
  <c r="J278" i="1" s="1"/>
  <c r="H276" i="1"/>
  <c r="H274" i="1"/>
  <c r="H272" i="1"/>
  <c r="I272" i="1" s="1"/>
  <c r="H270" i="1"/>
  <c r="J270" i="1" s="1"/>
  <c r="H268" i="1"/>
  <c r="J268" i="1" s="1"/>
  <c r="H266" i="1"/>
  <c r="H265" i="1"/>
  <c r="H263" i="1"/>
  <c r="I263" i="1" s="1"/>
  <c r="H261" i="1"/>
  <c r="H259" i="1"/>
  <c r="I259" i="1" s="1"/>
  <c r="H257" i="1"/>
  <c r="I257" i="1" s="1"/>
  <c r="K257" i="1" s="1"/>
  <c r="H255" i="1"/>
  <c r="J255" i="1" s="1"/>
  <c r="H253" i="1"/>
  <c r="J253" i="1" s="1"/>
  <c r="H251" i="1"/>
  <c r="J251" i="1" s="1"/>
  <c r="H249" i="1"/>
  <c r="H247" i="1"/>
  <c r="J247" i="1" s="1"/>
  <c r="H245" i="1"/>
  <c r="H241" i="1"/>
  <c r="H239" i="1"/>
  <c r="I239" i="1" s="1"/>
  <c r="H237" i="1"/>
  <c r="J237" i="1" s="1"/>
  <c r="H235" i="1"/>
  <c r="J235" i="1" s="1"/>
  <c r="H233" i="1"/>
  <c r="H231" i="1"/>
  <c r="I231" i="1" s="1"/>
  <c r="H229" i="1"/>
  <c r="J229" i="1" s="1"/>
  <c r="H227" i="1"/>
  <c r="I227" i="1" s="1"/>
  <c r="H225" i="1"/>
  <c r="I225" i="1" s="1"/>
  <c r="H223" i="1"/>
  <c r="H221" i="1"/>
  <c r="J221" i="1" s="1"/>
  <c r="H219" i="1"/>
  <c r="J219" i="1" s="1"/>
  <c r="H217" i="1"/>
  <c r="H215" i="1"/>
  <c r="J215" i="1" s="1"/>
  <c r="H213" i="1"/>
  <c r="J213" i="1" s="1"/>
  <c r="H211" i="1"/>
  <c r="H209" i="1"/>
  <c r="I209" i="1" s="1"/>
  <c r="H207" i="1"/>
  <c r="H205" i="1"/>
  <c r="J205" i="1" s="1"/>
  <c r="H203" i="1"/>
  <c r="H201" i="1"/>
  <c r="I201" i="1" s="1"/>
  <c r="H199" i="1"/>
  <c r="J199" i="1" s="1"/>
  <c r="H197" i="1"/>
  <c r="J197" i="1" s="1"/>
  <c r="H193" i="1"/>
  <c r="J193" i="1" s="1"/>
  <c r="K193" i="1" s="1"/>
  <c r="H191" i="1"/>
  <c r="I191" i="1" s="1"/>
  <c r="H189" i="1"/>
  <c r="H187" i="1"/>
  <c r="J187" i="1" s="1"/>
  <c r="H185" i="1"/>
  <c r="H183" i="1"/>
  <c r="I183" i="1" s="1"/>
  <c r="H181" i="1"/>
  <c r="J181" i="1" s="1"/>
  <c r="H179" i="1"/>
  <c r="H177" i="1"/>
  <c r="I177" i="1" s="1"/>
  <c r="K177" i="1" s="1"/>
  <c r="H175" i="1"/>
  <c r="H173" i="1"/>
  <c r="H171" i="1"/>
  <c r="J171" i="1" s="1"/>
  <c r="H169" i="1"/>
  <c r="H167" i="1"/>
  <c r="J167" i="1" s="1"/>
  <c r="H165" i="1"/>
  <c r="J165" i="1" s="1"/>
  <c r="H163" i="1"/>
  <c r="K163" i="1" s="1"/>
  <c r="H161" i="1"/>
  <c r="I161" i="1" s="1"/>
  <c r="H159" i="1"/>
  <c r="H157" i="1"/>
  <c r="H155" i="1"/>
  <c r="H153" i="1"/>
  <c r="I153" i="1" s="1"/>
  <c r="H151" i="1"/>
  <c r="J151" i="1" s="1"/>
  <c r="H149" i="1"/>
  <c r="I149" i="1" s="1"/>
  <c r="H145" i="1"/>
  <c r="H143" i="1"/>
  <c r="H141" i="1"/>
  <c r="H139" i="1"/>
  <c r="J139" i="1" s="1"/>
  <c r="H137" i="1"/>
  <c r="H135" i="1"/>
  <c r="H133" i="1"/>
  <c r="J133" i="1" s="1"/>
  <c r="H131" i="1"/>
  <c r="H129" i="1"/>
  <c r="I129" i="1" s="1"/>
  <c r="K129" i="1" s="1"/>
  <c r="H127" i="1"/>
  <c r="H125" i="1"/>
  <c r="J125" i="1" s="1"/>
  <c r="H123" i="1"/>
  <c r="J123" i="1" s="1"/>
  <c r="H121" i="1"/>
  <c r="J121" i="1" s="1"/>
  <c r="H119" i="1"/>
  <c r="H117" i="1"/>
  <c r="H115" i="1"/>
  <c r="I115" i="1" s="1"/>
  <c r="K115" i="1" s="1"/>
  <c r="H113" i="1"/>
  <c r="J113" i="1" s="1"/>
  <c r="H111" i="1"/>
  <c r="H109" i="1"/>
  <c r="J109" i="1" s="1"/>
  <c r="H107" i="1"/>
  <c r="H105" i="1"/>
  <c r="J105" i="1" s="1"/>
  <c r="H103" i="1"/>
  <c r="K103" i="1" s="1"/>
  <c r="H101" i="1"/>
  <c r="I101" i="1" s="1"/>
  <c r="H99" i="1"/>
  <c r="J99" i="1" s="1"/>
  <c r="H97" i="1"/>
  <c r="J97" i="1" s="1"/>
  <c r="H95" i="1"/>
  <c r="J95" i="1" s="1"/>
  <c r="H93" i="1"/>
  <c r="H89" i="1"/>
  <c r="H87" i="1"/>
  <c r="K87" i="1" s="1"/>
  <c r="H85" i="1"/>
  <c r="I85" i="1" s="1"/>
  <c r="K85" i="1" s="1"/>
  <c r="H83" i="1"/>
  <c r="J83" i="1" s="1"/>
  <c r="H81" i="1"/>
  <c r="J81" i="1" s="1"/>
  <c r="H79" i="1"/>
  <c r="H77" i="1"/>
  <c r="I77" i="1" s="1"/>
  <c r="H75" i="1"/>
  <c r="H73" i="1"/>
  <c r="H71" i="1"/>
  <c r="I71" i="1" s="1"/>
  <c r="K71" i="1" s="1"/>
  <c r="H69" i="1"/>
  <c r="J69" i="1" s="1"/>
  <c r="H67" i="1"/>
  <c r="J67" i="1" s="1"/>
  <c r="H65" i="1"/>
  <c r="H63" i="1"/>
  <c r="I63" i="1" s="1"/>
  <c r="K63" i="1" s="1"/>
  <c r="H61" i="1"/>
  <c r="H59" i="1"/>
  <c r="H57" i="1"/>
  <c r="H55" i="1"/>
  <c r="H53" i="1"/>
  <c r="J53" i="1" s="1"/>
  <c r="H51" i="1"/>
  <c r="H49" i="1"/>
  <c r="H45" i="1"/>
  <c r="J45" i="1" s="1"/>
  <c r="H43" i="1"/>
  <c r="I43" i="1" s="1"/>
  <c r="H41" i="1"/>
  <c r="I41" i="1" s="1"/>
  <c r="H39" i="1"/>
  <c r="H37" i="1"/>
  <c r="J37" i="1" s="1"/>
  <c r="H35" i="1"/>
  <c r="J35" i="1" s="1"/>
  <c r="H33" i="1"/>
  <c r="H31" i="1"/>
  <c r="H29" i="1"/>
  <c r="J29" i="1" s="1"/>
  <c r="H27" i="1"/>
  <c r="H25" i="1"/>
  <c r="H23" i="1"/>
  <c r="H21" i="1"/>
  <c r="H19" i="1"/>
  <c r="I19" i="1" s="1"/>
  <c r="H17" i="1"/>
  <c r="J17" i="1" s="1"/>
  <c r="H15" i="1"/>
  <c r="H13" i="1"/>
  <c r="H11" i="1"/>
  <c r="H9" i="1"/>
  <c r="H7" i="1"/>
  <c r="N334" i="1" l="1"/>
  <c r="O599" i="1"/>
  <c r="P491" i="1"/>
  <c r="P695" i="1"/>
  <c r="N242" i="1"/>
  <c r="N289" i="1"/>
  <c r="P311" i="1"/>
  <c r="O385" i="1"/>
  <c r="Q385" i="1" s="1"/>
  <c r="Q119" i="1"/>
  <c r="Q599" i="1"/>
  <c r="Q133" i="1"/>
  <c r="K309" i="1"/>
  <c r="K95" i="1"/>
  <c r="P353" i="1"/>
  <c r="O353" i="1"/>
  <c r="P339" i="1"/>
  <c r="O339" i="1"/>
  <c r="O405" i="1"/>
  <c r="P405" i="1"/>
  <c r="Q405" i="1" s="1"/>
  <c r="N530" i="1"/>
  <c r="I7" i="1"/>
  <c r="K7" i="1" s="1"/>
  <c r="J23" i="1"/>
  <c r="I23" i="1"/>
  <c r="K23" i="1" s="1"/>
  <c r="J39" i="1"/>
  <c r="I39" i="1"/>
  <c r="K73" i="1"/>
  <c r="J73" i="1"/>
  <c r="J89" i="1"/>
  <c r="I89" i="1"/>
  <c r="K89" i="1" s="1"/>
  <c r="J107" i="1"/>
  <c r="I107" i="1"/>
  <c r="K107" i="1" s="1"/>
  <c r="J157" i="1"/>
  <c r="I157" i="1"/>
  <c r="J173" i="1"/>
  <c r="I173" i="1"/>
  <c r="J189" i="1"/>
  <c r="I189" i="1"/>
  <c r="K189" i="1" s="1"/>
  <c r="J207" i="1"/>
  <c r="I207" i="1"/>
  <c r="K207" i="1" s="1"/>
  <c r="J223" i="1"/>
  <c r="I223" i="1"/>
  <c r="J306" i="1"/>
  <c r="I306" i="1"/>
  <c r="K306" i="1" s="1"/>
  <c r="J321" i="1"/>
  <c r="I321" i="1"/>
  <c r="K321" i="1" s="1"/>
  <c r="J371" i="1"/>
  <c r="I371" i="1"/>
  <c r="J405" i="1"/>
  <c r="I405" i="1"/>
  <c r="I421" i="1"/>
  <c r="J421" i="1"/>
  <c r="J439" i="1"/>
  <c r="I439" i="1"/>
  <c r="K439" i="1" s="1"/>
  <c r="J455" i="1"/>
  <c r="K455" i="1" s="1"/>
  <c r="I455" i="1"/>
  <c r="I471" i="1"/>
  <c r="J505" i="1"/>
  <c r="I505" i="1"/>
  <c r="J521" i="1"/>
  <c r="K521" i="1" s="1"/>
  <c r="I521" i="1"/>
  <c r="I539" i="1"/>
  <c r="J539" i="1"/>
  <c r="J554" i="1"/>
  <c r="I554" i="1"/>
  <c r="K554" i="1" s="1"/>
  <c r="J603" i="1"/>
  <c r="I603" i="1"/>
  <c r="K603" i="1" s="1"/>
  <c r="J618" i="1"/>
  <c r="I618" i="1"/>
  <c r="K618" i="1" s="1"/>
  <c r="J634" i="1"/>
  <c r="I634" i="1"/>
  <c r="K634" i="1" s="1"/>
  <c r="K667" i="1"/>
  <c r="J683" i="1"/>
  <c r="I683" i="1"/>
  <c r="K683" i="1" s="1"/>
  <c r="I701" i="1"/>
  <c r="J701" i="1"/>
  <c r="K33" i="1"/>
  <c r="I57" i="1"/>
  <c r="K57" i="1" s="1"/>
  <c r="I73" i="1"/>
  <c r="K155" i="1"/>
  <c r="K217" i="1"/>
  <c r="J239" i="1"/>
  <c r="K239" i="1" s="1"/>
  <c r="K280" i="1"/>
  <c r="I339" i="1"/>
  <c r="K339" i="1" s="1"/>
  <c r="I570" i="1"/>
  <c r="K570" i="1" s="1"/>
  <c r="J667" i="1"/>
  <c r="P276" i="1"/>
  <c r="P307" i="1"/>
  <c r="O307" i="1"/>
  <c r="Q307" i="1" s="1"/>
  <c r="P317" i="1"/>
  <c r="O317" i="1"/>
  <c r="J59" i="1"/>
  <c r="I59" i="1"/>
  <c r="K59" i="1" s="1"/>
  <c r="J159" i="1"/>
  <c r="I159" i="1"/>
  <c r="H334" i="1"/>
  <c r="J292" i="1"/>
  <c r="I292" i="1"/>
  <c r="J457" i="1"/>
  <c r="I457" i="1"/>
  <c r="K457" i="1" s="1"/>
  <c r="J507" i="1"/>
  <c r="I507" i="1"/>
  <c r="J572" i="1"/>
  <c r="K572" i="1" s="1"/>
  <c r="J653" i="1"/>
  <c r="I653" i="1"/>
  <c r="K653" i="1" s="1"/>
  <c r="I572" i="1"/>
  <c r="P697" i="1"/>
  <c r="N702" i="1"/>
  <c r="J143" i="1"/>
  <c r="I143" i="1"/>
  <c r="J261" i="1"/>
  <c r="I261" i="1"/>
  <c r="I359" i="1"/>
  <c r="J359" i="1"/>
  <c r="J459" i="1"/>
  <c r="I459" i="1"/>
  <c r="K459" i="1" s="1"/>
  <c r="J589" i="1"/>
  <c r="I589" i="1"/>
  <c r="K589" i="1" s="1"/>
  <c r="J640" i="1"/>
  <c r="I640" i="1"/>
  <c r="K640" i="1" s="1"/>
  <c r="K137" i="1"/>
  <c r="P117" i="1"/>
  <c r="O117" i="1"/>
  <c r="O171" i="1"/>
  <c r="Q171" i="1" s="1"/>
  <c r="P171" i="1"/>
  <c r="K263" i="1"/>
  <c r="K445" i="1"/>
  <c r="J41" i="1"/>
  <c r="K41" i="1" s="1"/>
  <c r="I123" i="1"/>
  <c r="K123" i="1" s="1"/>
  <c r="I139" i="1"/>
  <c r="K139" i="1" s="1"/>
  <c r="K183" i="1"/>
  <c r="J225" i="1"/>
  <c r="K225" i="1" s="1"/>
  <c r="J288" i="1"/>
  <c r="K288" i="1" s="1"/>
  <c r="I309" i="1"/>
  <c r="J325" i="1"/>
  <c r="K325" i="1" s="1"/>
  <c r="K349" i="1"/>
  <c r="J407" i="1"/>
  <c r="K407" i="1" s="1"/>
  <c r="J652" i="1"/>
  <c r="K652" i="1" s="1"/>
  <c r="N90" i="1"/>
  <c r="O63" i="1"/>
  <c r="Q63" i="1" s="1"/>
  <c r="P63" i="1"/>
  <c r="O79" i="1"/>
  <c r="P79" i="1"/>
  <c r="K171" i="1"/>
  <c r="H146" i="1"/>
  <c r="J93" i="1"/>
  <c r="I93" i="1"/>
  <c r="K93" i="1" s="1"/>
  <c r="J341" i="1"/>
  <c r="K341" i="1" s="1"/>
  <c r="I341" i="1"/>
  <c r="I391" i="1"/>
  <c r="H434" i="1"/>
  <c r="I541" i="1"/>
  <c r="J541" i="1"/>
  <c r="K541" i="1" s="1"/>
  <c r="J588" i="1"/>
  <c r="I588" i="1"/>
  <c r="K588" i="1" s="1"/>
  <c r="H686" i="1"/>
  <c r="J638" i="1"/>
  <c r="I638" i="1"/>
  <c r="K638" i="1" s="1"/>
  <c r="N46" i="1"/>
  <c r="P7" i="1"/>
  <c r="O7" i="1"/>
  <c r="K77" i="1"/>
  <c r="J111" i="1"/>
  <c r="K111" i="1" s="1"/>
  <c r="H289" i="1"/>
  <c r="I245" i="1"/>
  <c r="J245" i="1"/>
  <c r="K245" i="1" s="1"/>
  <c r="I375" i="1"/>
  <c r="J375" i="1"/>
  <c r="K375" i="1" s="1"/>
  <c r="J425" i="1"/>
  <c r="I425" i="1"/>
  <c r="K425" i="1" s="1"/>
  <c r="J475" i="1"/>
  <c r="I475" i="1"/>
  <c r="K475" i="1" s="1"/>
  <c r="J543" i="1"/>
  <c r="I543" i="1"/>
  <c r="J622" i="1"/>
  <c r="K622" i="1" s="1"/>
  <c r="I622" i="1"/>
  <c r="H702" i="1"/>
  <c r="J689" i="1"/>
  <c r="I689" i="1"/>
  <c r="K689" i="1" s="1"/>
  <c r="J391" i="1"/>
  <c r="J685" i="1"/>
  <c r="K31" i="1"/>
  <c r="I27" i="1"/>
  <c r="K27" i="1" s="1"/>
  <c r="K143" i="1"/>
  <c r="J209" i="1"/>
  <c r="K209" i="1" s="1"/>
  <c r="J272" i="1"/>
  <c r="K272" i="1" s="1"/>
  <c r="I355" i="1"/>
  <c r="K355" i="1" s="1"/>
  <c r="J471" i="1"/>
  <c r="K471" i="1" s="1"/>
  <c r="J525" i="1"/>
  <c r="K525" i="1" s="1"/>
  <c r="H46" i="1"/>
  <c r="P659" i="1"/>
  <c r="O659" i="1"/>
  <c r="K25" i="1"/>
  <c r="J25" i="1"/>
  <c r="I25" i="1"/>
  <c r="J307" i="1"/>
  <c r="I307" i="1"/>
  <c r="J441" i="1"/>
  <c r="I441" i="1"/>
  <c r="K441" i="1" s="1"/>
  <c r="J523" i="1"/>
  <c r="I523" i="1"/>
  <c r="K523" i="1" s="1"/>
  <c r="I605" i="1"/>
  <c r="K605" i="1" s="1"/>
  <c r="J605" i="1"/>
  <c r="K685" i="1"/>
  <c r="I241" i="1"/>
  <c r="K241" i="1" s="1"/>
  <c r="J323" i="1"/>
  <c r="K323" i="1" s="1"/>
  <c r="O155" i="1"/>
  <c r="P155" i="1"/>
  <c r="J11" i="1"/>
  <c r="I11" i="1"/>
  <c r="K11" i="1" s="1"/>
  <c r="J61" i="1"/>
  <c r="I61" i="1"/>
  <c r="K127" i="1"/>
  <c r="J127" i="1"/>
  <c r="I127" i="1"/>
  <c r="K211" i="1"/>
  <c r="J276" i="1"/>
  <c r="I276" i="1"/>
  <c r="K276" i="1" s="1"/>
  <c r="J343" i="1"/>
  <c r="K343" i="1" s="1"/>
  <c r="I343" i="1"/>
  <c r="K409" i="1"/>
  <c r="J409" i="1"/>
  <c r="I409" i="1"/>
  <c r="J574" i="1"/>
  <c r="I574" i="1"/>
  <c r="J655" i="1"/>
  <c r="I655" i="1"/>
  <c r="K655" i="1" s="1"/>
  <c r="J161" i="1"/>
  <c r="K167" i="1"/>
  <c r="J27" i="1"/>
  <c r="I109" i="1"/>
  <c r="K109" i="1" s="1"/>
  <c r="I125" i="1"/>
  <c r="K125" i="1" s="1"/>
  <c r="K185" i="1"/>
  <c r="I211" i="1"/>
  <c r="K231" i="1"/>
  <c r="K251" i="1"/>
  <c r="I274" i="1"/>
  <c r="K274" i="1" s="1"/>
  <c r="I294" i="1"/>
  <c r="K294" i="1" s="1"/>
  <c r="K311" i="1"/>
  <c r="I473" i="1"/>
  <c r="K473" i="1" s="1"/>
  <c r="K489" i="1"/>
  <c r="J9" i="1"/>
  <c r="I9" i="1"/>
  <c r="K9" i="1" s="1"/>
  <c r="J75" i="1"/>
  <c r="I75" i="1"/>
  <c r="J141" i="1"/>
  <c r="I141" i="1"/>
  <c r="J175" i="1"/>
  <c r="I175" i="1"/>
  <c r="K175" i="1" s="1"/>
  <c r="J259" i="1"/>
  <c r="K259" i="1" s="1"/>
  <c r="I373" i="1"/>
  <c r="J373" i="1"/>
  <c r="J423" i="1"/>
  <c r="I423" i="1"/>
  <c r="J491" i="1"/>
  <c r="I491" i="1"/>
  <c r="K491" i="1" s="1"/>
  <c r="J556" i="1"/>
  <c r="I556" i="1"/>
  <c r="K556" i="1"/>
  <c r="J620" i="1"/>
  <c r="I620" i="1"/>
  <c r="K620" i="1" s="1"/>
  <c r="J669" i="1"/>
  <c r="I669" i="1"/>
  <c r="K669" i="1" s="1"/>
  <c r="K43" i="1"/>
  <c r="J43" i="1"/>
  <c r="K161" i="1"/>
  <c r="K227" i="1"/>
  <c r="J227" i="1"/>
  <c r="K393" i="1"/>
  <c r="J393" i="1"/>
  <c r="I393" i="1"/>
  <c r="J443" i="1"/>
  <c r="I443" i="1"/>
  <c r="J493" i="1"/>
  <c r="I493" i="1"/>
  <c r="K493" i="1" s="1"/>
  <c r="J558" i="1"/>
  <c r="I558" i="1"/>
  <c r="K558" i="1" s="1"/>
  <c r="J607" i="1"/>
  <c r="I607" i="1"/>
  <c r="I671" i="1"/>
  <c r="K671" i="1" s="1"/>
  <c r="J671" i="1"/>
  <c r="J7" i="1"/>
  <c r="K117" i="1"/>
  <c r="J241" i="1"/>
  <c r="K19" i="1"/>
  <c r="K253" i="1"/>
  <c r="K13" i="1"/>
  <c r="K51" i="1"/>
  <c r="J191" i="1"/>
  <c r="K191" i="1" s="1"/>
  <c r="J211" i="1"/>
  <c r="J274" i="1"/>
  <c r="K317" i="1"/>
  <c r="J357" i="1"/>
  <c r="K357" i="1" s="1"/>
  <c r="K429" i="1"/>
  <c r="K549" i="1"/>
  <c r="K610" i="1"/>
  <c r="O23" i="1"/>
  <c r="P23" i="1"/>
  <c r="P391" i="1"/>
  <c r="N434" i="1"/>
  <c r="O507" i="1"/>
  <c r="P507" i="1"/>
  <c r="J395" i="1"/>
  <c r="I395" i="1"/>
  <c r="J461" i="1"/>
  <c r="I461" i="1"/>
  <c r="J477" i="1"/>
  <c r="I477" i="1"/>
  <c r="J527" i="1"/>
  <c r="I527" i="1"/>
  <c r="J545" i="1"/>
  <c r="I545" i="1"/>
  <c r="K545" i="1" s="1"/>
  <c r="J560" i="1"/>
  <c r="I560" i="1"/>
  <c r="K560" i="1" s="1"/>
  <c r="J691" i="1"/>
  <c r="I691" i="1"/>
  <c r="J15" i="1"/>
  <c r="K15" i="1" s="1"/>
  <c r="I29" i="1"/>
  <c r="K29" i="1" s="1"/>
  <c r="I53" i="1"/>
  <c r="K53" i="1" s="1"/>
  <c r="I67" i="1"/>
  <c r="K67" i="1" s="1"/>
  <c r="I81" i="1"/>
  <c r="K81" i="1" s="1"/>
  <c r="I97" i="1"/>
  <c r="K97" i="1" s="1"/>
  <c r="I119" i="1"/>
  <c r="K119" i="1" s="1"/>
  <c r="I133" i="1"/>
  <c r="K133" i="1" s="1"/>
  <c r="J179" i="1"/>
  <c r="K179" i="1" s="1"/>
  <c r="I187" i="1"/>
  <c r="K187" i="1" s="1"/>
  <c r="I197" i="1"/>
  <c r="K197" i="1" s="1"/>
  <c r="I205" i="1"/>
  <c r="K205" i="1" s="1"/>
  <c r="I235" i="1"/>
  <c r="K235" i="1" s="1"/>
  <c r="I268" i="1"/>
  <c r="K268" i="1" s="1"/>
  <c r="I265" i="1"/>
  <c r="K265" i="1" s="1"/>
  <c r="J296" i="1"/>
  <c r="K296" i="1" s="1"/>
  <c r="I304" i="1"/>
  <c r="K304" i="1" s="1"/>
  <c r="J319" i="1"/>
  <c r="K319" i="1" s="1"/>
  <c r="I327" i="1"/>
  <c r="K327" i="1" s="1"/>
  <c r="I397" i="1"/>
  <c r="K397" i="1" s="1"/>
  <c r="I415" i="1"/>
  <c r="K415" i="1" s="1"/>
  <c r="I497" i="1"/>
  <c r="K497" i="1" s="1"/>
  <c r="I535" i="1"/>
  <c r="K535" i="1" s="1"/>
  <c r="J576" i="1"/>
  <c r="K576" i="1" s="1"/>
  <c r="J593" i="1"/>
  <c r="K593" i="1" s="1"/>
  <c r="J616" i="1"/>
  <c r="K616" i="1" s="1"/>
  <c r="J673" i="1"/>
  <c r="K673" i="1" s="1"/>
  <c r="I693" i="1"/>
  <c r="K693" i="1" s="1"/>
  <c r="H242" i="1"/>
  <c r="O355" i="1"/>
  <c r="Q355" i="1" s="1"/>
  <c r="N590" i="1"/>
  <c r="P469" i="1"/>
  <c r="O469" i="1"/>
  <c r="H90" i="1"/>
  <c r="H194" i="1"/>
  <c r="K347" i="1"/>
  <c r="J379" i="1"/>
  <c r="I379" i="1"/>
  <c r="K379" i="1" s="1"/>
  <c r="K413" i="1"/>
  <c r="J447" i="1"/>
  <c r="K447" i="1" s="1"/>
  <c r="I447" i="1"/>
  <c r="J463" i="1"/>
  <c r="K463" i="1" s="1"/>
  <c r="I463" i="1"/>
  <c r="J513" i="1"/>
  <c r="I513" i="1"/>
  <c r="K513" i="1" s="1"/>
  <c r="J529" i="1"/>
  <c r="I529" i="1"/>
  <c r="I547" i="1"/>
  <c r="K547" i="1" s="1"/>
  <c r="J595" i="1"/>
  <c r="K595" i="1" s="1"/>
  <c r="I595" i="1"/>
  <c r="J626" i="1"/>
  <c r="I626" i="1"/>
  <c r="K626" i="1" s="1"/>
  <c r="K644" i="1"/>
  <c r="J675" i="1"/>
  <c r="K675" i="1" s="1"/>
  <c r="I37" i="1"/>
  <c r="K37" i="1" s="1"/>
  <c r="I105" i="1"/>
  <c r="K105" i="1" s="1"/>
  <c r="J119" i="1"/>
  <c r="J149" i="1"/>
  <c r="K149" i="1" s="1"/>
  <c r="I165" i="1"/>
  <c r="K165" i="1" s="1"/>
  <c r="I213" i="1"/>
  <c r="K213" i="1" s="1"/>
  <c r="I221" i="1"/>
  <c r="K221" i="1" s="1"/>
  <c r="I253" i="1"/>
  <c r="I284" i="1"/>
  <c r="K284" i="1" s="1"/>
  <c r="J265" i="1"/>
  <c r="J304" i="1"/>
  <c r="I313" i="1"/>
  <c r="K313" i="1" s="1"/>
  <c r="J351" i="1"/>
  <c r="J361" i="1"/>
  <c r="K361" i="1" s="1"/>
  <c r="I377" i="1"/>
  <c r="K377" i="1" s="1"/>
  <c r="I399" i="1"/>
  <c r="K399" i="1" s="1"/>
  <c r="J419" i="1"/>
  <c r="K419" i="1" s="1"/>
  <c r="I479" i="1"/>
  <c r="K479" i="1" s="1"/>
  <c r="J517" i="1"/>
  <c r="J578" i="1"/>
  <c r="K578" i="1" s="1"/>
  <c r="J597" i="1"/>
  <c r="K597" i="1" s="1"/>
  <c r="J657" i="1"/>
  <c r="K657" i="1" s="1"/>
  <c r="I675" i="1"/>
  <c r="O39" i="1"/>
  <c r="P39" i="1"/>
  <c r="N194" i="1"/>
  <c r="Q203" i="1"/>
  <c r="P323" i="1"/>
  <c r="O323" i="1"/>
  <c r="Q323" i="1" s="1"/>
  <c r="P333" i="1"/>
  <c r="O333" i="1"/>
  <c r="P437" i="1"/>
  <c r="O437" i="1"/>
  <c r="N480" i="1"/>
  <c r="N686" i="1"/>
  <c r="O638" i="1"/>
  <c r="Q638" i="1" s="1"/>
  <c r="O675" i="1"/>
  <c r="Q675" i="1" s="1"/>
  <c r="J431" i="1"/>
  <c r="I431" i="1"/>
  <c r="K431" i="1" s="1"/>
  <c r="K449" i="1"/>
  <c r="H530" i="1"/>
  <c r="K483" i="1"/>
  <c r="J499" i="1"/>
  <c r="K499" i="1" s="1"/>
  <c r="I499" i="1"/>
  <c r="J515" i="1"/>
  <c r="I515" i="1"/>
  <c r="K515" i="1" s="1"/>
  <c r="H590" i="1"/>
  <c r="J533" i="1"/>
  <c r="K533" i="1" s="1"/>
  <c r="K580" i="1"/>
  <c r="J580" i="1"/>
  <c r="J612" i="1"/>
  <c r="I612" i="1"/>
  <c r="J628" i="1"/>
  <c r="I628" i="1"/>
  <c r="K628" i="1" s="1"/>
  <c r="J646" i="1"/>
  <c r="I646" i="1"/>
  <c r="K646" i="1" s="1"/>
  <c r="J661" i="1"/>
  <c r="I661" i="1"/>
  <c r="J677" i="1"/>
  <c r="I677" i="1"/>
  <c r="I17" i="1"/>
  <c r="K17" i="1" s="1"/>
  <c r="I31" i="1"/>
  <c r="I45" i="1"/>
  <c r="K45" i="1" s="1"/>
  <c r="I55" i="1"/>
  <c r="K55" i="1" s="1"/>
  <c r="I69" i="1"/>
  <c r="K69" i="1" s="1"/>
  <c r="I83" i="1"/>
  <c r="K83" i="1" s="1"/>
  <c r="I99" i="1"/>
  <c r="K99" i="1" s="1"/>
  <c r="I113" i="1"/>
  <c r="K113" i="1" s="1"/>
  <c r="I135" i="1"/>
  <c r="K135" i="1" s="1"/>
  <c r="I151" i="1"/>
  <c r="K151" i="1" s="1"/>
  <c r="I181" i="1"/>
  <c r="K181" i="1" s="1"/>
  <c r="I199" i="1"/>
  <c r="K199" i="1" s="1"/>
  <c r="I229" i="1"/>
  <c r="K229" i="1" s="1"/>
  <c r="I237" i="1"/>
  <c r="K237" i="1" s="1"/>
  <c r="I270" i="1"/>
  <c r="K270" i="1" s="1"/>
  <c r="I298" i="1"/>
  <c r="K298" i="1" s="1"/>
  <c r="I329" i="1"/>
  <c r="K329" i="1" s="1"/>
  <c r="K351" i="1"/>
  <c r="I363" i="1"/>
  <c r="K363" i="1" s="1"/>
  <c r="J381" i="1"/>
  <c r="K381" i="1" s="1"/>
  <c r="I483" i="1"/>
  <c r="J501" i="1"/>
  <c r="K501" i="1" s="1"/>
  <c r="J562" i="1"/>
  <c r="K562" i="1" s="1"/>
  <c r="I580" i="1"/>
  <c r="K608" i="1"/>
  <c r="J659" i="1"/>
  <c r="J695" i="1"/>
  <c r="K695" i="1" s="1"/>
  <c r="P101" i="1"/>
  <c r="O101" i="1"/>
  <c r="I367" i="1"/>
  <c r="J401" i="1"/>
  <c r="I401" i="1"/>
  <c r="J417" i="1"/>
  <c r="I417" i="1"/>
  <c r="K417" i="1" s="1"/>
  <c r="J433" i="1"/>
  <c r="I433" i="1"/>
  <c r="K433" i="1" s="1"/>
  <c r="K451" i="1"/>
  <c r="J485" i="1"/>
  <c r="I485" i="1"/>
  <c r="K485" i="1" s="1"/>
  <c r="K517" i="1"/>
  <c r="J551" i="1"/>
  <c r="I551" i="1"/>
  <c r="J566" i="1"/>
  <c r="I566" i="1"/>
  <c r="J582" i="1"/>
  <c r="I582" i="1"/>
  <c r="K582" i="1" s="1"/>
  <c r="J614" i="1"/>
  <c r="I614" i="1"/>
  <c r="K614" i="1" s="1"/>
  <c r="K648" i="1"/>
  <c r="J663" i="1"/>
  <c r="I663" i="1"/>
  <c r="K663" i="1" s="1"/>
  <c r="J697" i="1"/>
  <c r="I697" i="1"/>
  <c r="K697" i="1" s="1"/>
  <c r="J31" i="1"/>
  <c r="J55" i="1"/>
  <c r="I121" i="1"/>
  <c r="K121" i="1" s="1"/>
  <c r="J135" i="1"/>
  <c r="I167" i="1"/>
  <c r="I215" i="1"/>
  <c r="K215" i="1" s="1"/>
  <c r="I247" i="1"/>
  <c r="K247" i="1" s="1"/>
  <c r="I255" i="1"/>
  <c r="K255" i="1" s="1"/>
  <c r="I278" i="1"/>
  <c r="K278" i="1" s="1"/>
  <c r="I286" i="1"/>
  <c r="K286" i="1" s="1"/>
  <c r="I315" i="1"/>
  <c r="K315" i="1" s="1"/>
  <c r="I353" i="1"/>
  <c r="K353" i="1" s="1"/>
  <c r="J365" i="1"/>
  <c r="K365" i="1" s="1"/>
  <c r="J383" i="1"/>
  <c r="K383" i="1" s="1"/>
  <c r="I445" i="1"/>
  <c r="J483" i="1"/>
  <c r="J503" i="1"/>
  <c r="J564" i="1"/>
  <c r="K564" i="1" s="1"/>
  <c r="I584" i="1"/>
  <c r="K584" i="1" s="1"/>
  <c r="I601" i="1"/>
  <c r="K601" i="1" s="1"/>
  <c r="I624" i="1"/>
  <c r="K624" i="1" s="1"/>
  <c r="K659" i="1"/>
  <c r="I681" i="1"/>
  <c r="K681" i="1" s="1"/>
  <c r="J699" i="1"/>
  <c r="O229" i="1"/>
  <c r="Q229" i="1" s="1"/>
  <c r="P337" i="1"/>
  <c r="N388" i="1"/>
  <c r="O337" i="1"/>
  <c r="Q453" i="1"/>
  <c r="Q491" i="1"/>
  <c r="P523" i="1"/>
  <c r="Q523" i="1" s="1"/>
  <c r="P601" i="1"/>
  <c r="O601" i="1"/>
  <c r="N146" i="1"/>
  <c r="H388" i="1"/>
  <c r="K369" i="1"/>
  <c r="J385" i="1"/>
  <c r="I385" i="1"/>
  <c r="K385" i="1" s="1"/>
  <c r="J403" i="1"/>
  <c r="I403" i="1"/>
  <c r="H480" i="1"/>
  <c r="I437" i="1"/>
  <c r="K437" i="1" s="1"/>
  <c r="K453" i="1"/>
  <c r="J469" i="1"/>
  <c r="I469" i="1"/>
  <c r="I487" i="1"/>
  <c r="K487" i="1" s="1"/>
  <c r="J519" i="1"/>
  <c r="K519" i="1" s="1"/>
  <c r="J537" i="1"/>
  <c r="I537" i="1"/>
  <c r="J568" i="1"/>
  <c r="I568" i="1"/>
  <c r="K568" i="1" s="1"/>
  <c r="K632" i="1"/>
  <c r="J632" i="1"/>
  <c r="K650" i="1"/>
  <c r="K699" i="1"/>
  <c r="I49" i="1"/>
  <c r="K49" i="1" s="1"/>
  <c r="J337" i="1"/>
  <c r="K337" i="1" s="1"/>
  <c r="J367" i="1"/>
  <c r="K367" i="1" s="1"/>
  <c r="I427" i="1"/>
  <c r="K427" i="1" s="1"/>
  <c r="J465" i="1"/>
  <c r="K465" i="1" s="1"/>
  <c r="J487" i="1"/>
  <c r="K503" i="1"/>
  <c r="J547" i="1"/>
  <c r="J642" i="1"/>
  <c r="K642" i="1" s="1"/>
  <c r="I665" i="1"/>
  <c r="K665" i="1" s="1"/>
  <c r="P103" i="1"/>
  <c r="O103" i="1"/>
  <c r="O257" i="1"/>
  <c r="P257" i="1"/>
  <c r="N635" i="1"/>
  <c r="P219" i="1"/>
  <c r="Q219" i="1" s="1"/>
  <c r="P622" i="1"/>
  <c r="Q622" i="1" s="1"/>
  <c r="Q574" i="1"/>
  <c r="P701" i="1"/>
  <c r="O701" i="1"/>
  <c r="P691" i="1"/>
  <c r="O691" i="1"/>
  <c r="P693" i="1"/>
  <c r="O693" i="1"/>
  <c r="O689" i="1"/>
  <c r="P689" i="1"/>
  <c r="O699" i="1"/>
  <c r="P699" i="1"/>
  <c r="Q695" i="1"/>
  <c r="O697" i="1"/>
  <c r="P679" i="1"/>
  <c r="O679" i="1"/>
  <c r="Q679" i="1" s="1"/>
  <c r="P681" i="1"/>
  <c r="O681" i="1"/>
  <c r="P655" i="1"/>
  <c r="O655" i="1"/>
  <c r="P663" i="1"/>
  <c r="Q663" i="1" s="1"/>
  <c r="O663" i="1"/>
  <c r="P683" i="1"/>
  <c r="O683" i="1"/>
  <c r="P671" i="1"/>
  <c r="O671" i="1"/>
  <c r="P665" i="1"/>
  <c r="O665" i="1"/>
  <c r="O667" i="1"/>
  <c r="P667" i="1"/>
  <c r="P657" i="1"/>
  <c r="Q657" i="1" s="1"/>
  <c r="O661" i="1"/>
  <c r="Q661" i="1" s="1"/>
  <c r="O677" i="1"/>
  <c r="Q677" i="1" s="1"/>
  <c r="P673" i="1"/>
  <c r="Q673" i="1" s="1"/>
  <c r="P661" i="1"/>
  <c r="P677" i="1"/>
  <c r="O653" i="1"/>
  <c r="Q653" i="1" s="1"/>
  <c r="O669" i="1"/>
  <c r="Q669" i="1" s="1"/>
  <c r="O685" i="1"/>
  <c r="Q685" i="1" s="1"/>
  <c r="P652" i="1"/>
  <c r="O652" i="1"/>
  <c r="P650" i="1"/>
  <c r="O650" i="1"/>
  <c r="O644" i="1"/>
  <c r="P644" i="1"/>
  <c r="Q644" i="1" s="1"/>
  <c r="O646" i="1"/>
  <c r="P646" i="1"/>
  <c r="P642" i="1"/>
  <c r="O642" i="1"/>
  <c r="O648" i="1"/>
  <c r="P648" i="1"/>
  <c r="O640" i="1"/>
  <c r="P640" i="1"/>
  <c r="P630" i="1"/>
  <c r="O630" i="1"/>
  <c r="P632" i="1"/>
  <c r="O632" i="1"/>
  <c r="P634" i="1"/>
  <c r="O634" i="1"/>
  <c r="P612" i="1"/>
  <c r="O612" i="1"/>
  <c r="P614" i="1"/>
  <c r="O614" i="1"/>
  <c r="O616" i="1"/>
  <c r="P616" i="1"/>
  <c r="P618" i="1"/>
  <c r="O618" i="1"/>
  <c r="P620" i="1"/>
  <c r="O620" i="1"/>
  <c r="P628" i="1"/>
  <c r="O628" i="1"/>
  <c r="O610" i="1"/>
  <c r="O626" i="1"/>
  <c r="P610" i="1"/>
  <c r="P626" i="1"/>
  <c r="O608" i="1"/>
  <c r="O624" i="1"/>
  <c r="P608" i="1"/>
  <c r="P624" i="1"/>
  <c r="P607" i="1"/>
  <c r="O607" i="1"/>
  <c r="O605" i="1"/>
  <c r="P605" i="1"/>
  <c r="P597" i="1"/>
  <c r="O597" i="1"/>
  <c r="P603" i="1"/>
  <c r="O603" i="1"/>
  <c r="O593" i="1"/>
  <c r="P593" i="1"/>
  <c r="O595" i="1"/>
  <c r="Q595" i="1" s="1"/>
  <c r="P589" i="1"/>
  <c r="O589" i="1"/>
  <c r="P588" i="1"/>
  <c r="O588" i="1"/>
  <c r="P576" i="1"/>
  <c r="O576" i="1"/>
  <c r="Q576" i="1" s="1"/>
  <c r="P578" i="1"/>
  <c r="O578" i="1"/>
  <c r="P572" i="1"/>
  <c r="Q572" i="1" s="1"/>
  <c r="O572" i="1"/>
  <c r="P570" i="1"/>
  <c r="O570" i="1"/>
  <c r="O580" i="1"/>
  <c r="P580" i="1"/>
  <c r="Q580" i="1" s="1"/>
  <c r="P586" i="1"/>
  <c r="O586" i="1"/>
  <c r="O584" i="1"/>
  <c r="P584" i="1"/>
  <c r="O582" i="1"/>
  <c r="P582" i="1"/>
  <c r="P566" i="1"/>
  <c r="O566" i="1"/>
  <c r="P568" i="1"/>
  <c r="O568" i="1"/>
  <c r="O556" i="1"/>
  <c r="P556" i="1"/>
  <c r="P558" i="1"/>
  <c r="O558" i="1"/>
  <c r="P560" i="1"/>
  <c r="Q560" i="1" s="1"/>
  <c r="O560" i="1"/>
  <c r="P562" i="1"/>
  <c r="O562" i="1"/>
  <c r="O564" i="1"/>
  <c r="P564" i="1"/>
  <c r="Q564" i="1" s="1"/>
  <c r="P553" i="1"/>
  <c r="O553" i="1"/>
  <c r="P554" i="1"/>
  <c r="Q554" i="1" s="1"/>
  <c r="O554" i="1"/>
  <c r="P541" i="1"/>
  <c r="O541" i="1"/>
  <c r="P543" i="1"/>
  <c r="O543" i="1"/>
  <c r="P551" i="1"/>
  <c r="O551" i="1"/>
  <c r="O545" i="1"/>
  <c r="Q545" i="1" s="1"/>
  <c r="P545" i="1"/>
  <c r="P533" i="1"/>
  <c r="O533" i="1"/>
  <c r="Q533" i="1" s="1"/>
  <c r="P535" i="1"/>
  <c r="O535" i="1"/>
  <c r="P537" i="1"/>
  <c r="O537" i="1"/>
  <c r="P549" i="1"/>
  <c r="O549" i="1"/>
  <c r="O539" i="1"/>
  <c r="P539" i="1"/>
  <c r="O547" i="1"/>
  <c r="P547" i="1"/>
  <c r="P493" i="1"/>
  <c r="O493" i="1"/>
  <c r="Q513" i="1"/>
  <c r="P513" i="1"/>
  <c r="O513" i="1"/>
  <c r="P499" i="1"/>
  <c r="O499" i="1"/>
  <c r="O517" i="1"/>
  <c r="P517" i="1"/>
  <c r="O501" i="1"/>
  <c r="P501" i="1"/>
  <c r="P525" i="1"/>
  <c r="O525" i="1"/>
  <c r="P489" i="1"/>
  <c r="O489" i="1"/>
  <c r="P497" i="1"/>
  <c r="O497" i="1"/>
  <c r="P515" i="1"/>
  <c r="O515" i="1"/>
  <c r="P483" i="1"/>
  <c r="O483" i="1"/>
  <c r="P509" i="1"/>
  <c r="O509" i="1"/>
  <c r="O485" i="1"/>
  <c r="P485" i="1"/>
  <c r="P529" i="1"/>
  <c r="O529" i="1"/>
  <c r="P495" i="1"/>
  <c r="Q495" i="1" s="1"/>
  <c r="O505" i="1"/>
  <c r="P511" i="1"/>
  <c r="Q511" i="1" s="1"/>
  <c r="O521" i="1"/>
  <c r="P527" i="1"/>
  <c r="Q527" i="1" s="1"/>
  <c r="P505" i="1"/>
  <c r="P521" i="1"/>
  <c r="O487" i="1"/>
  <c r="Q487" i="1" s="1"/>
  <c r="O503" i="1"/>
  <c r="Q503" i="1" s="1"/>
  <c r="O519" i="1"/>
  <c r="Q519" i="1" s="1"/>
  <c r="P441" i="1"/>
  <c r="O441" i="1"/>
  <c r="P445" i="1"/>
  <c r="O445" i="1"/>
  <c r="Q445" i="1" s="1"/>
  <c r="P465" i="1"/>
  <c r="O465" i="1"/>
  <c r="P449" i="1"/>
  <c r="O449" i="1"/>
  <c r="P457" i="1"/>
  <c r="O457" i="1"/>
  <c r="P477" i="1"/>
  <c r="O477" i="1"/>
  <c r="Q477" i="1" s="1"/>
  <c r="P473" i="1"/>
  <c r="O473" i="1"/>
  <c r="P475" i="1"/>
  <c r="O475" i="1"/>
  <c r="P459" i="1"/>
  <c r="O459" i="1"/>
  <c r="P461" i="1"/>
  <c r="O461" i="1"/>
  <c r="Q461" i="1" s="1"/>
  <c r="P443" i="1"/>
  <c r="O443" i="1"/>
  <c r="P467" i="1"/>
  <c r="Q467" i="1" s="1"/>
  <c r="O439" i="1"/>
  <c r="O455" i="1"/>
  <c r="O471" i="1"/>
  <c r="P451" i="1"/>
  <c r="Q451" i="1" s="1"/>
  <c r="P439" i="1"/>
  <c r="P455" i="1"/>
  <c r="P471" i="1"/>
  <c r="Q471" i="1" s="1"/>
  <c r="O447" i="1"/>
  <c r="Q447" i="1" s="1"/>
  <c r="O463" i="1"/>
  <c r="Q463" i="1" s="1"/>
  <c r="O479" i="1"/>
  <c r="Q479" i="1" s="1"/>
  <c r="P433" i="1"/>
  <c r="O433" i="1"/>
  <c r="P403" i="1"/>
  <c r="O403" i="1"/>
  <c r="P411" i="1"/>
  <c r="O411" i="1"/>
  <c r="P401" i="1"/>
  <c r="O401" i="1"/>
  <c r="P413" i="1"/>
  <c r="O413" i="1"/>
  <c r="P431" i="1"/>
  <c r="O431" i="1"/>
  <c r="P417" i="1"/>
  <c r="O417" i="1"/>
  <c r="O399" i="1"/>
  <c r="P399" i="1"/>
  <c r="O415" i="1"/>
  <c r="P415" i="1"/>
  <c r="P395" i="1"/>
  <c r="O395" i="1"/>
  <c r="P419" i="1"/>
  <c r="O419" i="1"/>
  <c r="P427" i="1"/>
  <c r="O427" i="1"/>
  <c r="P397" i="1"/>
  <c r="O397" i="1"/>
  <c r="P429" i="1"/>
  <c r="O429" i="1"/>
  <c r="O393" i="1"/>
  <c r="O409" i="1"/>
  <c r="Q421" i="1"/>
  <c r="O425" i="1"/>
  <c r="P393" i="1"/>
  <c r="P409" i="1"/>
  <c r="P425" i="1"/>
  <c r="O391" i="1"/>
  <c r="Q391" i="1" s="1"/>
  <c r="O407" i="1"/>
  <c r="O423" i="1"/>
  <c r="P407" i="1"/>
  <c r="P423" i="1"/>
  <c r="P341" i="1"/>
  <c r="O341" i="1"/>
  <c r="O343" i="1"/>
  <c r="P343" i="1"/>
  <c r="P345" i="1"/>
  <c r="O345" i="1"/>
  <c r="P387" i="1"/>
  <c r="O387" i="1"/>
  <c r="P371" i="1"/>
  <c r="O371" i="1"/>
  <c r="P383" i="1"/>
  <c r="O383" i="1"/>
  <c r="O359" i="1"/>
  <c r="P359" i="1"/>
  <c r="O373" i="1"/>
  <c r="P373" i="1"/>
  <c r="P361" i="1"/>
  <c r="O361" i="1"/>
  <c r="Q361" i="1" s="1"/>
  <c r="O375" i="1"/>
  <c r="P375" i="1"/>
  <c r="P367" i="1"/>
  <c r="O367" i="1"/>
  <c r="P377" i="1"/>
  <c r="O377" i="1"/>
  <c r="P351" i="1"/>
  <c r="O351" i="1"/>
  <c r="O357" i="1"/>
  <c r="P357" i="1"/>
  <c r="P347" i="1"/>
  <c r="Q347" i="1" s="1"/>
  <c r="P379" i="1"/>
  <c r="Q379" i="1" s="1"/>
  <c r="P363" i="1"/>
  <c r="Q363" i="1" s="1"/>
  <c r="O349" i="1"/>
  <c r="Q349" i="1" s="1"/>
  <c r="O365" i="1"/>
  <c r="Q365" i="1" s="1"/>
  <c r="O381" i="1"/>
  <c r="Q381" i="1" s="1"/>
  <c r="O306" i="1"/>
  <c r="P306" i="1"/>
  <c r="Q306" i="1" s="1"/>
  <c r="P321" i="1"/>
  <c r="O321" i="1"/>
  <c r="P309" i="1"/>
  <c r="O309" i="1"/>
  <c r="P325" i="1"/>
  <c r="O325" i="1"/>
  <c r="Q325" i="1" s="1"/>
  <c r="P319" i="1"/>
  <c r="O319" i="1"/>
  <c r="P313" i="1"/>
  <c r="O313" i="1"/>
  <c r="P329" i="1"/>
  <c r="O329" i="1"/>
  <c r="O331" i="1"/>
  <c r="P315" i="1"/>
  <c r="P331" i="1"/>
  <c r="O315" i="1"/>
  <c r="Q327" i="1"/>
  <c r="Q311" i="1"/>
  <c r="O292" i="1"/>
  <c r="P292" i="1"/>
  <c r="Q292" i="1" s="1"/>
  <c r="P304" i="1"/>
  <c r="O304" i="1"/>
  <c r="P294" i="1"/>
  <c r="O294" i="1"/>
  <c r="O302" i="1"/>
  <c r="P302" i="1"/>
  <c r="O296" i="1"/>
  <c r="P296" i="1"/>
  <c r="O300" i="1"/>
  <c r="Q300" i="1" s="1"/>
  <c r="O298" i="1"/>
  <c r="Q298" i="1" s="1"/>
  <c r="O265" i="1"/>
  <c r="Q265" i="1" s="1"/>
  <c r="P265" i="1"/>
  <c r="P286" i="1"/>
  <c r="O286" i="1"/>
  <c r="P288" i="1"/>
  <c r="O288" i="1"/>
  <c r="P266" i="1"/>
  <c r="O266" i="1"/>
  <c r="Q266" i="1" s="1"/>
  <c r="P268" i="1"/>
  <c r="O268" i="1"/>
  <c r="P274" i="1"/>
  <c r="O274" i="1"/>
  <c r="P282" i="1"/>
  <c r="O282" i="1"/>
  <c r="O270" i="1"/>
  <c r="P270" i="1"/>
  <c r="P272" i="1"/>
  <c r="O272" i="1"/>
  <c r="P284" i="1"/>
  <c r="O284" i="1"/>
  <c r="Q276" i="1"/>
  <c r="O280" i="1"/>
  <c r="P280" i="1"/>
  <c r="O278" i="1"/>
  <c r="P278" i="1"/>
  <c r="P255" i="1"/>
  <c r="O255" i="1"/>
  <c r="P247" i="1"/>
  <c r="O247" i="1"/>
  <c r="P259" i="1"/>
  <c r="O259" i="1"/>
  <c r="P249" i="1"/>
  <c r="O249" i="1"/>
  <c r="P251" i="1"/>
  <c r="O251" i="1"/>
  <c r="P253" i="1"/>
  <c r="O253" i="1"/>
  <c r="P263" i="1"/>
  <c r="O263" i="1"/>
  <c r="O261" i="1"/>
  <c r="Q261" i="1" s="1"/>
  <c r="P245" i="1"/>
  <c r="P261" i="1"/>
  <c r="O245" i="1"/>
  <c r="P225" i="1"/>
  <c r="O225" i="1"/>
  <c r="O197" i="1"/>
  <c r="P197" i="1"/>
  <c r="P235" i="1"/>
  <c r="O235" i="1"/>
  <c r="P227" i="1"/>
  <c r="O227" i="1"/>
  <c r="P209" i="1"/>
  <c r="O209" i="1"/>
  <c r="P237" i="1"/>
  <c r="O237" i="1"/>
  <c r="P205" i="1"/>
  <c r="O205" i="1"/>
  <c r="P211" i="1"/>
  <c r="O211" i="1"/>
  <c r="O213" i="1"/>
  <c r="P213" i="1"/>
  <c r="P217" i="1"/>
  <c r="O217" i="1"/>
  <c r="P201" i="1"/>
  <c r="O201" i="1"/>
  <c r="P221" i="1"/>
  <c r="O221" i="1"/>
  <c r="P241" i="1"/>
  <c r="O241" i="1"/>
  <c r="O207" i="1"/>
  <c r="P207" i="1"/>
  <c r="P223" i="1"/>
  <c r="Q223" i="1" s="1"/>
  <c r="O233" i="1"/>
  <c r="P239" i="1"/>
  <c r="Q239" i="1" s="1"/>
  <c r="P233" i="1"/>
  <c r="O199" i="1"/>
  <c r="O215" i="1"/>
  <c r="O231" i="1"/>
  <c r="P199" i="1"/>
  <c r="P215" i="1"/>
  <c r="P231" i="1"/>
  <c r="O191" i="1"/>
  <c r="Q191" i="1" s="1"/>
  <c r="P191" i="1"/>
  <c r="P185" i="1"/>
  <c r="O185" i="1"/>
  <c r="O149" i="1"/>
  <c r="P149" i="1"/>
  <c r="Q149" i="1"/>
  <c r="P157" i="1"/>
  <c r="O157" i="1"/>
  <c r="P177" i="1"/>
  <c r="Q177" i="1" s="1"/>
  <c r="O177" i="1"/>
  <c r="P169" i="1"/>
  <c r="O169" i="1"/>
  <c r="P163" i="1"/>
  <c r="O163" i="1"/>
  <c r="P179" i="1"/>
  <c r="O179" i="1"/>
  <c r="O181" i="1"/>
  <c r="P181" i="1"/>
  <c r="P189" i="1"/>
  <c r="O189" i="1"/>
  <c r="P161" i="1"/>
  <c r="O161" i="1"/>
  <c r="P153" i="1"/>
  <c r="O153" i="1"/>
  <c r="O165" i="1"/>
  <c r="P165" i="1"/>
  <c r="P173" i="1"/>
  <c r="O173" i="1"/>
  <c r="P193" i="1"/>
  <c r="O193" i="1"/>
  <c r="Q155" i="1"/>
  <c r="O159" i="1"/>
  <c r="P159" i="1"/>
  <c r="P175" i="1"/>
  <c r="O175" i="1"/>
  <c r="Q187" i="1"/>
  <c r="O151" i="1"/>
  <c r="Q151" i="1" s="1"/>
  <c r="O167" i="1"/>
  <c r="Q167" i="1" s="1"/>
  <c r="O183" i="1"/>
  <c r="Q183" i="1" s="1"/>
  <c r="P123" i="1"/>
  <c r="O123" i="1"/>
  <c r="P93" i="1"/>
  <c r="O93" i="1"/>
  <c r="P131" i="1"/>
  <c r="O131" i="1"/>
  <c r="P109" i="1"/>
  <c r="Q109" i="1"/>
  <c r="O109" i="1"/>
  <c r="P137" i="1"/>
  <c r="O137" i="1"/>
  <c r="P115" i="1"/>
  <c r="O115" i="1"/>
  <c r="P121" i="1"/>
  <c r="O121" i="1"/>
  <c r="Q121" i="1" s="1"/>
  <c r="P139" i="1"/>
  <c r="O139" i="1"/>
  <c r="P141" i="1"/>
  <c r="O141" i="1"/>
  <c r="P107" i="1"/>
  <c r="O107" i="1"/>
  <c r="Q107" i="1"/>
  <c r="P125" i="1"/>
  <c r="O125" i="1"/>
  <c r="P105" i="1"/>
  <c r="O105" i="1"/>
  <c r="P99" i="1"/>
  <c r="O99" i="1"/>
  <c r="O95" i="1"/>
  <c r="O127" i="1"/>
  <c r="P95" i="1"/>
  <c r="P111" i="1"/>
  <c r="P127" i="1"/>
  <c r="P143" i="1"/>
  <c r="Q143" i="1" s="1"/>
  <c r="O111" i="1"/>
  <c r="O97" i="1"/>
  <c r="Q97" i="1" s="1"/>
  <c r="O113" i="1"/>
  <c r="Q113" i="1" s="1"/>
  <c r="O129" i="1"/>
  <c r="Q129" i="1" s="1"/>
  <c r="P135" i="1"/>
  <c r="Q135" i="1" s="1"/>
  <c r="O145" i="1"/>
  <c r="Q145" i="1" s="1"/>
  <c r="P55" i="1"/>
  <c r="O55" i="1"/>
  <c r="P57" i="1"/>
  <c r="O57" i="1"/>
  <c r="P89" i="1"/>
  <c r="O89" i="1"/>
  <c r="P59" i="1"/>
  <c r="O59" i="1"/>
  <c r="O61" i="1"/>
  <c r="P61" i="1"/>
  <c r="P69" i="1"/>
  <c r="O69" i="1"/>
  <c r="P87" i="1"/>
  <c r="O87" i="1"/>
  <c r="O71" i="1"/>
  <c r="P71" i="1"/>
  <c r="P73" i="1"/>
  <c r="O73" i="1"/>
  <c r="P75" i="1"/>
  <c r="O75" i="1"/>
  <c r="P53" i="1"/>
  <c r="O53" i="1"/>
  <c r="O77" i="1"/>
  <c r="P77" i="1"/>
  <c r="P85" i="1"/>
  <c r="O85" i="1"/>
  <c r="Q85" i="1" s="1"/>
  <c r="O49" i="1"/>
  <c r="O65" i="1"/>
  <c r="O81" i="1"/>
  <c r="Q67" i="1"/>
  <c r="P49" i="1"/>
  <c r="P65" i="1"/>
  <c r="P81" i="1"/>
  <c r="O51" i="1"/>
  <c r="Q51" i="1" s="1"/>
  <c r="O67" i="1"/>
  <c r="O83" i="1"/>
  <c r="Q83" i="1" s="1"/>
  <c r="P15" i="1"/>
  <c r="O15" i="1"/>
  <c r="Q15" i="1" s="1"/>
  <c r="P17" i="1"/>
  <c r="O17" i="1"/>
  <c r="P25" i="1"/>
  <c r="O25" i="1"/>
  <c r="P45" i="1"/>
  <c r="O45" i="1"/>
  <c r="P37" i="1"/>
  <c r="O37" i="1"/>
  <c r="P29" i="1"/>
  <c r="O29" i="1"/>
  <c r="P21" i="1"/>
  <c r="O21" i="1"/>
  <c r="P31" i="1"/>
  <c r="O31" i="1"/>
  <c r="P33" i="1"/>
  <c r="O33" i="1"/>
  <c r="P41" i="1"/>
  <c r="Q41" i="1" s="1"/>
  <c r="O41" i="1"/>
  <c r="O43" i="1"/>
  <c r="P27" i="1"/>
  <c r="P43" i="1"/>
  <c r="O27" i="1"/>
  <c r="Q27" i="1" s="1"/>
  <c r="O19" i="1"/>
  <c r="Q19" i="1" s="1"/>
  <c r="O35" i="1"/>
  <c r="Q35" i="1" s="1"/>
  <c r="P13" i="1"/>
  <c r="O13" i="1"/>
  <c r="P11" i="1"/>
  <c r="O11" i="1"/>
  <c r="P9" i="1"/>
  <c r="O9" i="1"/>
  <c r="Q235" i="1" l="1"/>
  <c r="Q23" i="1"/>
  <c r="Q31" i="1"/>
  <c r="Q65" i="1"/>
  <c r="Q95" i="1"/>
  <c r="Q189" i="1"/>
  <c r="Q282" i="1"/>
  <c r="Q331" i="1"/>
  <c r="Q521" i="1"/>
  <c r="Q558" i="1"/>
  <c r="Q582" i="1"/>
  <c r="Q603" i="1"/>
  <c r="Q628" i="1"/>
  <c r="Q614" i="1"/>
  <c r="Q630" i="1"/>
  <c r="Q697" i="1"/>
  <c r="Q691" i="1"/>
  <c r="Q383" i="1"/>
  <c r="Q193" i="1"/>
  <c r="Q624" i="1"/>
  <c r="Q11" i="1"/>
  <c r="Q141" i="1"/>
  <c r="Q209" i="1"/>
  <c r="Q407" i="1"/>
  <c r="Q505" i="1"/>
  <c r="Q525" i="1"/>
  <c r="Q562" i="1"/>
  <c r="Q597" i="1"/>
  <c r="Q665" i="1"/>
  <c r="Q655" i="1"/>
  <c r="Q701" i="1"/>
  <c r="Q103" i="1"/>
  <c r="Q245" i="1"/>
  <c r="Q255" i="1"/>
  <c r="Q345" i="1"/>
  <c r="Q423" i="1"/>
  <c r="Q634" i="1"/>
  <c r="Q648" i="1"/>
  <c r="Q272" i="1"/>
  <c r="Q443" i="1"/>
  <c r="Q473" i="1"/>
  <c r="Q465" i="1"/>
  <c r="Q578" i="1"/>
  <c r="Q616" i="1"/>
  <c r="Q9" i="1"/>
  <c r="Q49" i="1"/>
  <c r="Q75" i="1"/>
  <c r="Q69" i="1"/>
  <c r="Q57" i="1"/>
  <c r="Q357" i="1"/>
  <c r="Q343" i="1"/>
  <c r="Q431" i="1"/>
  <c r="Q501" i="1"/>
  <c r="Q537" i="1"/>
  <c r="Q553" i="1"/>
  <c r="Q607" i="1"/>
  <c r="Q626" i="1"/>
  <c r="Q640" i="1"/>
  <c r="Q257" i="1"/>
  <c r="Q111" i="1"/>
  <c r="Q199" i="1"/>
  <c r="Q55" i="1"/>
  <c r="Q105" i="1"/>
  <c r="Q123" i="1"/>
  <c r="Q165" i="1"/>
  <c r="Q211" i="1"/>
  <c r="Q225" i="1"/>
  <c r="Q253" i="1"/>
  <c r="Q413" i="1"/>
  <c r="Q433" i="1"/>
  <c r="Q517" i="1"/>
  <c r="Q535" i="1"/>
  <c r="Q543" i="1"/>
  <c r="Q650" i="1"/>
  <c r="Q699" i="1"/>
  <c r="Q13" i="1"/>
  <c r="Q29" i="1"/>
  <c r="Q17" i="1"/>
  <c r="Q153" i="1"/>
  <c r="Q227" i="1"/>
  <c r="Q284" i="1"/>
  <c r="Q329" i="1"/>
  <c r="Q309" i="1"/>
  <c r="Q377" i="1"/>
  <c r="Q387" i="1"/>
  <c r="Q570" i="1"/>
  <c r="Q588" i="1"/>
  <c r="Q632" i="1"/>
  <c r="Q642" i="1"/>
  <c r="Q671" i="1"/>
  <c r="Q681" i="1"/>
  <c r="Q601" i="1"/>
  <c r="Q125" i="1"/>
  <c r="Q201" i="1"/>
  <c r="Q399" i="1"/>
  <c r="Q53" i="1"/>
  <c r="Q131" i="1"/>
  <c r="Q217" i="1"/>
  <c r="Q237" i="1"/>
  <c r="Q294" i="1"/>
  <c r="Q411" i="1"/>
  <c r="Q549" i="1"/>
  <c r="Q568" i="1"/>
  <c r="Q586" i="1"/>
  <c r="Q646" i="1"/>
  <c r="Q39" i="1"/>
  <c r="Q339" i="1"/>
  <c r="Q302" i="1"/>
  <c r="Q341" i="1"/>
  <c r="Q415" i="1"/>
  <c r="Q667" i="1"/>
  <c r="Q693" i="1"/>
  <c r="Q163" i="1"/>
  <c r="Q161" i="1"/>
  <c r="Q173" i="1"/>
  <c r="Q270" i="1"/>
  <c r="Q427" i="1"/>
  <c r="Q25" i="1"/>
  <c r="Q45" i="1"/>
  <c r="Q159" i="1"/>
  <c r="Q241" i="1"/>
  <c r="Q263" i="1"/>
  <c r="Q259" i="1"/>
  <c r="Q304" i="1"/>
  <c r="Q315" i="1"/>
  <c r="Q483" i="1"/>
  <c r="Q556" i="1"/>
  <c r="Q584" i="1"/>
  <c r="Q280" i="1"/>
  <c r="Q175" i="1"/>
  <c r="Q393" i="1"/>
  <c r="Q337" i="1"/>
  <c r="N712" i="1"/>
  <c r="Q33" i="1"/>
  <c r="Q87" i="1"/>
  <c r="Q89" i="1"/>
  <c r="Q127" i="1"/>
  <c r="Q139" i="1"/>
  <c r="Q157" i="1"/>
  <c r="Q233" i="1"/>
  <c r="Q221" i="1"/>
  <c r="Q213" i="1"/>
  <c r="Q197" i="1"/>
  <c r="Q278" i="1"/>
  <c r="Q286" i="1"/>
  <c r="Q296" i="1"/>
  <c r="Q319" i="1"/>
  <c r="Q321" i="1"/>
  <c r="Q371" i="1"/>
  <c r="Q429" i="1"/>
  <c r="Q419" i="1"/>
  <c r="Q417" i="1"/>
  <c r="Q439" i="1"/>
  <c r="Q475" i="1"/>
  <c r="Q449" i="1"/>
  <c r="Q441" i="1"/>
  <c r="Q485" i="1"/>
  <c r="Q497" i="1"/>
  <c r="Q539" i="1"/>
  <c r="Q605" i="1"/>
  <c r="Q620" i="1"/>
  <c r="Q612" i="1"/>
  <c r="K537" i="1"/>
  <c r="K590" i="1" s="1"/>
  <c r="K551" i="1"/>
  <c r="Q101" i="1"/>
  <c r="K661" i="1"/>
  <c r="Q333" i="1"/>
  <c r="K461" i="1"/>
  <c r="K373" i="1"/>
  <c r="K75" i="1"/>
  <c r="K90" i="1" s="1"/>
  <c r="K61" i="1"/>
  <c r="K543" i="1"/>
  <c r="N713" i="1"/>
  <c r="K261" i="1"/>
  <c r="K289" i="1" s="1"/>
  <c r="K292" i="1"/>
  <c r="Q317" i="1"/>
  <c r="K701" i="1"/>
  <c r="K371" i="1"/>
  <c r="K223" i="1"/>
  <c r="K242" i="1" s="1"/>
  <c r="K157" i="1"/>
  <c r="K194" i="1" s="1"/>
  <c r="K39" i="1"/>
  <c r="K46" i="1" s="1"/>
  <c r="Q268" i="1"/>
  <c r="Q683" i="1"/>
  <c r="Q469" i="1"/>
  <c r="K395" i="1"/>
  <c r="Q659" i="1"/>
  <c r="K391" i="1"/>
  <c r="K434" i="1" s="1"/>
  <c r="Q37" i="1"/>
  <c r="Q73" i="1"/>
  <c r="Q99" i="1"/>
  <c r="Q115" i="1"/>
  <c r="Q169" i="1"/>
  <c r="Q205" i="1"/>
  <c r="Q247" i="1"/>
  <c r="Q367" i="1"/>
  <c r="Q373" i="1"/>
  <c r="Q425" i="1"/>
  <c r="Q397" i="1"/>
  <c r="Q395" i="1"/>
  <c r="Q403" i="1"/>
  <c r="Q455" i="1"/>
  <c r="Q529" i="1"/>
  <c r="Q489" i="1"/>
  <c r="Q493" i="1"/>
  <c r="Q589" i="1"/>
  <c r="Q610" i="1"/>
  <c r="K403" i="1"/>
  <c r="K401" i="1"/>
  <c r="K529" i="1"/>
  <c r="K691" i="1"/>
  <c r="K702" i="1" s="1"/>
  <c r="K527" i="1"/>
  <c r="K443" i="1"/>
  <c r="K480" i="1" s="1"/>
  <c r="K574" i="1"/>
  <c r="Q117" i="1"/>
  <c r="K507" i="1"/>
  <c r="K159" i="1"/>
  <c r="K505" i="1"/>
  <c r="K530" i="1" s="1"/>
  <c r="Q7" i="1"/>
  <c r="Q509" i="1"/>
  <c r="N711" i="1"/>
  <c r="Q689" i="1"/>
  <c r="K307" i="1"/>
  <c r="Q181" i="1"/>
  <c r="Q231" i="1"/>
  <c r="Q207" i="1"/>
  <c r="Q251" i="1"/>
  <c r="Q359" i="1"/>
  <c r="Q409" i="1"/>
  <c r="Q507" i="1"/>
  <c r="H704" i="1"/>
  <c r="Q79" i="1"/>
  <c r="K421" i="1"/>
  <c r="Q541" i="1"/>
  <c r="Q618" i="1"/>
  <c r="Q43" i="1"/>
  <c r="Q77" i="1"/>
  <c r="Q61" i="1"/>
  <c r="Q21" i="1"/>
  <c r="Q81" i="1"/>
  <c r="Q71" i="1"/>
  <c r="Q59" i="1"/>
  <c r="Q137" i="1"/>
  <c r="Q93" i="1"/>
  <c r="Q179" i="1"/>
  <c r="Q185" i="1"/>
  <c r="Q215" i="1"/>
  <c r="Q249" i="1"/>
  <c r="Q274" i="1"/>
  <c r="Q288" i="1"/>
  <c r="Q313" i="1"/>
  <c r="Q351" i="1"/>
  <c r="Q375" i="1"/>
  <c r="Q401" i="1"/>
  <c r="Q459" i="1"/>
  <c r="Q457" i="1"/>
  <c r="Q515" i="1"/>
  <c r="Q499" i="1"/>
  <c r="Q547" i="1"/>
  <c r="Q551" i="1"/>
  <c r="Q566" i="1"/>
  <c r="Q593" i="1"/>
  <c r="Q608" i="1"/>
  <c r="Q652" i="1"/>
  <c r="K469" i="1"/>
  <c r="K566" i="1"/>
  <c r="K677" i="1"/>
  <c r="K686" i="1" s="1"/>
  <c r="K612" i="1"/>
  <c r="Q437" i="1"/>
  <c r="K477" i="1"/>
  <c r="K607" i="1"/>
  <c r="K635" i="1" s="1"/>
  <c r="K423" i="1"/>
  <c r="K141" i="1"/>
  <c r="K146" i="1" s="1"/>
  <c r="K359" i="1"/>
  <c r="K388" i="1" s="1"/>
  <c r="K539" i="1"/>
  <c r="K405" i="1"/>
  <c r="K173" i="1"/>
  <c r="Q353" i="1"/>
  <c r="Q289" i="1" l="1"/>
  <c r="Q702" i="1"/>
  <c r="Q334" i="1"/>
  <c r="Q434" i="1"/>
  <c r="Q90" i="1"/>
  <c r="Q686" i="1"/>
  <c r="Q590" i="1"/>
  <c r="Q530" i="1"/>
  <c r="Q194" i="1"/>
  <c r="N714" i="1"/>
  <c r="N715" i="1" s="1"/>
  <c r="N716" i="1" s="1"/>
  <c r="Q635" i="1"/>
  <c r="Q46" i="1"/>
  <c r="Q242" i="1"/>
  <c r="Q146" i="1"/>
  <c r="Q388" i="1"/>
  <c r="K334" i="1"/>
  <c r="K704" i="1" s="1"/>
  <c r="Q48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Martín Romero, Mª Jesús</author>
  </authors>
  <commentList>
    <comment ref="A5" authorId="0" shapeId="0" xr:uid="{FF976E91-A3EE-4A2F-AE8B-8A725BA813D7}">
      <text>
        <r>
          <rPr>
            <b/>
            <sz val="9"/>
            <color indexed="81"/>
            <rFont val="Tahoma"/>
            <family val="2"/>
          </rPr>
          <t>Código del concepto. Ver colores en "Entorno de trabajo: Apariencia"</t>
        </r>
      </text>
    </comment>
    <comment ref="B5" authorId="0" shapeId="0" xr:uid="{11E2074F-D1C1-44BF-8A54-61658281EDA0}">
      <text>
        <r>
          <rPr>
            <b/>
            <sz val="9"/>
            <color indexed="81"/>
            <rFont val="Tahoma"/>
            <family val="2"/>
          </rPr>
          <t>Naturaleza o tipo de concepto, ver valores de cada naturaleza en la ayuda del menú contextual</t>
        </r>
      </text>
    </comment>
    <comment ref="C5" authorId="0" shapeId="0" xr:uid="{88F7896D-313A-4E8C-9B52-18FC728317F4}">
      <text>
        <r>
          <rPr>
            <b/>
            <sz val="9"/>
            <color indexed="81"/>
            <rFont val="Tahoma"/>
            <family val="2"/>
          </rPr>
          <t>Unidad principal de medida del concepto</t>
        </r>
      </text>
    </comment>
    <comment ref="D5" authorId="0" shapeId="0" xr:uid="{8DF2CA84-ABC3-4E76-9EAB-379C9F3B4403}">
      <text>
        <r>
          <rPr>
            <b/>
            <sz val="9"/>
            <color indexed="81"/>
            <rFont val="Tahoma"/>
            <family val="2"/>
          </rPr>
          <t>Descripción corta</t>
        </r>
      </text>
    </comment>
    <comment ref="E5" authorId="0" shapeId="0" xr:uid="{7DB48EC9-AFF2-49AD-96C5-79B1C9A9DE77}">
      <text>
        <r>
          <rPr>
            <b/>
            <sz val="9"/>
            <color indexed="81"/>
            <rFont val="Tahoma"/>
            <family val="2"/>
          </rPr>
          <t>Cantidad Verde: Referencia a otra partida Naranja: Fórmula de medición Azul: Expresión</t>
        </r>
      </text>
    </comment>
    <comment ref="F5" authorId="0" shapeId="0" xr:uid="{485637F1-A297-4EF3-A0CA-52FC36F0D2C8}">
      <text>
        <r>
          <rPr>
            <b/>
            <sz val="9"/>
            <color indexed="81"/>
            <rFont val="Tahoma"/>
            <family val="2"/>
          </rPr>
          <t>Rendimiento o cantidad presupuestada</t>
        </r>
      </text>
    </comment>
    <comment ref="G5" authorId="0" shapeId="0" xr:uid="{7928F954-360D-4429-90B2-BEA96BA5B182}">
      <text>
        <r>
          <rPr>
            <b/>
            <sz val="9"/>
            <color indexed="81"/>
            <rFont val="Tahoma"/>
            <family val="2"/>
          </rPr>
          <t>Precio unitario en el presupuesto</t>
        </r>
      </text>
    </comment>
    <comment ref="H5" authorId="0" shapeId="0" xr:uid="{8C40713A-64CD-480D-9FC5-6D6C3C4CBA48}">
      <text>
        <r>
          <rPr>
            <b/>
            <sz val="9"/>
            <color indexed="81"/>
            <rFont val="Tahoma"/>
            <family val="2"/>
          </rPr>
          <t>Importe del presupuesto</t>
        </r>
      </text>
    </comment>
  </commentList>
</comments>
</file>

<file path=xl/sharedStrings.xml><?xml version="1.0" encoding="utf-8"?>
<sst xmlns="http://schemas.openxmlformats.org/spreadsheetml/2006/main" count="1767" uniqueCount="206">
  <si>
    <t>Código</t>
  </si>
  <si>
    <t>Nat</t>
  </si>
  <si>
    <t>Ud</t>
  </si>
  <si>
    <t>Resumen</t>
  </si>
  <si>
    <t>Cantidad</t>
  </si>
  <si>
    <t>CanPres</t>
  </si>
  <si>
    <t>01</t>
  </si>
  <si>
    <t>Capítulo</t>
  </si>
  <si>
    <t/>
  </si>
  <si>
    <t>FUENCARRAL A2</t>
  </si>
  <si>
    <t>01.02.A23</t>
  </si>
  <si>
    <t>Partida</t>
  </si>
  <si>
    <t>u</t>
  </si>
  <si>
    <t>LIMPIEZA DE FILTROS ACUSTICOS</t>
  </si>
  <si>
    <t>Limpieza de los huecos (formado por dos filtros) entre filtros acusticos mediente soplado con aire a presion de los mismos, incluye medios auxiliares y retirada de material de desecho a vertedero. Totalmente terminado según indicaciones de la Dirección Facultativa. Siendo la unidad, el hueco entre dos filtros.</t>
  </si>
  <si>
    <t>01.031.A23</t>
  </si>
  <si>
    <t>LIMPIEZA TECNICA DEL POZO Y CM</t>
  </si>
  <si>
    <t>Limpieza técnica del pozo, incluye sistema de recogida de agua (incluso desatranco), retirada de objetos acopiados tales como rejas, etc. limpieza de moto ventiladores, cuadro de mando, cámaras, ventosa exterior, azulejos, etc. incluye medios auxiliares y retirada de material de desecho a vertedero. Totalmente terminado según indicaciones de la Dirección Facultativa.
Limpieza técnica del pozo, incluye sistema de recogida de agua (incluso desatranco), retirada de objetos acopiados tales como rejas, etc. limpieza de moto ventiladores, cuadro de mando, cámaras, ventosa exterior, azulejos, etc. incluye medios auxiliares y retirada de material de desecho a vertedero. Totalmente terminado según indicaciones de la Dirección Facultativa.</t>
  </si>
  <si>
    <t>01.05.A23</t>
  </si>
  <si>
    <t>PINTURA PARAMENTOS VERTICALES Y BOVEDAS</t>
  </si>
  <si>
    <t>Pintura en paramentos horizontales y bóveda o techo ejecutado con pintura plástica de alta calidad color blanco, Incluye preparado de la superficie mediante proyección de chorro de agua a alta presión, en ventosa exterior hasta una altura de 3 metros. Incluye los medios auxiliares necesarios para su correcta ejecución. Totalmente terminado según indicaciones de la Dirección Facultativa.</t>
  </si>
  <si>
    <t>01.06.A23</t>
  </si>
  <si>
    <t>PINTURA ANTIDESLIZANTE SUELOS</t>
  </si>
  <si>
    <t>Pintura antideslizante alta calidad color gris aplicada en suelos y paramentos verticales hasta una altura de 0,5 m, Incluye preparado de la superficie mediante proyección de chorro de agua a alta presión. Incluye los medios auxiliares necesarios para su correcta ejecución. Totalmente terminado según indicaciones de la Dirección Facultativa.</t>
  </si>
  <si>
    <t>01.12.A23</t>
  </si>
  <si>
    <t>RETIRADA DE MATERIALES ACOPIADOS</t>
  </si>
  <si>
    <t>Retirada de sacos de escombro, o restos acopiados en el pozo de ventilación. Totalmente terminado según indicaciones de la Dirección Facultativa.</t>
  </si>
  <si>
    <t>01.242.A23</t>
  </si>
  <si>
    <t>PINTURA DE MOTOR-RODETE-ALABES, TOBERA Y REJILLA</t>
  </si>
  <si>
    <t>Pintura esmalte de alta calidad color azul aplicada en conjunto de ventilación (toberas, aspas (amarillas), motor y reja de protecccion de aspas),  previamente se preparara la superficie mediante lijado y limpieza de zonas oxidadas. Incluye los medios auxiliares necesarios para su correcta ejecución. Totalmente terminado según indicaciones de la Dirección Facultativa.</t>
  </si>
  <si>
    <t>01.30.A23</t>
  </si>
  <si>
    <t>ADECUACION DE BANCADA</t>
  </si>
  <si>
    <t>Construccion y/o adecuacion de bancada existente para cuadro de mando, recibido con mortero de cemento CEM II/A-P 32,5 R y arena de miga (M-5), i/p.p. de cortes, ingletes, piezas especiales, con retirada de escombros a vertedero, totalmente terminado segun indicaciones de la Direccion Facultativa.</t>
  </si>
  <si>
    <t>02.02.A23</t>
  </si>
  <si>
    <t>REVISION, LIMPIEZA Y ENGRASE DE MOTORES DE VENTILACION</t>
  </si>
  <si>
    <t>Revisión, limpieza y engrase de motor de ventilación, incluye pequeño material, así como grasa para rodamientos resistente a altas temperaturas que cumpla con las normas DIN 51825 - K3N - 20 e ISO L-XBDGB 3. Con espesante de litio, revisión del sentido de giro e inversión del mismo si fuera precisola medida de aislamiento y vibraciones del mismo así como elaboración de informe de los resultados obtenidos, revision del sentido de giro e inversion del mismo Totalmente terminado según indicaciones de la Dirección Facultativa.</t>
  </si>
  <si>
    <t>02.09.A23</t>
  </si>
  <si>
    <t>REPARACION PUERTA ACUSTICA EN P. DE VENTILACION H. NOCTURNO</t>
  </si>
  <si>
    <t>Recibido de puertas existentes, reparación de cerrajerías ajustando las bisagras, cerraduras, etc. engrase de mecanismos, Totalmente terminado según indicaciones de la Dirección Facultativa</t>
  </si>
  <si>
    <t>03.01.A23</t>
  </si>
  <si>
    <t>S Y M DE LUMINARIAS ESTANCAS</t>
  </si>
  <si>
    <t>Suministro y montaje de luminarias de 2x 58 W IP65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</si>
  <si>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03.02.A23</t>
  </si>
  <si>
    <t>S Y M DE LUMINARIAS DE EMERGENCIA</t>
  </si>
  <si>
    <t>Suministro y montaje de luminarias de emergencia de 415 Lm 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</si>
  <si>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03.04.A23</t>
  </si>
  <si>
    <t>ADECUACION DE CANALIZACIONES, TOMAS DE CORRIENTE ENCENDIDO, ETC.</t>
  </si>
  <si>
    <t>Adecuación de canalizaciones, interruptores, y demás elementos eléctricos del pozo de ventilación. C/p.p. de medios auxiliares necesarios para su correcta ejecución. Totalmente terminado según indicaciones de la Dirección Facultativa.</t>
  </si>
  <si>
    <t>03.08.A23</t>
  </si>
  <si>
    <t>MEJORA DE PICA EXISTENTE</t>
  </si>
  <si>
    <t>Suministro y montaje de arqueta de conexión de puesta a tierra, realizada con hormigón con tapa y cerco metálico señalizada, pica de acero cobreado de 2 m, incluso hincado y excavación de hueco, suministro y conexionado de hasta 10 m de cable (Cu 95mm2), mediante soldadura aluminotérmica y adición de carbón y sal. Con caja de seccionamiento si no hubiera, unificando todas las tierras. Lectura de la medida. Totalmente terminado, segun proyecto e indicaciones de la DFO.</t>
  </si>
  <si>
    <t>03.17.A23</t>
  </si>
  <si>
    <t>SUSTITUCION CUADRO DE MANDO</t>
  </si>
  <si>
    <t>Sustitucion del cuadro actual por otro con envolvente metalica y con las mismas funcionalidades que el anterior con el nuevo PLC con conectividad IP cuyo software quede totalmente probado y funcionando con todas las funcionalidades. El PLC sera tal que su mapa  de memoria ya tenga realizados los BTK´s de COMMIT de lo contrario dicho desarrollo correra a cargo del adjudicatario, con toda la aparamenta adecuada para las funcionalidades de los ventiladores añadiendo la lectura del consumo electrico y las reservas E/S correspondientes, con arrancadores suaves compatibles con el PLC, se incluira en panel frontal del cuadro terminal de operador donde se lean consumos, potencias, voltaje, etc, digitalmente. Totalmente funcionando. Incluye entrega esquema unifilar en formato DXF y retirada del antiguo cuadro electrico a punto limpio.</t>
  </si>
  <si>
    <t>04.011.A23</t>
  </si>
  <si>
    <t>m</t>
  </si>
  <si>
    <t>SYM TENDIDO DE FIBRA (8 FIBRAS) LSZH-XF</t>
  </si>
  <si>
    <t>Suministro, tendido y conexionado de fibra optica multimodo, compuesto por 8 fibras de vidrio reforzadas WB (Bloquedas Agua), Cubierta LSZH-XF
 (libre de halogenos, baja emision de humos y no propagador de la llama) que cumpla con las normas UNE-EN 187000, CEI 60794, UNE-EN 50267 y UNE-EN 50268. Tendida por canaleta perimetral de Estación, bajo anden, troneras, galerías, perchas nuevas o existentes de tunel, etc. P/P de pequeño material y accesorios de conexión, terminales, etc.</t>
  </si>
  <si>
    <t>04.06.A23</t>
  </si>
  <si>
    <t>PASO DE BOVEDA</t>
  </si>
  <si>
    <t>Formación de paso de bóveda para tendido de conductores de comunicaciones o eléctricos, realizado con perchas, corte de tracción y montaje de medios auxiliares necesarios para su correcta ejecución. Totalmente terminado según indicaciones de la Dirección Facultativa.</t>
  </si>
  <si>
    <t>04.10.A23</t>
  </si>
  <si>
    <t>RETIRADA DE LA SUBRED DE VETILACION</t>
  </si>
  <si>
    <t>Desconexión y retirada de cables de la subred de ventilacion  incluye la desconexión en cuarto de comunicaciones, y retirada de material recuperado a vertedero autorizado. Totalmente terminado según indicaciones de la Dirección Facultativa.</t>
  </si>
  <si>
    <t>04.11.A23</t>
  </si>
  <si>
    <t>REFLECTOMETRIA</t>
  </si>
  <si>
    <t>Realizacion de las mediciones correspondientes y entraga de informe con los resultados.</t>
  </si>
  <si>
    <t>06.01.A23</t>
  </si>
  <si>
    <t>TOMA DE DATOS Y CROQUIZACION</t>
  </si>
  <si>
    <t>Toma de datos y croquizacion de la instalación. Incluye informe final de obra compuesto por memoria descriptiva de la actuación, dossier fotográfico del antes y después de la reforma, planos de planta, alzado y secciones más representativas, fichero de carga de datos a SAP con las caracteristicas principales del pozo.</t>
  </si>
  <si>
    <t>001.A23</t>
  </si>
  <si>
    <t>h</t>
  </si>
  <si>
    <t>JORNADAS ADICIONALES</t>
  </si>
  <si>
    <t>Total 01</t>
  </si>
  <si>
    <t>02</t>
  </si>
  <si>
    <t>FUENCARRAL A1</t>
  </si>
  <si>
    <t>01.08.A23</t>
  </si>
  <si>
    <t>SOLERA Y FORMACION DE PENDIENTES</t>
  </si>
  <si>
    <t>Formacion de solera y canalizacion perimetral de hasta 10 cm de espesor, compuesta por mortero de cemento realizado in-situ, maestreado formacion de pendientes. Totalmente terminado según indicaciones de la Dirección Facultativa.</t>
  </si>
  <si>
    <t>Total 02</t>
  </si>
  <si>
    <t>03</t>
  </si>
  <si>
    <t>BEGOÑA-CHAMARTIN</t>
  </si>
  <si>
    <t>01.24.A23</t>
  </si>
  <si>
    <t>PINTURA DE ALABES</t>
  </si>
  <si>
    <t>Pintura esmalte de alta calidad color azul aplicada en conjunto de alabes,  previamente se preparara la superficie mediante lijado y limpieza de zonas oxidadas. Incluye los medios auxiliares necesarios para su correcta ejecución. Totalmente terminado según indicaciones de la Dirección Facultativa. Se entiende por unidad el conjunto de alabes de un ventilador.</t>
  </si>
  <si>
    <t>02.01.A23</t>
  </si>
  <si>
    <t>SUSTITUCION DE COMPUERTAS DE LAMAS HORIZONTALES</t>
  </si>
  <si>
    <t>Sustitucion de compuertas de lamas horizontales similares a las existentes, incluyen los 2 motores accionamiento por ventilador y la puesta a punto de las mismas mediente la habilitación del sistema de mando incluido la sustitución de cableado y reles de mando en cuadro eléctrico. Totalmente terminado según indicaciones de la Dirección Facultativa.</t>
  </si>
  <si>
    <t>02.08.A23</t>
  </si>
  <si>
    <t>SUSTITUCION DE PUERTA ACUSTICA EN P. VENTILACION H. NOCTURNO</t>
  </si>
  <si>
    <t>Suministro, montaje y retirada de puerta existente realizado en horario nocturno incluidos cierres de seguridad. Realizada con doble chapa de acero galvanizado de 1,5 mm. de espesor y panel intermedio, rigidizadores con perfiles de acero conformado en frío, herrajes de colgar, cerradura normalizada METRO , cerco de perfil de acero conformado en frío con garras para recibir a la obra, acabado con capa de pintura epoxi polimerizada al horno, elaborada en taller, ajuste y fijación en obra. Totalmente terminado, incluso limpieza</t>
  </si>
  <si>
    <t>02.21.A23</t>
  </si>
  <si>
    <t>REPARACION PANEL ACUSTICO 7 LAMINAS</t>
  </si>
  <si>
    <t>Reparacion in situ de panel acustico, instalandole 7 laminas nuevas de lana, adaptandole la perfileria perometral. Incluida la retirada de laminas antiguas a vertedero.</t>
  </si>
  <si>
    <t>03.232.A23</t>
  </si>
  <si>
    <t>S Y M E I DE SONDA DE TEMPERATURA TUNEL</t>
  </si>
  <si>
    <t>Suministro, montaje e integracion  de sonda de temperatura Pt1000, de acero inoxidable AISI-316L (cabezal-RTD) en tunel a 30 metros a cada lado de la entrada del pozo, con rango de temperatura -40/+60ºc, presion +/- 3%, señal de salida 4/20mA, alimentacion a 24 Vcc, IP 66, sustituible mediante conector estanco. Incluido pp de soportacion de acero inoxidable, canalizacion y cableado. Totalmente instalado y funcionando a una altura accesible con escalera.</t>
  </si>
  <si>
    <t>06.03.A23</t>
  </si>
  <si>
    <t>TRASLADO CON VEHICULO AUXILIAR PROPIO Y CORTE DE TRACCION</t>
  </si>
  <si>
    <t>Traslado mediante vehículo auxiliar y conductor propios equipado con grúa de hasta dos motores de ventilación de cualquier peso y potencia, desde depósito de carga hasta pozo de destino. Incluye gestión y ejecución de de corte de tracción, carga, descarga y traslado en vehículo rodado hasta el servicio de almacenes. para el abono de la unidad será obligatorio presentar imagen de la placa de características de los motores trasladados.</t>
  </si>
  <si>
    <t>Total 03</t>
  </si>
  <si>
    <t>04</t>
  </si>
  <si>
    <t>BEGOÑA A2</t>
  </si>
  <si>
    <t>01.01.A23</t>
  </si>
  <si>
    <t>IMPERMEABILIZACION</t>
  </si>
  <si>
    <t>Impermeabilización de superficie abovedada realizado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p.p de medios auxiliares, la colocación de bajantes ,con retirada de elementos sobrantes a vertedero autorizado, formación de canalización de filtraciones hasta canaleta perimetral. Incluye los medios auxiliares necesarios para la ejecución de los trabajos. Totalmente terminado según indicaciones de la Dirección Facultativa.</t>
  </si>
  <si>
    <t>Total 04</t>
  </si>
  <si>
    <t>05</t>
  </si>
  <si>
    <t>BEGOÑA A1</t>
  </si>
  <si>
    <t>Total 05</t>
  </si>
  <si>
    <t>07</t>
  </si>
  <si>
    <t>CUZCO A2</t>
  </si>
  <si>
    <t>01.09.A23</t>
  </si>
  <si>
    <t>RECIBIDO DE PUERTAS Y REPARACION DE CERRAJERIA</t>
  </si>
  <si>
    <t>Recibido de puerta existente, reparacion de cerrajeria ajustando las bisagras, cerradura, etc, engrase de mecanismos. Totalmente terminadosegun indicaciones de la Direccion Facultativa</t>
  </si>
  <si>
    <t>02.14.A23</t>
  </si>
  <si>
    <t>EQUILIBRADO DINAMICO DE MOTOR Y RODETE</t>
  </si>
  <si>
    <t>Total 07</t>
  </si>
  <si>
    <t>08</t>
  </si>
  <si>
    <t>CUZCO A1</t>
  </si>
  <si>
    <t>01.29.A23</t>
  </si>
  <si>
    <t>S Y M DE PANEL MICROPERFORADO</t>
  </si>
  <si>
    <t>Total 08</t>
  </si>
  <si>
    <t>09</t>
  </si>
  <si>
    <t>SANTIAGO BERNABEU-CUZCO</t>
  </si>
  <si>
    <t>02.011.A23</t>
  </si>
  <si>
    <t>SUSTITUCION DE COMPUERTAS INCLINDORES</t>
  </si>
  <si>
    <t>Sustitucion de compuertas de lamas horizontales por compuerta inclinadores, incluyen los  motores y 
accionamiento por ventilador y la puesta a punto de las mismas mediente la habilitación del sistema de mando incluido la sustitución de cableado y reles de mando en cuadro eléctrico. Totalmente terminado según indicaciones de la Dirección Facultativa.</t>
  </si>
  <si>
    <t>Total 09</t>
  </si>
  <si>
    <t>10</t>
  </si>
  <si>
    <t>SANTIAGO BERNABEU A2</t>
  </si>
  <si>
    <t>Total 10</t>
  </si>
  <si>
    <t>11</t>
  </si>
  <si>
    <t>SANTIAGO BERNABEU A1</t>
  </si>
  <si>
    <t>Total 11</t>
  </si>
  <si>
    <t>12</t>
  </si>
  <si>
    <t>N.MINISTERIOS-S.BERNABEU</t>
  </si>
  <si>
    <t>Total 12</t>
  </si>
  <si>
    <t>13</t>
  </si>
  <si>
    <t>G.MARAÑON-A.MARTINEZ</t>
  </si>
  <si>
    <t>01.13.A23</t>
  </si>
  <si>
    <t>m2</t>
  </si>
  <si>
    <t>ALICATADO AZULEJO BLANCO 20X20 REC.MORTERO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</si>
  <si>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</si>
  <si>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concretos 13</t>
  </si>
  <si>
    <t>Soldar bastidor- pletinas</t>
  </si>
  <si>
    <t>Total 13</t>
  </si>
  <si>
    <t>14</t>
  </si>
  <si>
    <t>G.MARAÑON ANDENES</t>
  </si>
  <si>
    <t>01.191.A23</t>
  </si>
  <si>
    <t>REPARACION PANEL ACUSTICO</t>
  </si>
  <si>
    <t>fijacion y adecuacion de panel acustico existente en el pozo en la bateria de paneles</t>
  </si>
  <si>
    <t>01.20.A23</t>
  </si>
  <si>
    <t>S Y M MALLA DE PROTECCION OBJETO EXTERIOR</t>
  </si>
  <si>
    <t>Total 14</t>
  </si>
  <si>
    <t>15</t>
  </si>
  <si>
    <t>G.MARAÑON-N.MINISTERIOS</t>
  </si>
  <si>
    <t>02.18.A23</t>
  </si>
  <si>
    <t>REVISION Y REPARACION DE COMPUERTAS</t>
  </si>
  <si>
    <t>Revisión y puesta en marcha de compuertas de sobrepresion, incluido la sustitucion de los servos</t>
  </si>
  <si>
    <t>Total 15</t>
  </si>
  <si>
    <t>110</t>
  </si>
  <si>
    <t>INTEGRACION L10</t>
  </si>
  <si>
    <t>04.02.A23</t>
  </si>
  <si>
    <t>CONECTIVIDAD EN POZO (en cada pozo)</t>
  </si>
  <si>
    <t>Suministro y montaje de cuadro de comunicaciones compuesto por Envolvente de poliéster IP-66 según norma IEC60529 de dimensiones 700x500x300 mm  con puerta plena. En su interior aloja los siguientes elementos sobre placa de montaje y canaletas distribuidoras. Fuente de alimentación 230 / 24 Vcc, Switch CISCO  IE-2000-8TC-B "Managed Industrial Ethernet Switch, 8 x 10/100Base-TX Ports, 2 x FE (Fast Ethernet) Combo Ports (SFP's Sold Separately), 9.6-60 VDC, Class 1, Div. II., Layer2, LAN Base Image", equipado con Módulo de fibra multimodo 100Mbps FX à GLC-FE-100FX, caja mural de fibra óptica, Teléfono IP CISCO linksys SPA901. Alimentación 230 Vca  tomada del cuadro del pozo de ventilacion,  incluido el suministro e instalación de las protecciones necesarias en el cuadro del pozo de ventilacion y cuadro de comunicaciones, se incluye  toma de corriente, cableado interno del cuado de ventilacion y de comunicaciones, Con P/P de conectores, latiguillos , etc. totalmente terminado y funcionando. Según detalle indicado en pliegos.</t>
  </si>
  <si>
    <t>04.03.A23</t>
  </si>
  <si>
    <t>CONECTIVIDAD EN CUARTO DE COMUNICACIONES (en cada pozo)</t>
  </si>
  <si>
    <t>Suministro y montaje en el cuarto de comunicaciones de Bandeja de fibra óptica 19'' 1U de 24 conectores,  incluye el conexionado de la fibra tendida (8 fibras) con P/P De Jumper de fibra a conversor de medios, conectores ST/SC/MT-RJ, peine protector, fijaciones, bridas, cinta helicoidal, grupo de fijación y rotulación, totalmente terminado, comprobado y certificado.</t>
  </si>
  <si>
    <t>05.021.A23</t>
  </si>
  <si>
    <t>DEINSTALACION EN LA UNIDAD MAESTRA Y MAGELIS (por estacion)</t>
  </si>
  <si>
    <t>Desinstalacion de toda la ventilacion que hubiese en la estacion de la unidad maestra magelis</t>
  </si>
  <si>
    <t>05.03.A23</t>
  </si>
  <si>
    <t>INTEGRACION EN TCE (por ventilador)</t>
  </si>
  <si>
    <t>Modificación de software en sistema de telemando TCE  para integración de las señales y alarmas estándar de un pozo de ventilacion. Totalmente probado y funcionando, incluye la entrega de los programas en soporte digital, comentados y abiertos.</t>
  </si>
  <si>
    <t>05.04.A23</t>
  </si>
  <si>
    <t>INTEGRACION EN COMMIT (por pozo)</t>
  </si>
  <si>
    <t>Modificación de software y auditoría de señales en pozo de ventilacion para la correcta integración  en COMMIT de las señales y alarmas estándar de un pozo de ventilación. Totalmente probado y funcionando</t>
  </si>
  <si>
    <t>06.02.A23</t>
  </si>
  <si>
    <t>SUMINISTRO DE PAQUETE DE LICENCIAS TELEFONO IP</t>
  </si>
  <si>
    <t>Suministro de licencias tipo Cisco Enhanced UCL para plataforma UCS C220-M4 con versión 11.5</t>
  </si>
  <si>
    <t>05.01.A23</t>
  </si>
  <si>
    <t>ADAPTACION SW STANDARD VENTILACION</t>
  </si>
  <si>
    <t>Total 110</t>
  </si>
  <si>
    <t>Total 0</t>
  </si>
  <si>
    <t>Importe Unitario sin GG ni BI</t>
  </si>
  <si>
    <t>Imp Total sin GG.Y BI</t>
  </si>
  <si>
    <t>Importe Unitario GG</t>
  </si>
  <si>
    <t>Importe Unitario BI.</t>
  </si>
  <si>
    <t>Imp Total con GG.Y BI</t>
  </si>
  <si>
    <t>Anexo II_Preciario L10</t>
  </si>
  <si>
    <t>GASTOS GENERALES</t>
  </si>
  <si>
    <t>BENEFICIO INDUSTRIAL</t>
  </si>
  <si>
    <t>IMPORTE UNITARIO*
(SIN GG+BI)</t>
  </si>
  <si>
    <t>IMPORTE TOTAL SIN GG Y BI</t>
  </si>
  <si>
    <t>GG</t>
  </si>
  <si>
    <t>BI</t>
  </si>
  <si>
    <t>IMPORTE TOTAL OFERTADO
(CANTID* (UNITARIO OFERTADO+GG+BI))</t>
  </si>
  <si>
    <t>IMPORTE OFERTADO</t>
  </si>
  <si>
    <t>Importe de la oferta (IVA no incluido)</t>
  </si>
  <si>
    <t>Gastos Generales</t>
  </si>
  <si>
    <t>Beneficio Industrial</t>
  </si>
  <si>
    <t>Importe de la oferta (con GG. y BI.)</t>
  </si>
  <si>
    <t>TOTAL CON IVA</t>
  </si>
  <si>
    <t xml:space="preserve">* </t>
  </si>
  <si>
    <t>Consultar notas del PCP en el apartado Oferta economica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</si>
</sst>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0"/>
      <color theme="1"/>
      <name val="Calibri"/>
      <family val="2"/>
      <scheme val="minor"/>
    </font>
    <font>
      <sz val="8"/>
      <color theme="0"/>
      <name val="Calibri"/>
      <family val="2"/>
      <scheme val="minor"/>
    </font>
    <font>
      <sz val="9"/>
      <color theme="1"/>
      <name val="Calibri"/>
      <family val="2"/>
      <scheme val="minor"/>
    </font>
    <font>
      <sz val="9"/>
      <color rgb="FFFF40FF"/>
      <name val="Calibri"/>
      <family val="2"/>
      <scheme val="minor"/>
    </font>
    <font>
      <b/>
      <sz val="18"/>
      <color rgb="FFFF0000"/>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60">
    <xf numFmtId="0" fontId="0" fillId="0" borderId="0" xfId="0"/>
    <xf numFmtId="10" fontId="0" fillId="6" borderId="1" xfId="0" applyNumberFormat="1" applyFill="1" applyBorder="1" applyAlignment="1" applyProtection="1">
      <alignment horizontal="center"/>
      <protection locked="0"/>
    </xf>
    <xf numFmtId="4" fontId="0" fillId="6" borderId="2" xfId="0" applyNumberFormat="1" applyFill="1" applyBorder="1" applyAlignment="1" applyProtection="1">
      <alignment horizontal="center" vertical="center"/>
      <protection locked="0"/>
    </xf>
    <xf numFmtId="0" fontId="0" fillId="0" borderId="0" xfId="0" applyAlignment="1" applyProtection="1">
      <alignment vertical="top"/>
      <protection hidden="1"/>
    </xf>
    <xf numFmtId="0" fontId="0" fillId="0" borderId="0" xfId="0" applyProtection="1">
      <protection hidden="1"/>
    </xf>
    <xf numFmtId="0" fontId="1" fillId="0" borderId="0" xfId="0" applyFont="1" applyAlignment="1" applyProtection="1">
      <alignment horizontal="right"/>
      <protection hidden="1"/>
    </xf>
    <xf numFmtId="0" fontId="2" fillId="0" borderId="11" xfId="0" applyFont="1" applyBorder="1" applyAlignment="1" applyProtection="1">
      <alignment horizontal="center" vertical="top"/>
      <protection hidden="1"/>
    </xf>
    <xf numFmtId="0" fontId="2" fillId="0" borderId="12" xfId="0" applyFont="1" applyBorder="1" applyAlignment="1" applyProtection="1">
      <alignment horizontal="center" vertical="top"/>
      <protection hidden="1"/>
    </xf>
    <xf numFmtId="0" fontId="2" fillId="0" borderId="13" xfId="0" applyFont="1" applyBorder="1" applyAlignment="1" applyProtection="1">
      <alignment horizontal="center" vertical="top"/>
      <protection hidden="1"/>
    </xf>
    <xf numFmtId="0" fontId="2" fillId="0" borderId="0" xfId="0" applyFont="1" applyBorder="1" applyAlignment="1" applyProtection="1">
      <alignment horizontal="center" vertical="top"/>
      <protection hidden="1"/>
    </xf>
    <xf numFmtId="10" fontId="0" fillId="0" borderId="0" xfId="0" applyNumberFormat="1" applyAlignment="1" applyProtection="1">
      <alignment horizontal="center" vertical="center" wrapText="1"/>
      <protection hidden="1"/>
    </xf>
    <xf numFmtId="10" fontId="0" fillId="0" borderId="18" xfId="0" applyNumberFormat="1" applyBorder="1" applyAlignment="1" applyProtection="1">
      <alignment horizontal="center" vertical="center" wrapText="1"/>
      <protection hidden="1"/>
    </xf>
    <xf numFmtId="0" fontId="4" fillId="0" borderId="0" xfId="0" applyFont="1" applyAlignment="1" applyProtection="1">
      <alignment vertical="center"/>
      <protection hidden="1"/>
    </xf>
    <xf numFmtId="0" fontId="4" fillId="0" borderId="0" xfId="0" applyFont="1" applyAlignment="1" applyProtection="1">
      <alignment vertical="center" wrapText="1"/>
      <protection hidden="1"/>
    </xf>
    <xf numFmtId="0" fontId="4" fillId="0" borderId="0" xfId="0" applyFont="1" applyAlignment="1" applyProtection="1">
      <alignment horizontal="center" vertical="center" wrapText="1"/>
      <protection hidden="1"/>
    </xf>
    <xf numFmtId="0" fontId="10" fillId="5" borderId="14" xfId="0" applyFont="1" applyFill="1" applyBorder="1" applyAlignment="1" applyProtection="1">
      <alignment horizontal="center" vertical="center" wrapText="1"/>
      <protection hidden="1"/>
    </xf>
    <xf numFmtId="0" fontId="10" fillId="5" borderId="15" xfId="0" applyFont="1" applyFill="1" applyBorder="1" applyAlignment="1" applyProtection="1">
      <alignment horizontal="center" vertical="center" wrapText="1"/>
      <protection hidden="1"/>
    </xf>
    <xf numFmtId="0" fontId="10" fillId="5" borderId="16" xfId="0" applyFont="1" applyFill="1" applyBorder="1" applyAlignment="1" applyProtection="1">
      <alignment horizontal="center" vertical="center" wrapText="1"/>
      <protection hidden="1"/>
    </xf>
    <xf numFmtId="49" fontId="5" fillId="2" borderId="0" xfId="0" applyNumberFormat="1" applyFont="1" applyFill="1" applyAlignment="1" applyProtection="1">
      <alignment vertical="top"/>
      <protection hidden="1"/>
    </xf>
    <xf numFmtId="49" fontId="5" fillId="2" borderId="0" xfId="0" applyNumberFormat="1" applyFont="1" applyFill="1" applyAlignment="1" applyProtection="1">
      <alignment vertical="top" wrapText="1"/>
      <protection hidden="1"/>
    </xf>
    <xf numFmtId="0" fontId="5" fillId="2" borderId="0" xfId="0" applyFont="1" applyFill="1" applyAlignment="1" applyProtection="1">
      <alignment vertical="top"/>
      <protection hidden="1"/>
    </xf>
    <xf numFmtId="3" fontId="6" fillId="2" borderId="0" xfId="0" applyNumberFormat="1" applyFont="1" applyFill="1" applyAlignment="1" applyProtection="1">
      <alignment vertical="top"/>
      <protection hidden="1"/>
    </xf>
    <xf numFmtId="4" fontId="6" fillId="2" borderId="0" xfId="0" applyNumberFormat="1" applyFont="1" applyFill="1" applyAlignment="1" applyProtection="1">
      <alignment vertical="top"/>
      <protection hidden="1"/>
    </xf>
    <xf numFmtId="0" fontId="10" fillId="5" borderId="5" xfId="0" applyFont="1" applyFill="1" applyBorder="1" applyAlignment="1" applyProtection="1">
      <alignment horizontal="center" vertical="center" wrapText="1"/>
      <protection hidden="1"/>
    </xf>
    <xf numFmtId="0" fontId="10" fillId="5" borderId="6" xfId="0" applyFont="1" applyFill="1" applyBorder="1" applyAlignment="1" applyProtection="1">
      <alignment horizontal="center" vertical="center" wrapText="1"/>
      <protection hidden="1"/>
    </xf>
    <xf numFmtId="0" fontId="10" fillId="5" borderId="7" xfId="0" applyFont="1" applyFill="1" applyBorder="1" applyAlignment="1" applyProtection="1">
      <alignment horizontal="center" vertical="center" wrapText="1"/>
      <protection hidden="1"/>
    </xf>
    <xf numFmtId="49" fontId="7" fillId="3" borderId="0" xfId="0" applyNumberFormat="1" applyFont="1" applyFill="1" applyAlignment="1" applyProtection="1">
      <alignment vertical="top"/>
      <protection hidden="1"/>
    </xf>
    <xf numFmtId="49" fontId="7" fillId="0" borderId="0" xfId="0" applyNumberFormat="1" applyFont="1" applyAlignment="1" applyProtection="1">
      <alignment vertical="top"/>
      <protection hidden="1"/>
    </xf>
    <xf numFmtId="49" fontId="7" fillId="0" borderId="0" xfId="0" applyNumberFormat="1" applyFont="1" applyAlignment="1" applyProtection="1">
      <alignment vertical="top" wrapText="1"/>
      <protection hidden="1"/>
    </xf>
    <xf numFmtId="0" fontId="11" fillId="0" borderId="0" xfId="0" applyFont="1" applyAlignment="1" applyProtection="1">
      <alignment vertical="center"/>
      <protection hidden="1"/>
    </xf>
    <xf numFmtId="4" fontId="11" fillId="0" borderId="0" xfId="0" applyNumberFormat="1" applyFont="1" applyAlignment="1" applyProtection="1">
      <alignment vertical="center"/>
      <protection hidden="1"/>
    </xf>
    <xf numFmtId="4" fontId="12" fillId="0" borderId="0" xfId="0" applyNumberFormat="1" applyFont="1" applyAlignment="1" applyProtection="1">
      <alignment vertical="center"/>
      <protection hidden="1"/>
    </xf>
    <xf numFmtId="4" fontId="7" fillId="0" borderId="0" xfId="0" applyNumberFormat="1" applyFont="1" applyAlignment="1" applyProtection="1">
      <alignment horizontal="center" vertical="center"/>
      <protection hidden="1"/>
    </xf>
    <xf numFmtId="4" fontId="0" fillId="0" borderId="3" xfId="0" applyNumberFormat="1" applyFont="1" applyFill="1" applyBorder="1" applyAlignment="1" applyProtection="1">
      <alignment horizontal="center" vertical="center" wrapText="1"/>
      <protection hidden="1"/>
    </xf>
    <xf numFmtId="2" fontId="0" fillId="0" borderId="4" xfId="0" applyNumberFormat="1" applyBorder="1" applyAlignment="1" applyProtection="1">
      <alignment horizontal="center" vertical="center"/>
      <protection hidden="1"/>
    </xf>
    <xf numFmtId="4" fontId="0" fillId="0" borderId="1" xfId="0" applyNumberFormat="1" applyFont="1" applyFill="1" applyBorder="1" applyAlignment="1" applyProtection="1">
      <alignment horizontal="center" vertical="center" wrapText="1"/>
      <protection hidden="1"/>
    </xf>
    <xf numFmtId="0" fontId="7" fillId="0" borderId="0" xfId="0" applyFont="1" applyAlignment="1" applyProtection="1">
      <alignment vertical="top"/>
      <protection hidden="1"/>
    </xf>
    <xf numFmtId="3" fontId="9" fillId="7" borderId="8" xfId="0" applyNumberFormat="1" applyFont="1" applyFill="1" applyBorder="1" applyAlignment="1" applyProtection="1">
      <alignment horizontal="center" vertical="top"/>
      <protection hidden="1"/>
    </xf>
    <xf numFmtId="3" fontId="9" fillId="7" borderId="9" xfId="0" applyNumberFormat="1" applyFont="1" applyFill="1" applyBorder="1" applyAlignment="1" applyProtection="1">
      <alignment horizontal="center" vertical="top"/>
      <protection hidden="1"/>
    </xf>
    <xf numFmtId="3" fontId="9" fillId="7" borderId="10" xfId="0" applyNumberFormat="1" applyFont="1" applyFill="1" applyBorder="1" applyAlignment="1" applyProtection="1">
      <alignment horizontal="center" vertical="top"/>
      <protection hidden="1"/>
    </xf>
    <xf numFmtId="4" fontId="7" fillId="0" borderId="0" xfId="0" applyNumberFormat="1" applyFont="1" applyAlignment="1" applyProtection="1">
      <alignment vertical="top"/>
      <protection hidden="1"/>
    </xf>
    <xf numFmtId="4" fontId="8" fillId="0" borderId="0" xfId="0" applyNumberFormat="1" applyFont="1" applyAlignment="1" applyProtection="1">
      <alignment vertical="top"/>
      <protection hidden="1"/>
    </xf>
    <xf numFmtId="4" fontId="0" fillId="0" borderId="0" xfId="0" applyNumberFormat="1" applyProtection="1">
      <protection hidden="1"/>
    </xf>
    <xf numFmtId="0" fontId="7" fillId="0" borderId="0" xfId="0" applyFont="1" applyAlignment="1" applyProtection="1">
      <alignment vertical="top" wrapText="1"/>
      <protection hidden="1"/>
    </xf>
    <xf numFmtId="49" fontId="5" fillId="0" borderId="0" xfId="0" applyNumberFormat="1" applyFont="1" applyAlignment="1" applyProtection="1">
      <alignment vertical="top"/>
      <protection hidden="1"/>
    </xf>
    <xf numFmtId="3" fontId="7" fillId="0" borderId="0" xfId="0" applyNumberFormat="1" applyFont="1" applyAlignment="1" applyProtection="1">
      <alignment vertical="top"/>
      <protection hidden="1"/>
    </xf>
    <xf numFmtId="4" fontId="6" fillId="0" borderId="0" xfId="0" applyNumberFormat="1" applyFont="1" applyAlignment="1" applyProtection="1">
      <alignment vertical="top"/>
      <protection hidden="1"/>
    </xf>
    <xf numFmtId="0" fontId="7" fillId="4" borderId="0" xfId="0" applyFont="1" applyFill="1" applyAlignment="1" applyProtection="1">
      <alignment vertical="top"/>
      <protection hidden="1"/>
    </xf>
    <xf numFmtId="0" fontId="7" fillId="4" borderId="0" xfId="0" applyFont="1" applyFill="1" applyAlignment="1" applyProtection="1">
      <alignment vertical="top" wrapText="1"/>
      <protection hidden="1"/>
    </xf>
    <xf numFmtId="4" fontId="0" fillId="0" borderId="0" xfId="0" applyNumberFormat="1" applyAlignment="1" applyProtection="1">
      <alignment horizontal="center" vertical="center"/>
      <protection hidden="1"/>
    </xf>
    <xf numFmtId="0" fontId="10" fillId="5" borderId="1" xfId="0" applyFont="1" applyFill="1" applyBorder="1" applyAlignment="1" applyProtection="1">
      <alignment horizontal="center" wrapText="1"/>
      <protection hidden="1"/>
    </xf>
    <xf numFmtId="0" fontId="13" fillId="0" borderId="0" xfId="0" applyFont="1" applyProtection="1">
      <protection hidden="1"/>
    </xf>
    <xf numFmtId="4" fontId="1" fillId="0" borderId="1" xfId="0" applyNumberFormat="1" applyFont="1" applyBorder="1" applyAlignment="1" applyProtection="1">
      <alignment horizontal="center"/>
      <protection hidden="1"/>
    </xf>
    <xf numFmtId="0" fontId="0" fillId="0" borderId="0" xfId="0" applyFont="1" applyAlignment="1" applyProtection="1">
      <alignment horizontal="right"/>
      <protection hidden="1"/>
    </xf>
    <xf numFmtId="164" fontId="1" fillId="0" borderId="4" xfId="0" applyNumberFormat="1" applyFont="1" applyBorder="1" applyAlignment="1" applyProtection="1">
      <alignment horizontal="center"/>
      <protection hidden="1"/>
    </xf>
    <xf numFmtId="164" fontId="1" fillId="0" borderId="9" xfId="0" applyNumberFormat="1" applyFont="1" applyBorder="1" applyAlignment="1" applyProtection="1">
      <alignment horizontal="center"/>
      <protection hidden="1"/>
    </xf>
    <xf numFmtId="164" fontId="1" fillId="0" borderId="17" xfId="0" applyNumberFormat="1" applyFont="1" applyBorder="1" applyAlignment="1" applyProtection="1">
      <alignment horizontal="center"/>
      <protection hidden="1"/>
    </xf>
    <xf numFmtId="164" fontId="1" fillId="0" borderId="1" xfId="0" applyNumberFormat="1" applyFont="1" applyBorder="1" applyAlignment="1" applyProtection="1">
      <alignment horizontal="center"/>
      <protection hidden="1"/>
    </xf>
    <xf numFmtId="164" fontId="0" fillId="0" borderId="1" xfId="0" applyNumberFormat="1" applyBorder="1" applyAlignment="1" applyProtection="1">
      <alignment horizontal="center"/>
      <protection hidden="1"/>
    </xf>
    <xf numFmtId="9" fontId="1" fillId="0" borderId="0" xfId="0" applyNumberFormat="1" applyFont="1" applyAlignment="1" applyProtection="1">
      <alignment horizontal="right"/>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6117B-5302-4EB3-A1A2-CB0359AB8E6A}">
  <dimension ref="A1:T716"/>
  <sheetViews>
    <sheetView tabSelected="1" zoomScale="55" zoomScaleNormal="55" workbookViewId="0">
      <pane xSplit="4" ySplit="5" topLeftCell="I6" activePane="bottomRight" state="frozen"/>
      <selection pane="topRight" activeCell="E1" sqref="E1"/>
      <selection pane="bottomLeft" activeCell="A4" sqref="A4"/>
      <selection pane="bottomRight" activeCell="V696" sqref="V696"/>
    </sheetView>
  </sheetViews>
  <sheetFormatPr baseColWidth="10" defaultRowHeight="15" x14ac:dyDescent="0.25"/>
  <cols>
    <col min="1" max="1" width="9.7109375" style="4" bestFit="1" customWidth="1"/>
    <col min="2" max="2" width="6.5703125" style="4" bestFit="1" customWidth="1"/>
    <col min="3" max="3" width="3.7109375" style="4" bestFit="1" customWidth="1"/>
    <col min="4" max="4" width="32.85546875" style="4" customWidth="1"/>
    <col min="5" max="5" width="8.7109375" style="4" bestFit="1" customWidth="1"/>
    <col min="6" max="6" width="7.85546875" style="4" bestFit="1" customWidth="1"/>
    <col min="7" max="8" width="8.7109375" style="4" bestFit="1" customWidth="1"/>
    <col min="9" max="16" width="11.42578125" style="4"/>
    <col min="17" max="17" width="13.5703125" style="4" customWidth="1"/>
    <col min="18" max="16384" width="11.42578125" style="4"/>
  </cols>
  <sheetData>
    <row r="1" spans="1:17" ht="15.75" thickBot="1" x14ac:dyDescent="0.3">
      <c r="A1" s="3"/>
      <c r="B1" s="3"/>
      <c r="C1" s="3"/>
      <c r="D1" s="3"/>
      <c r="E1" s="3"/>
      <c r="F1" s="3"/>
      <c r="G1" s="3"/>
      <c r="H1" s="3"/>
      <c r="M1" s="5" t="s">
        <v>191</v>
      </c>
      <c r="N1" s="1"/>
    </row>
    <row r="2" spans="1:17" ht="19.5" thickBot="1" x14ac:dyDescent="0.3">
      <c r="A2" s="6" t="s">
        <v>190</v>
      </c>
      <c r="B2" s="7"/>
      <c r="C2" s="7"/>
      <c r="D2" s="7"/>
      <c r="E2" s="7"/>
      <c r="F2" s="7"/>
      <c r="G2" s="7"/>
      <c r="H2" s="7"/>
      <c r="I2" s="7"/>
      <c r="J2" s="7"/>
      <c r="K2" s="8"/>
      <c r="M2" s="5" t="s">
        <v>192</v>
      </c>
      <c r="N2" s="1"/>
    </row>
    <row r="3" spans="1:17" ht="18.75" x14ac:dyDescent="0.25">
      <c r="A3" s="9"/>
      <c r="B3" s="9"/>
      <c r="C3" s="9"/>
      <c r="D3" s="9"/>
      <c r="E3" s="9"/>
      <c r="F3" s="9"/>
      <c r="G3" s="9"/>
      <c r="H3" s="9"/>
      <c r="I3" s="9"/>
      <c r="J3" s="9"/>
      <c r="K3" s="9"/>
      <c r="M3" s="5" t="s">
        <v>204</v>
      </c>
      <c r="N3" s="10" t="s">
        <v>205</v>
      </c>
      <c r="O3" s="10"/>
      <c r="P3" s="10"/>
      <c r="Q3" s="10"/>
    </row>
    <row r="4" spans="1:17" ht="19.5" thickBot="1" x14ac:dyDescent="0.3">
      <c r="A4" s="9"/>
      <c r="B4" s="9"/>
      <c r="C4" s="9"/>
      <c r="D4" s="9"/>
      <c r="E4" s="9"/>
      <c r="F4" s="9"/>
      <c r="G4" s="9"/>
      <c r="H4" s="9"/>
      <c r="I4" s="9"/>
      <c r="J4" s="9"/>
      <c r="K4" s="9"/>
      <c r="M4" s="5"/>
      <c r="N4" s="11"/>
      <c r="O4" s="11"/>
      <c r="P4" s="11"/>
      <c r="Q4" s="11"/>
    </row>
    <row r="5" spans="1:17" ht="45" customHeight="1" x14ac:dyDescent="0.25">
      <c r="A5" s="12" t="s">
        <v>0</v>
      </c>
      <c r="B5" s="12" t="s">
        <v>1</v>
      </c>
      <c r="C5" s="12" t="s">
        <v>2</v>
      </c>
      <c r="D5" s="13" t="s">
        <v>3</v>
      </c>
      <c r="E5" s="12" t="s">
        <v>4</v>
      </c>
      <c r="F5" s="12" t="s">
        <v>5</v>
      </c>
      <c r="G5" s="14" t="s">
        <v>185</v>
      </c>
      <c r="H5" s="14" t="s">
        <v>186</v>
      </c>
      <c r="I5" s="14" t="s">
        <v>187</v>
      </c>
      <c r="J5" s="14" t="s">
        <v>188</v>
      </c>
      <c r="K5" s="14" t="s">
        <v>189</v>
      </c>
      <c r="M5" s="15" t="s">
        <v>193</v>
      </c>
      <c r="N5" s="16" t="s">
        <v>194</v>
      </c>
      <c r="O5" s="17" t="s">
        <v>195</v>
      </c>
      <c r="P5" s="17" t="s">
        <v>196</v>
      </c>
      <c r="Q5" s="17" t="s">
        <v>197</v>
      </c>
    </row>
    <row r="6" spans="1:17" ht="17.25" customHeight="1" x14ac:dyDescent="0.25">
      <c r="A6" s="18" t="s">
        <v>6</v>
      </c>
      <c r="B6" s="18" t="s">
        <v>7</v>
      </c>
      <c r="C6" s="18" t="s">
        <v>8</v>
      </c>
      <c r="D6" s="19" t="s">
        <v>9</v>
      </c>
      <c r="E6" s="20"/>
      <c r="F6" s="21"/>
      <c r="G6" s="22"/>
      <c r="H6" s="22"/>
      <c r="I6" s="21"/>
      <c r="J6" s="21"/>
      <c r="K6" s="21"/>
      <c r="M6" s="23"/>
      <c r="N6" s="24"/>
      <c r="O6" s="25"/>
      <c r="P6" s="25"/>
      <c r="Q6" s="25"/>
    </row>
    <row r="7" spans="1:17" ht="19.5" customHeight="1" x14ac:dyDescent="0.25">
      <c r="A7" s="26" t="s">
        <v>10</v>
      </c>
      <c r="B7" s="27" t="s">
        <v>11</v>
      </c>
      <c r="C7" s="27" t="s">
        <v>12</v>
      </c>
      <c r="D7" s="28" t="s">
        <v>13</v>
      </c>
      <c r="E7" s="29"/>
      <c r="F7" s="30">
        <v>14</v>
      </c>
      <c r="G7" s="30">
        <v>208.68</v>
      </c>
      <c r="H7" s="31">
        <f>ROUND(F7*G7,2)</f>
        <v>2921.52</v>
      </c>
      <c r="I7" s="32">
        <f>0.09*H7</f>
        <v>262.94</v>
      </c>
      <c r="J7" s="32">
        <f>H7*0.06</f>
        <v>175.29</v>
      </c>
      <c r="K7" s="32">
        <f>H7+I7+J7</f>
        <v>3359.75</v>
      </c>
      <c r="M7" s="2"/>
      <c r="N7" s="33">
        <f>M7*F7</f>
        <v>0</v>
      </c>
      <c r="O7" s="34">
        <f>N7*$N$1</f>
        <v>0</v>
      </c>
      <c r="P7" s="35">
        <f>N7*$N$2</f>
        <v>0</v>
      </c>
      <c r="Q7" s="33">
        <f>N7+O7+P7</f>
        <v>0</v>
      </c>
    </row>
    <row r="8" spans="1:17" ht="90" x14ac:dyDescent="0.25">
      <c r="A8" s="36"/>
      <c r="B8" s="36"/>
      <c r="C8" s="36"/>
      <c r="D8" s="28" t="s">
        <v>14</v>
      </c>
      <c r="E8" s="36"/>
      <c r="F8" s="36"/>
      <c r="G8" s="36"/>
      <c r="H8" s="36"/>
      <c r="M8" s="37"/>
      <c r="N8" s="38"/>
      <c r="O8" s="38"/>
      <c r="P8" s="38"/>
      <c r="Q8" s="39"/>
    </row>
    <row r="9" spans="1:17" x14ac:dyDescent="0.25">
      <c r="A9" s="26" t="s">
        <v>15</v>
      </c>
      <c r="B9" s="27" t="s">
        <v>11</v>
      </c>
      <c r="C9" s="27" t="s">
        <v>12</v>
      </c>
      <c r="D9" s="28" t="s">
        <v>16</v>
      </c>
      <c r="E9" s="36"/>
      <c r="F9" s="40">
        <v>1</v>
      </c>
      <c r="G9" s="40">
        <v>1598.9</v>
      </c>
      <c r="H9" s="41">
        <f>ROUND(F9*G9,2)</f>
        <v>1598.9</v>
      </c>
      <c r="I9" s="32">
        <f>0.09*H9</f>
        <v>143.9</v>
      </c>
      <c r="J9" s="32">
        <f>H9*0.06</f>
        <v>95.93</v>
      </c>
      <c r="K9" s="32">
        <f>H9+I9+J9</f>
        <v>1838.73</v>
      </c>
      <c r="M9" s="2"/>
      <c r="N9" s="33">
        <f>M9*F9</f>
        <v>0</v>
      </c>
      <c r="O9" s="34">
        <f>N9*$N$1</f>
        <v>0</v>
      </c>
      <c r="P9" s="35">
        <f>N9*$N$2</f>
        <v>0</v>
      </c>
      <c r="Q9" s="33">
        <f>N9+O9+P9</f>
        <v>0</v>
      </c>
    </row>
    <row r="10" spans="1:17" ht="202.5" x14ac:dyDescent="0.25">
      <c r="A10" s="36"/>
      <c r="B10" s="36"/>
      <c r="C10" s="36"/>
      <c r="D10" s="28" t="s">
        <v>17</v>
      </c>
      <c r="E10" s="36"/>
      <c r="F10" s="36"/>
      <c r="G10" s="36"/>
      <c r="H10" s="36"/>
      <c r="M10" s="37"/>
      <c r="N10" s="38"/>
      <c r="O10" s="38"/>
      <c r="P10" s="38"/>
      <c r="Q10" s="39"/>
    </row>
    <row r="11" spans="1:17" x14ac:dyDescent="0.25">
      <c r="A11" s="26" t="s">
        <v>18</v>
      </c>
      <c r="B11" s="27" t="s">
        <v>11</v>
      </c>
      <c r="C11" s="27" t="s">
        <v>12</v>
      </c>
      <c r="D11" s="28" t="s">
        <v>19</v>
      </c>
      <c r="E11" s="36"/>
      <c r="F11" s="40">
        <v>1</v>
      </c>
      <c r="G11" s="40">
        <v>760.78</v>
      </c>
      <c r="H11" s="41">
        <f>ROUND(F11*G11,2)</f>
        <v>760.78</v>
      </c>
      <c r="I11" s="32">
        <f>0.09*H11</f>
        <v>68.47</v>
      </c>
      <c r="J11" s="32">
        <f>H11*0.06</f>
        <v>45.65</v>
      </c>
      <c r="K11" s="32">
        <f>H11+I11+J11</f>
        <v>874.9</v>
      </c>
      <c r="M11" s="2"/>
      <c r="N11" s="33">
        <f>M11*F11</f>
        <v>0</v>
      </c>
      <c r="O11" s="34">
        <f>N11*$N$1</f>
        <v>0</v>
      </c>
      <c r="P11" s="35">
        <f>N11*$N$2</f>
        <v>0</v>
      </c>
      <c r="Q11" s="33">
        <f>N11+O11+P11</f>
        <v>0</v>
      </c>
    </row>
    <row r="12" spans="1:17" ht="101.25" x14ac:dyDescent="0.25">
      <c r="A12" s="36"/>
      <c r="B12" s="36"/>
      <c r="C12" s="36"/>
      <c r="D12" s="28" t="s">
        <v>20</v>
      </c>
      <c r="E12" s="36"/>
      <c r="F12" s="36"/>
      <c r="G12" s="36"/>
      <c r="H12" s="36"/>
      <c r="M12" s="37"/>
      <c r="N12" s="38"/>
      <c r="O12" s="38"/>
      <c r="P12" s="38"/>
      <c r="Q12" s="39"/>
    </row>
    <row r="13" spans="1:17" x14ac:dyDescent="0.25">
      <c r="A13" s="26" t="s">
        <v>21</v>
      </c>
      <c r="B13" s="27" t="s">
        <v>11</v>
      </c>
      <c r="C13" s="27" t="s">
        <v>12</v>
      </c>
      <c r="D13" s="28" t="s">
        <v>22</v>
      </c>
      <c r="E13" s="36"/>
      <c r="F13" s="40">
        <v>1</v>
      </c>
      <c r="G13" s="40">
        <v>1009.7</v>
      </c>
      <c r="H13" s="41">
        <f>ROUND(F13*G13,2)</f>
        <v>1009.7</v>
      </c>
      <c r="I13" s="32">
        <f t="shared" ref="I13" si="0">0.09*H13</f>
        <v>90.87</v>
      </c>
      <c r="J13" s="32">
        <f t="shared" ref="J13" si="1">H13*0.06</f>
        <v>60.58</v>
      </c>
      <c r="K13" s="32">
        <f t="shared" ref="K13" si="2">H13+I13+J13</f>
        <v>1161.1500000000001</v>
      </c>
      <c r="M13" s="2"/>
      <c r="N13" s="33">
        <f>M13*F13</f>
        <v>0</v>
      </c>
      <c r="O13" s="34">
        <f>N13*$N$1</f>
        <v>0</v>
      </c>
      <c r="P13" s="35">
        <f>N13*$N$2</f>
        <v>0</v>
      </c>
      <c r="Q13" s="33">
        <f>N13+O13+P13</f>
        <v>0</v>
      </c>
    </row>
    <row r="14" spans="1:17" ht="90" x14ac:dyDescent="0.25">
      <c r="A14" s="36"/>
      <c r="B14" s="36"/>
      <c r="C14" s="36"/>
      <c r="D14" s="28" t="s">
        <v>23</v>
      </c>
      <c r="E14" s="36"/>
      <c r="F14" s="36"/>
      <c r="G14" s="36"/>
      <c r="H14" s="36"/>
      <c r="M14" s="37"/>
      <c r="N14" s="38"/>
      <c r="O14" s="38"/>
      <c r="P14" s="38"/>
      <c r="Q14" s="39"/>
    </row>
    <row r="15" spans="1:17" x14ac:dyDescent="0.25">
      <c r="A15" s="26" t="s">
        <v>24</v>
      </c>
      <c r="B15" s="27" t="s">
        <v>11</v>
      </c>
      <c r="C15" s="27" t="s">
        <v>12</v>
      </c>
      <c r="D15" s="28" t="s">
        <v>25</v>
      </c>
      <c r="E15" s="36"/>
      <c r="F15" s="40">
        <v>1</v>
      </c>
      <c r="G15" s="40">
        <v>650.78</v>
      </c>
      <c r="H15" s="41">
        <f>ROUND(F15*G15,2)</f>
        <v>650.78</v>
      </c>
      <c r="I15" s="32">
        <f t="shared" ref="I15" si="3">0.09*H15</f>
        <v>58.57</v>
      </c>
      <c r="J15" s="32">
        <f t="shared" ref="J15" si="4">H15*0.06</f>
        <v>39.049999999999997</v>
      </c>
      <c r="K15" s="32">
        <f t="shared" ref="K15" si="5">H15+I15+J15</f>
        <v>748.4</v>
      </c>
      <c r="M15" s="2"/>
      <c r="N15" s="33">
        <f t="shared" ref="N15" si="6">M15*F15</f>
        <v>0</v>
      </c>
      <c r="O15" s="34">
        <f t="shared" ref="O15" si="7">N15*$N$1</f>
        <v>0</v>
      </c>
      <c r="P15" s="35">
        <f t="shared" ref="P15" si="8">N15*$N$2</f>
        <v>0</v>
      </c>
      <c r="Q15" s="33">
        <f t="shared" ref="Q15" si="9">N15+O15+P15</f>
        <v>0</v>
      </c>
    </row>
    <row r="16" spans="1:17" ht="45" x14ac:dyDescent="0.25">
      <c r="A16" s="36"/>
      <c r="B16" s="36"/>
      <c r="C16" s="36"/>
      <c r="D16" s="28" t="s">
        <v>26</v>
      </c>
      <c r="E16" s="36"/>
      <c r="F16" s="36"/>
      <c r="G16" s="36"/>
      <c r="H16" s="36"/>
      <c r="M16" s="37"/>
      <c r="N16" s="38"/>
      <c r="O16" s="38"/>
      <c r="P16" s="38"/>
      <c r="Q16" s="39"/>
    </row>
    <row r="17" spans="1:17" ht="22.5" x14ac:dyDescent="0.25">
      <c r="A17" s="26" t="s">
        <v>27</v>
      </c>
      <c r="B17" s="27" t="s">
        <v>11</v>
      </c>
      <c r="C17" s="27" t="s">
        <v>12</v>
      </c>
      <c r="D17" s="28" t="s">
        <v>28</v>
      </c>
      <c r="E17" s="36"/>
      <c r="F17" s="40">
        <v>1</v>
      </c>
      <c r="G17" s="40">
        <v>1935.46</v>
      </c>
      <c r="H17" s="41">
        <f>ROUND(F17*G17,2)</f>
        <v>1935.46</v>
      </c>
      <c r="I17" s="32">
        <f t="shared" ref="I17" si="10">0.09*H17</f>
        <v>174.19</v>
      </c>
      <c r="J17" s="32">
        <f t="shared" ref="J17" si="11">H17*0.06</f>
        <v>116.13</v>
      </c>
      <c r="K17" s="32">
        <f t="shared" ref="K17" si="12">H17+I17+J17</f>
        <v>2225.7800000000002</v>
      </c>
      <c r="M17" s="2"/>
      <c r="N17" s="33">
        <f t="shared" ref="N17" si="13">M17*F17</f>
        <v>0</v>
      </c>
      <c r="O17" s="34">
        <f t="shared" ref="O17" si="14">N17*$N$1</f>
        <v>0</v>
      </c>
      <c r="P17" s="35">
        <f t="shared" ref="P17" si="15">N17*$N$2</f>
        <v>0</v>
      </c>
      <c r="Q17" s="33">
        <f t="shared" ref="Q17" si="16">N17+O17+P17</f>
        <v>0</v>
      </c>
    </row>
    <row r="18" spans="1:17" ht="101.25" x14ac:dyDescent="0.25">
      <c r="A18" s="36"/>
      <c r="B18" s="36"/>
      <c r="C18" s="36"/>
      <c r="D18" s="28" t="s">
        <v>29</v>
      </c>
      <c r="E18" s="36"/>
      <c r="F18" s="36"/>
      <c r="G18" s="36"/>
      <c r="H18" s="36"/>
      <c r="M18" s="37"/>
      <c r="N18" s="38"/>
      <c r="O18" s="38"/>
      <c r="P18" s="38"/>
      <c r="Q18" s="39"/>
    </row>
    <row r="19" spans="1:17" x14ac:dyDescent="0.25">
      <c r="A19" s="26" t="s">
        <v>30</v>
      </c>
      <c r="B19" s="27" t="s">
        <v>11</v>
      </c>
      <c r="C19" s="27" t="s">
        <v>12</v>
      </c>
      <c r="D19" s="28" t="s">
        <v>31</v>
      </c>
      <c r="E19" s="36"/>
      <c r="F19" s="40">
        <v>1</v>
      </c>
      <c r="G19" s="40">
        <v>349.34</v>
      </c>
      <c r="H19" s="41">
        <f>ROUND(F19*G19,2)</f>
        <v>349.34</v>
      </c>
      <c r="I19" s="32">
        <f t="shared" ref="I19" si="17">0.09*H19</f>
        <v>31.44</v>
      </c>
      <c r="J19" s="32">
        <f t="shared" ref="J19" si="18">H19*0.06</f>
        <v>20.96</v>
      </c>
      <c r="K19" s="32">
        <f t="shared" ref="K19" si="19">H19+I19+J19</f>
        <v>401.74</v>
      </c>
      <c r="M19" s="2"/>
      <c r="N19" s="33">
        <f t="shared" ref="N19" si="20">M19*F19</f>
        <v>0</v>
      </c>
      <c r="O19" s="34">
        <f t="shared" ref="O19" si="21">N19*$N$1</f>
        <v>0</v>
      </c>
      <c r="P19" s="35">
        <f t="shared" ref="P19" si="22">N19*$N$2</f>
        <v>0</v>
      </c>
      <c r="Q19" s="33">
        <f t="shared" ref="Q19" si="23">N19+O19+P19</f>
        <v>0</v>
      </c>
    </row>
    <row r="20" spans="1:17" ht="78.75" x14ac:dyDescent="0.25">
      <c r="A20" s="36"/>
      <c r="B20" s="36"/>
      <c r="C20" s="36"/>
      <c r="D20" s="28" t="s">
        <v>32</v>
      </c>
      <c r="E20" s="36"/>
      <c r="F20" s="36"/>
      <c r="G20" s="36"/>
      <c r="H20" s="36"/>
      <c r="M20" s="37"/>
      <c r="N20" s="38"/>
      <c r="O20" s="38"/>
      <c r="P20" s="38"/>
      <c r="Q20" s="39"/>
    </row>
    <row r="21" spans="1:17" ht="22.5" x14ac:dyDescent="0.25">
      <c r="A21" s="26" t="s">
        <v>33</v>
      </c>
      <c r="B21" s="27" t="s">
        <v>11</v>
      </c>
      <c r="C21" s="27" t="s">
        <v>12</v>
      </c>
      <c r="D21" s="28" t="s">
        <v>34</v>
      </c>
      <c r="E21" s="36"/>
      <c r="F21" s="40">
        <v>1</v>
      </c>
      <c r="G21" s="40">
        <v>662.4</v>
      </c>
      <c r="H21" s="41">
        <f>ROUND(F21*G21,2)</f>
        <v>662.4</v>
      </c>
      <c r="I21" s="32">
        <f t="shared" ref="I21" si="24">0.09*H21</f>
        <v>59.62</v>
      </c>
      <c r="J21" s="32">
        <f t="shared" ref="J21" si="25">H21*0.06</f>
        <v>39.74</v>
      </c>
      <c r="K21" s="32">
        <f t="shared" ref="K21" si="26">H21+I21+J21</f>
        <v>761.76</v>
      </c>
      <c r="M21" s="2"/>
      <c r="N21" s="33">
        <f t="shared" ref="N21" si="27">M21*F21</f>
        <v>0</v>
      </c>
      <c r="O21" s="34">
        <f t="shared" ref="O21" si="28">N21*$N$1</f>
        <v>0</v>
      </c>
      <c r="P21" s="35">
        <f t="shared" ref="P21" si="29">N21*$N$2</f>
        <v>0</v>
      </c>
      <c r="Q21" s="33">
        <f t="shared" ref="Q21" si="30">N21+O21+P21</f>
        <v>0</v>
      </c>
    </row>
    <row r="22" spans="1:17" ht="146.25" x14ac:dyDescent="0.25">
      <c r="A22" s="36"/>
      <c r="B22" s="36"/>
      <c r="C22" s="36"/>
      <c r="D22" s="28" t="s">
        <v>35</v>
      </c>
      <c r="E22" s="36"/>
      <c r="F22" s="36"/>
      <c r="G22" s="36"/>
      <c r="H22" s="36"/>
      <c r="M22" s="37"/>
      <c r="N22" s="38"/>
      <c r="O22" s="38"/>
      <c r="P22" s="38"/>
      <c r="Q22" s="39"/>
    </row>
    <row r="23" spans="1:17" ht="22.5" x14ac:dyDescent="0.25">
      <c r="A23" s="26" t="s">
        <v>36</v>
      </c>
      <c r="B23" s="27" t="s">
        <v>11</v>
      </c>
      <c r="C23" s="27" t="s">
        <v>12</v>
      </c>
      <c r="D23" s="28" t="s">
        <v>37</v>
      </c>
      <c r="E23" s="36"/>
      <c r="F23" s="40">
        <v>2</v>
      </c>
      <c r="G23" s="40">
        <v>159.03</v>
      </c>
      <c r="H23" s="41">
        <f>ROUND(F23*G23,2)</f>
        <v>318.06</v>
      </c>
      <c r="I23" s="32">
        <f t="shared" ref="I23" si="31">0.09*H23</f>
        <v>28.63</v>
      </c>
      <c r="J23" s="32">
        <f t="shared" ref="J23" si="32">H23*0.06</f>
        <v>19.079999999999998</v>
      </c>
      <c r="K23" s="32">
        <f t="shared" ref="K23" si="33">H23+I23+J23</f>
        <v>365.77</v>
      </c>
      <c r="M23" s="2"/>
      <c r="N23" s="33">
        <f t="shared" ref="N23" si="34">M23*F23</f>
        <v>0</v>
      </c>
      <c r="O23" s="34">
        <f t="shared" ref="O23" si="35">N23*$N$1</f>
        <v>0</v>
      </c>
      <c r="P23" s="35">
        <f t="shared" ref="P23" si="36">N23*$N$2</f>
        <v>0</v>
      </c>
      <c r="Q23" s="33">
        <f t="shared" ref="Q23" si="37">N23+O23+P23</f>
        <v>0</v>
      </c>
    </row>
    <row r="24" spans="1:17" ht="56.25" x14ac:dyDescent="0.25">
      <c r="A24" s="36"/>
      <c r="B24" s="36"/>
      <c r="C24" s="36"/>
      <c r="D24" s="28" t="s">
        <v>38</v>
      </c>
      <c r="E24" s="36"/>
      <c r="F24" s="36"/>
      <c r="G24" s="36"/>
      <c r="H24" s="36"/>
      <c r="M24" s="37"/>
      <c r="N24" s="38"/>
      <c r="O24" s="38"/>
      <c r="P24" s="38"/>
      <c r="Q24" s="39"/>
    </row>
    <row r="25" spans="1:17" x14ac:dyDescent="0.25">
      <c r="A25" s="26" t="s">
        <v>39</v>
      </c>
      <c r="B25" s="27" t="s">
        <v>11</v>
      </c>
      <c r="C25" s="27" t="s">
        <v>12</v>
      </c>
      <c r="D25" s="28" t="s">
        <v>40</v>
      </c>
      <c r="E25" s="36"/>
      <c r="F25" s="40">
        <v>4</v>
      </c>
      <c r="G25" s="40">
        <v>161.30000000000001</v>
      </c>
      <c r="H25" s="41">
        <f>ROUND(F25*G25,2)</f>
        <v>645.20000000000005</v>
      </c>
      <c r="I25" s="32">
        <f t="shared" ref="I25" si="38">0.09*H25</f>
        <v>58.07</v>
      </c>
      <c r="J25" s="32">
        <f t="shared" ref="J25" si="39">H25*0.06</f>
        <v>38.71</v>
      </c>
      <c r="K25" s="32">
        <f t="shared" ref="K25" si="40">H25+I25+J25</f>
        <v>741.98</v>
      </c>
      <c r="M25" s="2"/>
      <c r="N25" s="33">
        <f t="shared" ref="N25" si="41">M25*F25</f>
        <v>0</v>
      </c>
      <c r="O25" s="34">
        <f t="shared" ref="O25" si="42">N25*$N$1</f>
        <v>0</v>
      </c>
      <c r="P25" s="35">
        <f t="shared" ref="P25" si="43">N25*$N$2</f>
        <v>0</v>
      </c>
      <c r="Q25" s="33">
        <f t="shared" ref="Q25" si="44">N25+O25+P25</f>
        <v>0</v>
      </c>
    </row>
    <row r="26" spans="1:17" ht="90" x14ac:dyDescent="0.25">
      <c r="A26" s="36"/>
      <c r="B26" s="36"/>
      <c r="C26" s="36"/>
      <c r="D26" s="28" t="s">
        <v>41</v>
      </c>
      <c r="E26" s="36"/>
      <c r="F26" s="36"/>
      <c r="G26" s="36"/>
      <c r="H26" s="36"/>
      <c r="M26" s="37"/>
      <c r="N26" s="38"/>
      <c r="O26" s="38"/>
      <c r="P26" s="38"/>
      <c r="Q26" s="39"/>
    </row>
    <row r="27" spans="1:17" x14ac:dyDescent="0.25">
      <c r="A27" s="26" t="s">
        <v>42</v>
      </c>
      <c r="B27" s="27" t="s">
        <v>11</v>
      </c>
      <c r="C27" s="27" t="s">
        <v>12</v>
      </c>
      <c r="D27" s="28" t="s">
        <v>43</v>
      </c>
      <c r="E27" s="36"/>
      <c r="F27" s="40">
        <v>2</v>
      </c>
      <c r="G27" s="40">
        <v>182.02</v>
      </c>
      <c r="H27" s="41">
        <f>ROUND(F27*G27,2)</f>
        <v>364.04</v>
      </c>
      <c r="I27" s="32">
        <f t="shared" ref="I27" si="45">0.09*H27</f>
        <v>32.76</v>
      </c>
      <c r="J27" s="32">
        <f t="shared" ref="J27" si="46">H27*0.06</f>
        <v>21.84</v>
      </c>
      <c r="K27" s="32">
        <f t="shared" ref="K27" si="47">H27+I27+J27</f>
        <v>418.64</v>
      </c>
      <c r="M27" s="2"/>
      <c r="N27" s="33">
        <f t="shared" ref="N27" si="48">M27*F27</f>
        <v>0</v>
      </c>
      <c r="O27" s="34">
        <f t="shared" ref="O27" si="49">N27*$N$1</f>
        <v>0</v>
      </c>
      <c r="P27" s="35">
        <f t="shared" ref="P27" si="50">N27*$N$2</f>
        <v>0</v>
      </c>
      <c r="Q27" s="33">
        <f t="shared" ref="Q27" si="51">N27+O27+P27</f>
        <v>0</v>
      </c>
    </row>
    <row r="28" spans="1:17" ht="101.25" x14ac:dyDescent="0.25">
      <c r="A28" s="36"/>
      <c r="B28" s="36"/>
      <c r="C28" s="36"/>
      <c r="D28" s="28" t="s">
        <v>44</v>
      </c>
      <c r="E28" s="36"/>
      <c r="F28" s="36"/>
      <c r="G28" s="36"/>
      <c r="H28" s="36"/>
      <c r="M28" s="37"/>
      <c r="N28" s="38"/>
      <c r="O28" s="38"/>
      <c r="P28" s="38"/>
      <c r="Q28" s="39"/>
    </row>
    <row r="29" spans="1:17" ht="22.5" x14ac:dyDescent="0.25">
      <c r="A29" s="26" t="s">
        <v>45</v>
      </c>
      <c r="B29" s="27" t="s">
        <v>11</v>
      </c>
      <c r="C29" s="27" t="s">
        <v>12</v>
      </c>
      <c r="D29" s="28" t="s">
        <v>46</v>
      </c>
      <c r="E29" s="36"/>
      <c r="F29" s="40">
        <v>1</v>
      </c>
      <c r="G29" s="40">
        <v>930.38</v>
      </c>
      <c r="H29" s="41">
        <f>ROUND(F29*G29,2)</f>
        <v>930.38</v>
      </c>
      <c r="I29" s="32">
        <f t="shared" ref="I29" si="52">0.09*H29</f>
        <v>83.73</v>
      </c>
      <c r="J29" s="32">
        <f t="shared" ref="J29" si="53">H29*0.06</f>
        <v>55.82</v>
      </c>
      <c r="K29" s="32">
        <f t="shared" ref="K29" si="54">H29+I29+J29</f>
        <v>1069.93</v>
      </c>
      <c r="M29" s="2"/>
      <c r="N29" s="33">
        <f t="shared" ref="N29" si="55">M29*F29</f>
        <v>0</v>
      </c>
      <c r="O29" s="34">
        <f t="shared" ref="O29" si="56">N29*$N$1</f>
        <v>0</v>
      </c>
      <c r="P29" s="35">
        <f t="shared" ref="P29" si="57">N29*$N$2</f>
        <v>0</v>
      </c>
      <c r="Q29" s="33">
        <f t="shared" ref="Q29" si="58">N29+O29+P29</f>
        <v>0</v>
      </c>
    </row>
    <row r="30" spans="1:17" ht="67.5" x14ac:dyDescent="0.25">
      <c r="A30" s="36"/>
      <c r="B30" s="36"/>
      <c r="C30" s="36"/>
      <c r="D30" s="28" t="s">
        <v>47</v>
      </c>
      <c r="E30" s="36"/>
      <c r="F30" s="36"/>
      <c r="G30" s="36"/>
      <c r="H30" s="36"/>
      <c r="M30" s="37"/>
      <c r="N30" s="38"/>
      <c r="O30" s="38"/>
      <c r="P30" s="38"/>
      <c r="Q30" s="39"/>
    </row>
    <row r="31" spans="1:17" x14ac:dyDescent="0.25">
      <c r="A31" s="26" t="s">
        <v>48</v>
      </c>
      <c r="B31" s="27" t="s">
        <v>11</v>
      </c>
      <c r="C31" s="27" t="s">
        <v>12</v>
      </c>
      <c r="D31" s="28" t="s">
        <v>49</v>
      </c>
      <c r="E31" s="36"/>
      <c r="F31" s="40">
        <v>1</v>
      </c>
      <c r="G31" s="40">
        <v>631.46</v>
      </c>
      <c r="H31" s="41">
        <f>ROUND(F31*G31,2)</f>
        <v>631.46</v>
      </c>
      <c r="I31" s="32">
        <f t="shared" ref="I31" si="59">0.09*H31</f>
        <v>56.83</v>
      </c>
      <c r="J31" s="32">
        <f t="shared" ref="J31" si="60">H31*0.06</f>
        <v>37.89</v>
      </c>
      <c r="K31" s="32">
        <f t="shared" ref="K31" si="61">H31+I31+J31</f>
        <v>726.18</v>
      </c>
      <c r="M31" s="2"/>
      <c r="N31" s="33">
        <f t="shared" ref="N31" si="62">M31*F31</f>
        <v>0</v>
      </c>
      <c r="O31" s="34">
        <f t="shared" ref="O31" si="63">N31*$N$1</f>
        <v>0</v>
      </c>
      <c r="P31" s="35">
        <f t="shared" ref="P31" si="64">N31*$N$2</f>
        <v>0</v>
      </c>
      <c r="Q31" s="33">
        <f t="shared" ref="Q31" si="65">N31+O31+P31</f>
        <v>0</v>
      </c>
    </row>
    <row r="32" spans="1:17" ht="135" x14ac:dyDescent="0.25">
      <c r="A32" s="36"/>
      <c r="B32" s="36"/>
      <c r="C32" s="36"/>
      <c r="D32" s="28" t="s">
        <v>50</v>
      </c>
      <c r="E32" s="36"/>
      <c r="F32" s="36"/>
      <c r="G32" s="36"/>
      <c r="H32" s="36"/>
      <c r="M32" s="37"/>
      <c r="N32" s="38"/>
      <c r="O32" s="38"/>
      <c r="P32" s="38"/>
      <c r="Q32" s="39"/>
    </row>
    <row r="33" spans="1:20" x14ac:dyDescent="0.25">
      <c r="A33" s="26" t="s">
        <v>51</v>
      </c>
      <c r="B33" s="27" t="s">
        <v>11</v>
      </c>
      <c r="C33" s="27" t="s">
        <v>12</v>
      </c>
      <c r="D33" s="28" t="s">
        <v>52</v>
      </c>
      <c r="E33" s="36"/>
      <c r="F33" s="40">
        <v>1</v>
      </c>
      <c r="G33" s="40">
        <v>12830.48</v>
      </c>
      <c r="H33" s="41">
        <f>ROUND(F33*G33,2)</f>
        <v>12830.48</v>
      </c>
      <c r="I33" s="32">
        <f t="shared" ref="I33" si="66">0.09*H33</f>
        <v>1154.74</v>
      </c>
      <c r="J33" s="32">
        <f t="shared" ref="J33" si="67">H33*0.06</f>
        <v>769.83</v>
      </c>
      <c r="K33" s="32">
        <f t="shared" ref="K33" si="68">H33+I33+J33</f>
        <v>14755.05</v>
      </c>
      <c r="M33" s="2"/>
      <c r="N33" s="33">
        <f t="shared" ref="N33" si="69">M33*F33</f>
        <v>0</v>
      </c>
      <c r="O33" s="34">
        <f t="shared" ref="O33" si="70">N33*$N$1</f>
        <v>0</v>
      </c>
      <c r="P33" s="35">
        <f t="shared" ref="P33" si="71">N33*$N$2</f>
        <v>0</v>
      </c>
      <c r="Q33" s="33">
        <f t="shared" ref="Q33" si="72">N33+O33+P33</f>
        <v>0</v>
      </c>
    </row>
    <row r="34" spans="1:20" ht="236.25" x14ac:dyDescent="0.25">
      <c r="A34" s="36"/>
      <c r="B34" s="36"/>
      <c r="C34" s="36"/>
      <c r="D34" s="28" t="s">
        <v>53</v>
      </c>
      <c r="E34" s="36"/>
      <c r="F34" s="36"/>
      <c r="G34" s="36"/>
      <c r="H34" s="36"/>
      <c r="M34" s="37"/>
      <c r="N34" s="38"/>
      <c r="O34" s="38"/>
      <c r="P34" s="38"/>
      <c r="Q34" s="39"/>
    </row>
    <row r="35" spans="1:20" x14ac:dyDescent="0.25">
      <c r="A35" s="26" t="s">
        <v>54</v>
      </c>
      <c r="B35" s="27" t="s">
        <v>11</v>
      </c>
      <c r="C35" s="27" t="s">
        <v>55</v>
      </c>
      <c r="D35" s="28" t="s">
        <v>56</v>
      </c>
      <c r="E35" s="36"/>
      <c r="F35" s="40">
        <v>170</v>
      </c>
      <c r="G35" s="40">
        <v>13.55</v>
      </c>
      <c r="H35" s="41">
        <f>ROUND(F35*G35,2)</f>
        <v>2303.5</v>
      </c>
      <c r="I35" s="32">
        <f t="shared" ref="I35" si="73">0.09*H35</f>
        <v>207.32</v>
      </c>
      <c r="J35" s="32">
        <f t="shared" ref="J35" si="74">H35*0.06</f>
        <v>138.21</v>
      </c>
      <c r="K35" s="32">
        <f t="shared" ref="K35" si="75">H35+I35+J35</f>
        <v>2649.03</v>
      </c>
      <c r="M35" s="2"/>
      <c r="N35" s="33">
        <f t="shared" ref="N35" si="76">M35*F35</f>
        <v>0</v>
      </c>
      <c r="O35" s="34">
        <f t="shared" ref="O35" si="77">N35*$N$1</f>
        <v>0</v>
      </c>
      <c r="P35" s="35">
        <f t="shared" ref="P35" si="78">N35*$N$2</f>
        <v>0</v>
      </c>
      <c r="Q35" s="33">
        <f t="shared" ref="Q35" si="79">N35+O35+P35</f>
        <v>0</v>
      </c>
    </row>
    <row r="36" spans="1:20" ht="135" x14ac:dyDescent="0.25">
      <c r="A36" s="36"/>
      <c r="B36" s="36"/>
      <c r="C36" s="36"/>
      <c r="D36" s="28" t="s">
        <v>57</v>
      </c>
      <c r="E36" s="36"/>
      <c r="F36" s="36"/>
      <c r="G36" s="36"/>
      <c r="H36" s="36"/>
      <c r="M36" s="37"/>
      <c r="N36" s="38"/>
      <c r="O36" s="38"/>
      <c r="P36" s="38"/>
      <c r="Q36" s="39"/>
    </row>
    <row r="37" spans="1:20" x14ac:dyDescent="0.25">
      <c r="A37" s="26" t="s">
        <v>58</v>
      </c>
      <c r="B37" s="27" t="s">
        <v>11</v>
      </c>
      <c r="C37" s="27" t="s">
        <v>12</v>
      </c>
      <c r="D37" s="28" t="s">
        <v>59</v>
      </c>
      <c r="E37" s="36"/>
      <c r="F37" s="40">
        <v>1</v>
      </c>
      <c r="G37" s="40">
        <v>1561.6</v>
      </c>
      <c r="H37" s="41">
        <f>ROUND(F37*G37,2)</f>
        <v>1561.6</v>
      </c>
      <c r="I37" s="32">
        <f t="shared" ref="I37" si="80">0.09*H37</f>
        <v>140.54</v>
      </c>
      <c r="J37" s="32">
        <f t="shared" ref="J37" si="81">H37*0.06</f>
        <v>93.7</v>
      </c>
      <c r="K37" s="32">
        <f t="shared" ref="K37" si="82">H37+I37+J37</f>
        <v>1795.84</v>
      </c>
      <c r="M37" s="2"/>
      <c r="N37" s="33">
        <f t="shared" ref="N37" si="83">M37*F37</f>
        <v>0</v>
      </c>
      <c r="O37" s="34">
        <f t="shared" ref="O37" si="84">N37*$N$1</f>
        <v>0</v>
      </c>
      <c r="P37" s="35">
        <f t="shared" ref="P37" si="85">N37*$N$2</f>
        <v>0</v>
      </c>
      <c r="Q37" s="33">
        <f t="shared" ref="Q37" si="86">N37+O37+P37</f>
        <v>0</v>
      </c>
    </row>
    <row r="38" spans="1:20" ht="78.75" x14ac:dyDescent="0.25">
      <c r="A38" s="36"/>
      <c r="B38" s="36"/>
      <c r="C38" s="36"/>
      <c r="D38" s="28" t="s">
        <v>60</v>
      </c>
      <c r="E38" s="36"/>
      <c r="F38" s="36"/>
      <c r="G38" s="36"/>
      <c r="H38" s="36"/>
      <c r="M38" s="37"/>
      <c r="N38" s="38"/>
      <c r="O38" s="38"/>
      <c r="P38" s="38"/>
      <c r="Q38" s="39"/>
    </row>
    <row r="39" spans="1:20" x14ac:dyDescent="0.25">
      <c r="A39" s="26" t="s">
        <v>61</v>
      </c>
      <c r="B39" s="27" t="s">
        <v>11</v>
      </c>
      <c r="C39" s="27" t="s">
        <v>55</v>
      </c>
      <c r="D39" s="28" t="s">
        <v>62</v>
      </c>
      <c r="E39" s="36"/>
      <c r="F39" s="40">
        <v>220</v>
      </c>
      <c r="G39" s="40">
        <v>4.5199999999999996</v>
      </c>
      <c r="H39" s="41">
        <f>ROUND(F39*G39,2)</f>
        <v>994.4</v>
      </c>
      <c r="I39" s="32">
        <f t="shared" ref="I39" si="87">0.09*H39</f>
        <v>89.5</v>
      </c>
      <c r="J39" s="32">
        <f t="shared" ref="J39" si="88">H39*0.06</f>
        <v>59.66</v>
      </c>
      <c r="K39" s="32">
        <f t="shared" ref="K39" si="89">H39+I39+J39</f>
        <v>1143.56</v>
      </c>
      <c r="M39" s="2"/>
      <c r="N39" s="33">
        <f t="shared" ref="N39" si="90">M39*F39</f>
        <v>0</v>
      </c>
      <c r="O39" s="34">
        <f t="shared" ref="O39" si="91">N39*$N$1</f>
        <v>0</v>
      </c>
      <c r="P39" s="35">
        <f t="shared" ref="P39" si="92">N39*$N$2</f>
        <v>0</v>
      </c>
      <c r="Q39" s="33">
        <f t="shared" ref="Q39" si="93">N39+O39+P39</f>
        <v>0</v>
      </c>
    </row>
    <row r="40" spans="1:20" ht="67.5" x14ac:dyDescent="0.25">
      <c r="A40" s="36"/>
      <c r="B40" s="36"/>
      <c r="C40" s="36"/>
      <c r="D40" s="28" t="s">
        <v>63</v>
      </c>
      <c r="E40" s="36"/>
      <c r="F40" s="36"/>
      <c r="G40" s="36"/>
      <c r="H40" s="36"/>
      <c r="M40" s="37"/>
      <c r="N40" s="38"/>
      <c r="O40" s="38"/>
      <c r="P40" s="38"/>
      <c r="Q40" s="39"/>
    </row>
    <row r="41" spans="1:20" x14ac:dyDescent="0.25">
      <c r="A41" s="26" t="s">
        <v>64</v>
      </c>
      <c r="B41" s="27" t="s">
        <v>11</v>
      </c>
      <c r="C41" s="27" t="s">
        <v>12</v>
      </c>
      <c r="D41" s="28" t="s">
        <v>65</v>
      </c>
      <c r="E41" s="36"/>
      <c r="F41" s="40">
        <v>1</v>
      </c>
      <c r="G41" s="40">
        <v>852.8</v>
      </c>
      <c r="H41" s="41">
        <f>ROUND(F41*G41,2)</f>
        <v>852.8</v>
      </c>
      <c r="I41" s="32">
        <f t="shared" ref="I41" si="94">0.09*H41</f>
        <v>76.75</v>
      </c>
      <c r="J41" s="32">
        <f t="shared" ref="J41" si="95">H41*0.06</f>
        <v>51.17</v>
      </c>
      <c r="K41" s="32">
        <f t="shared" ref="K41" si="96">H41+I41+J41</f>
        <v>980.72</v>
      </c>
      <c r="M41" s="2"/>
      <c r="N41" s="33">
        <f t="shared" ref="N41" si="97">M41*F41</f>
        <v>0</v>
      </c>
      <c r="O41" s="34">
        <f t="shared" ref="O41" si="98">N41*$N$1</f>
        <v>0</v>
      </c>
      <c r="P41" s="35">
        <f t="shared" ref="P41" si="99">N41*$N$2</f>
        <v>0</v>
      </c>
      <c r="Q41" s="33">
        <f t="shared" ref="Q41" si="100">N41+O41+P41</f>
        <v>0</v>
      </c>
    </row>
    <row r="42" spans="1:20" ht="33.75" x14ac:dyDescent="0.25">
      <c r="A42" s="36"/>
      <c r="B42" s="36"/>
      <c r="C42" s="36"/>
      <c r="D42" s="28" t="s">
        <v>66</v>
      </c>
      <c r="E42" s="36"/>
      <c r="F42" s="36"/>
      <c r="G42" s="36"/>
      <c r="H42" s="36"/>
      <c r="M42" s="37"/>
      <c r="N42" s="38"/>
      <c r="O42" s="38"/>
      <c r="P42" s="38"/>
      <c r="Q42" s="39"/>
      <c r="T42" s="42">
        <f>SUM(T2:T41)</f>
        <v>0</v>
      </c>
    </row>
    <row r="43" spans="1:20" x14ac:dyDescent="0.25">
      <c r="A43" s="26" t="s">
        <v>67</v>
      </c>
      <c r="B43" s="27" t="s">
        <v>11</v>
      </c>
      <c r="C43" s="27" t="s">
        <v>12</v>
      </c>
      <c r="D43" s="28" t="s">
        <v>68</v>
      </c>
      <c r="E43" s="36"/>
      <c r="F43" s="40">
        <v>1</v>
      </c>
      <c r="G43" s="40">
        <v>476</v>
      </c>
      <c r="H43" s="41">
        <f>ROUND(F43*G43,2)</f>
        <v>476</v>
      </c>
      <c r="I43" s="32">
        <f t="shared" ref="I43:I45" si="101">0.09*H43</f>
        <v>42.84</v>
      </c>
      <c r="J43" s="32">
        <f t="shared" ref="J43" si="102">H43*0.06</f>
        <v>28.56</v>
      </c>
      <c r="K43" s="32">
        <f t="shared" ref="K43" si="103">H43+I43+J43</f>
        <v>547.4</v>
      </c>
      <c r="M43" s="2"/>
      <c r="N43" s="33">
        <f t="shared" ref="N43" si="104">M43*F43</f>
        <v>0</v>
      </c>
      <c r="O43" s="34">
        <f t="shared" ref="O43" si="105">N43*$N$1</f>
        <v>0</v>
      </c>
      <c r="P43" s="35">
        <f t="shared" ref="P43" si="106">N43*$N$2</f>
        <v>0</v>
      </c>
      <c r="Q43" s="33">
        <f t="shared" ref="Q43" si="107">N43+O43+P43</f>
        <v>0</v>
      </c>
    </row>
    <row r="44" spans="1:20" ht="90" x14ac:dyDescent="0.25">
      <c r="A44" s="36"/>
      <c r="B44" s="36"/>
      <c r="C44" s="36"/>
      <c r="D44" s="28" t="s">
        <v>69</v>
      </c>
      <c r="E44" s="36"/>
      <c r="F44" s="36"/>
      <c r="G44" s="36"/>
      <c r="H44" s="36"/>
      <c r="M44" s="37"/>
      <c r="N44" s="38"/>
      <c r="O44" s="38"/>
      <c r="P44" s="38"/>
      <c r="Q44" s="39"/>
    </row>
    <row r="45" spans="1:20" x14ac:dyDescent="0.25">
      <c r="A45" s="26" t="s">
        <v>70</v>
      </c>
      <c r="B45" s="27" t="s">
        <v>11</v>
      </c>
      <c r="C45" s="27" t="s">
        <v>71</v>
      </c>
      <c r="D45" s="28" t="s">
        <v>72</v>
      </c>
      <c r="E45" s="36"/>
      <c r="F45" s="40">
        <v>16</v>
      </c>
      <c r="G45" s="40">
        <v>44</v>
      </c>
      <c r="H45" s="41">
        <f>ROUND(F45*G45,2)</f>
        <v>704</v>
      </c>
      <c r="I45" s="32">
        <f t="shared" si="101"/>
        <v>63.36</v>
      </c>
      <c r="J45" s="32">
        <f t="shared" ref="J45" si="108">H45*0.06</f>
        <v>42.24</v>
      </c>
      <c r="K45" s="32">
        <f t="shared" ref="K45" si="109">H45+I45+J45</f>
        <v>809.6</v>
      </c>
      <c r="M45" s="2"/>
      <c r="N45" s="33">
        <f t="shared" ref="N45" si="110">M45*F45</f>
        <v>0</v>
      </c>
      <c r="O45" s="34">
        <f t="shared" ref="O45" si="111">N45*$N$1</f>
        <v>0</v>
      </c>
      <c r="P45" s="35">
        <f t="shared" ref="P45" si="112">N45*$N$2</f>
        <v>0</v>
      </c>
      <c r="Q45" s="33">
        <f t="shared" ref="Q45" si="113">N45+O45+P45</f>
        <v>0</v>
      </c>
    </row>
    <row r="46" spans="1:20" x14ac:dyDescent="0.25">
      <c r="A46" s="36"/>
      <c r="B46" s="36"/>
      <c r="C46" s="36"/>
      <c r="D46" s="43"/>
      <c r="E46" s="44" t="s">
        <v>73</v>
      </c>
      <c r="F46" s="45"/>
      <c r="G46" s="46"/>
      <c r="H46" s="46">
        <f>SUM(H7:H45)</f>
        <v>32500.799999999999</v>
      </c>
      <c r="K46" s="46">
        <f>SUM(K7:K45)</f>
        <v>37375.910000000003</v>
      </c>
      <c r="N46" s="42">
        <f>SUM(N7:N45)</f>
        <v>0</v>
      </c>
      <c r="Q46" s="42">
        <f>SUM(Q7:Q45)</f>
        <v>0</v>
      </c>
    </row>
    <row r="47" spans="1:20" ht="0.95" customHeight="1" x14ac:dyDescent="0.25">
      <c r="A47" s="47"/>
      <c r="B47" s="47"/>
      <c r="C47" s="47"/>
      <c r="D47" s="48"/>
      <c r="E47" s="47"/>
      <c r="F47" s="47"/>
      <c r="G47" s="47"/>
      <c r="H47" s="47"/>
    </row>
    <row r="48" spans="1:20" x14ac:dyDescent="0.25">
      <c r="A48" s="18" t="s">
        <v>74</v>
      </c>
      <c r="B48" s="18" t="s">
        <v>7</v>
      </c>
      <c r="C48" s="18" t="s">
        <v>8</v>
      </c>
      <c r="D48" s="19" t="s">
        <v>75</v>
      </c>
      <c r="E48" s="20"/>
      <c r="F48" s="21"/>
      <c r="G48" s="22"/>
      <c r="H48" s="22"/>
      <c r="I48" s="22"/>
      <c r="J48" s="22"/>
      <c r="K48" s="22"/>
    </row>
    <row r="49" spans="1:17" x14ac:dyDescent="0.25">
      <c r="A49" s="26" t="s">
        <v>10</v>
      </c>
      <c r="B49" s="27" t="s">
        <v>11</v>
      </c>
      <c r="C49" s="27" t="s">
        <v>12</v>
      </c>
      <c r="D49" s="28" t="s">
        <v>13</v>
      </c>
      <c r="E49" s="36"/>
      <c r="F49" s="40">
        <v>1</v>
      </c>
      <c r="G49" s="40">
        <v>208.68</v>
      </c>
      <c r="H49" s="41">
        <f>ROUND(F49*G49,2)</f>
        <v>208.68</v>
      </c>
      <c r="I49" s="32">
        <f t="shared" ref="I49:I89" si="114">0.09*H49</f>
        <v>18.78</v>
      </c>
      <c r="J49" s="32">
        <f t="shared" ref="J49" si="115">H49*0.06</f>
        <v>12.52</v>
      </c>
      <c r="K49" s="32">
        <f t="shared" ref="K49" si="116">H49+I49+J49</f>
        <v>239.98</v>
      </c>
      <c r="M49" s="2"/>
      <c r="N49" s="33">
        <f t="shared" ref="N49" si="117">M49*F49</f>
        <v>0</v>
      </c>
      <c r="O49" s="34">
        <f t="shared" ref="O49:O89" si="118">N49*$N$1</f>
        <v>0</v>
      </c>
      <c r="P49" s="35">
        <f t="shared" ref="P49" si="119">N49*$N$2</f>
        <v>0</v>
      </c>
      <c r="Q49" s="33">
        <f t="shared" ref="Q49" si="120">N49+O49+P49</f>
        <v>0</v>
      </c>
    </row>
    <row r="50" spans="1:17" ht="90" x14ac:dyDescent="0.25">
      <c r="A50" s="36"/>
      <c r="B50" s="36"/>
      <c r="C50" s="36"/>
      <c r="D50" s="28" t="s">
        <v>14</v>
      </c>
      <c r="E50" s="36"/>
      <c r="F50" s="36"/>
      <c r="G50" s="36"/>
      <c r="H50" s="36"/>
      <c r="M50" s="37"/>
      <c r="N50" s="38"/>
      <c r="O50" s="38"/>
      <c r="P50" s="38"/>
      <c r="Q50" s="39"/>
    </row>
    <row r="51" spans="1:17" x14ac:dyDescent="0.25">
      <c r="A51" s="26" t="s">
        <v>15</v>
      </c>
      <c r="B51" s="27" t="s">
        <v>11</v>
      </c>
      <c r="C51" s="27" t="s">
        <v>12</v>
      </c>
      <c r="D51" s="28" t="s">
        <v>16</v>
      </c>
      <c r="E51" s="36"/>
      <c r="F51" s="40">
        <v>1</v>
      </c>
      <c r="G51" s="40">
        <v>1598.9</v>
      </c>
      <c r="H51" s="41">
        <f>ROUND(F51*G51,2)</f>
        <v>1598.9</v>
      </c>
      <c r="I51" s="32">
        <f t="shared" si="114"/>
        <v>143.9</v>
      </c>
      <c r="J51" s="32">
        <f t="shared" ref="J51" si="121">H51*0.06</f>
        <v>95.93</v>
      </c>
      <c r="K51" s="32">
        <f t="shared" ref="K51" si="122">H51+I51+J51</f>
        <v>1838.73</v>
      </c>
      <c r="M51" s="2"/>
      <c r="N51" s="33">
        <f t="shared" ref="N51" si="123">M51*F51</f>
        <v>0</v>
      </c>
      <c r="O51" s="34">
        <f t="shared" si="118"/>
        <v>0</v>
      </c>
      <c r="P51" s="35">
        <f t="shared" ref="P51" si="124">N51*$N$2</f>
        <v>0</v>
      </c>
      <c r="Q51" s="33">
        <f t="shared" ref="Q51" si="125">N51+O51+P51</f>
        <v>0</v>
      </c>
    </row>
    <row r="52" spans="1:17" ht="202.5" x14ac:dyDescent="0.25">
      <c r="A52" s="36"/>
      <c r="B52" s="36"/>
      <c r="C52" s="36"/>
      <c r="D52" s="28" t="s">
        <v>17</v>
      </c>
      <c r="E52" s="36"/>
      <c r="F52" s="36"/>
      <c r="G52" s="36"/>
      <c r="H52" s="36"/>
      <c r="M52" s="37"/>
      <c r="N52" s="38"/>
      <c r="O52" s="38"/>
      <c r="P52" s="38"/>
      <c r="Q52" s="39"/>
    </row>
    <row r="53" spans="1:17" x14ac:dyDescent="0.25">
      <c r="A53" s="26" t="s">
        <v>18</v>
      </c>
      <c r="B53" s="27" t="s">
        <v>11</v>
      </c>
      <c r="C53" s="27" t="s">
        <v>12</v>
      </c>
      <c r="D53" s="28" t="s">
        <v>19</v>
      </c>
      <c r="E53" s="36"/>
      <c r="F53" s="40">
        <v>1</v>
      </c>
      <c r="G53" s="40">
        <v>760.78</v>
      </c>
      <c r="H53" s="41">
        <f>ROUND(F53*G53,2)</f>
        <v>760.78</v>
      </c>
      <c r="I53" s="32">
        <f t="shared" si="114"/>
        <v>68.47</v>
      </c>
      <c r="J53" s="32">
        <f t="shared" ref="J53" si="126">H53*0.06</f>
        <v>45.65</v>
      </c>
      <c r="K53" s="32">
        <f t="shared" ref="K53" si="127">H53+I53+J53</f>
        <v>874.9</v>
      </c>
      <c r="M53" s="2"/>
      <c r="N53" s="33">
        <f t="shared" ref="N53" si="128">M53*F53</f>
        <v>0</v>
      </c>
      <c r="O53" s="34">
        <f t="shared" si="118"/>
        <v>0</v>
      </c>
      <c r="P53" s="35">
        <f t="shared" ref="P53" si="129">N53*$N$2</f>
        <v>0</v>
      </c>
      <c r="Q53" s="33">
        <f t="shared" ref="Q53" si="130">N53+O53+P53</f>
        <v>0</v>
      </c>
    </row>
    <row r="54" spans="1:17" ht="101.25" x14ac:dyDescent="0.25">
      <c r="A54" s="36"/>
      <c r="B54" s="36"/>
      <c r="C54" s="36"/>
      <c r="D54" s="28" t="s">
        <v>20</v>
      </c>
      <c r="E54" s="36"/>
      <c r="F54" s="36"/>
      <c r="G54" s="36"/>
      <c r="H54" s="36"/>
      <c r="M54" s="37"/>
      <c r="N54" s="38"/>
      <c r="O54" s="38"/>
      <c r="P54" s="38"/>
      <c r="Q54" s="39"/>
    </row>
    <row r="55" spans="1:17" x14ac:dyDescent="0.25">
      <c r="A55" s="26" t="s">
        <v>21</v>
      </c>
      <c r="B55" s="27" t="s">
        <v>11</v>
      </c>
      <c r="C55" s="27" t="s">
        <v>12</v>
      </c>
      <c r="D55" s="28" t="s">
        <v>22</v>
      </c>
      <c r="E55" s="36"/>
      <c r="F55" s="40">
        <v>1</v>
      </c>
      <c r="G55" s="40">
        <v>1009.7</v>
      </c>
      <c r="H55" s="41">
        <f>ROUND(F55*G55,2)</f>
        <v>1009.7</v>
      </c>
      <c r="I55" s="32">
        <f t="shared" si="114"/>
        <v>90.87</v>
      </c>
      <c r="J55" s="32">
        <f t="shared" ref="J55" si="131">H55*0.06</f>
        <v>60.58</v>
      </c>
      <c r="K55" s="32">
        <f t="shared" ref="K55" si="132">H55+I55+J55</f>
        <v>1161.1500000000001</v>
      </c>
      <c r="M55" s="2"/>
      <c r="N55" s="33">
        <f t="shared" ref="N55" si="133">M55*F55</f>
        <v>0</v>
      </c>
      <c r="O55" s="34">
        <f t="shared" si="118"/>
        <v>0</v>
      </c>
      <c r="P55" s="35">
        <f t="shared" ref="P55" si="134">N55*$N$2</f>
        <v>0</v>
      </c>
      <c r="Q55" s="33">
        <f t="shared" ref="Q55" si="135">N55+O55+P55</f>
        <v>0</v>
      </c>
    </row>
    <row r="56" spans="1:17" ht="90" x14ac:dyDescent="0.25">
      <c r="A56" s="36"/>
      <c r="B56" s="36"/>
      <c r="C56" s="36"/>
      <c r="D56" s="28" t="s">
        <v>23</v>
      </c>
      <c r="E56" s="36"/>
      <c r="F56" s="36"/>
      <c r="G56" s="36"/>
      <c r="H56" s="36"/>
      <c r="M56" s="37"/>
      <c r="N56" s="38"/>
      <c r="O56" s="38"/>
      <c r="P56" s="38"/>
      <c r="Q56" s="39"/>
    </row>
    <row r="57" spans="1:17" x14ac:dyDescent="0.25">
      <c r="A57" s="26" t="s">
        <v>76</v>
      </c>
      <c r="B57" s="27" t="s">
        <v>11</v>
      </c>
      <c r="C57" s="27" t="s">
        <v>12</v>
      </c>
      <c r="D57" s="28" t="s">
        <v>77</v>
      </c>
      <c r="E57" s="36"/>
      <c r="F57" s="40">
        <v>1</v>
      </c>
      <c r="G57" s="40">
        <v>1214.0999999999999</v>
      </c>
      <c r="H57" s="41">
        <f>ROUND(F57*G57,2)</f>
        <v>1214.0999999999999</v>
      </c>
      <c r="I57" s="32">
        <f t="shared" si="114"/>
        <v>109.27</v>
      </c>
      <c r="J57" s="32">
        <f t="shared" ref="J57" si="136">H57*0.06</f>
        <v>72.849999999999994</v>
      </c>
      <c r="K57" s="32">
        <f t="shared" ref="K57" si="137">H57+I57+J57</f>
        <v>1396.22</v>
      </c>
      <c r="M57" s="2"/>
      <c r="N57" s="33">
        <f t="shared" ref="N57" si="138">M57*F57</f>
        <v>0</v>
      </c>
      <c r="O57" s="34">
        <f t="shared" si="118"/>
        <v>0</v>
      </c>
      <c r="P57" s="35">
        <f t="shared" ref="P57" si="139">N57*$N$2</f>
        <v>0</v>
      </c>
      <c r="Q57" s="33">
        <f t="shared" ref="Q57" si="140">N57+O57+P57</f>
        <v>0</v>
      </c>
    </row>
    <row r="58" spans="1:17" ht="67.5" x14ac:dyDescent="0.25">
      <c r="A58" s="36"/>
      <c r="B58" s="36"/>
      <c r="C58" s="36"/>
      <c r="D58" s="28" t="s">
        <v>78</v>
      </c>
      <c r="E58" s="36"/>
      <c r="F58" s="36"/>
      <c r="G58" s="36"/>
      <c r="H58" s="36"/>
      <c r="M58" s="37"/>
      <c r="N58" s="38"/>
      <c r="O58" s="38"/>
      <c r="P58" s="38"/>
      <c r="Q58" s="39"/>
    </row>
    <row r="59" spans="1:17" x14ac:dyDescent="0.25">
      <c r="A59" s="26" t="s">
        <v>24</v>
      </c>
      <c r="B59" s="27" t="s">
        <v>11</v>
      </c>
      <c r="C59" s="27" t="s">
        <v>12</v>
      </c>
      <c r="D59" s="28" t="s">
        <v>25</v>
      </c>
      <c r="E59" s="36"/>
      <c r="F59" s="40">
        <v>1</v>
      </c>
      <c r="G59" s="40">
        <v>650.78</v>
      </c>
      <c r="H59" s="41">
        <f>ROUND(F59*G59,2)</f>
        <v>650.78</v>
      </c>
      <c r="I59" s="32">
        <f t="shared" si="114"/>
        <v>58.57</v>
      </c>
      <c r="J59" s="32">
        <f t="shared" ref="J59" si="141">H59*0.06</f>
        <v>39.049999999999997</v>
      </c>
      <c r="K59" s="32">
        <f t="shared" ref="K59" si="142">H59+I59+J59</f>
        <v>748.4</v>
      </c>
      <c r="M59" s="2"/>
      <c r="N59" s="33">
        <f t="shared" ref="N59" si="143">M59*F59</f>
        <v>0</v>
      </c>
      <c r="O59" s="34">
        <f t="shared" si="118"/>
        <v>0</v>
      </c>
      <c r="P59" s="35">
        <f t="shared" ref="P59" si="144">N59*$N$2</f>
        <v>0</v>
      </c>
      <c r="Q59" s="33">
        <f t="shared" ref="Q59" si="145">N59+O59+P59</f>
        <v>0</v>
      </c>
    </row>
    <row r="60" spans="1:17" ht="45" x14ac:dyDescent="0.25">
      <c r="A60" s="36"/>
      <c r="B60" s="36"/>
      <c r="C60" s="36"/>
      <c r="D60" s="28" t="s">
        <v>26</v>
      </c>
      <c r="E60" s="36"/>
      <c r="F60" s="36"/>
      <c r="G60" s="36"/>
      <c r="H60" s="36"/>
      <c r="M60" s="37"/>
      <c r="N60" s="38"/>
      <c r="O60" s="38"/>
      <c r="P60" s="38"/>
      <c r="Q60" s="39"/>
    </row>
    <row r="61" spans="1:17" ht="22.5" x14ac:dyDescent="0.25">
      <c r="A61" s="26" t="s">
        <v>27</v>
      </c>
      <c r="B61" s="27" t="s">
        <v>11</v>
      </c>
      <c r="C61" s="27" t="s">
        <v>12</v>
      </c>
      <c r="D61" s="28" t="s">
        <v>28</v>
      </c>
      <c r="E61" s="36"/>
      <c r="F61" s="40">
        <v>1</v>
      </c>
      <c r="G61" s="40">
        <v>1935.46</v>
      </c>
      <c r="H61" s="41">
        <f>ROUND(F61*G61,2)</f>
        <v>1935.46</v>
      </c>
      <c r="I61" s="32">
        <f t="shared" si="114"/>
        <v>174.19</v>
      </c>
      <c r="J61" s="32">
        <f t="shared" ref="J61" si="146">H61*0.06</f>
        <v>116.13</v>
      </c>
      <c r="K61" s="32">
        <f t="shared" ref="K61" si="147">H61+I61+J61</f>
        <v>2225.7800000000002</v>
      </c>
      <c r="M61" s="2"/>
      <c r="N61" s="33">
        <f t="shared" ref="N61" si="148">M61*F61</f>
        <v>0</v>
      </c>
      <c r="O61" s="34">
        <f t="shared" si="118"/>
        <v>0</v>
      </c>
      <c r="P61" s="35">
        <f t="shared" ref="P61" si="149">N61*$N$2</f>
        <v>0</v>
      </c>
      <c r="Q61" s="33">
        <f t="shared" ref="Q61" si="150">N61+O61+P61</f>
        <v>0</v>
      </c>
    </row>
    <row r="62" spans="1:17" ht="101.25" x14ac:dyDescent="0.25">
      <c r="A62" s="36"/>
      <c r="B62" s="36"/>
      <c r="C62" s="36"/>
      <c r="D62" s="28" t="s">
        <v>29</v>
      </c>
      <c r="E62" s="36"/>
      <c r="F62" s="36"/>
      <c r="G62" s="36"/>
      <c r="H62" s="36"/>
      <c r="M62" s="37"/>
      <c r="N62" s="38"/>
      <c r="O62" s="38"/>
      <c r="P62" s="38"/>
      <c r="Q62" s="39"/>
    </row>
    <row r="63" spans="1:17" x14ac:dyDescent="0.25">
      <c r="A63" s="26" t="s">
        <v>30</v>
      </c>
      <c r="B63" s="27" t="s">
        <v>11</v>
      </c>
      <c r="C63" s="27" t="s">
        <v>12</v>
      </c>
      <c r="D63" s="28" t="s">
        <v>31</v>
      </c>
      <c r="E63" s="36"/>
      <c r="F63" s="40">
        <v>1</v>
      </c>
      <c r="G63" s="40">
        <v>349.34</v>
      </c>
      <c r="H63" s="41">
        <f>ROUND(F63*G63,2)</f>
        <v>349.34</v>
      </c>
      <c r="I63" s="32">
        <f t="shared" si="114"/>
        <v>31.44</v>
      </c>
      <c r="J63" s="32">
        <f t="shared" ref="J63" si="151">H63*0.06</f>
        <v>20.96</v>
      </c>
      <c r="K63" s="32">
        <f t="shared" ref="K63" si="152">H63+I63+J63</f>
        <v>401.74</v>
      </c>
      <c r="M63" s="2"/>
      <c r="N63" s="33">
        <f t="shared" ref="N63" si="153">M63*F63</f>
        <v>0</v>
      </c>
      <c r="O63" s="34">
        <f t="shared" si="118"/>
        <v>0</v>
      </c>
      <c r="P63" s="35">
        <f t="shared" ref="P63" si="154">N63*$N$2</f>
        <v>0</v>
      </c>
      <c r="Q63" s="33">
        <f t="shared" ref="Q63" si="155">N63+O63+P63</f>
        <v>0</v>
      </c>
    </row>
    <row r="64" spans="1:17" ht="78.75" x14ac:dyDescent="0.25">
      <c r="A64" s="36"/>
      <c r="B64" s="36"/>
      <c r="C64" s="36"/>
      <c r="D64" s="28" t="s">
        <v>32</v>
      </c>
      <c r="E64" s="36"/>
      <c r="F64" s="36"/>
      <c r="G64" s="36"/>
      <c r="H64" s="36"/>
      <c r="M64" s="37"/>
      <c r="N64" s="38"/>
      <c r="O64" s="38"/>
      <c r="P64" s="38"/>
      <c r="Q64" s="39"/>
    </row>
    <row r="65" spans="1:17" ht="22.5" x14ac:dyDescent="0.25">
      <c r="A65" s="26" t="s">
        <v>33</v>
      </c>
      <c r="B65" s="27" t="s">
        <v>11</v>
      </c>
      <c r="C65" s="27" t="s">
        <v>12</v>
      </c>
      <c r="D65" s="28" t="s">
        <v>34</v>
      </c>
      <c r="E65" s="36"/>
      <c r="F65" s="40">
        <v>1</v>
      </c>
      <c r="G65" s="40">
        <v>662.4</v>
      </c>
      <c r="H65" s="41">
        <f>ROUND(F65*G65,2)</f>
        <v>662.4</v>
      </c>
      <c r="I65" s="32">
        <f t="shared" si="114"/>
        <v>59.62</v>
      </c>
      <c r="J65" s="32">
        <f t="shared" ref="J65" si="156">H65*0.06</f>
        <v>39.74</v>
      </c>
      <c r="K65" s="32">
        <f t="shared" ref="K65" si="157">H65+I65+J65</f>
        <v>761.76</v>
      </c>
      <c r="M65" s="2"/>
      <c r="N65" s="33">
        <f t="shared" ref="N65" si="158">M65*F65</f>
        <v>0</v>
      </c>
      <c r="O65" s="34">
        <f t="shared" si="118"/>
        <v>0</v>
      </c>
      <c r="P65" s="35">
        <f t="shared" ref="P65" si="159">N65*$N$2</f>
        <v>0</v>
      </c>
      <c r="Q65" s="33">
        <f t="shared" ref="Q65" si="160">N65+O65+P65</f>
        <v>0</v>
      </c>
    </row>
    <row r="66" spans="1:17" ht="146.25" x14ac:dyDescent="0.25">
      <c r="A66" s="36"/>
      <c r="B66" s="36"/>
      <c r="C66" s="36"/>
      <c r="D66" s="28" t="s">
        <v>35</v>
      </c>
      <c r="E66" s="36"/>
      <c r="F66" s="36"/>
      <c r="G66" s="36"/>
      <c r="H66" s="36"/>
      <c r="M66" s="37"/>
      <c r="N66" s="38"/>
      <c r="O66" s="38"/>
      <c r="P66" s="38"/>
      <c r="Q66" s="39"/>
    </row>
    <row r="67" spans="1:17" ht="22.5" x14ac:dyDescent="0.25">
      <c r="A67" s="26" t="s">
        <v>36</v>
      </c>
      <c r="B67" s="27" t="s">
        <v>11</v>
      </c>
      <c r="C67" s="27" t="s">
        <v>12</v>
      </c>
      <c r="D67" s="28" t="s">
        <v>37</v>
      </c>
      <c r="E67" s="36"/>
      <c r="F67" s="40">
        <v>2</v>
      </c>
      <c r="G67" s="40">
        <v>159.03</v>
      </c>
      <c r="H67" s="41">
        <f>ROUND(F67*G67,2)</f>
        <v>318.06</v>
      </c>
      <c r="I67" s="32">
        <f t="shared" si="114"/>
        <v>28.63</v>
      </c>
      <c r="J67" s="32">
        <f t="shared" ref="J67" si="161">H67*0.06</f>
        <v>19.079999999999998</v>
      </c>
      <c r="K67" s="32">
        <f t="shared" ref="K67" si="162">H67+I67+J67</f>
        <v>365.77</v>
      </c>
      <c r="M67" s="2"/>
      <c r="N67" s="33">
        <f t="shared" ref="N67" si="163">M67*F67</f>
        <v>0</v>
      </c>
      <c r="O67" s="34">
        <f t="shared" si="118"/>
        <v>0</v>
      </c>
      <c r="P67" s="35">
        <f t="shared" ref="P67" si="164">N67*$N$2</f>
        <v>0</v>
      </c>
      <c r="Q67" s="33">
        <f t="shared" ref="Q67" si="165">N67+O67+P67</f>
        <v>0</v>
      </c>
    </row>
    <row r="68" spans="1:17" ht="56.25" x14ac:dyDescent="0.25">
      <c r="A68" s="36"/>
      <c r="B68" s="36"/>
      <c r="C68" s="36"/>
      <c r="D68" s="28" t="s">
        <v>38</v>
      </c>
      <c r="E68" s="36"/>
      <c r="F68" s="36"/>
      <c r="G68" s="36"/>
      <c r="H68" s="36"/>
      <c r="M68" s="37"/>
      <c r="N68" s="38"/>
      <c r="O68" s="38"/>
      <c r="P68" s="38"/>
      <c r="Q68" s="39"/>
    </row>
    <row r="69" spans="1:17" x14ac:dyDescent="0.25">
      <c r="A69" s="26" t="s">
        <v>39</v>
      </c>
      <c r="B69" s="27" t="s">
        <v>11</v>
      </c>
      <c r="C69" s="27" t="s">
        <v>12</v>
      </c>
      <c r="D69" s="28" t="s">
        <v>40</v>
      </c>
      <c r="E69" s="36"/>
      <c r="F69" s="40">
        <v>4</v>
      </c>
      <c r="G69" s="40">
        <v>161.30000000000001</v>
      </c>
      <c r="H69" s="41">
        <f>ROUND(F69*G69,2)</f>
        <v>645.20000000000005</v>
      </c>
      <c r="I69" s="32">
        <f t="shared" si="114"/>
        <v>58.07</v>
      </c>
      <c r="J69" s="32">
        <f t="shared" ref="J69" si="166">H69*0.06</f>
        <v>38.71</v>
      </c>
      <c r="K69" s="32">
        <f t="shared" ref="K69" si="167">H69+I69+J69</f>
        <v>741.98</v>
      </c>
      <c r="M69" s="2"/>
      <c r="N69" s="33">
        <f t="shared" ref="N69" si="168">M69*F69</f>
        <v>0</v>
      </c>
      <c r="O69" s="34">
        <f t="shared" si="118"/>
        <v>0</v>
      </c>
      <c r="P69" s="35">
        <f t="shared" ref="P69" si="169">N69*$N$2</f>
        <v>0</v>
      </c>
      <c r="Q69" s="33">
        <f t="shared" ref="Q69" si="170">N69+O69+P69</f>
        <v>0</v>
      </c>
    </row>
    <row r="70" spans="1:17" ht="90" x14ac:dyDescent="0.25">
      <c r="A70" s="36"/>
      <c r="B70" s="36"/>
      <c r="C70" s="36"/>
      <c r="D70" s="28" t="s">
        <v>41</v>
      </c>
      <c r="E70" s="36"/>
      <c r="F70" s="36"/>
      <c r="G70" s="36"/>
      <c r="H70" s="36"/>
      <c r="M70" s="37"/>
      <c r="N70" s="38"/>
      <c r="O70" s="38"/>
      <c r="P70" s="38"/>
      <c r="Q70" s="39"/>
    </row>
    <row r="71" spans="1:17" x14ac:dyDescent="0.25">
      <c r="A71" s="26" t="s">
        <v>42</v>
      </c>
      <c r="B71" s="27" t="s">
        <v>11</v>
      </c>
      <c r="C71" s="27" t="s">
        <v>12</v>
      </c>
      <c r="D71" s="28" t="s">
        <v>43</v>
      </c>
      <c r="E71" s="36"/>
      <c r="F71" s="40">
        <v>2</v>
      </c>
      <c r="G71" s="40">
        <v>182.02</v>
      </c>
      <c r="H71" s="41">
        <f>ROUND(F71*G71,2)</f>
        <v>364.04</v>
      </c>
      <c r="I71" s="32">
        <f t="shared" si="114"/>
        <v>32.76</v>
      </c>
      <c r="J71" s="32">
        <f t="shared" ref="J71" si="171">H71*0.06</f>
        <v>21.84</v>
      </c>
      <c r="K71" s="32">
        <f t="shared" ref="K71" si="172">H71+I71+J71</f>
        <v>418.64</v>
      </c>
      <c r="M71" s="2"/>
      <c r="N71" s="33">
        <f t="shared" ref="N71" si="173">M71*F71</f>
        <v>0</v>
      </c>
      <c r="O71" s="34">
        <f t="shared" si="118"/>
        <v>0</v>
      </c>
      <c r="P71" s="35">
        <f t="shared" ref="P71" si="174">N71*$N$2</f>
        <v>0</v>
      </c>
      <c r="Q71" s="33">
        <f t="shared" ref="Q71" si="175">N71+O71+P71</f>
        <v>0</v>
      </c>
    </row>
    <row r="72" spans="1:17" ht="101.25" x14ac:dyDescent="0.25">
      <c r="A72" s="36"/>
      <c r="B72" s="36"/>
      <c r="C72" s="36"/>
      <c r="D72" s="28" t="s">
        <v>44</v>
      </c>
      <c r="E72" s="36"/>
      <c r="F72" s="36"/>
      <c r="G72" s="36"/>
      <c r="H72" s="36"/>
      <c r="M72" s="37"/>
      <c r="N72" s="38"/>
      <c r="O72" s="38"/>
      <c r="P72" s="38"/>
      <c r="Q72" s="39"/>
    </row>
    <row r="73" spans="1:17" ht="22.5" x14ac:dyDescent="0.25">
      <c r="A73" s="26" t="s">
        <v>45</v>
      </c>
      <c r="B73" s="27" t="s">
        <v>11</v>
      </c>
      <c r="C73" s="27" t="s">
        <v>12</v>
      </c>
      <c r="D73" s="28" t="s">
        <v>46</v>
      </c>
      <c r="E73" s="36"/>
      <c r="F73" s="40">
        <v>1</v>
      </c>
      <c r="G73" s="40">
        <v>930.38</v>
      </c>
      <c r="H73" s="41">
        <f>ROUND(F73*G73,2)</f>
        <v>930.38</v>
      </c>
      <c r="I73" s="32">
        <f t="shared" si="114"/>
        <v>83.73</v>
      </c>
      <c r="J73" s="32">
        <f t="shared" ref="J73" si="176">H73*0.06</f>
        <v>55.82</v>
      </c>
      <c r="K73" s="32">
        <f t="shared" ref="K73" si="177">H73+I73+J73</f>
        <v>1069.93</v>
      </c>
      <c r="M73" s="2"/>
      <c r="N73" s="33">
        <f t="shared" ref="N73" si="178">M73*F73</f>
        <v>0</v>
      </c>
      <c r="O73" s="34">
        <f t="shared" si="118"/>
        <v>0</v>
      </c>
      <c r="P73" s="35">
        <f t="shared" ref="P73" si="179">N73*$N$2</f>
        <v>0</v>
      </c>
      <c r="Q73" s="33">
        <f t="shared" ref="Q73" si="180">N73+O73+P73</f>
        <v>0</v>
      </c>
    </row>
    <row r="74" spans="1:17" ht="67.5" x14ac:dyDescent="0.25">
      <c r="A74" s="36"/>
      <c r="B74" s="36"/>
      <c r="C74" s="36"/>
      <c r="D74" s="28" t="s">
        <v>47</v>
      </c>
      <c r="E74" s="36"/>
      <c r="F74" s="36"/>
      <c r="G74" s="36"/>
      <c r="H74" s="36"/>
      <c r="M74" s="37"/>
      <c r="N74" s="38"/>
      <c r="O74" s="38"/>
      <c r="P74" s="38"/>
      <c r="Q74" s="39"/>
    </row>
    <row r="75" spans="1:17" x14ac:dyDescent="0.25">
      <c r="A75" s="26" t="s">
        <v>48</v>
      </c>
      <c r="B75" s="27" t="s">
        <v>11</v>
      </c>
      <c r="C75" s="27" t="s">
        <v>12</v>
      </c>
      <c r="D75" s="28" t="s">
        <v>49</v>
      </c>
      <c r="E75" s="36"/>
      <c r="F75" s="40">
        <v>1</v>
      </c>
      <c r="G75" s="40">
        <v>631.46</v>
      </c>
      <c r="H75" s="41">
        <f>ROUND(F75*G75,2)</f>
        <v>631.46</v>
      </c>
      <c r="I75" s="32">
        <f t="shared" si="114"/>
        <v>56.83</v>
      </c>
      <c r="J75" s="32">
        <f t="shared" ref="J75" si="181">H75*0.06</f>
        <v>37.89</v>
      </c>
      <c r="K75" s="32">
        <f t="shared" ref="K75" si="182">H75+I75+J75</f>
        <v>726.18</v>
      </c>
      <c r="M75" s="2"/>
      <c r="N75" s="33">
        <f t="shared" ref="N75" si="183">M75*F75</f>
        <v>0</v>
      </c>
      <c r="O75" s="34">
        <f t="shared" si="118"/>
        <v>0</v>
      </c>
      <c r="P75" s="35">
        <f t="shared" ref="P75" si="184">N75*$N$2</f>
        <v>0</v>
      </c>
      <c r="Q75" s="33">
        <f t="shared" ref="Q75" si="185">N75+O75+P75</f>
        <v>0</v>
      </c>
    </row>
    <row r="76" spans="1:17" ht="135" x14ac:dyDescent="0.25">
      <c r="A76" s="36"/>
      <c r="B76" s="36"/>
      <c r="C76" s="36"/>
      <c r="D76" s="28" t="s">
        <v>50</v>
      </c>
      <c r="E76" s="36"/>
      <c r="F76" s="36"/>
      <c r="G76" s="36"/>
      <c r="H76" s="36"/>
      <c r="M76" s="37"/>
      <c r="N76" s="38"/>
      <c r="O76" s="38"/>
      <c r="P76" s="38"/>
      <c r="Q76" s="39"/>
    </row>
    <row r="77" spans="1:17" x14ac:dyDescent="0.25">
      <c r="A77" s="26" t="s">
        <v>51</v>
      </c>
      <c r="B77" s="27" t="s">
        <v>11</v>
      </c>
      <c r="C77" s="27" t="s">
        <v>12</v>
      </c>
      <c r="D77" s="28" t="s">
        <v>52</v>
      </c>
      <c r="E77" s="36"/>
      <c r="F77" s="40">
        <v>1</v>
      </c>
      <c r="G77" s="40">
        <v>12830.48</v>
      </c>
      <c r="H77" s="41">
        <f>ROUND(F77*G77,2)</f>
        <v>12830.48</v>
      </c>
      <c r="I77" s="32">
        <f t="shared" si="114"/>
        <v>1154.74</v>
      </c>
      <c r="J77" s="32">
        <f t="shared" ref="J77" si="186">H77*0.06</f>
        <v>769.83</v>
      </c>
      <c r="K77" s="32">
        <f t="shared" ref="K77" si="187">H77+I77+J77</f>
        <v>14755.05</v>
      </c>
      <c r="M77" s="2"/>
      <c r="N77" s="33">
        <f t="shared" ref="N77" si="188">M77*F77</f>
        <v>0</v>
      </c>
      <c r="O77" s="34">
        <f t="shared" si="118"/>
        <v>0</v>
      </c>
      <c r="P77" s="35">
        <f t="shared" ref="P77" si="189">N77*$N$2</f>
        <v>0</v>
      </c>
      <c r="Q77" s="33">
        <f t="shared" ref="Q77" si="190">N77+O77+P77</f>
        <v>0</v>
      </c>
    </row>
    <row r="78" spans="1:17" ht="236.25" x14ac:dyDescent="0.25">
      <c r="A78" s="36"/>
      <c r="B78" s="36"/>
      <c r="C78" s="36"/>
      <c r="D78" s="28" t="s">
        <v>53</v>
      </c>
      <c r="E78" s="36"/>
      <c r="F78" s="36"/>
      <c r="G78" s="36"/>
      <c r="H78" s="36"/>
      <c r="M78" s="37"/>
      <c r="N78" s="38"/>
      <c r="O78" s="38"/>
      <c r="P78" s="38"/>
      <c r="Q78" s="39"/>
    </row>
    <row r="79" spans="1:17" x14ac:dyDescent="0.25">
      <c r="A79" s="26" t="s">
        <v>54</v>
      </c>
      <c r="B79" s="27" t="s">
        <v>11</v>
      </c>
      <c r="C79" s="27" t="s">
        <v>55</v>
      </c>
      <c r="D79" s="28" t="s">
        <v>56</v>
      </c>
      <c r="E79" s="36"/>
      <c r="F79" s="40">
        <v>230</v>
      </c>
      <c r="G79" s="40">
        <v>13.55</v>
      </c>
      <c r="H79" s="41">
        <f>ROUND(F79*G79,2)</f>
        <v>3116.5</v>
      </c>
      <c r="I79" s="32">
        <f t="shared" si="114"/>
        <v>280.49</v>
      </c>
      <c r="J79" s="32">
        <f t="shared" ref="J79" si="191">H79*0.06</f>
        <v>186.99</v>
      </c>
      <c r="K79" s="32">
        <f t="shared" ref="K79" si="192">H79+I79+J79</f>
        <v>3583.98</v>
      </c>
      <c r="M79" s="2"/>
      <c r="N79" s="33">
        <f t="shared" ref="N79" si="193">M79*F79</f>
        <v>0</v>
      </c>
      <c r="O79" s="34">
        <f t="shared" si="118"/>
        <v>0</v>
      </c>
      <c r="P79" s="35">
        <f t="shared" ref="P79" si="194">N79*$N$2</f>
        <v>0</v>
      </c>
      <c r="Q79" s="33">
        <f t="shared" ref="Q79" si="195">N79+O79+P79</f>
        <v>0</v>
      </c>
    </row>
    <row r="80" spans="1:17" ht="135" x14ac:dyDescent="0.25">
      <c r="A80" s="36"/>
      <c r="B80" s="36"/>
      <c r="C80" s="36"/>
      <c r="D80" s="28" t="s">
        <v>57</v>
      </c>
      <c r="E80" s="36"/>
      <c r="F80" s="36"/>
      <c r="G80" s="36"/>
      <c r="H80" s="36"/>
      <c r="M80" s="37"/>
      <c r="N80" s="38"/>
      <c r="O80" s="38"/>
      <c r="P80" s="38"/>
      <c r="Q80" s="39"/>
    </row>
    <row r="81" spans="1:17" x14ac:dyDescent="0.25">
      <c r="A81" s="26" t="s">
        <v>58</v>
      </c>
      <c r="B81" s="27" t="s">
        <v>11</v>
      </c>
      <c r="C81" s="27" t="s">
        <v>12</v>
      </c>
      <c r="D81" s="28" t="s">
        <v>59</v>
      </c>
      <c r="E81" s="36"/>
      <c r="F81" s="40">
        <v>1</v>
      </c>
      <c r="G81" s="40">
        <v>1561.6</v>
      </c>
      <c r="H81" s="41">
        <f>ROUND(F81*G81,2)</f>
        <v>1561.6</v>
      </c>
      <c r="I81" s="32">
        <f t="shared" si="114"/>
        <v>140.54</v>
      </c>
      <c r="J81" s="32">
        <f t="shared" ref="J81" si="196">H81*0.06</f>
        <v>93.7</v>
      </c>
      <c r="K81" s="32">
        <f t="shared" ref="K81" si="197">H81+I81+J81</f>
        <v>1795.84</v>
      </c>
      <c r="M81" s="2"/>
      <c r="N81" s="33">
        <f t="shared" ref="N81" si="198">M81*F81</f>
        <v>0</v>
      </c>
      <c r="O81" s="34">
        <f t="shared" si="118"/>
        <v>0</v>
      </c>
      <c r="P81" s="35">
        <f t="shared" ref="P81" si="199">N81*$N$2</f>
        <v>0</v>
      </c>
      <c r="Q81" s="33">
        <f t="shared" ref="Q81" si="200">N81+O81+P81</f>
        <v>0</v>
      </c>
    </row>
    <row r="82" spans="1:17" ht="78.75" x14ac:dyDescent="0.25">
      <c r="A82" s="36"/>
      <c r="B82" s="36"/>
      <c r="C82" s="36"/>
      <c r="D82" s="28" t="s">
        <v>60</v>
      </c>
      <c r="E82" s="36"/>
      <c r="F82" s="36"/>
      <c r="G82" s="36"/>
      <c r="H82" s="36"/>
      <c r="M82" s="37"/>
      <c r="N82" s="38"/>
      <c r="O82" s="38"/>
      <c r="P82" s="38"/>
      <c r="Q82" s="39"/>
    </row>
    <row r="83" spans="1:17" x14ac:dyDescent="0.25">
      <c r="A83" s="26" t="s">
        <v>61</v>
      </c>
      <c r="B83" s="27" t="s">
        <v>11</v>
      </c>
      <c r="C83" s="27" t="s">
        <v>55</v>
      </c>
      <c r="D83" s="28" t="s">
        <v>62</v>
      </c>
      <c r="E83" s="36"/>
      <c r="F83" s="40">
        <v>230</v>
      </c>
      <c r="G83" s="40">
        <v>4.5199999999999996</v>
      </c>
      <c r="H83" s="41">
        <f>ROUND(F83*G83,2)</f>
        <v>1039.5999999999999</v>
      </c>
      <c r="I83" s="32">
        <f t="shared" si="114"/>
        <v>93.56</v>
      </c>
      <c r="J83" s="32">
        <f t="shared" ref="J83" si="201">H83*0.06</f>
        <v>62.38</v>
      </c>
      <c r="K83" s="32">
        <f t="shared" ref="K83" si="202">H83+I83+J83</f>
        <v>1195.54</v>
      </c>
      <c r="M83" s="2"/>
      <c r="N83" s="33">
        <f t="shared" ref="N83" si="203">M83*F83</f>
        <v>0</v>
      </c>
      <c r="O83" s="34">
        <f t="shared" si="118"/>
        <v>0</v>
      </c>
      <c r="P83" s="35">
        <f t="shared" ref="P83" si="204">N83*$N$2</f>
        <v>0</v>
      </c>
      <c r="Q83" s="33">
        <f t="shared" ref="Q83" si="205">N83+O83+P83</f>
        <v>0</v>
      </c>
    </row>
    <row r="84" spans="1:17" ht="67.5" x14ac:dyDescent="0.25">
      <c r="A84" s="36"/>
      <c r="B84" s="36"/>
      <c r="C84" s="36"/>
      <c r="D84" s="28" t="s">
        <v>63</v>
      </c>
      <c r="E84" s="36"/>
      <c r="F84" s="36"/>
      <c r="G84" s="36"/>
      <c r="H84" s="36"/>
      <c r="M84" s="37"/>
      <c r="N84" s="38"/>
      <c r="O84" s="38"/>
      <c r="P84" s="38"/>
      <c r="Q84" s="39"/>
    </row>
    <row r="85" spans="1:17" x14ac:dyDescent="0.25">
      <c r="A85" s="26" t="s">
        <v>64</v>
      </c>
      <c r="B85" s="27" t="s">
        <v>11</v>
      </c>
      <c r="C85" s="27" t="s">
        <v>12</v>
      </c>
      <c r="D85" s="28" t="s">
        <v>65</v>
      </c>
      <c r="E85" s="36"/>
      <c r="F85" s="40">
        <v>1</v>
      </c>
      <c r="G85" s="40">
        <v>852.8</v>
      </c>
      <c r="H85" s="41">
        <f>ROUND(F85*G85,2)</f>
        <v>852.8</v>
      </c>
      <c r="I85" s="32">
        <f t="shared" si="114"/>
        <v>76.75</v>
      </c>
      <c r="J85" s="32">
        <f t="shared" ref="J85" si="206">H85*0.06</f>
        <v>51.17</v>
      </c>
      <c r="K85" s="32">
        <f t="shared" ref="K85" si="207">H85+I85+J85</f>
        <v>980.72</v>
      </c>
      <c r="M85" s="2"/>
      <c r="N85" s="33">
        <f t="shared" ref="N85" si="208">M85*F85</f>
        <v>0</v>
      </c>
      <c r="O85" s="34">
        <f t="shared" si="118"/>
        <v>0</v>
      </c>
      <c r="P85" s="35">
        <f t="shared" ref="P85" si="209">N85*$N$2</f>
        <v>0</v>
      </c>
      <c r="Q85" s="33">
        <f t="shared" ref="Q85" si="210">N85+O85+P85</f>
        <v>0</v>
      </c>
    </row>
    <row r="86" spans="1:17" ht="33.75" x14ac:dyDescent="0.25">
      <c r="A86" s="36"/>
      <c r="B86" s="36"/>
      <c r="C86" s="36"/>
      <c r="D86" s="28" t="s">
        <v>66</v>
      </c>
      <c r="E86" s="36"/>
      <c r="F86" s="36"/>
      <c r="G86" s="36"/>
      <c r="H86" s="36"/>
      <c r="M86" s="37"/>
      <c r="N86" s="38"/>
      <c r="O86" s="38"/>
      <c r="P86" s="38"/>
      <c r="Q86" s="39"/>
    </row>
    <row r="87" spans="1:17" x14ac:dyDescent="0.25">
      <c r="A87" s="26" t="s">
        <v>67</v>
      </c>
      <c r="B87" s="27" t="s">
        <v>11</v>
      </c>
      <c r="C87" s="27" t="s">
        <v>12</v>
      </c>
      <c r="D87" s="28" t="s">
        <v>68</v>
      </c>
      <c r="E87" s="36"/>
      <c r="F87" s="40">
        <v>1</v>
      </c>
      <c r="G87" s="40">
        <v>476</v>
      </c>
      <c r="H87" s="41">
        <f>ROUND(F87*G87,2)</f>
        <v>476</v>
      </c>
      <c r="I87" s="32">
        <f t="shared" si="114"/>
        <v>42.84</v>
      </c>
      <c r="J87" s="32">
        <f t="shared" ref="J87" si="211">H87*0.06</f>
        <v>28.56</v>
      </c>
      <c r="K87" s="32">
        <f t="shared" ref="K87" si="212">H87+I87+J87</f>
        <v>547.4</v>
      </c>
      <c r="M87" s="2"/>
      <c r="N87" s="33">
        <f t="shared" ref="N87" si="213">M87*F87</f>
        <v>0</v>
      </c>
      <c r="O87" s="34">
        <f t="shared" si="118"/>
        <v>0</v>
      </c>
      <c r="P87" s="35">
        <f t="shared" ref="P87" si="214">N87*$N$2</f>
        <v>0</v>
      </c>
      <c r="Q87" s="33">
        <f t="shared" ref="Q87" si="215">N87+O87+P87</f>
        <v>0</v>
      </c>
    </row>
    <row r="88" spans="1:17" ht="90" x14ac:dyDescent="0.25">
      <c r="A88" s="36"/>
      <c r="B88" s="36"/>
      <c r="C88" s="36"/>
      <c r="D88" s="28" t="s">
        <v>69</v>
      </c>
      <c r="E88" s="36"/>
      <c r="F88" s="36"/>
      <c r="G88" s="36"/>
      <c r="H88" s="36"/>
      <c r="M88" s="37"/>
      <c r="N88" s="38"/>
      <c r="O88" s="38"/>
      <c r="P88" s="38"/>
      <c r="Q88" s="39"/>
    </row>
    <row r="89" spans="1:17" x14ac:dyDescent="0.25">
      <c r="A89" s="26" t="s">
        <v>70</v>
      </c>
      <c r="B89" s="27" t="s">
        <v>11</v>
      </c>
      <c r="C89" s="27" t="s">
        <v>71</v>
      </c>
      <c r="D89" s="28" t="s">
        <v>72</v>
      </c>
      <c r="E89" s="36"/>
      <c r="F89" s="40">
        <v>16</v>
      </c>
      <c r="G89" s="40">
        <v>44</v>
      </c>
      <c r="H89" s="41">
        <f>ROUND(F89*G89,2)</f>
        <v>704</v>
      </c>
      <c r="I89" s="32">
        <f t="shared" si="114"/>
        <v>63.36</v>
      </c>
      <c r="J89" s="32">
        <f t="shared" ref="J89" si="216">H89*0.06</f>
        <v>42.24</v>
      </c>
      <c r="K89" s="32">
        <f t="shared" ref="K89" si="217">H89+I89+J89</f>
        <v>809.6</v>
      </c>
      <c r="M89" s="2"/>
      <c r="N89" s="33">
        <f t="shared" ref="N89" si="218">M89*F89</f>
        <v>0</v>
      </c>
      <c r="O89" s="34">
        <f t="shared" si="118"/>
        <v>0</v>
      </c>
      <c r="P89" s="35">
        <f t="shared" ref="P89" si="219">N89*$N$2</f>
        <v>0</v>
      </c>
      <c r="Q89" s="33">
        <f t="shared" ref="Q89" si="220">N89+O89+P89</f>
        <v>0</v>
      </c>
    </row>
    <row r="90" spans="1:17" x14ac:dyDescent="0.25">
      <c r="A90" s="36"/>
      <c r="B90" s="36"/>
      <c r="C90" s="36"/>
      <c r="D90" s="43"/>
      <c r="E90" s="44" t="s">
        <v>79</v>
      </c>
      <c r="F90" s="45"/>
      <c r="G90" s="46"/>
      <c r="H90" s="46">
        <f>SUM(H49:H89)</f>
        <v>31860.26</v>
      </c>
      <c r="K90" s="46">
        <f>SUM(K49:K89)</f>
        <v>36639.29</v>
      </c>
      <c r="N90" s="42">
        <f>SUM(N49:N89)</f>
        <v>0</v>
      </c>
      <c r="Q90" s="42">
        <f>SUM(Q49:Q89)</f>
        <v>0</v>
      </c>
    </row>
    <row r="91" spans="1:17" ht="0.95" customHeight="1" x14ac:dyDescent="0.25">
      <c r="A91" s="47"/>
      <c r="B91" s="47"/>
      <c r="C91" s="47"/>
      <c r="D91" s="48"/>
      <c r="E91" s="47"/>
      <c r="F91" s="47"/>
      <c r="G91" s="47"/>
      <c r="H91" s="47"/>
    </row>
    <row r="92" spans="1:17" x14ac:dyDescent="0.25">
      <c r="A92" s="18" t="s">
        <v>80</v>
      </c>
      <c r="B92" s="18" t="s">
        <v>7</v>
      </c>
      <c r="C92" s="18" t="s">
        <v>8</v>
      </c>
      <c r="D92" s="19" t="s">
        <v>81</v>
      </c>
      <c r="E92" s="20"/>
      <c r="F92" s="22"/>
      <c r="G92" s="22"/>
      <c r="H92" s="22"/>
      <c r="I92" s="22"/>
      <c r="J92" s="22"/>
      <c r="K92" s="22"/>
    </row>
    <row r="93" spans="1:17" x14ac:dyDescent="0.25">
      <c r="A93" s="26" t="s">
        <v>10</v>
      </c>
      <c r="B93" s="27" t="s">
        <v>11</v>
      </c>
      <c r="C93" s="27" t="s">
        <v>12</v>
      </c>
      <c r="D93" s="28" t="s">
        <v>13</v>
      </c>
      <c r="E93" s="36"/>
      <c r="F93" s="40">
        <v>16</v>
      </c>
      <c r="G93" s="40">
        <v>208.68</v>
      </c>
      <c r="H93" s="41">
        <f>ROUND(F93*G93,2)</f>
        <v>3338.88</v>
      </c>
      <c r="I93" s="32">
        <f t="shared" ref="I93:I145" si="221">0.09*H93</f>
        <v>300.5</v>
      </c>
      <c r="J93" s="32">
        <f t="shared" ref="J93" si="222">H93*0.06</f>
        <v>200.33</v>
      </c>
      <c r="K93" s="32">
        <f t="shared" ref="K93" si="223">H93+I93+J93</f>
        <v>3839.71</v>
      </c>
      <c r="M93" s="2"/>
      <c r="N93" s="33">
        <f t="shared" ref="N93" si="224">M93*F93</f>
        <v>0</v>
      </c>
      <c r="O93" s="34">
        <f t="shared" ref="O93:O145" si="225">N93*$N$1</f>
        <v>0</v>
      </c>
      <c r="P93" s="35">
        <f t="shared" ref="P93" si="226">N93*$N$2</f>
        <v>0</v>
      </c>
      <c r="Q93" s="33">
        <f t="shared" ref="Q93" si="227">N93+O93+P93</f>
        <v>0</v>
      </c>
    </row>
    <row r="94" spans="1:17" ht="90" x14ac:dyDescent="0.25">
      <c r="A94" s="36"/>
      <c r="B94" s="36"/>
      <c r="C94" s="36"/>
      <c r="D94" s="28" t="s">
        <v>14</v>
      </c>
      <c r="E94" s="36"/>
      <c r="F94" s="36"/>
      <c r="G94" s="36"/>
      <c r="H94" s="36"/>
      <c r="M94" s="37"/>
      <c r="N94" s="38"/>
      <c r="O94" s="38"/>
      <c r="P94" s="38"/>
      <c r="Q94" s="39"/>
    </row>
    <row r="95" spans="1:17" x14ac:dyDescent="0.25">
      <c r="A95" s="26" t="s">
        <v>15</v>
      </c>
      <c r="B95" s="27" t="s">
        <v>11</v>
      </c>
      <c r="C95" s="27" t="s">
        <v>12</v>
      </c>
      <c r="D95" s="28" t="s">
        <v>16</v>
      </c>
      <c r="E95" s="36"/>
      <c r="F95" s="40">
        <v>1</v>
      </c>
      <c r="G95" s="40">
        <v>1598.9</v>
      </c>
      <c r="H95" s="41">
        <f>ROUND(F95*G95,2)</f>
        <v>1598.9</v>
      </c>
      <c r="I95" s="32">
        <f t="shared" si="221"/>
        <v>143.9</v>
      </c>
      <c r="J95" s="32">
        <f t="shared" ref="J95" si="228">H95*0.06</f>
        <v>95.93</v>
      </c>
      <c r="K95" s="32">
        <f t="shared" ref="K95" si="229">H95+I95+J95</f>
        <v>1838.73</v>
      </c>
      <c r="M95" s="2"/>
      <c r="N95" s="33">
        <f t="shared" ref="N95" si="230">M95*F95</f>
        <v>0</v>
      </c>
      <c r="O95" s="34">
        <f t="shared" si="225"/>
        <v>0</v>
      </c>
      <c r="P95" s="35">
        <f t="shared" ref="P95" si="231">N95*$N$2</f>
        <v>0</v>
      </c>
      <c r="Q95" s="33">
        <f t="shared" ref="Q95" si="232">N95+O95+P95</f>
        <v>0</v>
      </c>
    </row>
    <row r="96" spans="1:17" ht="202.5" x14ac:dyDescent="0.25">
      <c r="A96" s="36"/>
      <c r="B96" s="36"/>
      <c r="C96" s="36"/>
      <c r="D96" s="28" t="s">
        <v>17</v>
      </c>
      <c r="E96" s="36"/>
      <c r="F96" s="36"/>
      <c r="G96" s="36"/>
      <c r="H96" s="36"/>
      <c r="M96" s="37"/>
      <c r="N96" s="38"/>
      <c r="O96" s="38"/>
      <c r="P96" s="38"/>
      <c r="Q96" s="39"/>
    </row>
    <row r="97" spans="1:17" x14ac:dyDescent="0.25">
      <c r="A97" s="26" t="s">
        <v>18</v>
      </c>
      <c r="B97" s="27" t="s">
        <v>11</v>
      </c>
      <c r="C97" s="27" t="s">
        <v>12</v>
      </c>
      <c r="D97" s="28" t="s">
        <v>19</v>
      </c>
      <c r="E97" s="36"/>
      <c r="F97" s="40">
        <v>1</v>
      </c>
      <c r="G97" s="40">
        <v>760.78</v>
      </c>
      <c r="H97" s="41">
        <f>ROUND(F97*G97,2)</f>
        <v>760.78</v>
      </c>
      <c r="I97" s="32">
        <f t="shared" si="221"/>
        <v>68.47</v>
      </c>
      <c r="J97" s="32">
        <f t="shared" ref="J97" si="233">H97*0.06</f>
        <v>45.65</v>
      </c>
      <c r="K97" s="32">
        <f t="shared" ref="K97" si="234">H97+I97+J97</f>
        <v>874.9</v>
      </c>
      <c r="M97" s="2"/>
      <c r="N97" s="33">
        <f t="shared" ref="N97" si="235">M97*F97</f>
        <v>0</v>
      </c>
      <c r="O97" s="34">
        <f t="shared" si="225"/>
        <v>0</v>
      </c>
      <c r="P97" s="35">
        <f t="shared" ref="P97" si="236">N97*$N$2</f>
        <v>0</v>
      </c>
      <c r="Q97" s="33">
        <f t="shared" ref="Q97" si="237">N97+O97+P97</f>
        <v>0</v>
      </c>
    </row>
    <row r="98" spans="1:17" ht="101.25" x14ac:dyDescent="0.25">
      <c r="A98" s="36"/>
      <c r="B98" s="36"/>
      <c r="C98" s="36"/>
      <c r="D98" s="28" t="s">
        <v>20</v>
      </c>
      <c r="E98" s="36"/>
      <c r="F98" s="36"/>
      <c r="G98" s="36"/>
      <c r="H98" s="36"/>
      <c r="M98" s="37"/>
      <c r="N98" s="38"/>
      <c r="O98" s="38"/>
      <c r="P98" s="38"/>
      <c r="Q98" s="39"/>
    </row>
    <row r="99" spans="1:17" x14ac:dyDescent="0.25">
      <c r="A99" s="26" t="s">
        <v>21</v>
      </c>
      <c r="B99" s="27" t="s">
        <v>11</v>
      </c>
      <c r="C99" s="27" t="s">
        <v>12</v>
      </c>
      <c r="D99" s="28" t="s">
        <v>22</v>
      </c>
      <c r="E99" s="36"/>
      <c r="F99" s="40">
        <v>1</v>
      </c>
      <c r="G99" s="40">
        <v>1009.7</v>
      </c>
      <c r="H99" s="41">
        <f>ROUND(F99*G99,2)</f>
        <v>1009.7</v>
      </c>
      <c r="I99" s="32">
        <f t="shared" si="221"/>
        <v>90.87</v>
      </c>
      <c r="J99" s="32">
        <f t="shared" ref="J99" si="238">H99*0.06</f>
        <v>60.58</v>
      </c>
      <c r="K99" s="32">
        <f t="shared" ref="K99" si="239">H99+I99+J99</f>
        <v>1161.1500000000001</v>
      </c>
      <c r="M99" s="2"/>
      <c r="N99" s="33">
        <f t="shared" ref="N99" si="240">M99*F99</f>
        <v>0</v>
      </c>
      <c r="O99" s="34">
        <f t="shared" si="225"/>
        <v>0</v>
      </c>
      <c r="P99" s="35">
        <f t="shared" ref="P99" si="241">N99*$N$2</f>
        <v>0</v>
      </c>
      <c r="Q99" s="33">
        <f t="shared" ref="Q99" si="242">N99+O99+P99</f>
        <v>0</v>
      </c>
    </row>
    <row r="100" spans="1:17" ht="90" x14ac:dyDescent="0.25">
      <c r="A100" s="36"/>
      <c r="B100" s="36"/>
      <c r="C100" s="36"/>
      <c r="D100" s="28" t="s">
        <v>23</v>
      </c>
      <c r="E100" s="36"/>
      <c r="F100" s="36"/>
      <c r="G100" s="36"/>
      <c r="H100" s="36"/>
      <c r="M100" s="37"/>
      <c r="N100" s="38"/>
      <c r="O100" s="38"/>
      <c r="P100" s="38"/>
      <c r="Q100" s="39"/>
    </row>
    <row r="101" spans="1:17" x14ac:dyDescent="0.25">
      <c r="A101" s="26" t="s">
        <v>76</v>
      </c>
      <c r="B101" s="27" t="s">
        <v>11</v>
      </c>
      <c r="C101" s="27" t="s">
        <v>12</v>
      </c>
      <c r="D101" s="28" t="s">
        <v>77</v>
      </c>
      <c r="E101" s="36"/>
      <c r="F101" s="40">
        <v>1</v>
      </c>
      <c r="G101" s="40">
        <v>1214.0999999999999</v>
      </c>
      <c r="H101" s="41">
        <f>ROUND(F101*G101,2)</f>
        <v>1214.0999999999999</v>
      </c>
      <c r="I101" s="32">
        <f t="shared" si="221"/>
        <v>109.27</v>
      </c>
      <c r="J101" s="32">
        <f t="shared" ref="J101" si="243">H101*0.06</f>
        <v>72.849999999999994</v>
      </c>
      <c r="K101" s="32">
        <f t="shared" ref="K101" si="244">H101+I101+J101</f>
        <v>1396.22</v>
      </c>
      <c r="M101" s="2"/>
      <c r="N101" s="33">
        <f t="shared" ref="N101" si="245">M101*F101</f>
        <v>0</v>
      </c>
      <c r="O101" s="34">
        <f t="shared" si="225"/>
        <v>0</v>
      </c>
      <c r="P101" s="35">
        <f t="shared" ref="P101" si="246">N101*$N$2</f>
        <v>0</v>
      </c>
      <c r="Q101" s="33">
        <f t="shared" ref="Q101" si="247">N101+O101+P101</f>
        <v>0</v>
      </c>
    </row>
    <row r="102" spans="1:17" ht="67.5" x14ac:dyDescent="0.25">
      <c r="A102" s="36"/>
      <c r="B102" s="36"/>
      <c r="C102" s="36"/>
      <c r="D102" s="28" t="s">
        <v>78</v>
      </c>
      <c r="E102" s="36"/>
      <c r="F102" s="36"/>
      <c r="G102" s="36"/>
      <c r="H102" s="36"/>
      <c r="M102" s="37"/>
      <c r="N102" s="38"/>
      <c r="O102" s="38"/>
      <c r="P102" s="38"/>
      <c r="Q102" s="39"/>
    </row>
    <row r="103" spans="1:17" x14ac:dyDescent="0.25">
      <c r="A103" s="26" t="s">
        <v>24</v>
      </c>
      <c r="B103" s="27" t="s">
        <v>11</v>
      </c>
      <c r="C103" s="27" t="s">
        <v>12</v>
      </c>
      <c r="D103" s="28" t="s">
        <v>25</v>
      </c>
      <c r="E103" s="36"/>
      <c r="F103" s="40">
        <v>1</v>
      </c>
      <c r="G103" s="40">
        <v>650.78</v>
      </c>
      <c r="H103" s="41">
        <f>ROUND(F103*G103,2)</f>
        <v>650.78</v>
      </c>
      <c r="I103" s="32">
        <f t="shared" si="221"/>
        <v>58.57</v>
      </c>
      <c r="J103" s="32">
        <f t="shared" ref="J103" si="248">H103*0.06</f>
        <v>39.049999999999997</v>
      </c>
      <c r="K103" s="32">
        <f t="shared" ref="K103" si="249">H103+I103+J103</f>
        <v>748.4</v>
      </c>
      <c r="M103" s="2"/>
      <c r="N103" s="33">
        <f t="shared" ref="N103" si="250">M103*F103</f>
        <v>0</v>
      </c>
      <c r="O103" s="34">
        <f t="shared" si="225"/>
        <v>0</v>
      </c>
      <c r="P103" s="35">
        <f t="shared" ref="P103" si="251">N103*$N$2</f>
        <v>0</v>
      </c>
      <c r="Q103" s="33">
        <f t="shared" ref="Q103" si="252">N103+O103+P103</f>
        <v>0</v>
      </c>
    </row>
    <row r="104" spans="1:17" ht="45" x14ac:dyDescent="0.25">
      <c r="A104" s="36"/>
      <c r="B104" s="36"/>
      <c r="C104" s="36"/>
      <c r="D104" s="28" t="s">
        <v>26</v>
      </c>
      <c r="E104" s="36"/>
      <c r="F104" s="36"/>
      <c r="G104" s="36"/>
      <c r="H104" s="36"/>
      <c r="M104" s="37"/>
      <c r="N104" s="38"/>
      <c r="O104" s="38"/>
      <c r="P104" s="38"/>
      <c r="Q104" s="39"/>
    </row>
    <row r="105" spans="1:17" ht="22.5" x14ac:dyDescent="0.25">
      <c r="A105" s="26" t="s">
        <v>27</v>
      </c>
      <c r="B105" s="27" t="s">
        <v>11</v>
      </c>
      <c r="C105" s="27" t="s">
        <v>12</v>
      </c>
      <c r="D105" s="28" t="s">
        <v>28</v>
      </c>
      <c r="E105" s="36"/>
      <c r="F105" s="40">
        <v>1</v>
      </c>
      <c r="G105" s="40">
        <v>1935.46</v>
      </c>
      <c r="H105" s="41">
        <f>ROUND(F105*G105,2)</f>
        <v>1935.46</v>
      </c>
      <c r="I105" s="32">
        <f t="shared" si="221"/>
        <v>174.19</v>
      </c>
      <c r="J105" s="32">
        <f t="shared" ref="J105" si="253">H105*0.06</f>
        <v>116.13</v>
      </c>
      <c r="K105" s="32">
        <f t="shared" ref="K105" si="254">H105+I105+J105</f>
        <v>2225.7800000000002</v>
      </c>
      <c r="M105" s="2"/>
      <c r="N105" s="33">
        <f t="shared" ref="N105" si="255">M105*F105</f>
        <v>0</v>
      </c>
      <c r="O105" s="34">
        <f t="shared" si="225"/>
        <v>0</v>
      </c>
      <c r="P105" s="35">
        <f t="shared" ref="P105" si="256">N105*$N$2</f>
        <v>0</v>
      </c>
      <c r="Q105" s="33">
        <f t="shared" ref="Q105" si="257">N105+O105+P105</f>
        <v>0</v>
      </c>
    </row>
    <row r="106" spans="1:17" ht="101.25" x14ac:dyDescent="0.25">
      <c r="A106" s="36"/>
      <c r="B106" s="36"/>
      <c r="C106" s="36"/>
      <c r="D106" s="28" t="s">
        <v>29</v>
      </c>
      <c r="E106" s="36"/>
      <c r="F106" s="36"/>
      <c r="G106" s="36"/>
      <c r="H106" s="36"/>
      <c r="M106" s="37"/>
      <c r="N106" s="38"/>
      <c r="O106" s="38"/>
      <c r="P106" s="38"/>
      <c r="Q106" s="39"/>
    </row>
    <row r="107" spans="1:17" x14ac:dyDescent="0.25">
      <c r="A107" s="26" t="s">
        <v>82</v>
      </c>
      <c r="B107" s="27" t="s">
        <v>11</v>
      </c>
      <c r="C107" s="27" t="s">
        <v>12</v>
      </c>
      <c r="D107" s="28" t="s">
        <v>83</v>
      </c>
      <c r="E107" s="36"/>
      <c r="F107" s="40">
        <v>1</v>
      </c>
      <c r="G107" s="40">
        <v>276.35000000000002</v>
      </c>
      <c r="H107" s="41">
        <f>ROUND(F107*G107,2)</f>
        <v>276.35000000000002</v>
      </c>
      <c r="I107" s="32">
        <f t="shared" si="221"/>
        <v>24.87</v>
      </c>
      <c r="J107" s="32">
        <f t="shared" ref="J107" si="258">H107*0.06</f>
        <v>16.579999999999998</v>
      </c>
      <c r="K107" s="32">
        <f t="shared" ref="K107" si="259">H107+I107+J107</f>
        <v>317.8</v>
      </c>
      <c r="M107" s="2"/>
      <c r="N107" s="33">
        <f t="shared" ref="N107" si="260">M107*F107</f>
        <v>0</v>
      </c>
      <c r="O107" s="34">
        <f t="shared" si="225"/>
        <v>0</v>
      </c>
      <c r="P107" s="35">
        <f t="shared" ref="P107" si="261">N107*$N$2</f>
        <v>0</v>
      </c>
      <c r="Q107" s="33">
        <f t="shared" ref="Q107" si="262">N107+O107+P107</f>
        <v>0</v>
      </c>
    </row>
    <row r="108" spans="1:17" ht="101.25" x14ac:dyDescent="0.25">
      <c r="A108" s="36"/>
      <c r="B108" s="36"/>
      <c r="C108" s="36"/>
      <c r="D108" s="28" t="s">
        <v>84</v>
      </c>
      <c r="E108" s="36"/>
      <c r="F108" s="36"/>
      <c r="G108" s="36"/>
      <c r="H108" s="36"/>
      <c r="M108" s="37"/>
      <c r="N108" s="38"/>
      <c r="O108" s="38"/>
      <c r="P108" s="38"/>
      <c r="Q108" s="39"/>
    </row>
    <row r="109" spans="1:17" x14ac:dyDescent="0.25">
      <c r="A109" s="26" t="s">
        <v>30</v>
      </c>
      <c r="B109" s="27" t="s">
        <v>11</v>
      </c>
      <c r="C109" s="27" t="s">
        <v>12</v>
      </c>
      <c r="D109" s="28" t="s">
        <v>31</v>
      </c>
      <c r="E109" s="36"/>
      <c r="F109" s="40">
        <v>1</v>
      </c>
      <c r="G109" s="40">
        <v>349.34</v>
      </c>
      <c r="H109" s="41">
        <f>ROUND(F109*G109,2)</f>
        <v>349.34</v>
      </c>
      <c r="I109" s="32">
        <f t="shared" si="221"/>
        <v>31.44</v>
      </c>
      <c r="J109" s="32">
        <f t="shared" ref="J109" si="263">H109*0.06</f>
        <v>20.96</v>
      </c>
      <c r="K109" s="32">
        <f t="shared" ref="K109" si="264">H109+I109+J109</f>
        <v>401.74</v>
      </c>
      <c r="M109" s="2"/>
      <c r="N109" s="33">
        <f t="shared" ref="N109" si="265">M109*F109</f>
        <v>0</v>
      </c>
      <c r="O109" s="34">
        <f t="shared" si="225"/>
        <v>0</v>
      </c>
      <c r="P109" s="35">
        <f t="shared" ref="P109" si="266">N109*$N$2</f>
        <v>0</v>
      </c>
      <c r="Q109" s="33">
        <f t="shared" ref="Q109" si="267">N109+O109+P109</f>
        <v>0</v>
      </c>
    </row>
    <row r="110" spans="1:17" ht="78.75" x14ac:dyDescent="0.25">
      <c r="A110" s="36"/>
      <c r="B110" s="36"/>
      <c r="C110" s="36"/>
      <c r="D110" s="28" t="s">
        <v>32</v>
      </c>
      <c r="E110" s="36"/>
      <c r="F110" s="36"/>
      <c r="G110" s="36"/>
      <c r="H110" s="36"/>
      <c r="M110" s="37"/>
      <c r="N110" s="38"/>
      <c r="O110" s="38"/>
      <c r="P110" s="38"/>
      <c r="Q110" s="39"/>
    </row>
    <row r="111" spans="1:17" ht="22.5" x14ac:dyDescent="0.25">
      <c r="A111" s="26" t="s">
        <v>85</v>
      </c>
      <c r="B111" s="27" t="s">
        <v>11</v>
      </c>
      <c r="C111" s="27" t="s">
        <v>12</v>
      </c>
      <c r="D111" s="28" t="s">
        <v>86</v>
      </c>
      <c r="E111" s="36"/>
      <c r="F111" s="40">
        <v>1</v>
      </c>
      <c r="G111" s="40">
        <v>3950</v>
      </c>
      <c r="H111" s="41">
        <f>ROUND(F111*G111,2)</f>
        <v>3950</v>
      </c>
      <c r="I111" s="32">
        <f t="shared" si="221"/>
        <v>355.5</v>
      </c>
      <c r="J111" s="32">
        <f t="shared" ref="J111" si="268">H111*0.06</f>
        <v>237</v>
      </c>
      <c r="K111" s="32">
        <f t="shared" ref="K111" si="269">H111+I111+J111</f>
        <v>4542.5</v>
      </c>
      <c r="M111" s="2"/>
      <c r="N111" s="33">
        <f t="shared" ref="N111" si="270">M111*F111</f>
        <v>0</v>
      </c>
      <c r="O111" s="34">
        <f t="shared" si="225"/>
        <v>0</v>
      </c>
      <c r="P111" s="35">
        <f t="shared" ref="P111" si="271">N111*$N$2</f>
        <v>0</v>
      </c>
      <c r="Q111" s="33">
        <f t="shared" ref="Q111" si="272">N111+O111+P111</f>
        <v>0</v>
      </c>
    </row>
    <row r="112" spans="1:17" ht="101.25" x14ac:dyDescent="0.25">
      <c r="A112" s="36"/>
      <c r="B112" s="36"/>
      <c r="C112" s="36"/>
      <c r="D112" s="28" t="s">
        <v>87</v>
      </c>
      <c r="E112" s="36"/>
      <c r="F112" s="36"/>
      <c r="G112" s="36"/>
      <c r="H112" s="36"/>
      <c r="M112" s="37"/>
      <c r="N112" s="38"/>
      <c r="O112" s="38"/>
      <c r="P112" s="38"/>
      <c r="Q112" s="39"/>
    </row>
    <row r="113" spans="1:17" ht="22.5" x14ac:dyDescent="0.25">
      <c r="A113" s="26" t="s">
        <v>33</v>
      </c>
      <c r="B113" s="27" t="s">
        <v>11</v>
      </c>
      <c r="C113" s="27" t="s">
        <v>12</v>
      </c>
      <c r="D113" s="28" t="s">
        <v>34</v>
      </c>
      <c r="E113" s="36"/>
      <c r="F113" s="40">
        <v>1</v>
      </c>
      <c r="G113" s="40">
        <v>662.4</v>
      </c>
      <c r="H113" s="41">
        <f>ROUND(F113*G113,2)</f>
        <v>662.4</v>
      </c>
      <c r="I113" s="32">
        <f t="shared" si="221"/>
        <v>59.62</v>
      </c>
      <c r="J113" s="32">
        <f t="shared" ref="J113" si="273">H113*0.06</f>
        <v>39.74</v>
      </c>
      <c r="K113" s="32">
        <f t="shared" ref="K113" si="274">H113+I113+J113</f>
        <v>761.76</v>
      </c>
      <c r="M113" s="2"/>
      <c r="N113" s="33">
        <f t="shared" ref="N113" si="275">M113*F113</f>
        <v>0</v>
      </c>
      <c r="O113" s="34">
        <f t="shared" si="225"/>
        <v>0</v>
      </c>
      <c r="P113" s="35">
        <f t="shared" ref="P113" si="276">N113*$N$2</f>
        <v>0</v>
      </c>
      <c r="Q113" s="33">
        <f t="shared" ref="Q113" si="277">N113+O113+P113</f>
        <v>0</v>
      </c>
    </row>
    <row r="114" spans="1:17" ht="146.25" x14ac:dyDescent="0.25">
      <c r="A114" s="36"/>
      <c r="B114" s="36"/>
      <c r="C114" s="36"/>
      <c r="D114" s="28" t="s">
        <v>35</v>
      </c>
      <c r="E114" s="36"/>
      <c r="F114" s="36"/>
      <c r="G114" s="36"/>
      <c r="H114" s="36"/>
      <c r="M114" s="37"/>
      <c r="N114" s="38"/>
      <c r="O114" s="38"/>
      <c r="P114" s="38"/>
      <c r="Q114" s="39"/>
    </row>
    <row r="115" spans="1:17" ht="22.5" x14ac:dyDescent="0.25">
      <c r="A115" s="26" t="s">
        <v>88</v>
      </c>
      <c r="B115" s="27" t="s">
        <v>11</v>
      </c>
      <c r="C115" s="27" t="s">
        <v>12</v>
      </c>
      <c r="D115" s="28" t="s">
        <v>89</v>
      </c>
      <c r="E115" s="36"/>
      <c r="F115" s="40">
        <v>2</v>
      </c>
      <c r="G115" s="40">
        <v>2693.36</v>
      </c>
      <c r="H115" s="41">
        <f>ROUND(F115*G115,2)</f>
        <v>5386.72</v>
      </c>
      <c r="I115" s="32">
        <f t="shared" si="221"/>
        <v>484.8</v>
      </c>
      <c r="J115" s="32">
        <f t="shared" ref="J115" si="278">H115*0.06</f>
        <v>323.2</v>
      </c>
      <c r="K115" s="32">
        <f t="shared" ref="K115" si="279">H115+I115+J115</f>
        <v>6194.72</v>
      </c>
      <c r="M115" s="2"/>
      <c r="N115" s="33">
        <f t="shared" ref="N115" si="280">M115*F115</f>
        <v>0</v>
      </c>
      <c r="O115" s="34">
        <f t="shared" si="225"/>
        <v>0</v>
      </c>
      <c r="P115" s="35">
        <f t="shared" ref="P115" si="281">N115*$N$2</f>
        <v>0</v>
      </c>
      <c r="Q115" s="33">
        <f t="shared" ref="Q115" si="282">N115+O115+P115</f>
        <v>0</v>
      </c>
    </row>
    <row r="116" spans="1:17" ht="146.25" x14ac:dyDescent="0.25">
      <c r="A116" s="36"/>
      <c r="B116" s="36"/>
      <c r="C116" s="36"/>
      <c r="D116" s="28" t="s">
        <v>90</v>
      </c>
      <c r="E116" s="36"/>
      <c r="F116" s="36"/>
      <c r="G116" s="36"/>
      <c r="H116" s="36"/>
      <c r="M116" s="37"/>
      <c r="N116" s="38"/>
      <c r="O116" s="38"/>
      <c r="P116" s="38"/>
      <c r="Q116" s="39"/>
    </row>
    <row r="117" spans="1:17" ht="22.5" x14ac:dyDescent="0.25">
      <c r="A117" s="26" t="s">
        <v>36</v>
      </c>
      <c r="B117" s="27" t="s">
        <v>11</v>
      </c>
      <c r="C117" s="27" t="s">
        <v>12</v>
      </c>
      <c r="D117" s="28" t="s">
        <v>37</v>
      </c>
      <c r="E117" s="36"/>
      <c r="F117" s="40">
        <v>1</v>
      </c>
      <c r="G117" s="40">
        <v>159.03</v>
      </c>
      <c r="H117" s="41">
        <f>ROUND(F117*G117,2)</f>
        <v>159.03</v>
      </c>
      <c r="I117" s="32">
        <f t="shared" si="221"/>
        <v>14.31</v>
      </c>
      <c r="J117" s="32">
        <f t="shared" ref="J117" si="283">H117*0.06</f>
        <v>9.5399999999999991</v>
      </c>
      <c r="K117" s="32">
        <f t="shared" ref="K117" si="284">H117+I117+J117</f>
        <v>182.88</v>
      </c>
      <c r="M117" s="2"/>
      <c r="N117" s="33">
        <f t="shared" ref="N117" si="285">M117*F117</f>
        <v>0</v>
      </c>
      <c r="O117" s="34">
        <f t="shared" si="225"/>
        <v>0</v>
      </c>
      <c r="P117" s="35">
        <f t="shared" ref="P117" si="286">N117*$N$2</f>
        <v>0</v>
      </c>
      <c r="Q117" s="33">
        <f t="shared" ref="Q117" si="287">N117+O117+P117</f>
        <v>0</v>
      </c>
    </row>
    <row r="118" spans="1:17" ht="56.25" x14ac:dyDescent="0.25">
      <c r="A118" s="36"/>
      <c r="B118" s="36"/>
      <c r="C118" s="36"/>
      <c r="D118" s="28" t="s">
        <v>38</v>
      </c>
      <c r="E118" s="36"/>
      <c r="F118" s="36"/>
      <c r="G118" s="36"/>
      <c r="H118" s="36"/>
      <c r="M118" s="37"/>
      <c r="N118" s="38"/>
      <c r="O118" s="38"/>
      <c r="P118" s="38"/>
      <c r="Q118" s="39"/>
    </row>
    <row r="119" spans="1:17" x14ac:dyDescent="0.25">
      <c r="A119" s="26" t="s">
        <v>91</v>
      </c>
      <c r="B119" s="27" t="s">
        <v>11</v>
      </c>
      <c r="C119" s="27" t="s">
        <v>12</v>
      </c>
      <c r="D119" s="28" t="s">
        <v>92</v>
      </c>
      <c r="E119" s="36"/>
      <c r="F119" s="40">
        <v>2</v>
      </c>
      <c r="G119" s="40">
        <v>2263.4</v>
      </c>
      <c r="H119" s="41">
        <f>ROUND(F119*G119,2)</f>
        <v>4526.8</v>
      </c>
      <c r="I119" s="32">
        <f t="shared" si="221"/>
        <v>407.41</v>
      </c>
      <c r="J119" s="32">
        <f t="shared" ref="J119" si="288">H119*0.06</f>
        <v>271.61</v>
      </c>
      <c r="K119" s="32">
        <f t="shared" ref="K119" si="289">H119+I119+J119</f>
        <v>5205.82</v>
      </c>
      <c r="M119" s="2"/>
      <c r="N119" s="33">
        <f t="shared" ref="N119" si="290">M119*F119</f>
        <v>0</v>
      </c>
      <c r="O119" s="34">
        <f t="shared" si="225"/>
        <v>0</v>
      </c>
      <c r="P119" s="35">
        <f t="shared" ref="P119" si="291">N119*$N$2</f>
        <v>0</v>
      </c>
      <c r="Q119" s="33">
        <f t="shared" ref="Q119" si="292">N119+O119+P119</f>
        <v>0</v>
      </c>
    </row>
    <row r="120" spans="1:17" ht="45" x14ac:dyDescent="0.25">
      <c r="A120" s="36"/>
      <c r="B120" s="36"/>
      <c r="C120" s="36"/>
      <c r="D120" s="28" t="s">
        <v>93</v>
      </c>
      <c r="E120" s="36"/>
      <c r="F120" s="36"/>
      <c r="G120" s="36"/>
      <c r="H120" s="36"/>
      <c r="M120" s="37"/>
      <c r="N120" s="38"/>
      <c r="O120" s="38"/>
      <c r="P120" s="38"/>
      <c r="Q120" s="39"/>
    </row>
    <row r="121" spans="1:17" x14ac:dyDescent="0.25">
      <c r="A121" s="26" t="s">
        <v>39</v>
      </c>
      <c r="B121" s="27" t="s">
        <v>11</v>
      </c>
      <c r="C121" s="27" t="s">
        <v>12</v>
      </c>
      <c r="D121" s="28" t="s">
        <v>40</v>
      </c>
      <c r="E121" s="36"/>
      <c r="F121" s="40">
        <v>3</v>
      </c>
      <c r="G121" s="40">
        <v>161.30000000000001</v>
      </c>
      <c r="H121" s="41">
        <f>ROUND(F121*G121,2)</f>
        <v>483.9</v>
      </c>
      <c r="I121" s="32">
        <f t="shared" si="221"/>
        <v>43.55</v>
      </c>
      <c r="J121" s="32">
        <f t="shared" ref="J121" si="293">H121*0.06</f>
        <v>29.03</v>
      </c>
      <c r="K121" s="32">
        <f t="shared" ref="K121" si="294">H121+I121+J121</f>
        <v>556.48</v>
      </c>
      <c r="M121" s="2"/>
      <c r="N121" s="33">
        <f t="shared" ref="N121" si="295">M121*F121</f>
        <v>0</v>
      </c>
      <c r="O121" s="34">
        <f t="shared" si="225"/>
        <v>0</v>
      </c>
      <c r="P121" s="35">
        <f t="shared" ref="P121" si="296">N121*$N$2</f>
        <v>0</v>
      </c>
      <c r="Q121" s="33">
        <f t="shared" ref="Q121" si="297">N121+O121+P121</f>
        <v>0</v>
      </c>
    </row>
    <row r="122" spans="1:17" ht="90" x14ac:dyDescent="0.25">
      <c r="A122" s="36"/>
      <c r="B122" s="36"/>
      <c r="C122" s="36"/>
      <c r="D122" s="28" t="s">
        <v>41</v>
      </c>
      <c r="E122" s="36"/>
      <c r="F122" s="36"/>
      <c r="G122" s="36"/>
      <c r="H122" s="36"/>
      <c r="M122" s="37"/>
      <c r="N122" s="38"/>
      <c r="O122" s="38"/>
      <c r="P122" s="38"/>
      <c r="Q122" s="39"/>
    </row>
    <row r="123" spans="1:17" x14ac:dyDescent="0.25">
      <c r="A123" s="26" t="s">
        <v>42</v>
      </c>
      <c r="B123" s="27" t="s">
        <v>11</v>
      </c>
      <c r="C123" s="27" t="s">
        <v>12</v>
      </c>
      <c r="D123" s="28" t="s">
        <v>43</v>
      </c>
      <c r="E123" s="36"/>
      <c r="F123" s="40">
        <v>3</v>
      </c>
      <c r="G123" s="40">
        <v>182.02</v>
      </c>
      <c r="H123" s="41">
        <f>ROUND(F123*G123,2)</f>
        <v>546.05999999999995</v>
      </c>
      <c r="I123" s="32">
        <f t="shared" si="221"/>
        <v>49.15</v>
      </c>
      <c r="J123" s="32">
        <f t="shared" ref="J123" si="298">H123*0.06</f>
        <v>32.76</v>
      </c>
      <c r="K123" s="32">
        <f t="shared" ref="K123" si="299">H123+I123+J123</f>
        <v>627.97</v>
      </c>
      <c r="M123" s="2"/>
      <c r="N123" s="33">
        <f t="shared" ref="N123" si="300">M123*F123</f>
        <v>0</v>
      </c>
      <c r="O123" s="34">
        <f t="shared" si="225"/>
        <v>0</v>
      </c>
      <c r="P123" s="35">
        <f t="shared" ref="P123" si="301">N123*$N$2</f>
        <v>0</v>
      </c>
      <c r="Q123" s="33">
        <f t="shared" ref="Q123" si="302">N123+O123+P123</f>
        <v>0</v>
      </c>
    </row>
    <row r="124" spans="1:17" ht="101.25" x14ac:dyDescent="0.25">
      <c r="A124" s="36"/>
      <c r="B124" s="36"/>
      <c r="C124" s="36"/>
      <c r="D124" s="28" t="s">
        <v>44</v>
      </c>
      <c r="E124" s="36"/>
      <c r="F124" s="36"/>
      <c r="G124" s="36"/>
      <c r="H124" s="36"/>
      <c r="M124" s="37"/>
      <c r="N124" s="38"/>
      <c r="O124" s="38"/>
      <c r="P124" s="38"/>
      <c r="Q124" s="39"/>
    </row>
    <row r="125" spans="1:17" ht="22.5" x14ac:dyDescent="0.25">
      <c r="A125" s="26" t="s">
        <v>45</v>
      </c>
      <c r="B125" s="27" t="s">
        <v>11</v>
      </c>
      <c r="C125" s="27" t="s">
        <v>12</v>
      </c>
      <c r="D125" s="28" t="s">
        <v>46</v>
      </c>
      <c r="E125" s="36"/>
      <c r="F125" s="40">
        <v>1</v>
      </c>
      <c r="G125" s="40">
        <v>930.38</v>
      </c>
      <c r="H125" s="41">
        <f>ROUND(F125*G125,2)</f>
        <v>930.38</v>
      </c>
      <c r="I125" s="32">
        <f t="shared" si="221"/>
        <v>83.73</v>
      </c>
      <c r="J125" s="32">
        <f t="shared" ref="J125" si="303">H125*0.06</f>
        <v>55.82</v>
      </c>
      <c r="K125" s="32">
        <f t="shared" ref="K125" si="304">H125+I125+J125</f>
        <v>1069.93</v>
      </c>
      <c r="M125" s="2"/>
      <c r="N125" s="33">
        <f t="shared" ref="N125" si="305">M125*F125</f>
        <v>0</v>
      </c>
      <c r="O125" s="34">
        <f t="shared" si="225"/>
        <v>0</v>
      </c>
      <c r="P125" s="35">
        <f t="shared" ref="P125" si="306">N125*$N$2</f>
        <v>0</v>
      </c>
      <c r="Q125" s="33">
        <f t="shared" ref="Q125" si="307">N125+O125+P125</f>
        <v>0</v>
      </c>
    </row>
    <row r="126" spans="1:17" ht="67.5" x14ac:dyDescent="0.25">
      <c r="A126" s="36"/>
      <c r="B126" s="36"/>
      <c r="C126" s="36"/>
      <c r="D126" s="28" t="s">
        <v>47</v>
      </c>
      <c r="E126" s="36"/>
      <c r="F126" s="36"/>
      <c r="G126" s="36"/>
      <c r="H126" s="36"/>
      <c r="M126" s="37"/>
      <c r="N126" s="38"/>
      <c r="O126" s="38"/>
      <c r="P126" s="38"/>
      <c r="Q126" s="39"/>
    </row>
    <row r="127" spans="1:17" x14ac:dyDescent="0.25">
      <c r="A127" s="26" t="s">
        <v>48</v>
      </c>
      <c r="B127" s="27" t="s">
        <v>11</v>
      </c>
      <c r="C127" s="27" t="s">
        <v>12</v>
      </c>
      <c r="D127" s="28" t="s">
        <v>49</v>
      </c>
      <c r="E127" s="36"/>
      <c r="F127" s="40">
        <v>1</v>
      </c>
      <c r="G127" s="40">
        <v>631.46</v>
      </c>
      <c r="H127" s="41">
        <f>ROUND(F127*G127,2)</f>
        <v>631.46</v>
      </c>
      <c r="I127" s="32">
        <f t="shared" si="221"/>
        <v>56.83</v>
      </c>
      <c r="J127" s="32">
        <f t="shared" ref="J127" si="308">H127*0.06</f>
        <v>37.89</v>
      </c>
      <c r="K127" s="32">
        <f t="shared" ref="K127" si="309">H127+I127+J127</f>
        <v>726.18</v>
      </c>
      <c r="M127" s="2"/>
      <c r="N127" s="33">
        <f t="shared" ref="N127" si="310">M127*F127</f>
        <v>0</v>
      </c>
      <c r="O127" s="34">
        <f t="shared" si="225"/>
        <v>0</v>
      </c>
      <c r="P127" s="35">
        <f t="shared" ref="P127" si="311">N127*$N$2</f>
        <v>0</v>
      </c>
      <c r="Q127" s="33">
        <f t="shared" ref="Q127" si="312">N127+O127+P127</f>
        <v>0</v>
      </c>
    </row>
    <row r="128" spans="1:17" ht="135" x14ac:dyDescent="0.25">
      <c r="A128" s="36"/>
      <c r="B128" s="36"/>
      <c r="C128" s="36"/>
      <c r="D128" s="28" t="s">
        <v>50</v>
      </c>
      <c r="E128" s="36"/>
      <c r="F128" s="36"/>
      <c r="G128" s="36"/>
      <c r="H128" s="36"/>
      <c r="M128" s="37"/>
      <c r="N128" s="38"/>
      <c r="O128" s="38"/>
      <c r="P128" s="38"/>
      <c r="Q128" s="39"/>
    </row>
    <row r="129" spans="1:17" x14ac:dyDescent="0.25">
      <c r="A129" s="26" t="s">
        <v>51</v>
      </c>
      <c r="B129" s="27" t="s">
        <v>11</v>
      </c>
      <c r="C129" s="27" t="s">
        <v>12</v>
      </c>
      <c r="D129" s="28" t="s">
        <v>52</v>
      </c>
      <c r="E129" s="36"/>
      <c r="F129" s="40">
        <v>1</v>
      </c>
      <c r="G129" s="40">
        <v>12830.48</v>
      </c>
      <c r="H129" s="41">
        <f>ROUND(F129*G129,2)</f>
        <v>12830.48</v>
      </c>
      <c r="I129" s="32">
        <f t="shared" si="221"/>
        <v>1154.74</v>
      </c>
      <c r="J129" s="32">
        <f t="shared" ref="J129" si="313">H129*0.06</f>
        <v>769.83</v>
      </c>
      <c r="K129" s="32">
        <f t="shared" ref="K129" si="314">H129+I129+J129</f>
        <v>14755.05</v>
      </c>
      <c r="M129" s="2"/>
      <c r="N129" s="33">
        <f t="shared" ref="N129" si="315">M129*F129</f>
        <v>0</v>
      </c>
      <c r="O129" s="34">
        <f t="shared" si="225"/>
        <v>0</v>
      </c>
      <c r="P129" s="35">
        <f t="shared" ref="P129" si="316">N129*$N$2</f>
        <v>0</v>
      </c>
      <c r="Q129" s="33">
        <f t="shared" ref="Q129" si="317">N129+O129+P129</f>
        <v>0</v>
      </c>
    </row>
    <row r="130" spans="1:17" ht="236.25" x14ac:dyDescent="0.25">
      <c r="A130" s="36"/>
      <c r="B130" s="36"/>
      <c r="C130" s="36"/>
      <c r="D130" s="28" t="s">
        <v>53</v>
      </c>
      <c r="E130" s="36"/>
      <c r="F130" s="36"/>
      <c r="G130" s="36"/>
      <c r="H130" s="36"/>
      <c r="M130" s="37"/>
      <c r="N130" s="38"/>
      <c r="O130" s="38"/>
      <c r="P130" s="38"/>
      <c r="Q130" s="39"/>
    </row>
    <row r="131" spans="1:17" x14ac:dyDescent="0.25">
      <c r="A131" s="26" t="s">
        <v>94</v>
      </c>
      <c r="B131" s="27" t="s">
        <v>11</v>
      </c>
      <c r="C131" s="27" t="s">
        <v>12</v>
      </c>
      <c r="D131" s="28" t="s">
        <v>95</v>
      </c>
      <c r="E131" s="36"/>
      <c r="F131" s="40">
        <v>2</v>
      </c>
      <c r="G131" s="40">
        <v>847.08</v>
      </c>
      <c r="H131" s="41">
        <f>ROUND(F131*G131,2)</f>
        <v>1694.16</v>
      </c>
      <c r="I131" s="32">
        <f t="shared" si="221"/>
        <v>152.47</v>
      </c>
      <c r="J131" s="32">
        <f t="shared" ref="J131" si="318">H131*0.06</f>
        <v>101.65</v>
      </c>
      <c r="K131" s="32">
        <f t="shared" ref="K131" si="319">H131+I131+J131</f>
        <v>1948.28</v>
      </c>
      <c r="M131" s="2"/>
      <c r="N131" s="33">
        <f t="shared" ref="N131" si="320">M131*F131</f>
        <v>0</v>
      </c>
      <c r="O131" s="34">
        <f t="shared" si="225"/>
        <v>0</v>
      </c>
      <c r="P131" s="35">
        <f t="shared" ref="P131" si="321">N131*$N$2</f>
        <v>0</v>
      </c>
      <c r="Q131" s="33">
        <f t="shared" ref="Q131" si="322">N131+O131+P131</f>
        <v>0</v>
      </c>
    </row>
    <row r="132" spans="1:17" ht="123.75" x14ac:dyDescent="0.25">
      <c r="A132" s="36"/>
      <c r="B132" s="36"/>
      <c r="C132" s="36"/>
      <c r="D132" s="28" t="s">
        <v>96</v>
      </c>
      <c r="E132" s="36"/>
      <c r="F132" s="36"/>
      <c r="G132" s="36"/>
      <c r="H132" s="36"/>
      <c r="M132" s="37"/>
      <c r="N132" s="38"/>
      <c r="O132" s="38"/>
      <c r="P132" s="38"/>
      <c r="Q132" s="39"/>
    </row>
    <row r="133" spans="1:17" x14ac:dyDescent="0.25">
      <c r="A133" s="26" t="s">
        <v>54</v>
      </c>
      <c r="B133" s="27" t="s">
        <v>11</v>
      </c>
      <c r="C133" s="27" t="s">
        <v>55</v>
      </c>
      <c r="D133" s="28" t="s">
        <v>56</v>
      </c>
      <c r="E133" s="36"/>
      <c r="F133" s="40">
        <v>525</v>
      </c>
      <c r="G133" s="40">
        <v>13.55</v>
      </c>
      <c r="H133" s="41">
        <f>ROUND(F133*G133,2)</f>
        <v>7113.75</v>
      </c>
      <c r="I133" s="32">
        <f t="shared" si="221"/>
        <v>640.24</v>
      </c>
      <c r="J133" s="32">
        <f t="shared" ref="J133" si="323">H133*0.06</f>
        <v>426.83</v>
      </c>
      <c r="K133" s="32">
        <f t="shared" ref="K133" si="324">H133+I133+J133</f>
        <v>8180.82</v>
      </c>
      <c r="M133" s="2"/>
      <c r="N133" s="33">
        <f t="shared" ref="N133" si="325">M133*F133</f>
        <v>0</v>
      </c>
      <c r="O133" s="34">
        <f t="shared" si="225"/>
        <v>0</v>
      </c>
      <c r="P133" s="35">
        <f t="shared" ref="P133" si="326">N133*$N$2</f>
        <v>0</v>
      </c>
      <c r="Q133" s="33">
        <f t="shared" ref="Q133" si="327">N133+O133+P133</f>
        <v>0</v>
      </c>
    </row>
    <row r="134" spans="1:17" ht="135" x14ac:dyDescent="0.25">
      <c r="A134" s="36"/>
      <c r="B134" s="36"/>
      <c r="C134" s="36"/>
      <c r="D134" s="28" t="s">
        <v>57</v>
      </c>
      <c r="E134" s="36"/>
      <c r="F134" s="36"/>
      <c r="G134" s="36"/>
      <c r="H134" s="36"/>
      <c r="M134" s="37"/>
      <c r="N134" s="38"/>
      <c r="O134" s="38"/>
      <c r="P134" s="38"/>
      <c r="Q134" s="39"/>
    </row>
    <row r="135" spans="1:17" x14ac:dyDescent="0.25">
      <c r="A135" s="26" t="s">
        <v>58</v>
      </c>
      <c r="B135" s="27" t="s">
        <v>11</v>
      </c>
      <c r="C135" s="27" t="s">
        <v>12</v>
      </c>
      <c r="D135" s="28" t="s">
        <v>59</v>
      </c>
      <c r="E135" s="36"/>
      <c r="F135" s="40">
        <v>1</v>
      </c>
      <c r="G135" s="40">
        <v>1561.6</v>
      </c>
      <c r="H135" s="41">
        <f>ROUND(F135*G135,2)</f>
        <v>1561.6</v>
      </c>
      <c r="I135" s="32">
        <f t="shared" si="221"/>
        <v>140.54</v>
      </c>
      <c r="J135" s="32">
        <f t="shared" ref="J135" si="328">H135*0.06</f>
        <v>93.7</v>
      </c>
      <c r="K135" s="32">
        <f t="shared" ref="K135" si="329">H135+I135+J135</f>
        <v>1795.84</v>
      </c>
      <c r="M135" s="2"/>
      <c r="N135" s="33">
        <f t="shared" ref="N135" si="330">M135*F135</f>
        <v>0</v>
      </c>
      <c r="O135" s="34">
        <f t="shared" si="225"/>
        <v>0</v>
      </c>
      <c r="P135" s="35">
        <f t="shared" ref="P135" si="331">N135*$N$2</f>
        <v>0</v>
      </c>
      <c r="Q135" s="33">
        <f t="shared" ref="Q135" si="332">N135+O135+P135</f>
        <v>0</v>
      </c>
    </row>
    <row r="136" spans="1:17" ht="78.75" x14ac:dyDescent="0.25">
      <c r="A136" s="36"/>
      <c r="B136" s="36"/>
      <c r="C136" s="36"/>
      <c r="D136" s="28" t="s">
        <v>60</v>
      </c>
      <c r="E136" s="36"/>
      <c r="F136" s="36"/>
      <c r="G136" s="36"/>
      <c r="H136" s="36"/>
      <c r="M136" s="37"/>
      <c r="N136" s="38"/>
      <c r="O136" s="38"/>
      <c r="P136" s="38"/>
      <c r="Q136" s="39"/>
    </row>
    <row r="137" spans="1:17" x14ac:dyDescent="0.25">
      <c r="A137" s="26" t="s">
        <v>61</v>
      </c>
      <c r="B137" s="27" t="s">
        <v>11</v>
      </c>
      <c r="C137" s="27" t="s">
        <v>55</v>
      </c>
      <c r="D137" s="28" t="s">
        <v>62</v>
      </c>
      <c r="E137" s="36"/>
      <c r="F137" s="40">
        <v>525</v>
      </c>
      <c r="G137" s="40">
        <v>4.5199999999999996</v>
      </c>
      <c r="H137" s="41">
        <f>ROUND(F137*G137,2)</f>
        <v>2373</v>
      </c>
      <c r="I137" s="32">
        <f t="shared" si="221"/>
        <v>213.57</v>
      </c>
      <c r="J137" s="32">
        <f t="shared" ref="J137" si="333">H137*0.06</f>
        <v>142.38</v>
      </c>
      <c r="K137" s="32">
        <f t="shared" ref="K137" si="334">H137+I137+J137</f>
        <v>2728.95</v>
      </c>
      <c r="M137" s="2"/>
      <c r="N137" s="33">
        <f t="shared" ref="N137" si="335">M137*F137</f>
        <v>0</v>
      </c>
      <c r="O137" s="34">
        <f t="shared" si="225"/>
        <v>0</v>
      </c>
      <c r="P137" s="35">
        <f t="shared" ref="P137" si="336">N137*$N$2</f>
        <v>0</v>
      </c>
      <c r="Q137" s="33">
        <f t="shared" ref="Q137" si="337">N137+O137+P137</f>
        <v>0</v>
      </c>
    </row>
    <row r="138" spans="1:17" ht="67.5" x14ac:dyDescent="0.25">
      <c r="A138" s="36"/>
      <c r="B138" s="36"/>
      <c r="C138" s="36"/>
      <c r="D138" s="28" t="s">
        <v>63</v>
      </c>
      <c r="E138" s="36"/>
      <c r="F138" s="36"/>
      <c r="G138" s="36"/>
      <c r="H138" s="36"/>
      <c r="M138" s="37"/>
      <c r="N138" s="38"/>
      <c r="O138" s="38"/>
      <c r="P138" s="38"/>
      <c r="Q138" s="39"/>
    </row>
    <row r="139" spans="1:17" x14ac:dyDescent="0.25">
      <c r="A139" s="26" t="s">
        <v>64</v>
      </c>
      <c r="B139" s="27" t="s">
        <v>11</v>
      </c>
      <c r="C139" s="27" t="s">
        <v>12</v>
      </c>
      <c r="D139" s="28" t="s">
        <v>65</v>
      </c>
      <c r="E139" s="36"/>
      <c r="F139" s="40">
        <v>1</v>
      </c>
      <c r="G139" s="40">
        <v>852.8</v>
      </c>
      <c r="H139" s="41">
        <f>ROUND(F139*G139,2)</f>
        <v>852.8</v>
      </c>
      <c r="I139" s="32">
        <f t="shared" si="221"/>
        <v>76.75</v>
      </c>
      <c r="J139" s="32">
        <f t="shared" ref="J139" si="338">H139*0.06</f>
        <v>51.17</v>
      </c>
      <c r="K139" s="32">
        <f t="shared" ref="K139" si="339">H139+I139+J139</f>
        <v>980.72</v>
      </c>
      <c r="M139" s="2"/>
      <c r="N139" s="33">
        <f t="shared" ref="N139" si="340">M139*F139</f>
        <v>0</v>
      </c>
      <c r="O139" s="34">
        <f t="shared" si="225"/>
        <v>0</v>
      </c>
      <c r="P139" s="35">
        <f t="shared" ref="P139" si="341">N139*$N$2</f>
        <v>0</v>
      </c>
      <c r="Q139" s="33">
        <f t="shared" ref="Q139" si="342">N139+O139+P139</f>
        <v>0</v>
      </c>
    </row>
    <row r="140" spans="1:17" ht="33.75" x14ac:dyDescent="0.25">
      <c r="A140" s="36"/>
      <c r="B140" s="36"/>
      <c r="C140" s="36"/>
      <c r="D140" s="28" t="s">
        <v>66</v>
      </c>
      <c r="E140" s="36"/>
      <c r="F140" s="36"/>
      <c r="G140" s="36"/>
      <c r="H140" s="36"/>
      <c r="M140" s="37"/>
      <c r="N140" s="38"/>
      <c r="O140" s="38"/>
      <c r="P140" s="38"/>
      <c r="Q140" s="39"/>
    </row>
    <row r="141" spans="1:17" x14ac:dyDescent="0.25">
      <c r="A141" s="26" t="s">
        <v>67</v>
      </c>
      <c r="B141" s="27" t="s">
        <v>11</v>
      </c>
      <c r="C141" s="27" t="s">
        <v>12</v>
      </c>
      <c r="D141" s="28" t="s">
        <v>68</v>
      </c>
      <c r="E141" s="36"/>
      <c r="F141" s="40">
        <v>1</v>
      </c>
      <c r="G141" s="40">
        <v>476</v>
      </c>
      <c r="H141" s="41">
        <f>ROUND(F141*G141,2)</f>
        <v>476</v>
      </c>
      <c r="I141" s="32">
        <f t="shared" si="221"/>
        <v>42.84</v>
      </c>
      <c r="J141" s="32">
        <f t="shared" ref="J141" si="343">H141*0.06</f>
        <v>28.56</v>
      </c>
      <c r="K141" s="32">
        <f t="shared" ref="K141" si="344">H141+I141+J141</f>
        <v>547.4</v>
      </c>
      <c r="M141" s="2"/>
      <c r="N141" s="33">
        <f t="shared" ref="N141" si="345">M141*F141</f>
        <v>0</v>
      </c>
      <c r="O141" s="34">
        <f t="shared" si="225"/>
        <v>0</v>
      </c>
      <c r="P141" s="35">
        <f t="shared" ref="P141" si="346">N141*$N$2</f>
        <v>0</v>
      </c>
      <c r="Q141" s="33">
        <f t="shared" ref="Q141" si="347">N141+O141+P141</f>
        <v>0</v>
      </c>
    </row>
    <row r="142" spans="1:17" ht="90" x14ac:dyDescent="0.25">
      <c r="A142" s="36"/>
      <c r="B142" s="36"/>
      <c r="C142" s="36"/>
      <c r="D142" s="28" t="s">
        <v>69</v>
      </c>
      <c r="E142" s="36"/>
      <c r="F142" s="36"/>
      <c r="G142" s="36"/>
      <c r="H142" s="36"/>
      <c r="M142" s="37"/>
      <c r="N142" s="38"/>
      <c r="O142" s="38"/>
      <c r="P142" s="38"/>
      <c r="Q142" s="39"/>
    </row>
    <row r="143" spans="1:17" ht="22.5" x14ac:dyDescent="0.25">
      <c r="A143" s="26" t="s">
        <v>97</v>
      </c>
      <c r="B143" s="27" t="s">
        <v>11</v>
      </c>
      <c r="C143" s="27" t="s">
        <v>12</v>
      </c>
      <c r="D143" s="28" t="s">
        <v>98</v>
      </c>
      <c r="E143" s="36"/>
      <c r="F143" s="40">
        <v>1</v>
      </c>
      <c r="G143" s="40">
        <v>2695</v>
      </c>
      <c r="H143" s="41">
        <f>ROUND(F143*G143,2)</f>
        <v>2695</v>
      </c>
      <c r="I143" s="32">
        <f t="shared" si="221"/>
        <v>242.55</v>
      </c>
      <c r="J143" s="32">
        <f t="shared" ref="J143" si="348">H143*0.06</f>
        <v>161.69999999999999</v>
      </c>
      <c r="K143" s="32">
        <f t="shared" ref="K143" si="349">H143+I143+J143</f>
        <v>3099.25</v>
      </c>
      <c r="M143" s="2"/>
      <c r="N143" s="33">
        <f t="shared" ref="N143" si="350">M143*F143</f>
        <v>0</v>
      </c>
      <c r="O143" s="34">
        <f t="shared" si="225"/>
        <v>0</v>
      </c>
      <c r="P143" s="35">
        <f t="shared" ref="P143" si="351">N143*$N$2</f>
        <v>0</v>
      </c>
      <c r="Q143" s="33">
        <f t="shared" ref="Q143" si="352">N143+O143+P143</f>
        <v>0</v>
      </c>
    </row>
    <row r="144" spans="1:17" ht="112.5" x14ac:dyDescent="0.25">
      <c r="A144" s="36"/>
      <c r="B144" s="36"/>
      <c r="C144" s="36"/>
      <c r="D144" s="28" t="s">
        <v>99</v>
      </c>
      <c r="E144" s="36"/>
      <c r="F144" s="36"/>
      <c r="G144" s="36"/>
      <c r="H144" s="36"/>
      <c r="M144" s="37"/>
      <c r="N144" s="38"/>
      <c r="O144" s="38"/>
      <c r="P144" s="38"/>
      <c r="Q144" s="39"/>
    </row>
    <row r="145" spans="1:17" x14ac:dyDescent="0.25">
      <c r="A145" s="26" t="s">
        <v>70</v>
      </c>
      <c r="B145" s="27" t="s">
        <v>11</v>
      </c>
      <c r="C145" s="27" t="s">
        <v>71</v>
      </c>
      <c r="D145" s="28" t="s">
        <v>72</v>
      </c>
      <c r="E145" s="36"/>
      <c r="F145" s="40">
        <v>16</v>
      </c>
      <c r="G145" s="40">
        <v>44</v>
      </c>
      <c r="H145" s="41">
        <f>ROUND(F145*G145,2)</f>
        <v>704</v>
      </c>
      <c r="I145" s="32">
        <f t="shared" si="221"/>
        <v>63.36</v>
      </c>
      <c r="J145" s="32">
        <f t="shared" ref="J145" si="353">H145*0.06</f>
        <v>42.24</v>
      </c>
      <c r="K145" s="32">
        <f t="shared" ref="K145" si="354">H145+I145+J145</f>
        <v>809.6</v>
      </c>
      <c r="M145" s="2"/>
      <c r="N145" s="33">
        <f t="shared" ref="N145" si="355">M145*F145</f>
        <v>0</v>
      </c>
      <c r="O145" s="34">
        <f t="shared" si="225"/>
        <v>0</v>
      </c>
      <c r="P145" s="35">
        <f t="shared" ref="P145" si="356">N145*$N$2</f>
        <v>0</v>
      </c>
      <c r="Q145" s="33">
        <f t="shared" ref="Q145" si="357">N145+O145+P145</f>
        <v>0</v>
      </c>
    </row>
    <row r="146" spans="1:17" x14ac:dyDescent="0.25">
      <c r="A146" s="36"/>
      <c r="B146" s="36"/>
      <c r="C146" s="36"/>
      <c r="D146" s="43"/>
      <c r="E146" s="44" t="s">
        <v>100</v>
      </c>
      <c r="F146" s="45"/>
      <c r="G146" s="46"/>
      <c r="H146" s="46">
        <f>SUM(H93:H145)</f>
        <v>58711.83</v>
      </c>
      <c r="K146" s="46">
        <f>SUM(K93:K145)</f>
        <v>67518.58</v>
      </c>
      <c r="N146" s="42">
        <f>SUM(N93:N145)</f>
        <v>0</v>
      </c>
      <c r="Q146" s="42">
        <f>SUM(Q93:Q145)</f>
        <v>0</v>
      </c>
    </row>
    <row r="147" spans="1:17" ht="0.95" customHeight="1" x14ac:dyDescent="0.25">
      <c r="A147" s="47"/>
      <c r="B147" s="47"/>
      <c r="C147" s="47"/>
      <c r="D147" s="48"/>
      <c r="E147" s="47"/>
      <c r="F147" s="47"/>
      <c r="G147" s="47"/>
      <c r="H147" s="47"/>
    </row>
    <row r="148" spans="1:17" x14ac:dyDescent="0.25">
      <c r="A148" s="18" t="s">
        <v>101</v>
      </c>
      <c r="B148" s="18" t="s">
        <v>7</v>
      </c>
      <c r="C148" s="18" t="s">
        <v>8</v>
      </c>
      <c r="D148" s="19" t="s">
        <v>102</v>
      </c>
      <c r="E148" s="20"/>
      <c r="F148" s="22"/>
      <c r="G148" s="22"/>
      <c r="H148" s="22"/>
      <c r="I148" s="22"/>
      <c r="J148" s="22"/>
      <c r="K148" s="22"/>
    </row>
    <row r="149" spans="1:17" x14ac:dyDescent="0.25">
      <c r="A149" s="26" t="s">
        <v>103</v>
      </c>
      <c r="B149" s="27" t="s">
        <v>11</v>
      </c>
      <c r="C149" s="27" t="s">
        <v>12</v>
      </c>
      <c r="D149" s="28" t="s">
        <v>104</v>
      </c>
      <c r="E149" s="36"/>
      <c r="F149" s="40">
        <v>1</v>
      </c>
      <c r="G149" s="40">
        <v>1889.3</v>
      </c>
      <c r="H149" s="41">
        <f>ROUND(F149*G149,2)</f>
        <v>1889.3</v>
      </c>
      <c r="I149" s="32">
        <f t="shared" ref="I149:I193" si="358">0.09*H149</f>
        <v>170.04</v>
      </c>
      <c r="J149" s="32">
        <f t="shared" ref="J149" si="359">H149*0.06</f>
        <v>113.36</v>
      </c>
      <c r="K149" s="32">
        <f t="shared" ref="K149" si="360">H149+I149+J149</f>
        <v>2172.6999999999998</v>
      </c>
      <c r="M149" s="2"/>
      <c r="N149" s="33">
        <f t="shared" ref="N149" si="361">M149*F149</f>
        <v>0</v>
      </c>
      <c r="O149" s="34">
        <f t="shared" ref="O149:O193" si="362">N149*$N$1</f>
        <v>0</v>
      </c>
      <c r="P149" s="35">
        <f t="shared" ref="P149" si="363">N149*$N$2</f>
        <v>0</v>
      </c>
      <c r="Q149" s="33">
        <f t="shared" ref="Q149" si="364">N149+O149+P149</f>
        <v>0</v>
      </c>
    </row>
    <row r="150" spans="1:17" ht="213.75" x14ac:dyDescent="0.25">
      <c r="A150" s="36"/>
      <c r="B150" s="36"/>
      <c r="C150" s="36"/>
      <c r="D150" s="28" t="s">
        <v>105</v>
      </c>
      <c r="E150" s="36"/>
      <c r="F150" s="36"/>
      <c r="G150" s="36"/>
      <c r="H150" s="36"/>
      <c r="M150" s="37"/>
      <c r="N150" s="38"/>
      <c r="O150" s="38"/>
      <c r="P150" s="38"/>
      <c r="Q150" s="39"/>
    </row>
    <row r="151" spans="1:17" x14ac:dyDescent="0.25">
      <c r="A151" s="26" t="s">
        <v>10</v>
      </c>
      <c r="B151" s="27" t="s">
        <v>11</v>
      </c>
      <c r="C151" s="27" t="s">
        <v>12</v>
      </c>
      <c r="D151" s="28" t="s">
        <v>13</v>
      </c>
      <c r="E151" s="36"/>
      <c r="F151" s="40">
        <v>14</v>
      </c>
      <c r="G151" s="40">
        <v>208.68</v>
      </c>
      <c r="H151" s="41">
        <f>ROUND(F151*G151,2)</f>
        <v>2921.52</v>
      </c>
      <c r="I151" s="32">
        <f t="shared" si="358"/>
        <v>262.94</v>
      </c>
      <c r="J151" s="32">
        <f t="shared" ref="J151" si="365">H151*0.06</f>
        <v>175.29</v>
      </c>
      <c r="K151" s="32">
        <f t="shared" ref="K151" si="366">H151+I151+J151</f>
        <v>3359.75</v>
      </c>
      <c r="M151" s="2"/>
      <c r="N151" s="33">
        <f t="shared" ref="N151" si="367">M151*F151</f>
        <v>0</v>
      </c>
      <c r="O151" s="34">
        <f t="shared" si="362"/>
        <v>0</v>
      </c>
      <c r="P151" s="35">
        <f t="shared" ref="P151" si="368">N151*$N$2</f>
        <v>0</v>
      </c>
      <c r="Q151" s="33">
        <f t="shared" ref="Q151" si="369">N151+O151+P151</f>
        <v>0</v>
      </c>
    </row>
    <row r="152" spans="1:17" ht="90" x14ac:dyDescent="0.25">
      <c r="A152" s="36"/>
      <c r="B152" s="36"/>
      <c r="C152" s="36"/>
      <c r="D152" s="28" t="s">
        <v>14</v>
      </c>
      <c r="E152" s="36"/>
      <c r="F152" s="36"/>
      <c r="G152" s="36"/>
      <c r="H152" s="36"/>
      <c r="M152" s="37"/>
      <c r="N152" s="38"/>
      <c r="O152" s="38"/>
      <c r="P152" s="38"/>
      <c r="Q152" s="39"/>
    </row>
    <row r="153" spans="1:17" x14ac:dyDescent="0.25">
      <c r="A153" s="26" t="s">
        <v>15</v>
      </c>
      <c r="B153" s="27" t="s">
        <v>11</v>
      </c>
      <c r="C153" s="27" t="s">
        <v>12</v>
      </c>
      <c r="D153" s="28" t="s">
        <v>16</v>
      </c>
      <c r="E153" s="36"/>
      <c r="F153" s="40">
        <v>1</v>
      </c>
      <c r="G153" s="40">
        <v>1598.9</v>
      </c>
      <c r="H153" s="41">
        <f>ROUND(F153*G153,2)</f>
        <v>1598.9</v>
      </c>
      <c r="I153" s="32">
        <f t="shared" si="358"/>
        <v>143.9</v>
      </c>
      <c r="J153" s="32">
        <f t="shared" ref="J153" si="370">H153*0.06</f>
        <v>95.93</v>
      </c>
      <c r="K153" s="32">
        <f t="shared" ref="K153" si="371">H153+I153+J153</f>
        <v>1838.73</v>
      </c>
      <c r="M153" s="2"/>
      <c r="N153" s="33">
        <f t="shared" ref="N153" si="372">M153*F153</f>
        <v>0</v>
      </c>
      <c r="O153" s="34">
        <f t="shared" si="362"/>
        <v>0</v>
      </c>
      <c r="P153" s="35">
        <f t="shared" ref="P153" si="373">N153*$N$2</f>
        <v>0</v>
      </c>
      <c r="Q153" s="33">
        <f t="shared" ref="Q153" si="374">N153+O153+P153</f>
        <v>0</v>
      </c>
    </row>
    <row r="154" spans="1:17" ht="202.5" x14ac:dyDescent="0.25">
      <c r="A154" s="36"/>
      <c r="B154" s="36"/>
      <c r="C154" s="36"/>
      <c r="D154" s="28" t="s">
        <v>17</v>
      </c>
      <c r="E154" s="36"/>
      <c r="F154" s="36"/>
      <c r="G154" s="36"/>
      <c r="H154" s="36"/>
      <c r="M154" s="37"/>
      <c r="N154" s="38"/>
      <c r="O154" s="38"/>
      <c r="P154" s="38"/>
      <c r="Q154" s="39"/>
    </row>
    <row r="155" spans="1:17" x14ac:dyDescent="0.25">
      <c r="A155" s="26" t="s">
        <v>18</v>
      </c>
      <c r="B155" s="27" t="s">
        <v>11</v>
      </c>
      <c r="C155" s="27" t="s">
        <v>12</v>
      </c>
      <c r="D155" s="28" t="s">
        <v>19</v>
      </c>
      <c r="E155" s="36"/>
      <c r="F155" s="40">
        <v>1</v>
      </c>
      <c r="G155" s="40">
        <v>760.78</v>
      </c>
      <c r="H155" s="41">
        <f>ROUND(F155*G155,2)</f>
        <v>760.78</v>
      </c>
      <c r="I155" s="32">
        <f t="shared" si="358"/>
        <v>68.47</v>
      </c>
      <c r="J155" s="32">
        <f t="shared" ref="J155" si="375">H155*0.06</f>
        <v>45.65</v>
      </c>
      <c r="K155" s="32">
        <f t="shared" ref="K155" si="376">H155+I155+J155</f>
        <v>874.9</v>
      </c>
      <c r="M155" s="2"/>
      <c r="N155" s="33">
        <f t="shared" ref="N155" si="377">M155*F155</f>
        <v>0</v>
      </c>
      <c r="O155" s="34">
        <f t="shared" si="362"/>
        <v>0</v>
      </c>
      <c r="P155" s="35">
        <f t="shared" ref="P155" si="378">N155*$N$2</f>
        <v>0</v>
      </c>
      <c r="Q155" s="33">
        <f t="shared" ref="Q155" si="379">N155+O155+P155</f>
        <v>0</v>
      </c>
    </row>
    <row r="156" spans="1:17" ht="101.25" x14ac:dyDescent="0.25">
      <c r="A156" s="36"/>
      <c r="B156" s="36"/>
      <c r="C156" s="36"/>
      <c r="D156" s="28" t="s">
        <v>20</v>
      </c>
      <c r="E156" s="36"/>
      <c r="F156" s="36"/>
      <c r="G156" s="36"/>
      <c r="H156" s="36"/>
      <c r="M156" s="37"/>
      <c r="N156" s="38"/>
      <c r="O156" s="38"/>
      <c r="P156" s="38"/>
      <c r="Q156" s="39"/>
    </row>
    <row r="157" spans="1:17" x14ac:dyDescent="0.25">
      <c r="A157" s="26" t="s">
        <v>21</v>
      </c>
      <c r="B157" s="27" t="s">
        <v>11</v>
      </c>
      <c r="C157" s="27" t="s">
        <v>12</v>
      </c>
      <c r="D157" s="28" t="s">
        <v>22</v>
      </c>
      <c r="E157" s="36"/>
      <c r="F157" s="40">
        <v>1</v>
      </c>
      <c r="G157" s="40">
        <v>1009.7</v>
      </c>
      <c r="H157" s="41">
        <f>ROUND(F157*G157,2)</f>
        <v>1009.7</v>
      </c>
      <c r="I157" s="32">
        <f t="shared" si="358"/>
        <v>90.87</v>
      </c>
      <c r="J157" s="32">
        <f t="shared" ref="J157" si="380">H157*0.06</f>
        <v>60.58</v>
      </c>
      <c r="K157" s="32">
        <f t="shared" ref="K157" si="381">H157+I157+J157</f>
        <v>1161.1500000000001</v>
      </c>
      <c r="M157" s="2"/>
      <c r="N157" s="33">
        <f t="shared" ref="N157" si="382">M157*F157</f>
        <v>0</v>
      </c>
      <c r="O157" s="34">
        <f t="shared" si="362"/>
        <v>0</v>
      </c>
      <c r="P157" s="35">
        <f t="shared" ref="P157" si="383">N157*$N$2</f>
        <v>0</v>
      </c>
      <c r="Q157" s="33">
        <f t="shared" ref="Q157" si="384">N157+O157+P157</f>
        <v>0</v>
      </c>
    </row>
    <row r="158" spans="1:17" ht="90" x14ac:dyDescent="0.25">
      <c r="A158" s="36"/>
      <c r="B158" s="36"/>
      <c r="C158" s="36"/>
      <c r="D158" s="28" t="s">
        <v>23</v>
      </c>
      <c r="E158" s="36"/>
      <c r="F158" s="36"/>
      <c r="G158" s="36"/>
      <c r="H158" s="36"/>
      <c r="M158" s="37"/>
      <c r="N158" s="38"/>
      <c r="O158" s="38"/>
      <c r="P158" s="38"/>
      <c r="Q158" s="39"/>
    </row>
    <row r="159" spans="1:17" x14ac:dyDescent="0.25">
      <c r="A159" s="26" t="s">
        <v>76</v>
      </c>
      <c r="B159" s="27" t="s">
        <v>11</v>
      </c>
      <c r="C159" s="27" t="s">
        <v>12</v>
      </c>
      <c r="D159" s="28" t="s">
        <v>77</v>
      </c>
      <c r="E159" s="36"/>
      <c r="F159" s="40">
        <v>1</v>
      </c>
      <c r="G159" s="40">
        <v>1214.0999999999999</v>
      </c>
      <c r="H159" s="41">
        <f>ROUND(F159*G159,2)</f>
        <v>1214.0999999999999</v>
      </c>
      <c r="I159" s="32">
        <f t="shared" si="358"/>
        <v>109.27</v>
      </c>
      <c r="J159" s="32">
        <f t="shared" ref="J159" si="385">H159*0.06</f>
        <v>72.849999999999994</v>
      </c>
      <c r="K159" s="32">
        <f t="shared" ref="K159" si="386">H159+I159+J159</f>
        <v>1396.22</v>
      </c>
      <c r="M159" s="2"/>
      <c r="N159" s="33">
        <f t="shared" ref="N159" si="387">M159*F159</f>
        <v>0</v>
      </c>
      <c r="O159" s="34">
        <f t="shared" si="362"/>
        <v>0</v>
      </c>
      <c r="P159" s="35">
        <f t="shared" ref="P159" si="388">N159*$N$2</f>
        <v>0</v>
      </c>
      <c r="Q159" s="33">
        <f t="shared" ref="Q159" si="389">N159+O159+P159</f>
        <v>0</v>
      </c>
    </row>
    <row r="160" spans="1:17" ht="67.5" x14ac:dyDescent="0.25">
      <c r="A160" s="36"/>
      <c r="B160" s="36"/>
      <c r="C160" s="36"/>
      <c r="D160" s="28" t="s">
        <v>78</v>
      </c>
      <c r="E160" s="36"/>
      <c r="F160" s="36"/>
      <c r="G160" s="36"/>
      <c r="H160" s="36"/>
      <c r="M160" s="37"/>
      <c r="N160" s="38"/>
      <c r="O160" s="38"/>
      <c r="P160" s="38"/>
      <c r="Q160" s="39"/>
    </row>
    <row r="161" spans="1:17" x14ac:dyDescent="0.25">
      <c r="A161" s="26" t="s">
        <v>24</v>
      </c>
      <c r="B161" s="27" t="s">
        <v>11</v>
      </c>
      <c r="C161" s="27" t="s">
        <v>12</v>
      </c>
      <c r="D161" s="28" t="s">
        <v>25</v>
      </c>
      <c r="E161" s="36"/>
      <c r="F161" s="40">
        <v>1</v>
      </c>
      <c r="G161" s="40">
        <v>650.78</v>
      </c>
      <c r="H161" s="41">
        <f>ROUND(F161*G161,2)</f>
        <v>650.78</v>
      </c>
      <c r="I161" s="32">
        <f t="shared" si="358"/>
        <v>58.57</v>
      </c>
      <c r="J161" s="32">
        <f t="shared" ref="J161" si="390">H161*0.06</f>
        <v>39.049999999999997</v>
      </c>
      <c r="K161" s="32">
        <f t="shared" ref="K161" si="391">H161+I161+J161</f>
        <v>748.4</v>
      </c>
      <c r="M161" s="2"/>
      <c r="N161" s="33">
        <f t="shared" ref="N161" si="392">M161*F161</f>
        <v>0</v>
      </c>
      <c r="O161" s="34">
        <f t="shared" si="362"/>
        <v>0</v>
      </c>
      <c r="P161" s="35">
        <f t="shared" ref="P161" si="393">N161*$N$2</f>
        <v>0</v>
      </c>
      <c r="Q161" s="33">
        <f t="shared" ref="Q161" si="394">N161+O161+P161</f>
        <v>0</v>
      </c>
    </row>
    <row r="162" spans="1:17" ht="45" x14ac:dyDescent="0.25">
      <c r="A162" s="36"/>
      <c r="B162" s="36"/>
      <c r="C162" s="36"/>
      <c r="D162" s="28" t="s">
        <v>26</v>
      </c>
      <c r="E162" s="36"/>
      <c r="F162" s="36"/>
      <c r="G162" s="36"/>
      <c r="H162" s="36"/>
      <c r="M162" s="37"/>
      <c r="N162" s="38"/>
      <c r="O162" s="38"/>
      <c r="P162" s="38"/>
      <c r="Q162" s="39"/>
    </row>
    <row r="163" spans="1:17" ht="22.5" x14ac:dyDescent="0.25">
      <c r="A163" s="26" t="s">
        <v>27</v>
      </c>
      <c r="B163" s="27" t="s">
        <v>11</v>
      </c>
      <c r="C163" s="27" t="s">
        <v>12</v>
      </c>
      <c r="D163" s="28" t="s">
        <v>28</v>
      </c>
      <c r="E163" s="36"/>
      <c r="F163" s="40">
        <v>1</v>
      </c>
      <c r="G163" s="40">
        <v>1935.46</v>
      </c>
      <c r="H163" s="41">
        <f>ROUND(F163*G163,2)</f>
        <v>1935.46</v>
      </c>
      <c r="I163" s="32">
        <f t="shared" si="358"/>
        <v>174.19</v>
      </c>
      <c r="J163" s="32">
        <f t="shared" ref="J163" si="395">H163*0.06</f>
        <v>116.13</v>
      </c>
      <c r="K163" s="32">
        <f t="shared" ref="K163" si="396">H163+I163+J163</f>
        <v>2225.7800000000002</v>
      </c>
      <c r="M163" s="2"/>
      <c r="N163" s="33">
        <f t="shared" ref="N163" si="397">M163*F163</f>
        <v>0</v>
      </c>
      <c r="O163" s="34">
        <f t="shared" si="362"/>
        <v>0</v>
      </c>
      <c r="P163" s="35">
        <f t="shared" ref="P163" si="398">N163*$N$2</f>
        <v>0</v>
      </c>
      <c r="Q163" s="33">
        <f t="shared" ref="Q163" si="399">N163+O163+P163</f>
        <v>0</v>
      </c>
    </row>
    <row r="164" spans="1:17" ht="101.25" x14ac:dyDescent="0.25">
      <c r="A164" s="36"/>
      <c r="B164" s="36"/>
      <c r="C164" s="36"/>
      <c r="D164" s="28" t="s">
        <v>29</v>
      </c>
      <c r="E164" s="36"/>
      <c r="F164" s="36"/>
      <c r="G164" s="36"/>
      <c r="H164" s="36"/>
      <c r="M164" s="37"/>
      <c r="N164" s="38"/>
      <c r="O164" s="38"/>
      <c r="P164" s="38"/>
      <c r="Q164" s="39"/>
    </row>
    <row r="165" spans="1:17" x14ac:dyDescent="0.25">
      <c r="A165" s="26" t="s">
        <v>30</v>
      </c>
      <c r="B165" s="27" t="s">
        <v>11</v>
      </c>
      <c r="C165" s="27" t="s">
        <v>12</v>
      </c>
      <c r="D165" s="28" t="s">
        <v>31</v>
      </c>
      <c r="E165" s="36"/>
      <c r="F165" s="40">
        <v>1</v>
      </c>
      <c r="G165" s="40">
        <v>349.34</v>
      </c>
      <c r="H165" s="41">
        <f>ROUND(F165*G165,2)</f>
        <v>349.34</v>
      </c>
      <c r="I165" s="32">
        <f t="shared" si="358"/>
        <v>31.44</v>
      </c>
      <c r="J165" s="32">
        <f t="shared" ref="J165" si="400">H165*0.06</f>
        <v>20.96</v>
      </c>
      <c r="K165" s="32">
        <f t="shared" ref="K165" si="401">H165+I165+J165</f>
        <v>401.74</v>
      </c>
      <c r="M165" s="2"/>
      <c r="N165" s="33">
        <f t="shared" ref="N165" si="402">M165*F165</f>
        <v>0</v>
      </c>
      <c r="O165" s="34">
        <f t="shared" si="362"/>
        <v>0</v>
      </c>
      <c r="P165" s="35">
        <f t="shared" ref="P165" si="403">N165*$N$2</f>
        <v>0</v>
      </c>
      <c r="Q165" s="33">
        <f t="shared" ref="Q165" si="404">N165+O165+P165</f>
        <v>0</v>
      </c>
    </row>
    <row r="166" spans="1:17" ht="78.75" x14ac:dyDescent="0.25">
      <c r="A166" s="36"/>
      <c r="B166" s="36"/>
      <c r="C166" s="36"/>
      <c r="D166" s="28" t="s">
        <v>32</v>
      </c>
      <c r="E166" s="36"/>
      <c r="F166" s="36"/>
      <c r="G166" s="36"/>
      <c r="H166" s="36"/>
      <c r="M166" s="37"/>
      <c r="N166" s="38"/>
      <c r="O166" s="38"/>
      <c r="P166" s="38"/>
      <c r="Q166" s="39"/>
    </row>
    <row r="167" spans="1:17" ht="22.5" x14ac:dyDescent="0.25">
      <c r="A167" s="26" t="s">
        <v>33</v>
      </c>
      <c r="B167" s="27" t="s">
        <v>11</v>
      </c>
      <c r="C167" s="27" t="s">
        <v>12</v>
      </c>
      <c r="D167" s="28" t="s">
        <v>34</v>
      </c>
      <c r="E167" s="36"/>
      <c r="F167" s="40">
        <v>1</v>
      </c>
      <c r="G167" s="40">
        <v>662.4</v>
      </c>
      <c r="H167" s="41">
        <f>ROUND(F167*G167,2)</f>
        <v>662.4</v>
      </c>
      <c r="I167" s="32">
        <f t="shared" si="358"/>
        <v>59.62</v>
      </c>
      <c r="J167" s="32">
        <f t="shared" ref="J167" si="405">H167*0.06</f>
        <v>39.74</v>
      </c>
      <c r="K167" s="32">
        <f t="shared" ref="K167" si="406">H167+I167+J167</f>
        <v>761.76</v>
      </c>
      <c r="M167" s="2"/>
      <c r="N167" s="33">
        <f t="shared" ref="N167" si="407">M167*F167</f>
        <v>0</v>
      </c>
      <c r="O167" s="34">
        <f t="shared" si="362"/>
        <v>0</v>
      </c>
      <c r="P167" s="35">
        <f t="shared" ref="P167" si="408">N167*$N$2</f>
        <v>0</v>
      </c>
      <c r="Q167" s="33">
        <f t="shared" ref="Q167" si="409">N167+O167+P167</f>
        <v>0</v>
      </c>
    </row>
    <row r="168" spans="1:17" ht="146.25" x14ac:dyDescent="0.25">
      <c r="A168" s="36"/>
      <c r="B168" s="36"/>
      <c r="C168" s="36"/>
      <c r="D168" s="28" t="s">
        <v>35</v>
      </c>
      <c r="E168" s="36"/>
      <c r="F168" s="36"/>
      <c r="G168" s="36"/>
      <c r="H168" s="36"/>
      <c r="M168" s="37"/>
      <c r="N168" s="38"/>
      <c r="O168" s="38"/>
      <c r="P168" s="38"/>
      <c r="Q168" s="39"/>
    </row>
    <row r="169" spans="1:17" ht="22.5" x14ac:dyDescent="0.25">
      <c r="A169" s="26" t="s">
        <v>36</v>
      </c>
      <c r="B169" s="27" t="s">
        <v>11</v>
      </c>
      <c r="C169" s="27" t="s">
        <v>12</v>
      </c>
      <c r="D169" s="28" t="s">
        <v>37</v>
      </c>
      <c r="E169" s="36"/>
      <c r="F169" s="40">
        <v>2</v>
      </c>
      <c r="G169" s="40">
        <v>159.03</v>
      </c>
      <c r="H169" s="41">
        <f>ROUND(F169*G169,2)</f>
        <v>318.06</v>
      </c>
      <c r="I169" s="32">
        <f t="shared" si="358"/>
        <v>28.63</v>
      </c>
      <c r="J169" s="32">
        <f t="shared" ref="J169" si="410">H169*0.06</f>
        <v>19.079999999999998</v>
      </c>
      <c r="K169" s="32">
        <f t="shared" ref="K169" si="411">H169+I169+J169</f>
        <v>365.77</v>
      </c>
      <c r="M169" s="2"/>
      <c r="N169" s="33">
        <f t="shared" ref="N169" si="412">M169*F169</f>
        <v>0</v>
      </c>
      <c r="O169" s="34">
        <f t="shared" si="362"/>
        <v>0</v>
      </c>
      <c r="P169" s="35">
        <f t="shared" ref="P169" si="413">N169*$N$2</f>
        <v>0</v>
      </c>
      <c r="Q169" s="33">
        <f t="shared" ref="Q169" si="414">N169+O169+P169</f>
        <v>0</v>
      </c>
    </row>
    <row r="170" spans="1:17" ht="56.25" x14ac:dyDescent="0.25">
      <c r="A170" s="36"/>
      <c r="B170" s="36"/>
      <c r="C170" s="36"/>
      <c r="D170" s="28" t="s">
        <v>38</v>
      </c>
      <c r="E170" s="36"/>
      <c r="F170" s="36"/>
      <c r="G170" s="36"/>
      <c r="H170" s="36"/>
      <c r="M170" s="37"/>
      <c r="N170" s="38"/>
      <c r="O170" s="38"/>
      <c r="P170" s="38"/>
      <c r="Q170" s="39"/>
    </row>
    <row r="171" spans="1:17" x14ac:dyDescent="0.25">
      <c r="A171" s="26" t="s">
        <v>91</v>
      </c>
      <c r="B171" s="27" t="s">
        <v>11</v>
      </c>
      <c r="C171" s="27" t="s">
        <v>12</v>
      </c>
      <c r="D171" s="28" t="s">
        <v>92</v>
      </c>
      <c r="E171" s="36"/>
      <c r="F171" s="40">
        <v>2</v>
      </c>
      <c r="G171" s="40">
        <v>2263.4</v>
      </c>
      <c r="H171" s="41">
        <f>ROUND(F171*G171,2)</f>
        <v>4526.8</v>
      </c>
      <c r="I171" s="32">
        <f t="shared" si="358"/>
        <v>407.41</v>
      </c>
      <c r="J171" s="32">
        <f t="shared" ref="J171" si="415">H171*0.06</f>
        <v>271.61</v>
      </c>
      <c r="K171" s="32">
        <f t="shared" ref="K171" si="416">H171+I171+J171</f>
        <v>5205.82</v>
      </c>
      <c r="M171" s="2"/>
      <c r="N171" s="33">
        <f t="shared" ref="N171" si="417">M171*F171</f>
        <v>0</v>
      </c>
      <c r="O171" s="34">
        <f t="shared" si="362"/>
        <v>0</v>
      </c>
      <c r="P171" s="35">
        <f t="shared" ref="P171" si="418">N171*$N$2</f>
        <v>0</v>
      </c>
      <c r="Q171" s="33">
        <f t="shared" ref="Q171" si="419">N171+O171+P171</f>
        <v>0</v>
      </c>
    </row>
    <row r="172" spans="1:17" ht="45" x14ac:dyDescent="0.25">
      <c r="A172" s="36"/>
      <c r="B172" s="36"/>
      <c r="C172" s="36"/>
      <c r="D172" s="28" t="s">
        <v>93</v>
      </c>
      <c r="E172" s="36"/>
      <c r="F172" s="36"/>
      <c r="G172" s="36"/>
      <c r="H172" s="36"/>
      <c r="M172" s="37"/>
      <c r="N172" s="38"/>
      <c r="O172" s="38"/>
      <c r="P172" s="38"/>
      <c r="Q172" s="39"/>
    </row>
    <row r="173" spans="1:17" x14ac:dyDescent="0.25">
      <c r="A173" s="26" t="s">
        <v>39</v>
      </c>
      <c r="B173" s="27" t="s">
        <v>11</v>
      </c>
      <c r="C173" s="27" t="s">
        <v>12</v>
      </c>
      <c r="D173" s="28" t="s">
        <v>40</v>
      </c>
      <c r="E173" s="36"/>
      <c r="F173" s="40">
        <v>1</v>
      </c>
      <c r="G173" s="40">
        <v>161.30000000000001</v>
      </c>
      <c r="H173" s="41">
        <f>ROUND(F173*G173,2)</f>
        <v>161.30000000000001</v>
      </c>
      <c r="I173" s="32">
        <f t="shared" si="358"/>
        <v>14.52</v>
      </c>
      <c r="J173" s="32">
        <f t="shared" ref="J173" si="420">H173*0.06</f>
        <v>9.68</v>
      </c>
      <c r="K173" s="32">
        <f t="shared" ref="K173" si="421">H173+I173+J173</f>
        <v>185.5</v>
      </c>
      <c r="M173" s="2"/>
      <c r="N173" s="33">
        <f t="shared" ref="N173" si="422">M173*F173</f>
        <v>0</v>
      </c>
      <c r="O173" s="34">
        <f t="shared" si="362"/>
        <v>0</v>
      </c>
      <c r="P173" s="35">
        <f t="shared" ref="P173" si="423">N173*$N$2</f>
        <v>0</v>
      </c>
      <c r="Q173" s="33">
        <f t="shared" ref="Q173" si="424">N173+O173+P173</f>
        <v>0</v>
      </c>
    </row>
    <row r="174" spans="1:17" ht="90" x14ac:dyDescent="0.25">
      <c r="A174" s="36"/>
      <c r="B174" s="36"/>
      <c r="C174" s="36"/>
      <c r="D174" s="28" t="s">
        <v>41</v>
      </c>
      <c r="E174" s="36"/>
      <c r="F174" s="36"/>
      <c r="G174" s="36"/>
      <c r="H174" s="36"/>
      <c r="M174" s="37"/>
      <c r="N174" s="38"/>
      <c r="O174" s="38"/>
      <c r="P174" s="38"/>
      <c r="Q174" s="39"/>
    </row>
    <row r="175" spans="1:17" x14ac:dyDescent="0.25">
      <c r="A175" s="26" t="s">
        <v>42</v>
      </c>
      <c r="B175" s="27" t="s">
        <v>11</v>
      </c>
      <c r="C175" s="27" t="s">
        <v>12</v>
      </c>
      <c r="D175" s="28" t="s">
        <v>43</v>
      </c>
      <c r="E175" s="36"/>
      <c r="F175" s="40">
        <v>1</v>
      </c>
      <c r="G175" s="40">
        <v>182.02</v>
      </c>
      <c r="H175" s="41">
        <f>ROUND(F175*G175,2)</f>
        <v>182.02</v>
      </c>
      <c r="I175" s="32">
        <f t="shared" si="358"/>
        <v>16.38</v>
      </c>
      <c r="J175" s="32">
        <f t="shared" ref="J175" si="425">H175*0.06</f>
        <v>10.92</v>
      </c>
      <c r="K175" s="32">
        <f t="shared" ref="K175" si="426">H175+I175+J175</f>
        <v>209.32</v>
      </c>
      <c r="M175" s="2"/>
      <c r="N175" s="33">
        <f t="shared" ref="N175" si="427">M175*F175</f>
        <v>0</v>
      </c>
      <c r="O175" s="34">
        <f t="shared" si="362"/>
        <v>0</v>
      </c>
      <c r="P175" s="35">
        <f t="shared" ref="P175" si="428">N175*$N$2</f>
        <v>0</v>
      </c>
      <c r="Q175" s="33">
        <f t="shared" ref="Q175" si="429">N175+O175+P175</f>
        <v>0</v>
      </c>
    </row>
    <row r="176" spans="1:17" ht="101.25" x14ac:dyDescent="0.25">
      <c r="A176" s="36"/>
      <c r="B176" s="36"/>
      <c r="C176" s="36"/>
      <c r="D176" s="28" t="s">
        <v>44</v>
      </c>
      <c r="E176" s="36"/>
      <c r="F176" s="36"/>
      <c r="G176" s="36"/>
      <c r="H176" s="36"/>
      <c r="M176" s="37"/>
      <c r="N176" s="38"/>
      <c r="O176" s="38"/>
      <c r="P176" s="38"/>
      <c r="Q176" s="39"/>
    </row>
    <row r="177" spans="1:17" ht="22.5" x14ac:dyDescent="0.25">
      <c r="A177" s="26" t="s">
        <v>45</v>
      </c>
      <c r="B177" s="27" t="s">
        <v>11</v>
      </c>
      <c r="C177" s="27" t="s">
        <v>12</v>
      </c>
      <c r="D177" s="28" t="s">
        <v>46</v>
      </c>
      <c r="E177" s="36"/>
      <c r="F177" s="40">
        <v>1</v>
      </c>
      <c r="G177" s="40">
        <v>930.38</v>
      </c>
      <c r="H177" s="41">
        <f>ROUND(F177*G177,2)</f>
        <v>930.38</v>
      </c>
      <c r="I177" s="32">
        <f t="shared" si="358"/>
        <v>83.73</v>
      </c>
      <c r="J177" s="32">
        <f t="shared" ref="J177" si="430">H177*0.06</f>
        <v>55.82</v>
      </c>
      <c r="K177" s="32">
        <f t="shared" ref="K177" si="431">H177+I177+J177</f>
        <v>1069.93</v>
      </c>
      <c r="M177" s="2"/>
      <c r="N177" s="33">
        <f t="shared" ref="N177" si="432">M177*F177</f>
        <v>0</v>
      </c>
      <c r="O177" s="34">
        <f t="shared" si="362"/>
        <v>0</v>
      </c>
      <c r="P177" s="35">
        <f t="shared" ref="P177" si="433">N177*$N$2</f>
        <v>0</v>
      </c>
      <c r="Q177" s="33">
        <f t="shared" ref="Q177" si="434">N177+O177+P177</f>
        <v>0</v>
      </c>
    </row>
    <row r="178" spans="1:17" ht="67.5" x14ac:dyDescent="0.25">
      <c r="A178" s="36"/>
      <c r="B178" s="36"/>
      <c r="C178" s="36"/>
      <c r="D178" s="28" t="s">
        <v>47</v>
      </c>
      <c r="E178" s="36"/>
      <c r="F178" s="36"/>
      <c r="G178" s="36"/>
      <c r="H178" s="36"/>
      <c r="M178" s="37"/>
      <c r="N178" s="38"/>
      <c r="O178" s="38"/>
      <c r="P178" s="38"/>
      <c r="Q178" s="39"/>
    </row>
    <row r="179" spans="1:17" x14ac:dyDescent="0.25">
      <c r="A179" s="26" t="s">
        <v>48</v>
      </c>
      <c r="B179" s="27" t="s">
        <v>11</v>
      </c>
      <c r="C179" s="27" t="s">
        <v>12</v>
      </c>
      <c r="D179" s="28" t="s">
        <v>49</v>
      </c>
      <c r="E179" s="36"/>
      <c r="F179" s="40">
        <v>1</v>
      </c>
      <c r="G179" s="40">
        <v>631.46</v>
      </c>
      <c r="H179" s="41">
        <f>ROUND(F179*G179,2)</f>
        <v>631.46</v>
      </c>
      <c r="I179" s="32">
        <f t="shared" si="358"/>
        <v>56.83</v>
      </c>
      <c r="J179" s="32">
        <f t="shared" ref="J179" si="435">H179*0.06</f>
        <v>37.89</v>
      </c>
      <c r="K179" s="32">
        <f t="shared" ref="K179" si="436">H179+I179+J179</f>
        <v>726.18</v>
      </c>
      <c r="M179" s="2"/>
      <c r="N179" s="33">
        <f t="shared" ref="N179" si="437">M179*F179</f>
        <v>0</v>
      </c>
      <c r="O179" s="34">
        <f t="shared" si="362"/>
        <v>0</v>
      </c>
      <c r="P179" s="35">
        <f t="shared" ref="P179" si="438">N179*$N$2</f>
        <v>0</v>
      </c>
      <c r="Q179" s="33">
        <f t="shared" ref="Q179" si="439">N179+O179+P179</f>
        <v>0</v>
      </c>
    </row>
    <row r="180" spans="1:17" ht="135" x14ac:dyDescent="0.25">
      <c r="A180" s="36"/>
      <c r="B180" s="36"/>
      <c r="C180" s="36"/>
      <c r="D180" s="28" t="s">
        <v>50</v>
      </c>
      <c r="E180" s="36"/>
      <c r="F180" s="36"/>
      <c r="G180" s="36"/>
      <c r="H180" s="36"/>
      <c r="M180" s="37"/>
      <c r="N180" s="38"/>
      <c r="O180" s="38"/>
      <c r="P180" s="38"/>
      <c r="Q180" s="39"/>
    </row>
    <row r="181" spans="1:17" x14ac:dyDescent="0.25">
      <c r="A181" s="26" t="s">
        <v>51</v>
      </c>
      <c r="B181" s="27" t="s">
        <v>11</v>
      </c>
      <c r="C181" s="27" t="s">
        <v>12</v>
      </c>
      <c r="D181" s="28" t="s">
        <v>52</v>
      </c>
      <c r="E181" s="36"/>
      <c r="F181" s="40">
        <v>1</v>
      </c>
      <c r="G181" s="40">
        <v>12830.48</v>
      </c>
      <c r="H181" s="41">
        <f>ROUND(F181*G181,2)</f>
        <v>12830.48</v>
      </c>
      <c r="I181" s="32">
        <f t="shared" si="358"/>
        <v>1154.74</v>
      </c>
      <c r="J181" s="32">
        <f t="shared" ref="J181" si="440">H181*0.06</f>
        <v>769.83</v>
      </c>
      <c r="K181" s="32">
        <f t="shared" ref="K181" si="441">H181+I181+J181</f>
        <v>14755.05</v>
      </c>
      <c r="M181" s="2"/>
      <c r="N181" s="33">
        <f t="shared" ref="N181" si="442">M181*F181</f>
        <v>0</v>
      </c>
      <c r="O181" s="34">
        <f t="shared" si="362"/>
        <v>0</v>
      </c>
      <c r="P181" s="35">
        <f t="shared" ref="P181" si="443">N181*$N$2</f>
        <v>0</v>
      </c>
      <c r="Q181" s="33">
        <f t="shared" ref="Q181" si="444">N181+O181+P181</f>
        <v>0</v>
      </c>
    </row>
    <row r="182" spans="1:17" ht="236.25" x14ac:dyDescent="0.25">
      <c r="A182" s="36"/>
      <c r="B182" s="36"/>
      <c r="C182" s="36"/>
      <c r="D182" s="28" t="s">
        <v>53</v>
      </c>
      <c r="E182" s="36"/>
      <c r="F182" s="36"/>
      <c r="G182" s="36"/>
      <c r="H182" s="36"/>
      <c r="M182" s="37"/>
      <c r="N182" s="38"/>
      <c r="O182" s="38"/>
      <c r="P182" s="38"/>
      <c r="Q182" s="39"/>
    </row>
    <row r="183" spans="1:17" x14ac:dyDescent="0.25">
      <c r="A183" s="26" t="s">
        <v>54</v>
      </c>
      <c r="B183" s="27" t="s">
        <v>11</v>
      </c>
      <c r="C183" s="27" t="s">
        <v>55</v>
      </c>
      <c r="D183" s="28" t="s">
        <v>56</v>
      </c>
      <c r="E183" s="36"/>
      <c r="F183" s="40">
        <v>100</v>
      </c>
      <c r="G183" s="40">
        <v>13.55</v>
      </c>
      <c r="H183" s="41">
        <f>ROUND(F183*G183,2)</f>
        <v>1355</v>
      </c>
      <c r="I183" s="32">
        <f t="shared" si="358"/>
        <v>121.95</v>
      </c>
      <c r="J183" s="32">
        <f t="shared" ref="J183" si="445">H183*0.06</f>
        <v>81.3</v>
      </c>
      <c r="K183" s="32">
        <f t="shared" ref="K183" si="446">H183+I183+J183</f>
        <v>1558.25</v>
      </c>
      <c r="M183" s="2"/>
      <c r="N183" s="33">
        <f t="shared" ref="N183" si="447">M183*F183</f>
        <v>0</v>
      </c>
      <c r="O183" s="34">
        <f t="shared" si="362"/>
        <v>0</v>
      </c>
      <c r="P183" s="35">
        <f t="shared" ref="P183" si="448">N183*$N$2</f>
        <v>0</v>
      </c>
      <c r="Q183" s="33">
        <f t="shared" ref="Q183" si="449">N183+O183+P183</f>
        <v>0</v>
      </c>
    </row>
    <row r="184" spans="1:17" ht="135" x14ac:dyDescent="0.25">
      <c r="A184" s="36"/>
      <c r="B184" s="36"/>
      <c r="C184" s="36"/>
      <c r="D184" s="28" t="s">
        <v>57</v>
      </c>
      <c r="E184" s="36"/>
      <c r="F184" s="36"/>
      <c r="G184" s="36"/>
      <c r="H184" s="36"/>
      <c r="M184" s="37"/>
      <c r="N184" s="38"/>
      <c r="O184" s="38"/>
      <c r="P184" s="38"/>
      <c r="Q184" s="39"/>
    </row>
    <row r="185" spans="1:17" x14ac:dyDescent="0.25">
      <c r="A185" s="26" t="s">
        <v>58</v>
      </c>
      <c r="B185" s="27" t="s">
        <v>11</v>
      </c>
      <c r="C185" s="27" t="s">
        <v>12</v>
      </c>
      <c r="D185" s="28" t="s">
        <v>59</v>
      </c>
      <c r="E185" s="36"/>
      <c r="F185" s="40">
        <v>1</v>
      </c>
      <c r="G185" s="40">
        <v>1561.6</v>
      </c>
      <c r="H185" s="41">
        <f>ROUND(F185*G185,2)</f>
        <v>1561.6</v>
      </c>
      <c r="I185" s="32">
        <f t="shared" si="358"/>
        <v>140.54</v>
      </c>
      <c r="J185" s="32">
        <f t="shared" ref="J185" si="450">H185*0.06</f>
        <v>93.7</v>
      </c>
      <c r="K185" s="32">
        <f t="shared" ref="K185" si="451">H185+I185+J185</f>
        <v>1795.84</v>
      </c>
      <c r="M185" s="2"/>
      <c r="N185" s="33">
        <f t="shared" ref="N185" si="452">M185*F185</f>
        <v>0</v>
      </c>
      <c r="O185" s="34">
        <f t="shared" si="362"/>
        <v>0</v>
      </c>
      <c r="P185" s="35">
        <f t="shared" ref="P185" si="453">N185*$N$2</f>
        <v>0</v>
      </c>
      <c r="Q185" s="33">
        <f t="shared" ref="Q185" si="454">N185+O185+P185</f>
        <v>0</v>
      </c>
    </row>
    <row r="186" spans="1:17" ht="78.75" x14ac:dyDescent="0.25">
      <c r="A186" s="36"/>
      <c r="B186" s="36"/>
      <c r="C186" s="36"/>
      <c r="D186" s="28" t="s">
        <v>60</v>
      </c>
      <c r="E186" s="36"/>
      <c r="F186" s="36"/>
      <c r="G186" s="36"/>
      <c r="H186" s="36"/>
      <c r="M186" s="37"/>
      <c r="N186" s="38"/>
      <c r="O186" s="38"/>
      <c r="P186" s="38"/>
      <c r="Q186" s="39"/>
    </row>
    <row r="187" spans="1:17" x14ac:dyDescent="0.25">
      <c r="A187" s="26" t="s">
        <v>61</v>
      </c>
      <c r="B187" s="27" t="s">
        <v>11</v>
      </c>
      <c r="C187" s="27" t="s">
        <v>55</v>
      </c>
      <c r="D187" s="28" t="s">
        <v>62</v>
      </c>
      <c r="E187" s="36"/>
      <c r="F187" s="40">
        <v>100</v>
      </c>
      <c r="G187" s="40">
        <v>4.5199999999999996</v>
      </c>
      <c r="H187" s="41">
        <f>ROUND(F187*G187,2)</f>
        <v>452</v>
      </c>
      <c r="I187" s="32">
        <f t="shared" si="358"/>
        <v>40.68</v>
      </c>
      <c r="J187" s="32">
        <f t="shared" ref="J187" si="455">H187*0.06</f>
        <v>27.12</v>
      </c>
      <c r="K187" s="32">
        <f t="shared" ref="K187" si="456">H187+I187+J187</f>
        <v>519.79999999999995</v>
      </c>
      <c r="M187" s="2"/>
      <c r="N187" s="33">
        <f t="shared" ref="N187" si="457">M187*F187</f>
        <v>0</v>
      </c>
      <c r="O187" s="34">
        <f t="shared" si="362"/>
        <v>0</v>
      </c>
      <c r="P187" s="35">
        <f t="shared" ref="P187" si="458">N187*$N$2</f>
        <v>0</v>
      </c>
      <c r="Q187" s="33">
        <f t="shared" ref="Q187" si="459">N187+O187+P187</f>
        <v>0</v>
      </c>
    </row>
    <row r="188" spans="1:17" ht="67.5" x14ac:dyDescent="0.25">
      <c r="A188" s="36"/>
      <c r="B188" s="36"/>
      <c r="C188" s="36"/>
      <c r="D188" s="28" t="s">
        <v>63</v>
      </c>
      <c r="E188" s="36"/>
      <c r="F188" s="36"/>
      <c r="G188" s="36"/>
      <c r="H188" s="36"/>
      <c r="M188" s="37"/>
      <c r="N188" s="38"/>
      <c r="O188" s="38"/>
      <c r="P188" s="38"/>
      <c r="Q188" s="39"/>
    </row>
    <row r="189" spans="1:17" x14ac:dyDescent="0.25">
      <c r="A189" s="26" t="s">
        <v>64</v>
      </c>
      <c r="B189" s="27" t="s">
        <v>11</v>
      </c>
      <c r="C189" s="27" t="s">
        <v>12</v>
      </c>
      <c r="D189" s="28" t="s">
        <v>65</v>
      </c>
      <c r="E189" s="36"/>
      <c r="F189" s="40">
        <v>1</v>
      </c>
      <c r="G189" s="40">
        <v>852.8</v>
      </c>
      <c r="H189" s="41">
        <f>ROUND(F189*G189,2)</f>
        <v>852.8</v>
      </c>
      <c r="I189" s="32">
        <f t="shared" si="358"/>
        <v>76.75</v>
      </c>
      <c r="J189" s="32">
        <f t="shared" ref="J189" si="460">H189*0.06</f>
        <v>51.17</v>
      </c>
      <c r="K189" s="32">
        <f t="shared" ref="K189" si="461">H189+I189+J189</f>
        <v>980.72</v>
      </c>
      <c r="M189" s="2"/>
      <c r="N189" s="33">
        <f t="shared" ref="N189" si="462">M189*F189</f>
        <v>0</v>
      </c>
      <c r="O189" s="34">
        <f t="shared" si="362"/>
        <v>0</v>
      </c>
      <c r="P189" s="35">
        <f t="shared" ref="P189" si="463">N189*$N$2</f>
        <v>0</v>
      </c>
      <c r="Q189" s="33">
        <f t="shared" ref="Q189" si="464">N189+O189+P189</f>
        <v>0</v>
      </c>
    </row>
    <row r="190" spans="1:17" ht="33.75" x14ac:dyDescent="0.25">
      <c r="A190" s="36"/>
      <c r="B190" s="36"/>
      <c r="C190" s="36"/>
      <c r="D190" s="28" t="s">
        <v>66</v>
      </c>
      <c r="E190" s="36"/>
      <c r="F190" s="36"/>
      <c r="G190" s="36"/>
      <c r="H190" s="36"/>
      <c r="M190" s="37"/>
      <c r="N190" s="38"/>
      <c r="O190" s="38"/>
      <c r="P190" s="38"/>
      <c r="Q190" s="39"/>
    </row>
    <row r="191" spans="1:17" x14ac:dyDescent="0.25">
      <c r="A191" s="26" t="s">
        <v>67</v>
      </c>
      <c r="B191" s="27" t="s">
        <v>11</v>
      </c>
      <c r="C191" s="27" t="s">
        <v>12</v>
      </c>
      <c r="D191" s="28" t="s">
        <v>68</v>
      </c>
      <c r="E191" s="36"/>
      <c r="F191" s="40">
        <v>1</v>
      </c>
      <c r="G191" s="40">
        <v>476</v>
      </c>
      <c r="H191" s="41">
        <f>ROUND(F191*G191,2)</f>
        <v>476</v>
      </c>
      <c r="I191" s="32">
        <f t="shared" si="358"/>
        <v>42.84</v>
      </c>
      <c r="J191" s="32">
        <f t="shared" ref="J191" si="465">H191*0.06</f>
        <v>28.56</v>
      </c>
      <c r="K191" s="32">
        <f t="shared" ref="K191" si="466">H191+I191+J191</f>
        <v>547.4</v>
      </c>
      <c r="M191" s="2"/>
      <c r="N191" s="33">
        <f t="shared" ref="N191" si="467">M191*F191</f>
        <v>0</v>
      </c>
      <c r="O191" s="34">
        <f t="shared" ref="O191" si="468">N191*$N$1</f>
        <v>0</v>
      </c>
      <c r="P191" s="35">
        <f t="shared" ref="P191" si="469">N191*$N$2</f>
        <v>0</v>
      </c>
      <c r="Q191" s="33">
        <f t="shared" ref="Q191" si="470">N191+O191+P191</f>
        <v>0</v>
      </c>
    </row>
    <row r="192" spans="1:17" ht="90" x14ac:dyDescent="0.25">
      <c r="A192" s="36"/>
      <c r="B192" s="36"/>
      <c r="C192" s="36"/>
      <c r="D192" s="28" t="s">
        <v>69</v>
      </c>
      <c r="E192" s="36"/>
      <c r="F192" s="36"/>
      <c r="G192" s="36"/>
      <c r="H192" s="36"/>
      <c r="M192" s="37"/>
      <c r="N192" s="38"/>
      <c r="O192" s="38"/>
      <c r="P192" s="38"/>
      <c r="Q192" s="39"/>
    </row>
    <row r="193" spans="1:17" x14ac:dyDescent="0.25">
      <c r="A193" s="26" t="s">
        <v>70</v>
      </c>
      <c r="B193" s="27" t="s">
        <v>11</v>
      </c>
      <c r="C193" s="27" t="s">
        <v>71</v>
      </c>
      <c r="D193" s="28" t="s">
        <v>72</v>
      </c>
      <c r="E193" s="36"/>
      <c r="F193" s="40">
        <v>16</v>
      </c>
      <c r="G193" s="40">
        <v>44</v>
      </c>
      <c r="H193" s="41">
        <f>ROUND(F193*G193,2)</f>
        <v>704</v>
      </c>
      <c r="I193" s="32">
        <f t="shared" si="358"/>
        <v>63.36</v>
      </c>
      <c r="J193" s="32">
        <f t="shared" ref="J193" si="471">H193*0.06</f>
        <v>42.24</v>
      </c>
      <c r="K193" s="32">
        <f t="shared" ref="K193" si="472">H193+I193+J193</f>
        <v>809.6</v>
      </c>
      <c r="M193" s="2"/>
      <c r="N193" s="33">
        <f t="shared" ref="N193" si="473">M193*F193</f>
        <v>0</v>
      </c>
      <c r="O193" s="34">
        <f t="shared" si="362"/>
        <v>0</v>
      </c>
      <c r="P193" s="35">
        <f t="shared" ref="P193" si="474">N193*$N$2</f>
        <v>0</v>
      </c>
      <c r="Q193" s="33">
        <f t="shared" ref="Q193" si="475">N193+O193+P193</f>
        <v>0</v>
      </c>
    </row>
    <row r="194" spans="1:17" x14ac:dyDescent="0.25">
      <c r="A194" s="36"/>
      <c r="B194" s="36"/>
      <c r="C194" s="36"/>
      <c r="D194" s="43"/>
      <c r="E194" s="44" t="s">
        <v>106</v>
      </c>
      <c r="F194" s="45"/>
      <c r="G194" s="46"/>
      <c r="H194" s="46">
        <f>SUM(H149:H193)</f>
        <v>37974.18</v>
      </c>
      <c r="K194" s="46">
        <f>SUM(K149:K193)</f>
        <v>43670.31</v>
      </c>
      <c r="N194" s="42">
        <f>SUM(N149:N193)</f>
        <v>0</v>
      </c>
      <c r="Q194" s="42">
        <f>SUM(Q149:Q193)</f>
        <v>0</v>
      </c>
    </row>
    <row r="195" spans="1:17" ht="0.95" customHeight="1" x14ac:dyDescent="0.25">
      <c r="A195" s="47"/>
      <c r="B195" s="47"/>
      <c r="C195" s="47"/>
      <c r="D195" s="48"/>
      <c r="E195" s="47"/>
      <c r="F195" s="47"/>
      <c r="G195" s="47"/>
      <c r="H195" s="47"/>
    </row>
    <row r="196" spans="1:17" x14ac:dyDescent="0.25">
      <c r="A196" s="18" t="s">
        <v>107</v>
      </c>
      <c r="B196" s="18" t="s">
        <v>7</v>
      </c>
      <c r="C196" s="18" t="s">
        <v>8</v>
      </c>
      <c r="D196" s="19" t="s">
        <v>108</v>
      </c>
      <c r="E196" s="20"/>
      <c r="F196" s="22"/>
      <c r="G196" s="22"/>
      <c r="H196" s="22"/>
      <c r="I196" s="22"/>
      <c r="J196" s="22"/>
      <c r="K196" s="22"/>
    </row>
    <row r="197" spans="1:17" x14ac:dyDescent="0.25">
      <c r="A197" s="26" t="s">
        <v>103</v>
      </c>
      <c r="B197" s="27" t="s">
        <v>11</v>
      </c>
      <c r="C197" s="27" t="s">
        <v>12</v>
      </c>
      <c r="D197" s="28" t="s">
        <v>104</v>
      </c>
      <c r="E197" s="36"/>
      <c r="F197" s="40">
        <v>1</v>
      </c>
      <c r="G197" s="40">
        <v>1889.3</v>
      </c>
      <c r="H197" s="41">
        <f>ROUND(F197*G197,2)</f>
        <v>1889.3</v>
      </c>
      <c r="I197" s="32">
        <f t="shared" ref="I197:I241" si="476">0.09*H197</f>
        <v>170.04</v>
      </c>
      <c r="J197" s="32">
        <f t="shared" ref="J197" si="477">H197*0.06</f>
        <v>113.36</v>
      </c>
      <c r="K197" s="32">
        <f t="shared" ref="K197" si="478">H197+I197+J197</f>
        <v>2172.6999999999998</v>
      </c>
      <c r="M197" s="2"/>
      <c r="N197" s="33">
        <f t="shared" ref="N197" si="479">M197*F197</f>
        <v>0</v>
      </c>
      <c r="O197" s="34">
        <f t="shared" ref="O197:O241" si="480">N197*$N$1</f>
        <v>0</v>
      </c>
      <c r="P197" s="35">
        <f t="shared" ref="P197" si="481">N197*$N$2</f>
        <v>0</v>
      </c>
      <c r="Q197" s="33">
        <f t="shared" ref="Q197" si="482">N197+O197+P197</f>
        <v>0</v>
      </c>
    </row>
    <row r="198" spans="1:17" ht="213.75" x14ac:dyDescent="0.25">
      <c r="A198" s="36"/>
      <c r="B198" s="36"/>
      <c r="C198" s="36"/>
      <c r="D198" s="28" t="s">
        <v>105</v>
      </c>
      <c r="E198" s="36"/>
      <c r="F198" s="36"/>
      <c r="G198" s="36"/>
      <c r="H198" s="36"/>
      <c r="M198" s="37"/>
      <c r="N198" s="38"/>
      <c r="O198" s="38"/>
      <c r="P198" s="38"/>
      <c r="Q198" s="39"/>
    </row>
    <row r="199" spans="1:17" x14ac:dyDescent="0.25">
      <c r="A199" s="26" t="s">
        <v>10</v>
      </c>
      <c r="B199" s="27" t="s">
        <v>11</v>
      </c>
      <c r="C199" s="27" t="s">
        <v>12</v>
      </c>
      <c r="D199" s="28" t="s">
        <v>13</v>
      </c>
      <c r="E199" s="36"/>
      <c r="F199" s="40">
        <v>10</v>
      </c>
      <c r="G199" s="40">
        <v>208.68</v>
      </c>
      <c r="H199" s="41">
        <f>ROUND(F199*G199,2)</f>
        <v>2086.8000000000002</v>
      </c>
      <c r="I199" s="32">
        <f t="shared" si="476"/>
        <v>187.81</v>
      </c>
      <c r="J199" s="32">
        <f t="shared" ref="J199" si="483">H199*0.06</f>
        <v>125.21</v>
      </c>
      <c r="K199" s="32">
        <f t="shared" ref="K199" si="484">H199+I199+J199</f>
        <v>2399.8200000000002</v>
      </c>
      <c r="M199" s="2"/>
      <c r="N199" s="33">
        <f t="shared" ref="N199" si="485">M199*F199</f>
        <v>0</v>
      </c>
      <c r="O199" s="34">
        <f t="shared" si="480"/>
        <v>0</v>
      </c>
      <c r="P199" s="35">
        <f t="shared" ref="P199" si="486">N199*$N$2</f>
        <v>0</v>
      </c>
      <c r="Q199" s="33">
        <f t="shared" ref="Q199" si="487">N199+O199+P199</f>
        <v>0</v>
      </c>
    </row>
    <row r="200" spans="1:17" ht="90" x14ac:dyDescent="0.25">
      <c r="A200" s="36"/>
      <c r="B200" s="36"/>
      <c r="C200" s="36"/>
      <c r="D200" s="28" t="s">
        <v>14</v>
      </c>
      <c r="E200" s="36"/>
      <c r="F200" s="36"/>
      <c r="G200" s="36"/>
      <c r="H200" s="36"/>
      <c r="M200" s="37"/>
      <c r="N200" s="38"/>
      <c r="O200" s="38"/>
      <c r="P200" s="38"/>
      <c r="Q200" s="39"/>
    </row>
    <row r="201" spans="1:17" x14ac:dyDescent="0.25">
      <c r="A201" s="26" t="s">
        <v>15</v>
      </c>
      <c r="B201" s="27" t="s">
        <v>11</v>
      </c>
      <c r="C201" s="27" t="s">
        <v>12</v>
      </c>
      <c r="D201" s="28" t="s">
        <v>16</v>
      </c>
      <c r="E201" s="36"/>
      <c r="F201" s="40">
        <v>1</v>
      </c>
      <c r="G201" s="40">
        <v>1598.9</v>
      </c>
      <c r="H201" s="41">
        <f>ROUND(F201*G201,2)</f>
        <v>1598.9</v>
      </c>
      <c r="I201" s="32">
        <f t="shared" si="476"/>
        <v>143.9</v>
      </c>
      <c r="J201" s="32">
        <f t="shared" ref="J201" si="488">H201*0.06</f>
        <v>95.93</v>
      </c>
      <c r="K201" s="32">
        <f t="shared" ref="K201" si="489">H201+I201+J201</f>
        <v>1838.73</v>
      </c>
      <c r="M201" s="2"/>
      <c r="N201" s="33">
        <f t="shared" ref="N201" si="490">M201*F201</f>
        <v>0</v>
      </c>
      <c r="O201" s="34">
        <f t="shared" si="480"/>
        <v>0</v>
      </c>
      <c r="P201" s="35">
        <f t="shared" ref="P201" si="491">N201*$N$2</f>
        <v>0</v>
      </c>
      <c r="Q201" s="33">
        <f t="shared" ref="Q201" si="492">N201+O201+P201</f>
        <v>0</v>
      </c>
    </row>
    <row r="202" spans="1:17" ht="202.5" x14ac:dyDescent="0.25">
      <c r="A202" s="36"/>
      <c r="B202" s="36"/>
      <c r="C202" s="36"/>
      <c r="D202" s="28" t="s">
        <v>17</v>
      </c>
      <c r="E202" s="36"/>
      <c r="F202" s="36"/>
      <c r="G202" s="36"/>
      <c r="H202" s="36"/>
      <c r="M202" s="37"/>
      <c r="N202" s="38"/>
      <c r="O202" s="38"/>
      <c r="P202" s="38"/>
      <c r="Q202" s="39"/>
    </row>
    <row r="203" spans="1:17" x14ac:dyDescent="0.25">
      <c r="A203" s="26" t="s">
        <v>18</v>
      </c>
      <c r="B203" s="27" t="s">
        <v>11</v>
      </c>
      <c r="C203" s="27" t="s">
        <v>12</v>
      </c>
      <c r="D203" s="28" t="s">
        <v>19</v>
      </c>
      <c r="E203" s="36"/>
      <c r="F203" s="40">
        <v>1</v>
      </c>
      <c r="G203" s="40">
        <v>760.78</v>
      </c>
      <c r="H203" s="41">
        <f>ROUND(F203*G203,2)</f>
        <v>760.78</v>
      </c>
      <c r="I203" s="32">
        <f t="shared" si="476"/>
        <v>68.47</v>
      </c>
      <c r="J203" s="32">
        <f t="shared" ref="J203" si="493">H203*0.06</f>
        <v>45.65</v>
      </c>
      <c r="K203" s="32">
        <f t="shared" ref="K203" si="494">H203+I203+J203</f>
        <v>874.9</v>
      </c>
      <c r="M203" s="2"/>
      <c r="N203" s="33">
        <f t="shared" ref="N203" si="495">M203*F203</f>
        <v>0</v>
      </c>
      <c r="O203" s="34">
        <f t="shared" si="480"/>
        <v>0</v>
      </c>
      <c r="P203" s="35">
        <f t="shared" ref="P203" si="496">N203*$N$2</f>
        <v>0</v>
      </c>
      <c r="Q203" s="33">
        <f t="shared" ref="Q203" si="497">N203+O203+P203</f>
        <v>0</v>
      </c>
    </row>
    <row r="204" spans="1:17" ht="101.25" x14ac:dyDescent="0.25">
      <c r="A204" s="36"/>
      <c r="B204" s="36"/>
      <c r="C204" s="36"/>
      <c r="D204" s="28" t="s">
        <v>20</v>
      </c>
      <c r="E204" s="36"/>
      <c r="F204" s="36"/>
      <c r="G204" s="36"/>
      <c r="H204" s="36"/>
      <c r="M204" s="37"/>
      <c r="N204" s="38"/>
      <c r="O204" s="38"/>
      <c r="P204" s="38"/>
      <c r="Q204" s="39"/>
    </row>
    <row r="205" spans="1:17" x14ac:dyDescent="0.25">
      <c r="A205" s="26" t="s">
        <v>21</v>
      </c>
      <c r="B205" s="27" t="s">
        <v>11</v>
      </c>
      <c r="C205" s="27" t="s">
        <v>12</v>
      </c>
      <c r="D205" s="28" t="s">
        <v>22</v>
      </c>
      <c r="E205" s="36"/>
      <c r="F205" s="40">
        <v>1</v>
      </c>
      <c r="G205" s="40">
        <v>1009.7</v>
      </c>
      <c r="H205" s="41">
        <f>ROUND(F205*G205,2)</f>
        <v>1009.7</v>
      </c>
      <c r="I205" s="32">
        <f t="shared" si="476"/>
        <v>90.87</v>
      </c>
      <c r="J205" s="32">
        <f t="shared" ref="J205" si="498">H205*0.06</f>
        <v>60.58</v>
      </c>
      <c r="K205" s="32">
        <f t="shared" ref="K205" si="499">H205+I205+J205</f>
        <v>1161.1500000000001</v>
      </c>
      <c r="M205" s="2"/>
      <c r="N205" s="33">
        <f t="shared" ref="N205" si="500">M205*F205</f>
        <v>0</v>
      </c>
      <c r="O205" s="34">
        <f t="shared" si="480"/>
        <v>0</v>
      </c>
      <c r="P205" s="35">
        <f t="shared" ref="P205" si="501">N205*$N$2</f>
        <v>0</v>
      </c>
      <c r="Q205" s="33">
        <f t="shared" ref="Q205" si="502">N205+O205+P205</f>
        <v>0</v>
      </c>
    </row>
    <row r="206" spans="1:17" ht="90" x14ac:dyDescent="0.25">
      <c r="A206" s="36"/>
      <c r="B206" s="36"/>
      <c r="C206" s="36"/>
      <c r="D206" s="28" t="s">
        <v>23</v>
      </c>
      <c r="E206" s="36"/>
      <c r="F206" s="36"/>
      <c r="G206" s="36"/>
      <c r="H206" s="36"/>
      <c r="M206" s="37"/>
      <c r="N206" s="38"/>
      <c r="O206" s="38"/>
      <c r="P206" s="38"/>
      <c r="Q206" s="39"/>
    </row>
    <row r="207" spans="1:17" x14ac:dyDescent="0.25">
      <c r="A207" s="26" t="s">
        <v>76</v>
      </c>
      <c r="B207" s="27" t="s">
        <v>11</v>
      </c>
      <c r="C207" s="27" t="s">
        <v>12</v>
      </c>
      <c r="D207" s="28" t="s">
        <v>77</v>
      </c>
      <c r="E207" s="36"/>
      <c r="F207" s="40">
        <v>1</v>
      </c>
      <c r="G207" s="40">
        <v>1214.0999999999999</v>
      </c>
      <c r="H207" s="41">
        <f>ROUND(F207*G207,2)</f>
        <v>1214.0999999999999</v>
      </c>
      <c r="I207" s="32">
        <f t="shared" si="476"/>
        <v>109.27</v>
      </c>
      <c r="J207" s="32">
        <f t="shared" ref="J207" si="503">H207*0.06</f>
        <v>72.849999999999994</v>
      </c>
      <c r="K207" s="32">
        <f t="shared" ref="K207" si="504">H207+I207+J207</f>
        <v>1396.22</v>
      </c>
      <c r="M207" s="2"/>
      <c r="N207" s="33">
        <f t="shared" ref="N207" si="505">M207*F207</f>
        <v>0</v>
      </c>
      <c r="O207" s="34">
        <f t="shared" si="480"/>
        <v>0</v>
      </c>
      <c r="P207" s="35">
        <f t="shared" ref="P207" si="506">N207*$N$2</f>
        <v>0</v>
      </c>
      <c r="Q207" s="33">
        <f t="shared" ref="Q207" si="507">N207+O207+P207</f>
        <v>0</v>
      </c>
    </row>
    <row r="208" spans="1:17" ht="67.5" x14ac:dyDescent="0.25">
      <c r="A208" s="36"/>
      <c r="B208" s="36"/>
      <c r="C208" s="36"/>
      <c r="D208" s="28" t="s">
        <v>78</v>
      </c>
      <c r="E208" s="36"/>
      <c r="F208" s="36"/>
      <c r="G208" s="36"/>
      <c r="H208" s="36"/>
      <c r="M208" s="37"/>
      <c r="N208" s="38"/>
      <c r="O208" s="38"/>
      <c r="P208" s="38"/>
      <c r="Q208" s="39"/>
    </row>
    <row r="209" spans="1:17" x14ac:dyDescent="0.25">
      <c r="A209" s="26" t="s">
        <v>24</v>
      </c>
      <c r="B209" s="27" t="s">
        <v>11</v>
      </c>
      <c r="C209" s="27" t="s">
        <v>12</v>
      </c>
      <c r="D209" s="28" t="s">
        <v>25</v>
      </c>
      <c r="E209" s="36"/>
      <c r="F209" s="40">
        <v>1</v>
      </c>
      <c r="G209" s="40">
        <v>650.78</v>
      </c>
      <c r="H209" s="41">
        <f>ROUND(F209*G209,2)</f>
        <v>650.78</v>
      </c>
      <c r="I209" s="32">
        <f t="shared" si="476"/>
        <v>58.57</v>
      </c>
      <c r="J209" s="32">
        <f t="shared" ref="J209" si="508">H209*0.06</f>
        <v>39.049999999999997</v>
      </c>
      <c r="K209" s="32">
        <f t="shared" ref="K209" si="509">H209+I209+J209</f>
        <v>748.4</v>
      </c>
      <c r="M209" s="2"/>
      <c r="N209" s="33">
        <f t="shared" ref="N209" si="510">M209*F209</f>
        <v>0</v>
      </c>
      <c r="O209" s="34">
        <f t="shared" si="480"/>
        <v>0</v>
      </c>
      <c r="P209" s="35">
        <f t="shared" ref="P209" si="511">N209*$N$2</f>
        <v>0</v>
      </c>
      <c r="Q209" s="33">
        <f t="shared" ref="Q209" si="512">N209+O209+P209</f>
        <v>0</v>
      </c>
    </row>
    <row r="210" spans="1:17" ht="45" x14ac:dyDescent="0.25">
      <c r="A210" s="36"/>
      <c r="B210" s="36"/>
      <c r="C210" s="36"/>
      <c r="D210" s="28" t="s">
        <v>26</v>
      </c>
      <c r="E210" s="36"/>
      <c r="F210" s="36"/>
      <c r="G210" s="36"/>
      <c r="H210" s="36"/>
      <c r="M210" s="37"/>
      <c r="N210" s="38"/>
      <c r="O210" s="38"/>
      <c r="P210" s="38"/>
      <c r="Q210" s="39"/>
    </row>
    <row r="211" spans="1:17" ht="22.5" x14ac:dyDescent="0.25">
      <c r="A211" s="26" t="s">
        <v>27</v>
      </c>
      <c r="B211" s="27" t="s">
        <v>11</v>
      </c>
      <c r="C211" s="27" t="s">
        <v>12</v>
      </c>
      <c r="D211" s="28" t="s">
        <v>28</v>
      </c>
      <c r="E211" s="36"/>
      <c r="F211" s="40">
        <v>1</v>
      </c>
      <c r="G211" s="40">
        <v>1935.46</v>
      </c>
      <c r="H211" s="41">
        <f>ROUND(F211*G211,2)</f>
        <v>1935.46</v>
      </c>
      <c r="I211" s="32">
        <f t="shared" si="476"/>
        <v>174.19</v>
      </c>
      <c r="J211" s="32">
        <f t="shared" ref="J211" si="513">H211*0.06</f>
        <v>116.13</v>
      </c>
      <c r="K211" s="32">
        <f t="shared" ref="K211" si="514">H211+I211+J211</f>
        <v>2225.7800000000002</v>
      </c>
      <c r="M211" s="2"/>
      <c r="N211" s="33">
        <f t="shared" ref="N211" si="515">M211*F211</f>
        <v>0</v>
      </c>
      <c r="O211" s="34">
        <f t="shared" si="480"/>
        <v>0</v>
      </c>
      <c r="P211" s="35">
        <f t="shared" ref="P211" si="516">N211*$N$2</f>
        <v>0</v>
      </c>
      <c r="Q211" s="33">
        <f t="shared" ref="Q211" si="517">N211+O211+P211</f>
        <v>0</v>
      </c>
    </row>
    <row r="212" spans="1:17" ht="101.25" x14ac:dyDescent="0.25">
      <c r="A212" s="36"/>
      <c r="B212" s="36"/>
      <c r="C212" s="36"/>
      <c r="D212" s="28" t="s">
        <v>29</v>
      </c>
      <c r="E212" s="36"/>
      <c r="F212" s="36"/>
      <c r="G212" s="36"/>
      <c r="H212" s="36"/>
      <c r="M212" s="37"/>
      <c r="N212" s="38"/>
      <c r="O212" s="38"/>
      <c r="P212" s="38"/>
      <c r="Q212" s="39"/>
    </row>
    <row r="213" spans="1:17" ht="22.5" x14ac:dyDescent="0.25">
      <c r="A213" s="26" t="s">
        <v>33</v>
      </c>
      <c r="B213" s="27" t="s">
        <v>11</v>
      </c>
      <c r="C213" s="27" t="s">
        <v>12</v>
      </c>
      <c r="D213" s="28" t="s">
        <v>34</v>
      </c>
      <c r="E213" s="36"/>
      <c r="F213" s="40">
        <v>1</v>
      </c>
      <c r="G213" s="40">
        <v>662.4</v>
      </c>
      <c r="H213" s="41">
        <f>ROUND(F213*G213,2)</f>
        <v>662.4</v>
      </c>
      <c r="I213" s="32">
        <f t="shared" si="476"/>
        <v>59.62</v>
      </c>
      <c r="J213" s="32">
        <f t="shared" ref="J213" si="518">H213*0.06</f>
        <v>39.74</v>
      </c>
      <c r="K213" s="32">
        <f t="shared" ref="K213" si="519">H213+I213+J213</f>
        <v>761.76</v>
      </c>
      <c r="M213" s="2"/>
      <c r="N213" s="33">
        <f t="shared" ref="N213" si="520">M213*F213</f>
        <v>0</v>
      </c>
      <c r="O213" s="34">
        <f t="shared" si="480"/>
        <v>0</v>
      </c>
      <c r="P213" s="35">
        <f t="shared" ref="P213" si="521">N213*$N$2</f>
        <v>0</v>
      </c>
      <c r="Q213" s="33">
        <f t="shared" ref="Q213" si="522">N213+O213+P213</f>
        <v>0</v>
      </c>
    </row>
    <row r="214" spans="1:17" ht="146.25" x14ac:dyDescent="0.25">
      <c r="A214" s="36"/>
      <c r="B214" s="36"/>
      <c r="C214" s="36"/>
      <c r="D214" s="28" t="s">
        <v>35</v>
      </c>
      <c r="E214" s="36"/>
      <c r="F214" s="36"/>
      <c r="G214" s="36"/>
      <c r="H214" s="36"/>
      <c r="M214" s="37"/>
      <c r="N214" s="38"/>
      <c r="O214" s="38"/>
      <c r="P214" s="38"/>
      <c r="Q214" s="39"/>
    </row>
    <row r="215" spans="1:17" ht="22.5" x14ac:dyDescent="0.25">
      <c r="A215" s="26" t="s">
        <v>36</v>
      </c>
      <c r="B215" s="27" t="s">
        <v>11</v>
      </c>
      <c r="C215" s="27" t="s">
        <v>12</v>
      </c>
      <c r="D215" s="28" t="s">
        <v>37</v>
      </c>
      <c r="E215" s="36"/>
      <c r="F215" s="40">
        <v>2</v>
      </c>
      <c r="G215" s="40">
        <v>159.03</v>
      </c>
      <c r="H215" s="41">
        <f>ROUND(F215*G215,2)</f>
        <v>318.06</v>
      </c>
      <c r="I215" s="32">
        <f t="shared" si="476"/>
        <v>28.63</v>
      </c>
      <c r="J215" s="32">
        <f t="shared" ref="J215" si="523">H215*0.06</f>
        <v>19.079999999999998</v>
      </c>
      <c r="K215" s="32">
        <f t="shared" ref="K215" si="524">H215+I215+J215</f>
        <v>365.77</v>
      </c>
      <c r="M215" s="2"/>
      <c r="N215" s="33">
        <f t="shared" ref="N215" si="525">M215*F215</f>
        <v>0</v>
      </c>
      <c r="O215" s="34">
        <f t="shared" si="480"/>
        <v>0</v>
      </c>
      <c r="P215" s="35">
        <f t="shared" ref="P215" si="526">N215*$N$2</f>
        <v>0</v>
      </c>
      <c r="Q215" s="33">
        <f t="shared" ref="Q215" si="527">N215+O215+P215</f>
        <v>0</v>
      </c>
    </row>
    <row r="216" spans="1:17" ht="56.25" x14ac:dyDescent="0.25">
      <c r="A216" s="36"/>
      <c r="B216" s="36"/>
      <c r="C216" s="36"/>
      <c r="D216" s="28" t="s">
        <v>38</v>
      </c>
      <c r="E216" s="36"/>
      <c r="F216" s="36"/>
      <c r="G216" s="36"/>
      <c r="H216" s="36"/>
      <c r="M216" s="37"/>
      <c r="N216" s="38"/>
      <c r="O216" s="38"/>
      <c r="P216" s="38"/>
      <c r="Q216" s="39"/>
    </row>
    <row r="217" spans="1:17" x14ac:dyDescent="0.25">
      <c r="A217" s="26" t="s">
        <v>91</v>
      </c>
      <c r="B217" s="27" t="s">
        <v>11</v>
      </c>
      <c r="C217" s="27" t="s">
        <v>12</v>
      </c>
      <c r="D217" s="28" t="s">
        <v>92</v>
      </c>
      <c r="E217" s="36"/>
      <c r="F217" s="40">
        <v>2</v>
      </c>
      <c r="G217" s="40">
        <v>2263.4</v>
      </c>
      <c r="H217" s="41">
        <f>ROUND(F217*G217,2)</f>
        <v>4526.8</v>
      </c>
      <c r="I217" s="32">
        <f t="shared" si="476"/>
        <v>407.41</v>
      </c>
      <c r="J217" s="32">
        <f t="shared" ref="J217" si="528">H217*0.06</f>
        <v>271.61</v>
      </c>
      <c r="K217" s="32">
        <f t="shared" ref="K217" si="529">H217+I217+J217</f>
        <v>5205.82</v>
      </c>
      <c r="M217" s="2"/>
      <c r="N217" s="33">
        <f t="shared" ref="N217" si="530">M217*F217</f>
        <v>0</v>
      </c>
      <c r="O217" s="34">
        <f t="shared" si="480"/>
        <v>0</v>
      </c>
      <c r="P217" s="35">
        <f t="shared" ref="P217" si="531">N217*$N$2</f>
        <v>0</v>
      </c>
      <c r="Q217" s="33">
        <f t="shared" ref="Q217" si="532">N217+O217+P217</f>
        <v>0</v>
      </c>
    </row>
    <row r="218" spans="1:17" ht="45" x14ac:dyDescent="0.25">
      <c r="A218" s="36"/>
      <c r="B218" s="36"/>
      <c r="C218" s="36"/>
      <c r="D218" s="28" t="s">
        <v>93</v>
      </c>
      <c r="E218" s="36"/>
      <c r="F218" s="36"/>
      <c r="G218" s="36"/>
      <c r="H218" s="36"/>
      <c r="M218" s="37"/>
      <c r="N218" s="38"/>
      <c r="O218" s="38"/>
      <c r="P218" s="38"/>
      <c r="Q218" s="39"/>
    </row>
    <row r="219" spans="1:17" x14ac:dyDescent="0.25">
      <c r="A219" s="26" t="s">
        <v>30</v>
      </c>
      <c r="B219" s="27" t="s">
        <v>11</v>
      </c>
      <c r="C219" s="27" t="s">
        <v>12</v>
      </c>
      <c r="D219" s="28" t="s">
        <v>31</v>
      </c>
      <c r="E219" s="36"/>
      <c r="F219" s="40">
        <v>1</v>
      </c>
      <c r="G219" s="40">
        <v>349.34</v>
      </c>
      <c r="H219" s="41">
        <f>ROUND(F219*G219,2)</f>
        <v>349.34</v>
      </c>
      <c r="I219" s="32">
        <f t="shared" si="476"/>
        <v>31.44</v>
      </c>
      <c r="J219" s="32">
        <f t="shared" ref="J219" si="533">H219*0.06</f>
        <v>20.96</v>
      </c>
      <c r="K219" s="32">
        <f t="shared" ref="K219" si="534">H219+I219+J219</f>
        <v>401.74</v>
      </c>
      <c r="M219" s="2"/>
      <c r="N219" s="33">
        <f t="shared" ref="N219" si="535">M219*F219</f>
        <v>0</v>
      </c>
      <c r="O219" s="34">
        <f t="shared" si="480"/>
        <v>0</v>
      </c>
      <c r="P219" s="35">
        <f t="shared" ref="P219" si="536">N219*$N$2</f>
        <v>0</v>
      </c>
      <c r="Q219" s="33">
        <f t="shared" ref="Q219" si="537">N219+O219+P219</f>
        <v>0</v>
      </c>
    </row>
    <row r="220" spans="1:17" ht="78.75" x14ac:dyDescent="0.25">
      <c r="A220" s="36"/>
      <c r="B220" s="36"/>
      <c r="C220" s="36"/>
      <c r="D220" s="28" t="s">
        <v>32</v>
      </c>
      <c r="E220" s="36"/>
      <c r="F220" s="36"/>
      <c r="G220" s="36"/>
      <c r="H220" s="36"/>
      <c r="M220" s="37"/>
      <c r="N220" s="38"/>
      <c r="O220" s="38"/>
      <c r="P220" s="38"/>
      <c r="Q220" s="39"/>
    </row>
    <row r="221" spans="1:17" x14ac:dyDescent="0.25">
      <c r="A221" s="26" t="s">
        <v>39</v>
      </c>
      <c r="B221" s="27" t="s">
        <v>11</v>
      </c>
      <c r="C221" s="27" t="s">
        <v>12</v>
      </c>
      <c r="D221" s="28" t="s">
        <v>40</v>
      </c>
      <c r="E221" s="36"/>
      <c r="F221" s="40">
        <v>2</v>
      </c>
      <c r="G221" s="40">
        <v>161.30000000000001</v>
      </c>
      <c r="H221" s="41">
        <f>ROUND(F221*G221,2)</f>
        <v>322.60000000000002</v>
      </c>
      <c r="I221" s="32">
        <f t="shared" si="476"/>
        <v>29.03</v>
      </c>
      <c r="J221" s="32">
        <f t="shared" ref="J221" si="538">H221*0.06</f>
        <v>19.36</v>
      </c>
      <c r="K221" s="32">
        <f t="shared" ref="K221" si="539">H221+I221+J221</f>
        <v>370.99</v>
      </c>
      <c r="M221" s="2"/>
      <c r="N221" s="33">
        <f t="shared" ref="N221" si="540">M221*F221</f>
        <v>0</v>
      </c>
      <c r="O221" s="34">
        <f t="shared" si="480"/>
        <v>0</v>
      </c>
      <c r="P221" s="35">
        <f t="shared" ref="P221" si="541">N221*$N$2</f>
        <v>0</v>
      </c>
      <c r="Q221" s="33">
        <f t="shared" ref="Q221" si="542">N221+O221+P221</f>
        <v>0</v>
      </c>
    </row>
    <row r="222" spans="1:17" ht="90" x14ac:dyDescent="0.25">
      <c r="A222" s="36"/>
      <c r="B222" s="36"/>
      <c r="C222" s="36"/>
      <c r="D222" s="28" t="s">
        <v>41</v>
      </c>
      <c r="E222" s="36"/>
      <c r="F222" s="36"/>
      <c r="G222" s="36"/>
      <c r="H222" s="36"/>
      <c r="M222" s="37"/>
      <c r="N222" s="38"/>
      <c r="O222" s="38"/>
      <c r="P222" s="38"/>
      <c r="Q222" s="39"/>
    </row>
    <row r="223" spans="1:17" x14ac:dyDescent="0.25">
      <c r="A223" s="26" t="s">
        <v>42</v>
      </c>
      <c r="B223" s="27" t="s">
        <v>11</v>
      </c>
      <c r="C223" s="27" t="s">
        <v>12</v>
      </c>
      <c r="D223" s="28" t="s">
        <v>43</v>
      </c>
      <c r="E223" s="36"/>
      <c r="F223" s="40">
        <v>2</v>
      </c>
      <c r="G223" s="40">
        <v>182.02</v>
      </c>
      <c r="H223" s="41">
        <f>ROUND(F223*G223,2)</f>
        <v>364.04</v>
      </c>
      <c r="I223" s="32">
        <f t="shared" si="476"/>
        <v>32.76</v>
      </c>
      <c r="J223" s="32">
        <f t="shared" ref="J223" si="543">H223*0.06</f>
        <v>21.84</v>
      </c>
      <c r="K223" s="32">
        <f t="shared" ref="K223" si="544">H223+I223+J223</f>
        <v>418.64</v>
      </c>
      <c r="M223" s="2"/>
      <c r="N223" s="33">
        <f t="shared" ref="N223" si="545">M223*F223</f>
        <v>0</v>
      </c>
      <c r="O223" s="34">
        <f t="shared" si="480"/>
        <v>0</v>
      </c>
      <c r="P223" s="35">
        <f t="shared" ref="P223" si="546">N223*$N$2</f>
        <v>0</v>
      </c>
      <c r="Q223" s="33">
        <f t="shared" ref="Q223" si="547">N223+O223+P223</f>
        <v>0</v>
      </c>
    </row>
    <row r="224" spans="1:17" ht="101.25" x14ac:dyDescent="0.25">
      <c r="A224" s="36"/>
      <c r="B224" s="36"/>
      <c r="C224" s="36"/>
      <c r="D224" s="28" t="s">
        <v>44</v>
      </c>
      <c r="E224" s="36"/>
      <c r="F224" s="36"/>
      <c r="G224" s="36"/>
      <c r="H224" s="36"/>
      <c r="M224" s="37"/>
      <c r="N224" s="38"/>
      <c r="O224" s="38"/>
      <c r="P224" s="38"/>
      <c r="Q224" s="39"/>
    </row>
    <row r="225" spans="1:17" ht="22.5" x14ac:dyDescent="0.25">
      <c r="A225" s="26" t="s">
        <v>45</v>
      </c>
      <c r="B225" s="27" t="s">
        <v>11</v>
      </c>
      <c r="C225" s="27" t="s">
        <v>12</v>
      </c>
      <c r="D225" s="28" t="s">
        <v>46</v>
      </c>
      <c r="E225" s="36"/>
      <c r="F225" s="40">
        <v>1</v>
      </c>
      <c r="G225" s="40">
        <v>930.38</v>
      </c>
      <c r="H225" s="41">
        <f>ROUND(F225*G225,2)</f>
        <v>930.38</v>
      </c>
      <c r="I225" s="32">
        <f t="shared" si="476"/>
        <v>83.73</v>
      </c>
      <c r="J225" s="32">
        <f t="shared" ref="J225" si="548">H225*0.06</f>
        <v>55.82</v>
      </c>
      <c r="K225" s="32">
        <f t="shared" ref="K225" si="549">H225+I225+J225</f>
        <v>1069.93</v>
      </c>
      <c r="M225" s="2"/>
      <c r="N225" s="33">
        <f t="shared" ref="N225" si="550">M225*F225</f>
        <v>0</v>
      </c>
      <c r="O225" s="34">
        <f t="shared" si="480"/>
        <v>0</v>
      </c>
      <c r="P225" s="35">
        <f t="shared" ref="P225" si="551">N225*$N$2</f>
        <v>0</v>
      </c>
      <c r="Q225" s="33">
        <f t="shared" ref="Q225" si="552">N225+O225+P225</f>
        <v>0</v>
      </c>
    </row>
    <row r="226" spans="1:17" ht="67.5" x14ac:dyDescent="0.25">
      <c r="A226" s="36"/>
      <c r="B226" s="36"/>
      <c r="C226" s="36"/>
      <c r="D226" s="28" t="s">
        <v>47</v>
      </c>
      <c r="E226" s="36"/>
      <c r="F226" s="36"/>
      <c r="G226" s="36"/>
      <c r="H226" s="36"/>
      <c r="M226" s="37"/>
      <c r="N226" s="38"/>
      <c r="O226" s="38"/>
      <c r="P226" s="38"/>
      <c r="Q226" s="39"/>
    </row>
    <row r="227" spans="1:17" x14ac:dyDescent="0.25">
      <c r="A227" s="26" t="s">
        <v>48</v>
      </c>
      <c r="B227" s="27" t="s">
        <v>11</v>
      </c>
      <c r="C227" s="27" t="s">
        <v>12</v>
      </c>
      <c r="D227" s="28" t="s">
        <v>49</v>
      </c>
      <c r="E227" s="36"/>
      <c r="F227" s="40">
        <v>1</v>
      </c>
      <c r="G227" s="40">
        <v>631.46</v>
      </c>
      <c r="H227" s="41">
        <f>ROUND(F227*G227,2)</f>
        <v>631.46</v>
      </c>
      <c r="I227" s="32">
        <f t="shared" si="476"/>
        <v>56.83</v>
      </c>
      <c r="J227" s="32">
        <f t="shared" ref="J227" si="553">H227*0.06</f>
        <v>37.89</v>
      </c>
      <c r="K227" s="32">
        <f t="shared" ref="K227" si="554">H227+I227+J227</f>
        <v>726.18</v>
      </c>
      <c r="M227" s="2"/>
      <c r="N227" s="33">
        <f t="shared" ref="N227" si="555">M227*F227</f>
        <v>0</v>
      </c>
      <c r="O227" s="34">
        <f t="shared" si="480"/>
        <v>0</v>
      </c>
      <c r="P227" s="35">
        <f t="shared" ref="P227" si="556">N227*$N$2</f>
        <v>0</v>
      </c>
      <c r="Q227" s="33">
        <f t="shared" ref="Q227" si="557">N227+O227+P227</f>
        <v>0</v>
      </c>
    </row>
    <row r="228" spans="1:17" ht="135" x14ac:dyDescent="0.25">
      <c r="A228" s="36"/>
      <c r="B228" s="36"/>
      <c r="C228" s="36"/>
      <c r="D228" s="28" t="s">
        <v>50</v>
      </c>
      <c r="E228" s="36"/>
      <c r="F228" s="36"/>
      <c r="G228" s="36"/>
      <c r="H228" s="36"/>
      <c r="M228" s="37"/>
      <c r="N228" s="38"/>
      <c r="O228" s="38"/>
      <c r="P228" s="38"/>
      <c r="Q228" s="39"/>
    </row>
    <row r="229" spans="1:17" x14ac:dyDescent="0.25">
      <c r="A229" s="26" t="s">
        <v>51</v>
      </c>
      <c r="B229" s="27" t="s">
        <v>11</v>
      </c>
      <c r="C229" s="27" t="s">
        <v>12</v>
      </c>
      <c r="D229" s="28" t="s">
        <v>52</v>
      </c>
      <c r="E229" s="36"/>
      <c r="F229" s="40">
        <v>1</v>
      </c>
      <c r="G229" s="40">
        <v>12830.48</v>
      </c>
      <c r="H229" s="41">
        <f>ROUND(F229*G229,2)</f>
        <v>12830.48</v>
      </c>
      <c r="I229" s="32">
        <f t="shared" si="476"/>
        <v>1154.74</v>
      </c>
      <c r="J229" s="32">
        <f t="shared" ref="J229" si="558">H229*0.06</f>
        <v>769.83</v>
      </c>
      <c r="K229" s="32">
        <f t="shared" ref="K229" si="559">H229+I229+J229</f>
        <v>14755.05</v>
      </c>
      <c r="M229" s="2"/>
      <c r="N229" s="33">
        <f t="shared" ref="N229" si="560">M229*F229</f>
        <v>0</v>
      </c>
      <c r="O229" s="34">
        <f t="shared" si="480"/>
        <v>0</v>
      </c>
      <c r="P229" s="35">
        <f t="shared" ref="P229" si="561">N229*$N$2</f>
        <v>0</v>
      </c>
      <c r="Q229" s="33">
        <f t="shared" ref="Q229" si="562">N229+O229+P229</f>
        <v>0</v>
      </c>
    </row>
    <row r="230" spans="1:17" ht="236.25" x14ac:dyDescent="0.25">
      <c r="A230" s="36"/>
      <c r="B230" s="36"/>
      <c r="C230" s="36"/>
      <c r="D230" s="28" t="s">
        <v>53</v>
      </c>
      <c r="E230" s="36"/>
      <c r="F230" s="36"/>
      <c r="G230" s="36"/>
      <c r="H230" s="36"/>
      <c r="M230" s="37"/>
      <c r="N230" s="38"/>
      <c r="O230" s="38"/>
      <c r="P230" s="38"/>
      <c r="Q230" s="39"/>
    </row>
    <row r="231" spans="1:17" x14ac:dyDescent="0.25">
      <c r="A231" s="26" t="s">
        <v>54</v>
      </c>
      <c r="B231" s="27" t="s">
        <v>11</v>
      </c>
      <c r="C231" s="27" t="s">
        <v>55</v>
      </c>
      <c r="D231" s="28" t="s">
        <v>56</v>
      </c>
      <c r="E231" s="36"/>
      <c r="F231" s="40">
        <v>210</v>
      </c>
      <c r="G231" s="40">
        <v>13.55</v>
      </c>
      <c r="H231" s="41">
        <f>ROUND(F231*G231,2)</f>
        <v>2845.5</v>
      </c>
      <c r="I231" s="32">
        <f t="shared" si="476"/>
        <v>256.10000000000002</v>
      </c>
      <c r="J231" s="32">
        <f t="shared" ref="J231" si="563">H231*0.06</f>
        <v>170.73</v>
      </c>
      <c r="K231" s="32">
        <f t="shared" ref="K231" si="564">H231+I231+J231</f>
        <v>3272.33</v>
      </c>
      <c r="M231" s="2"/>
      <c r="N231" s="33">
        <f t="shared" ref="N231" si="565">M231*F231</f>
        <v>0</v>
      </c>
      <c r="O231" s="34">
        <f t="shared" si="480"/>
        <v>0</v>
      </c>
      <c r="P231" s="35">
        <f t="shared" ref="P231" si="566">N231*$N$2</f>
        <v>0</v>
      </c>
      <c r="Q231" s="33">
        <f t="shared" ref="Q231" si="567">N231+O231+P231</f>
        <v>0</v>
      </c>
    </row>
    <row r="232" spans="1:17" ht="135" x14ac:dyDescent="0.25">
      <c r="A232" s="36"/>
      <c r="B232" s="36"/>
      <c r="C232" s="36"/>
      <c r="D232" s="28" t="s">
        <v>57</v>
      </c>
      <c r="E232" s="36"/>
      <c r="F232" s="36"/>
      <c r="G232" s="36"/>
      <c r="H232" s="36"/>
      <c r="M232" s="37"/>
      <c r="N232" s="38"/>
      <c r="O232" s="38"/>
      <c r="P232" s="38"/>
      <c r="Q232" s="39"/>
    </row>
    <row r="233" spans="1:17" x14ac:dyDescent="0.25">
      <c r="A233" s="26" t="s">
        <v>58</v>
      </c>
      <c r="B233" s="27" t="s">
        <v>11</v>
      </c>
      <c r="C233" s="27" t="s">
        <v>12</v>
      </c>
      <c r="D233" s="28" t="s">
        <v>59</v>
      </c>
      <c r="E233" s="36"/>
      <c r="F233" s="40">
        <v>1</v>
      </c>
      <c r="G233" s="40">
        <v>1561.6</v>
      </c>
      <c r="H233" s="41">
        <f>ROUND(F233*G233,2)</f>
        <v>1561.6</v>
      </c>
      <c r="I233" s="32">
        <f t="shared" si="476"/>
        <v>140.54</v>
      </c>
      <c r="J233" s="32">
        <f t="shared" ref="J233" si="568">H233*0.06</f>
        <v>93.7</v>
      </c>
      <c r="K233" s="32">
        <f t="shared" ref="K233" si="569">H233+I233+J233</f>
        <v>1795.84</v>
      </c>
      <c r="M233" s="2"/>
      <c r="N233" s="33">
        <f t="shared" ref="N233" si="570">M233*F233</f>
        <v>0</v>
      </c>
      <c r="O233" s="34">
        <f t="shared" si="480"/>
        <v>0</v>
      </c>
      <c r="P233" s="35">
        <f t="shared" ref="P233" si="571">N233*$N$2</f>
        <v>0</v>
      </c>
      <c r="Q233" s="33">
        <f t="shared" ref="Q233" si="572">N233+O233+P233</f>
        <v>0</v>
      </c>
    </row>
    <row r="234" spans="1:17" ht="78.75" x14ac:dyDescent="0.25">
      <c r="A234" s="36"/>
      <c r="B234" s="36"/>
      <c r="C234" s="36"/>
      <c r="D234" s="28" t="s">
        <v>60</v>
      </c>
      <c r="E234" s="36"/>
      <c r="F234" s="36"/>
      <c r="G234" s="36"/>
      <c r="H234" s="36"/>
      <c r="M234" s="37"/>
      <c r="N234" s="38"/>
      <c r="O234" s="38"/>
      <c r="P234" s="38"/>
      <c r="Q234" s="39"/>
    </row>
    <row r="235" spans="1:17" x14ac:dyDescent="0.25">
      <c r="A235" s="26" t="s">
        <v>61</v>
      </c>
      <c r="B235" s="27" t="s">
        <v>11</v>
      </c>
      <c r="C235" s="27" t="s">
        <v>55</v>
      </c>
      <c r="D235" s="28" t="s">
        <v>62</v>
      </c>
      <c r="E235" s="36"/>
      <c r="F235" s="40">
        <v>210</v>
      </c>
      <c r="G235" s="40">
        <v>4.5199999999999996</v>
      </c>
      <c r="H235" s="41">
        <f>ROUND(F235*G235,2)</f>
        <v>949.2</v>
      </c>
      <c r="I235" s="32">
        <f t="shared" si="476"/>
        <v>85.43</v>
      </c>
      <c r="J235" s="32">
        <f t="shared" ref="J235" si="573">H235*0.06</f>
        <v>56.95</v>
      </c>
      <c r="K235" s="32">
        <f t="shared" ref="K235" si="574">H235+I235+J235</f>
        <v>1091.58</v>
      </c>
      <c r="M235" s="2"/>
      <c r="N235" s="33">
        <f t="shared" ref="N235" si="575">M235*F235</f>
        <v>0</v>
      </c>
      <c r="O235" s="34">
        <f t="shared" si="480"/>
        <v>0</v>
      </c>
      <c r="P235" s="35">
        <f t="shared" ref="P235" si="576">N235*$N$2</f>
        <v>0</v>
      </c>
      <c r="Q235" s="33">
        <f t="shared" ref="Q235" si="577">N235+O235+P235</f>
        <v>0</v>
      </c>
    </row>
    <row r="236" spans="1:17" ht="67.5" x14ac:dyDescent="0.25">
      <c r="A236" s="36"/>
      <c r="B236" s="36"/>
      <c r="C236" s="36"/>
      <c r="D236" s="28" t="s">
        <v>63</v>
      </c>
      <c r="E236" s="36"/>
      <c r="F236" s="36"/>
      <c r="G236" s="36"/>
      <c r="H236" s="36"/>
      <c r="M236" s="37"/>
      <c r="N236" s="38"/>
      <c r="O236" s="38"/>
      <c r="P236" s="38"/>
      <c r="Q236" s="39"/>
    </row>
    <row r="237" spans="1:17" x14ac:dyDescent="0.25">
      <c r="A237" s="26" t="s">
        <v>64</v>
      </c>
      <c r="B237" s="27" t="s">
        <v>11</v>
      </c>
      <c r="C237" s="27" t="s">
        <v>12</v>
      </c>
      <c r="D237" s="28" t="s">
        <v>65</v>
      </c>
      <c r="E237" s="36"/>
      <c r="F237" s="40">
        <v>1</v>
      </c>
      <c r="G237" s="40">
        <v>852.8</v>
      </c>
      <c r="H237" s="41">
        <f>ROUND(F237*G237,2)</f>
        <v>852.8</v>
      </c>
      <c r="I237" s="32">
        <f t="shared" si="476"/>
        <v>76.75</v>
      </c>
      <c r="J237" s="32">
        <f t="shared" ref="J237" si="578">H237*0.06</f>
        <v>51.17</v>
      </c>
      <c r="K237" s="32">
        <f t="shared" ref="K237" si="579">H237+I237+J237</f>
        <v>980.72</v>
      </c>
      <c r="M237" s="2"/>
      <c r="N237" s="33">
        <f t="shared" ref="N237" si="580">M237*F237</f>
        <v>0</v>
      </c>
      <c r="O237" s="34">
        <f t="shared" si="480"/>
        <v>0</v>
      </c>
      <c r="P237" s="35">
        <f t="shared" ref="P237" si="581">N237*$N$2</f>
        <v>0</v>
      </c>
      <c r="Q237" s="33">
        <f t="shared" ref="Q237" si="582">N237+O237+P237</f>
        <v>0</v>
      </c>
    </row>
    <row r="238" spans="1:17" ht="33.75" x14ac:dyDescent="0.25">
      <c r="A238" s="36"/>
      <c r="B238" s="36"/>
      <c r="C238" s="36"/>
      <c r="D238" s="28" t="s">
        <v>66</v>
      </c>
      <c r="E238" s="36"/>
      <c r="F238" s="36"/>
      <c r="G238" s="36"/>
      <c r="H238" s="36"/>
      <c r="M238" s="37"/>
      <c r="N238" s="38"/>
      <c r="O238" s="38"/>
      <c r="P238" s="38"/>
      <c r="Q238" s="39"/>
    </row>
    <row r="239" spans="1:17" x14ac:dyDescent="0.25">
      <c r="A239" s="26" t="s">
        <v>67</v>
      </c>
      <c r="B239" s="27" t="s">
        <v>11</v>
      </c>
      <c r="C239" s="27" t="s">
        <v>12</v>
      </c>
      <c r="D239" s="28" t="s">
        <v>68</v>
      </c>
      <c r="E239" s="36"/>
      <c r="F239" s="40">
        <v>1</v>
      </c>
      <c r="G239" s="40">
        <v>476</v>
      </c>
      <c r="H239" s="41">
        <f>ROUND(F239*G239,2)</f>
        <v>476</v>
      </c>
      <c r="I239" s="32">
        <f t="shared" si="476"/>
        <v>42.84</v>
      </c>
      <c r="J239" s="32">
        <f t="shared" ref="J239" si="583">H239*0.06</f>
        <v>28.56</v>
      </c>
      <c r="K239" s="32">
        <f t="shared" ref="K239" si="584">H239+I239+J239</f>
        <v>547.4</v>
      </c>
      <c r="M239" s="2"/>
      <c r="N239" s="33">
        <f t="shared" ref="N239" si="585">M239*F239</f>
        <v>0</v>
      </c>
      <c r="O239" s="34">
        <f t="shared" si="480"/>
        <v>0</v>
      </c>
      <c r="P239" s="35">
        <f t="shared" ref="P239" si="586">N239*$N$2</f>
        <v>0</v>
      </c>
      <c r="Q239" s="33">
        <f t="shared" ref="Q239" si="587">N239+O239+P239</f>
        <v>0</v>
      </c>
    </row>
    <row r="240" spans="1:17" ht="90" x14ac:dyDescent="0.25">
      <c r="A240" s="36"/>
      <c r="B240" s="36"/>
      <c r="C240" s="36"/>
      <c r="D240" s="28" t="s">
        <v>69</v>
      </c>
      <c r="E240" s="36"/>
      <c r="F240" s="36"/>
      <c r="G240" s="36"/>
      <c r="H240" s="36"/>
      <c r="M240" s="37"/>
      <c r="N240" s="38"/>
      <c r="O240" s="38"/>
      <c r="P240" s="38"/>
      <c r="Q240" s="39"/>
    </row>
    <row r="241" spans="1:17" x14ac:dyDescent="0.25">
      <c r="A241" s="26" t="s">
        <v>70</v>
      </c>
      <c r="B241" s="27" t="s">
        <v>11</v>
      </c>
      <c r="C241" s="27" t="s">
        <v>71</v>
      </c>
      <c r="D241" s="28" t="s">
        <v>72</v>
      </c>
      <c r="E241" s="36"/>
      <c r="F241" s="40">
        <v>16</v>
      </c>
      <c r="G241" s="40">
        <v>44</v>
      </c>
      <c r="H241" s="41">
        <f>ROUND(F241*G241,2)</f>
        <v>704</v>
      </c>
      <c r="I241" s="32">
        <f t="shared" si="476"/>
        <v>63.36</v>
      </c>
      <c r="J241" s="32">
        <f t="shared" ref="J241" si="588">H241*0.06</f>
        <v>42.24</v>
      </c>
      <c r="K241" s="32">
        <f t="shared" ref="K241" si="589">H241+I241+J241</f>
        <v>809.6</v>
      </c>
      <c r="M241" s="2"/>
      <c r="N241" s="33">
        <f t="shared" ref="N241" si="590">M241*F241</f>
        <v>0</v>
      </c>
      <c r="O241" s="34">
        <f t="shared" si="480"/>
        <v>0</v>
      </c>
      <c r="P241" s="35">
        <f t="shared" ref="P241" si="591">N241*$N$2</f>
        <v>0</v>
      </c>
      <c r="Q241" s="33">
        <f t="shared" ref="Q241" si="592">N241+O241+P241</f>
        <v>0</v>
      </c>
    </row>
    <row r="242" spans="1:17" x14ac:dyDescent="0.25">
      <c r="A242" s="36"/>
      <c r="B242" s="36"/>
      <c r="C242" s="36"/>
      <c r="D242" s="43"/>
      <c r="E242" s="44" t="s">
        <v>109</v>
      </c>
      <c r="F242" s="45"/>
      <c r="G242" s="46"/>
      <c r="H242" s="46">
        <f>SUM(H197:H241)</f>
        <v>39470.480000000003</v>
      </c>
      <c r="K242" s="46">
        <f>SUM(K197:K241)</f>
        <v>45391.05</v>
      </c>
      <c r="N242" s="42">
        <f>SUM(N197:N241)</f>
        <v>0</v>
      </c>
      <c r="Q242" s="42">
        <f>SUM(Q197:Q241)</f>
        <v>0</v>
      </c>
    </row>
    <row r="243" spans="1:17" ht="0.95" customHeight="1" x14ac:dyDescent="0.25">
      <c r="A243" s="47"/>
      <c r="B243" s="47"/>
      <c r="C243" s="47"/>
      <c r="D243" s="48"/>
      <c r="E243" s="47"/>
      <c r="F243" s="47"/>
      <c r="G243" s="47"/>
      <c r="H243" s="47"/>
    </row>
    <row r="244" spans="1:17" x14ac:dyDescent="0.25">
      <c r="A244" s="18" t="s">
        <v>110</v>
      </c>
      <c r="B244" s="18" t="s">
        <v>7</v>
      </c>
      <c r="C244" s="18" t="s">
        <v>8</v>
      </c>
      <c r="D244" s="19" t="s">
        <v>111</v>
      </c>
      <c r="E244" s="20"/>
      <c r="F244" s="22"/>
      <c r="G244" s="22"/>
      <c r="H244" s="22"/>
      <c r="I244" s="22"/>
      <c r="J244" s="22"/>
      <c r="K244" s="22"/>
    </row>
    <row r="245" spans="1:17" x14ac:dyDescent="0.25">
      <c r="A245" s="26" t="s">
        <v>10</v>
      </c>
      <c r="B245" s="27" t="s">
        <v>11</v>
      </c>
      <c r="C245" s="27" t="s">
        <v>12</v>
      </c>
      <c r="D245" s="28" t="s">
        <v>13</v>
      </c>
      <c r="E245" s="36"/>
      <c r="F245" s="40">
        <v>14</v>
      </c>
      <c r="G245" s="40">
        <v>208.68</v>
      </c>
      <c r="H245" s="41">
        <f>ROUND(F245*G245,2)</f>
        <v>2921.52</v>
      </c>
      <c r="I245" s="32">
        <f t="shared" ref="I245:I263" si="593">0.09*H245</f>
        <v>262.94</v>
      </c>
      <c r="J245" s="32">
        <f t="shared" ref="J245" si="594">H245*0.06</f>
        <v>175.29</v>
      </c>
      <c r="K245" s="32">
        <f t="shared" ref="K245" si="595">H245+I245+J245</f>
        <v>3359.75</v>
      </c>
      <c r="M245" s="2"/>
      <c r="N245" s="33">
        <f t="shared" ref="N245" si="596">M245*F245</f>
        <v>0</v>
      </c>
      <c r="O245" s="34">
        <f t="shared" ref="O245:O263" si="597">N245*$N$1</f>
        <v>0</v>
      </c>
      <c r="P245" s="35">
        <f t="shared" ref="P245" si="598">N245*$N$2</f>
        <v>0</v>
      </c>
      <c r="Q245" s="33">
        <f t="shared" ref="Q245" si="599">N245+O245+P245</f>
        <v>0</v>
      </c>
    </row>
    <row r="246" spans="1:17" ht="90" x14ac:dyDescent="0.25">
      <c r="A246" s="36"/>
      <c r="B246" s="36"/>
      <c r="C246" s="36"/>
      <c r="D246" s="28" t="s">
        <v>14</v>
      </c>
      <c r="E246" s="36"/>
      <c r="F246" s="36"/>
      <c r="G246" s="36"/>
      <c r="H246" s="36"/>
      <c r="M246" s="37"/>
      <c r="N246" s="38"/>
      <c r="O246" s="38"/>
      <c r="P246" s="38"/>
      <c r="Q246" s="39"/>
    </row>
    <row r="247" spans="1:17" x14ac:dyDescent="0.25">
      <c r="A247" s="26" t="s">
        <v>15</v>
      </c>
      <c r="B247" s="27" t="s">
        <v>11</v>
      </c>
      <c r="C247" s="27" t="s">
        <v>12</v>
      </c>
      <c r="D247" s="28" t="s">
        <v>16</v>
      </c>
      <c r="E247" s="36"/>
      <c r="F247" s="40">
        <v>1</v>
      </c>
      <c r="G247" s="40">
        <v>1598.9</v>
      </c>
      <c r="H247" s="41">
        <f>ROUND(F247*G247,2)</f>
        <v>1598.9</v>
      </c>
      <c r="I247" s="32">
        <f t="shared" si="593"/>
        <v>143.9</v>
      </c>
      <c r="J247" s="32">
        <f t="shared" ref="J247" si="600">H247*0.06</f>
        <v>95.93</v>
      </c>
      <c r="K247" s="32">
        <f t="shared" ref="K247" si="601">H247+I247+J247</f>
        <v>1838.73</v>
      </c>
      <c r="M247" s="2"/>
      <c r="N247" s="33">
        <f t="shared" ref="N247" si="602">M247*F247</f>
        <v>0</v>
      </c>
      <c r="O247" s="34">
        <f t="shared" si="597"/>
        <v>0</v>
      </c>
      <c r="P247" s="35">
        <f t="shared" ref="P247" si="603">N247*$N$2</f>
        <v>0</v>
      </c>
      <c r="Q247" s="33">
        <f t="shared" ref="Q247" si="604">N247+O247+P247</f>
        <v>0</v>
      </c>
    </row>
    <row r="248" spans="1:17" ht="202.5" x14ac:dyDescent="0.25">
      <c r="A248" s="36"/>
      <c r="B248" s="36"/>
      <c r="C248" s="36"/>
      <c r="D248" s="28" t="s">
        <v>17</v>
      </c>
      <c r="E248" s="36"/>
      <c r="F248" s="36"/>
      <c r="G248" s="36"/>
      <c r="H248" s="36"/>
      <c r="M248" s="37"/>
      <c r="N248" s="38"/>
      <c r="O248" s="38"/>
      <c r="P248" s="38"/>
      <c r="Q248" s="39"/>
    </row>
    <row r="249" spans="1:17" x14ac:dyDescent="0.25">
      <c r="A249" s="26" t="s">
        <v>18</v>
      </c>
      <c r="B249" s="27" t="s">
        <v>11</v>
      </c>
      <c r="C249" s="27" t="s">
        <v>12</v>
      </c>
      <c r="D249" s="28" t="s">
        <v>19</v>
      </c>
      <c r="E249" s="36"/>
      <c r="F249" s="40">
        <v>1</v>
      </c>
      <c r="G249" s="40">
        <v>760.78</v>
      </c>
      <c r="H249" s="41">
        <f>ROUND(F249*G249,2)</f>
        <v>760.78</v>
      </c>
      <c r="I249" s="32">
        <f t="shared" si="593"/>
        <v>68.47</v>
      </c>
      <c r="J249" s="32">
        <f t="shared" ref="J249" si="605">H249*0.06</f>
        <v>45.65</v>
      </c>
      <c r="K249" s="32">
        <f t="shared" ref="K249" si="606">H249+I249+J249</f>
        <v>874.9</v>
      </c>
      <c r="M249" s="2"/>
      <c r="N249" s="33">
        <f t="shared" ref="N249" si="607">M249*F249</f>
        <v>0</v>
      </c>
      <c r="O249" s="34">
        <f t="shared" si="597"/>
        <v>0</v>
      </c>
      <c r="P249" s="35">
        <f t="shared" ref="P249" si="608">N249*$N$2</f>
        <v>0</v>
      </c>
      <c r="Q249" s="33">
        <f t="shared" ref="Q249" si="609">N249+O249+P249</f>
        <v>0</v>
      </c>
    </row>
    <row r="250" spans="1:17" ht="101.25" x14ac:dyDescent="0.25">
      <c r="A250" s="36"/>
      <c r="B250" s="36"/>
      <c r="C250" s="36"/>
      <c r="D250" s="28" t="s">
        <v>20</v>
      </c>
      <c r="E250" s="36"/>
      <c r="F250" s="36"/>
      <c r="G250" s="36"/>
      <c r="H250" s="36"/>
      <c r="M250" s="37"/>
      <c r="N250" s="38"/>
      <c r="O250" s="38"/>
      <c r="P250" s="38"/>
      <c r="Q250" s="39"/>
    </row>
    <row r="251" spans="1:17" x14ac:dyDescent="0.25">
      <c r="A251" s="26" t="s">
        <v>21</v>
      </c>
      <c r="B251" s="27" t="s">
        <v>11</v>
      </c>
      <c r="C251" s="27" t="s">
        <v>12</v>
      </c>
      <c r="D251" s="28" t="s">
        <v>22</v>
      </c>
      <c r="E251" s="36"/>
      <c r="F251" s="40">
        <v>1</v>
      </c>
      <c r="G251" s="40">
        <v>1009.7</v>
      </c>
      <c r="H251" s="41">
        <f>ROUND(F251*G251,2)</f>
        <v>1009.7</v>
      </c>
      <c r="I251" s="32">
        <f t="shared" si="593"/>
        <v>90.87</v>
      </c>
      <c r="J251" s="32">
        <f t="shared" ref="J251" si="610">H251*0.06</f>
        <v>60.58</v>
      </c>
      <c r="K251" s="32">
        <f t="shared" ref="K251" si="611">H251+I251+J251</f>
        <v>1161.1500000000001</v>
      </c>
      <c r="M251" s="2"/>
      <c r="N251" s="33">
        <f t="shared" ref="N251" si="612">M251*F251</f>
        <v>0</v>
      </c>
      <c r="O251" s="34">
        <f t="shared" si="597"/>
        <v>0</v>
      </c>
      <c r="P251" s="35">
        <f t="shared" ref="P251" si="613">N251*$N$2</f>
        <v>0</v>
      </c>
      <c r="Q251" s="33">
        <f t="shared" ref="Q251" si="614">N251+O251+P251</f>
        <v>0</v>
      </c>
    </row>
    <row r="252" spans="1:17" ht="90" x14ac:dyDescent="0.25">
      <c r="A252" s="36"/>
      <c r="B252" s="36"/>
      <c r="C252" s="36"/>
      <c r="D252" s="28" t="s">
        <v>23</v>
      </c>
      <c r="E252" s="36"/>
      <c r="F252" s="36"/>
      <c r="G252" s="36"/>
      <c r="H252" s="36"/>
      <c r="M252" s="37"/>
      <c r="N252" s="38"/>
      <c r="O252" s="38"/>
      <c r="P252" s="38"/>
      <c r="Q252" s="39"/>
    </row>
    <row r="253" spans="1:17" x14ac:dyDescent="0.25">
      <c r="A253" s="26" t="s">
        <v>76</v>
      </c>
      <c r="B253" s="27" t="s">
        <v>11</v>
      </c>
      <c r="C253" s="27" t="s">
        <v>12</v>
      </c>
      <c r="D253" s="28" t="s">
        <v>77</v>
      </c>
      <c r="E253" s="36"/>
      <c r="F253" s="40">
        <v>1</v>
      </c>
      <c r="G253" s="40">
        <v>1214.0999999999999</v>
      </c>
      <c r="H253" s="41">
        <f>ROUND(F253*G253,2)</f>
        <v>1214.0999999999999</v>
      </c>
      <c r="I253" s="32">
        <f t="shared" si="593"/>
        <v>109.27</v>
      </c>
      <c r="J253" s="32">
        <f t="shared" ref="J253" si="615">H253*0.06</f>
        <v>72.849999999999994</v>
      </c>
      <c r="K253" s="32">
        <f t="shared" ref="K253" si="616">H253+I253+J253</f>
        <v>1396.22</v>
      </c>
      <c r="M253" s="2"/>
      <c r="N253" s="33">
        <f t="shared" ref="N253" si="617">M253*F253</f>
        <v>0</v>
      </c>
      <c r="O253" s="34">
        <f t="shared" si="597"/>
        <v>0</v>
      </c>
      <c r="P253" s="35">
        <f t="shared" ref="P253" si="618">N253*$N$2</f>
        <v>0</v>
      </c>
      <c r="Q253" s="33">
        <f t="shared" ref="Q253" si="619">N253+O253+P253</f>
        <v>0</v>
      </c>
    </row>
    <row r="254" spans="1:17" ht="67.5" x14ac:dyDescent="0.25">
      <c r="A254" s="36"/>
      <c r="B254" s="36"/>
      <c r="C254" s="36"/>
      <c r="D254" s="28" t="s">
        <v>78</v>
      </c>
      <c r="E254" s="36"/>
      <c r="F254" s="36"/>
      <c r="G254" s="36"/>
      <c r="H254" s="36"/>
      <c r="M254" s="37"/>
      <c r="N254" s="38"/>
      <c r="O254" s="38"/>
      <c r="P254" s="38"/>
      <c r="Q254" s="39"/>
    </row>
    <row r="255" spans="1:17" ht="22.5" x14ac:dyDescent="0.25">
      <c r="A255" s="26" t="s">
        <v>112</v>
      </c>
      <c r="B255" s="27" t="s">
        <v>11</v>
      </c>
      <c r="C255" s="27" t="s">
        <v>12</v>
      </c>
      <c r="D255" s="28" t="s">
        <v>113</v>
      </c>
      <c r="E255" s="36"/>
      <c r="F255" s="40">
        <v>1</v>
      </c>
      <c r="G255" s="40">
        <v>203.75</v>
      </c>
      <c r="H255" s="41">
        <f>ROUND(F255*G255,2)</f>
        <v>203.75</v>
      </c>
      <c r="I255" s="32">
        <f t="shared" si="593"/>
        <v>18.34</v>
      </c>
      <c r="J255" s="32">
        <f t="shared" ref="J255" si="620">H255*0.06</f>
        <v>12.23</v>
      </c>
      <c r="K255" s="32">
        <f t="shared" ref="K255" si="621">H255+I255+J255</f>
        <v>234.32</v>
      </c>
      <c r="M255" s="2"/>
      <c r="N255" s="33">
        <f t="shared" ref="N255" si="622">M255*F255</f>
        <v>0</v>
      </c>
      <c r="O255" s="34">
        <f t="shared" si="597"/>
        <v>0</v>
      </c>
      <c r="P255" s="35">
        <f t="shared" ref="P255" si="623">N255*$N$2</f>
        <v>0</v>
      </c>
      <c r="Q255" s="33">
        <f t="shared" ref="Q255" si="624">N255+O255+P255</f>
        <v>0</v>
      </c>
    </row>
    <row r="256" spans="1:17" ht="56.25" x14ac:dyDescent="0.25">
      <c r="A256" s="36"/>
      <c r="B256" s="36"/>
      <c r="C256" s="36"/>
      <c r="D256" s="28" t="s">
        <v>114</v>
      </c>
      <c r="E256" s="36"/>
      <c r="F256" s="36"/>
      <c r="G256" s="36"/>
      <c r="H256" s="36"/>
      <c r="M256" s="37"/>
      <c r="N256" s="38"/>
      <c r="O256" s="38"/>
      <c r="P256" s="38"/>
      <c r="Q256" s="39"/>
    </row>
    <row r="257" spans="1:17" x14ac:dyDescent="0.25">
      <c r="A257" s="26" t="s">
        <v>24</v>
      </c>
      <c r="B257" s="27" t="s">
        <v>11</v>
      </c>
      <c r="C257" s="27" t="s">
        <v>12</v>
      </c>
      <c r="D257" s="28" t="s">
        <v>25</v>
      </c>
      <c r="E257" s="36"/>
      <c r="F257" s="40">
        <v>1</v>
      </c>
      <c r="G257" s="40">
        <v>650.78</v>
      </c>
      <c r="H257" s="41">
        <f>ROUND(F257*G257,2)</f>
        <v>650.78</v>
      </c>
      <c r="I257" s="32">
        <f t="shared" si="593"/>
        <v>58.57</v>
      </c>
      <c r="J257" s="32">
        <f t="shared" ref="J257" si="625">H257*0.06</f>
        <v>39.049999999999997</v>
      </c>
      <c r="K257" s="32">
        <f t="shared" ref="K257" si="626">H257+I257+J257</f>
        <v>748.4</v>
      </c>
      <c r="M257" s="2"/>
      <c r="N257" s="33">
        <f t="shared" ref="N257" si="627">M257*F257</f>
        <v>0</v>
      </c>
      <c r="O257" s="34">
        <f t="shared" si="597"/>
        <v>0</v>
      </c>
      <c r="P257" s="35">
        <f t="shared" ref="P257" si="628">N257*$N$2</f>
        <v>0</v>
      </c>
      <c r="Q257" s="33">
        <f t="shared" ref="Q257" si="629">N257+O257+P257</f>
        <v>0</v>
      </c>
    </row>
    <row r="258" spans="1:17" ht="45" x14ac:dyDescent="0.25">
      <c r="A258" s="36"/>
      <c r="B258" s="36"/>
      <c r="C258" s="36"/>
      <c r="D258" s="28" t="s">
        <v>26</v>
      </c>
      <c r="E258" s="36"/>
      <c r="F258" s="36"/>
      <c r="G258" s="36"/>
      <c r="H258" s="36"/>
      <c r="M258" s="37"/>
      <c r="N258" s="38"/>
      <c r="O258" s="38"/>
      <c r="P258" s="38"/>
      <c r="Q258" s="39"/>
    </row>
    <row r="259" spans="1:17" ht="22.5" x14ac:dyDescent="0.25">
      <c r="A259" s="26" t="s">
        <v>27</v>
      </c>
      <c r="B259" s="27" t="s">
        <v>11</v>
      </c>
      <c r="C259" s="27" t="s">
        <v>12</v>
      </c>
      <c r="D259" s="28" t="s">
        <v>28</v>
      </c>
      <c r="E259" s="36"/>
      <c r="F259" s="40">
        <v>1</v>
      </c>
      <c r="G259" s="40">
        <v>1935.46</v>
      </c>
      <c r="H259" s="41">
        <f>ROUND(F259*G259,2)</f>
        <v>1935.46</v>
      </c>
      <c r="I259" s="32">
        <f t="shared" si="593"/>
        <v>174.19</v>
      </c>
      <c r="J259" s="32">
        <f t="shared" ref="J259" si="630">H259*0.06</f>
        <v>116.13</v>
      </c>
      <c r="K259" s="32">
        <f t="shared" ref="K259" si="631">H259+I259+J259</f>
        <v>2225.7800000000002</v>
      </c>
      <c r="M259" s="2"/>
      <c r="N259" s="33">
        <f t="shared" ref="N259" si="632">M259*F259</f>
        <v>0</v>
      </c>
      <c r="O259" s="34">
        <f t="shared" si="597"/>
        <v>0</v>
      </c>
      <c r="P259" s="35">
        <f t="shared" ref="P259" si="633">N259*$N$2</f>
        <v>0</v>
      </c>
      <c r="Q259" s="33">
        <f t="shared" ref="Q259" si="634">N259+O259+P259</f>
        <v>0</v>
      </c>
    </row>
    <row r="260" spans="1:17" ht="101.25" x14ac:dyDescent="0.25">
      <c r="A260" s="36"/>
      <c r="B260" s="36"/>
      <c r="C260" s="36"/>
      <c r="D260" s="28" t="s">
        <v>29</v>
      </c>
      <c r="E260" s="36"/>
      <c r="F260" s="36"/>
      <c r="G260" s="36"/>
      <c r="H260" s="36"/>
      <c r="M260" s="37"/>
      <c r="N260" s="38"/>
      <c r="O260" s="38"/>
      <c r="P260" s="38"/>
      <c r="Q260" s="39"/>
    </row>
    <row r="261" spans="1:17" x14ac:dyDescent="0.25">
      <c r="A261" s="26" t="s">
        <v>30</v>
      </c>
      <c r="B261" s="27" t="s">
        <v>11</v>
      </c>
      <c r="C261" s="27" t="s">
        <v>12</v>
      </c>
      <c r="D261" s="28" t="s">
        <v>31</v>
      </c>
      <c r="E261" s="36"/>
      <c r="F261" s="40">
        <v>1</v>
      </c>
      <c r="G261" s="40">
        <v>349.34</v>
      </c>
      <c r="H261" s="41">
        <f>ROUND(F261*G261,2)</f>
        <v>349.34</v>
      </c>
      <c r="I261" s="32">
        <f t="shared" si="593"/>
        <v>31.44</v>
      </c>
      <c r="J261" s="32">
        <f t="shared" ref="J261" si="635">H261*0.06</f>
        <v>20.96</v>
      </c>
      <c r="K261" s="32">
        <f t="shared" ref="K261" si="636">H261+I261+J261</f>
        <v>401.74</v>
      </c>
      <c r="M261" s="2"/>
      <c r="N261" s="33">
        <f t="shared" ref="N261" si="637">M261*F261</f>
        <v>0</v>
      </c>
      <c r="O261" s="34">
        <f t="shared" si="597"/>
        <v>0</v>
      </c>
      <c r="P261" s="35">
        <f t="shared" ref="P261" si="638">N261*$N$2</f>
        <v>0</v>
      </c>
      <c r="Q261" s="33">
        <f t="shared" ref="Q261" si="639">N261+O261+P261</f>
        <v>0</v>
      </c>
    </row>
    <row r="262" spans="1:17" ht="78.75" x14ac:dyDescent="0.25">
      <c r="A262" s="36"/>
      <c r="B262" s="36"/>
      <c r="C262" s="36"/>
      <c r="D262" s="28" t="s">
        <v>32</v>
      </c>
      <c r="E262" s="36"/>
      <c r="F262" s="36"/>
      <c r="G262" s="36"/>
      <c r="H262" s="36"/>
      <c r="M262" s="37"/>
      <c r="N262" s="38"/>
      <c r="O262" s="38"/>
      <c r="P262" s="38"/>
      <c r="Q262" s="39"/>
    </row>
    <row r="263" spans="1:17" ht="22.5" x14ac:dyDescent="0.25">
      <c r="A263" s="26" t="s">
        <v>33</v>
      </c>
      <c r="B263" s="27" t="s">
        <v>11</v>
      </c>
      <c r="C263" s="27" t="s">
        <v>12</v>
      </c>
      <c r="D263" s="28" t="s">
        <v>34</v>
      </c>
      <c r="E263" s="36"/>
      <c r="F263" s="40">
        <v>1</v>
      </c>
      <c r="G263" s="40">
        <v>662.4</v>
      </c>
      <c r="H263" s="41">
        <f>ROUND(F263*G263,2)</f>
        <v>662.4</v>
      </c>
      <c r="I263" s="32">
        <f t="shared" si="593"/>
        <v>59.62</v>
      </c>
      <c r="J263" s="32">
        <f t="shared" ref="J263" si="640">H263*0.06</f>
        <v>39.74</v>
      </c>
      <c r="K263" s="32">
        <f t="shared" ref="K263" si="641">H263+I263+J263</f>
        <v>761.76</v>
      </c>
      <c r="M263" s="2"/>
      <c r="N263" s="33">
        <f t="shared" ref="N263" si="642">M263*F263</f>
        <v>0</v>
      </c>
      <c r="O263" s="34">
        <f t="shared" si="597"/>
        <v>0</v>
      </c>
      <c r="P263" s="35">
        <f t="shared" ref="P263" si="643">N263*$N$2</f>
        <v>0</v>
      </c>
      <c r="Q263" s="33">
        <f t="shared" ref="Q263" si="644">N263+O263+P263</f>
        <v>0</v>
      </c>
    </row>
    <row r="264" spans="1:17" ht="146.25" x14ac:dyDescent="0.25">
      <c r="A264" s="36"/>
      <c r="B264" s="36"/>
      <c r="C264" s="36"/>
      <c r="D264" s="28" t="s">
        <v>35</v>
      </c>
      <c r="E264" s="36"/>
      <c r="F264" s="36"/>
      <c r="G264" s="36"/>
      <c r="H264" s="36"/>
      <c r="M264" s="37"/>
      <c r="N264" s="38"/>
      <c r="O264" s="38"/>
      <c r="P264" s="38"/>
      <c r="Q264" s="39"/>
    </row>
    <row r="265" spans="1:17" x14ac:dyDescent="0.25">
      <c r="A265" s="26" t="s">
        <v>115</v>
      </c>
      <c r="B265" s="27" t="s">
        <v>11</v>
      </c>
      <c r="C265" s="27" t="s">
        <v>12</v>
      </c>
      <c r="D265" s="28" t="s">
        <v>116</v>
      </c>
      <c r="E265" s="36"/>
      <c r="F265" s="40">
        <v>1</v>
      </c>
      <c r="G265" s="40">
        <v>3278</v>
      </c>
      <c r="H265" s="41">
        <f>ROUND(F265*G265,2)</f>
        <v>3278</v>
      </c>
      <c r="I265" s="32">
        <f t="shared" ref="I265:I288" si="645">0.09*H265</f>
        <v>295.02</v>
      </c>
      <c r="J265" s="32">
        <f t="shared" ref="J265" si="646">H265*0.06</f>
        <v>196.68</v>
      </c>
      <c r="K265" s="32">
        <f t="shared" ref="K265" si="647">H265+I265+J265</f>
        <v>3769.7</v>
      </c>
      <c r="M265" s="2"/>
      <c r="N265" s="33">
        <f t="shared" ref="N265" si="648">M265*F265</f>
        <v>0</v>
      </c>
      <c r="O265" s="34">
        <f t="shared" ref="O265:O288" si="649">N265*$N$1</f>
        <v>0</v>
      </c>
      <c r="P265" s="35">
        <f t="shared" ref="P265" si="650">N265*$N$2</f>
        <v>0</v>
      </c>
      <c r="Q265" s="33">
        <f t="shared" ref="Q265" si="651">N265+O265+P265</f>
        <v>0</v>
      </c>
    </row>
    <row r="266" spans="1:17" x14ac:dyDescent="0.25">
      <c r="A266" s="26" t="s">
        <v>39</v>
      </c>
      <c r="B266" s="27" t="s">
        <v>11</v>
      </c>
      <c r="C266" s="27" t="s">
        <v>12</v>
      </c>
      <c r="D266" s="28" t="s">
        <v>40</v>
      </c>
      <c r="E266" s="36"/>
      <c r="F266" s="40">
        <v>2</v>
      </c>
      <c r="G266" s="40">
        <v>161.30000000000001</v>
      </c>
      <c r="H266" s="41">
        <f>ROUND(F266*G266,2)</f>
        <v>322.60000000000002</v>
      </c>
      <c r="I266" s="32">
        <f t="shared" si="645"/>
        <v>29.03</v>
      </c>
      <c r="J266" s="32">
        <f t="shared" ref="J266" si="652">H266*0.06</f>
        <v>19.36</v>
      </c>
      <c r="K266" s="32">
        <f t="shared" ref="K266" si="653">H266+I266+J266</f>
        <v>370.99</v>
      </c>
      <c r="M266" s="2"/>
      <c r="N266" s="33">
        <f t="shared" ref="N266" si="654">M266*F266</f>
        <v>0</v>
      </c>
      <c r="O266" s="34">
        <f t="shared" si="649"/>
        <v>0</v>
      </c>
      <c r="P266" s="35">
        <f t="shared" ref="P266" si="655">N266*$N$2</f>
        <v>0</v>
      </c>
      <c r="Q266" s="33">
        <f t="shared" ref="Q266" si="656">N266+O266+P266</f>
        <v>0</v>
      </c>
    </row>
    <row r="267" spans="1:17" ht="90" x14ac:dyDescent="0.25">
      <c r="A267" s="36"/>
      <c r="B267" s="36"/>
      <c r="C267" s="36"/>
      <c r="D267" s="28" t="s">
        <v>41</v>
      </c>
      <c r="E267" s="36"/>
      <c r="F267" s="36"/>
      <c r="G267" s="36"/>
      <c r="H267" s="36"/>
      <c r="M267" s="37"/>
      <c r="N267" s="38"/>
      <c r="O267" s="38"/>
      <c r="P267" s="38"/>
      <c r="Q267" s="39"/>
    </row>
    <row r="268" spans="1:17" x14ac:dyDescent="0.25">
      <c r="A268" s="26" t="s">
        <v>42</v>
      </c>
      <c r="B268" s="27" t="s">
        <v>11</v>
      </c>
      <c r="C268" s="27" t="s">
        <v>12</v>
      </c>
      <c r="D268" s="28" t="s">
        <v>43</v>
      </c>
      <c r="E268" s="36"/>
      <c r="F268" s="40">
        <v>2</v>
      </c>
      <c r="G268" s="40">
        <v>182.02</v>
      </c>
      <c r="H268" s="41">
        <f>ROUND(F268*G268,2)</f>
        <v>364.04</v>
      </c>
      <c r="I268" s="32">
        <f t="shared" si="645"/>
        <v>32.76</v>
      </c>
      <c r="J268" s="32">
        <f t="shared" ref="J268" si="657">H268*0.06</f>
        <v>21.84</v>
      </c>
      <c r="K268" s="32">
        <f t="shared" ref="K268" si="658">H268+I268+J268</f>
        <v>418.64</v>
      </c>
      <c r="M268" s="2"/>
      <c r="N268" s="33">
        <f t="shared" ref="N268" si="659">M268*F268</f>
        <v>0</v>
      </c>
      <c r="O268" s="34">
        <f t="shared" si="649"/>
        <v>0</v>
      </c>
      <c r="P268" s="35">
        <f t="shared" ref="P268" si="660">N268*$N$2</f>
        <v>0</v>
      </c>
      <c r="Q268" s="33">
        <f t="shared" ref="Q268" si="661">N268+O268+P268</f>
        <v>0</v>
      </c>
    </row>
    <row r="269" spans="1:17" ht="101.25" x14ac:dyDescent="0.25">
      <c r="A269" s="36"/>
      <c r="B269" s="36"/>
      <c r="C269" s="36"/>
      <c r="D269" s="28" t="s">
        <v>44</v>
      </c>
      <c r="E269" s="36"/>
      <c r="F269" s="36"/>
      <c r="G269" s="36"/>
      <c r="H269" s="36"/>
      <c r="M269" s="37"/>
      <c r="N269" s="38"/>
      <c r="O269" s="38"/>
      <c r="P269" s="38"/>
      <c r="Q269" s="39"/>
    </row>
    <row r="270" spans="1:17" ht="22.5" x14ac:dyDescent="0.25">
      <c r="A270" s="26" t="s">
        <v>45</v>
      </c>
      <c r="B270" s="27" t="s">
        <v>11</v>
      </c>
      <c r="C270" s="27" t="s">
        <v>12</v>
      </c>
      <c r="D270" s="28" t="s">
        <v>46</v>
      </c>
      <c r="E270" s="36"/>
      <c r="F270" s="40">
        <v>1</v>
      </c>
      <c r="G270" s="40">
        <v>930.38</v>
      </c>
      <c r="H270" s="41">
        <f>ROUND(F270*G270,2)</f>
        <v>930.38</v>
      </c>
      <c r="I270" s="32">
        <f t="shared" si="645"/>
        <v>83.73</v>
      </c>
      <c r="J270" s="32">
        <f t="shared" ref="J270" si="662">H270*0.06</f>
        <v>55.82</v>
      </c>
      <c r="K270" s="32">
        <f t="shared" ref="K270" si="663">H270+I270+J270</f>
        <v>1069.93</v>
      </c>
      <c r="M270" s="2"/>
      <c r="N270" s="33">
        <f t="shared" ref="N270" si="664">M270*F270</f>
        <v>0</v>
      </c>
      <c r="O270" s="34">
        <f t="shared" si="649"/>
        <v>0</v>
      </c>
      <c r="P270" s="35">
        <f t="shared" ref="P270" si="665">N270*$N$2</f>
        <v>0</v>
      </c>
      <c r="Q270" s="33">
        <f t="shared" ref="Q270" si="666">N270+O270+P270</f>
        <v>0</v>
      </c>
    </row>
    <row r="271" spans="1:17" ht="67.5" x14ac:dyDescent="0.25">
      <c r="A271" s="36"/>
      <c r="B271" s="36"/>
      <c r="C271" s="36"/>
      <c r="D271" s="28" t="s">
        <v>47</v>
      </c>
      <c r="E271" s="36"/>
      <c r="F271" s="36"/>
      <c r="G271" s="36"/>
      <c r="H271" s="36"/>
      <c r="M271" s="37"/>
      <c r="N271" s="38"/>
      <c r="O271" s="38"/>
      <c r="P271" s="38"/>
      <c r="Q271" s="39"/>
    </row>
    <row r="272" spans="1:17" x14ac:dyDescent="0.25">
      <c r="A272" s="26" t="s">
        <v>48</v>
      </c>
      <c r="B272" s="27" t="s">
        <v>11</v>
      </c>
      <c r="C272" s="27" t="s">
        <v>12</v>
      </c>
      <c r="D272" s="28" t="s">
        <v>49</v>
      </c>
      <c r="E272" s="36"/>
      <c r="F272" s="40">
        <v>1</v>
      </c>
      <c r="G272" s="40">
        <v>631.46</v>
      </c>
      <c r="H272" s="41">
        <f>ROUND(F272*G272,2)</f>
        <v>631.46</v>
      </c>
      <c r="I272" s="32">
        <f t="shared" si="645"/>
        <v>56.83</v>
      </c>
      <c r="J272" s="32">
        <f t="shared" ref="J272" si="667">H272*0.06</f>
        <v>37.89</v>
      </c>
      <c r="K272" s="32">
        <f t="shared" ref="K272" si="668">H272+I272+J272</f>
        <v>726.18</v>
      </c>
      <c r="M272" s="2"/>
      <c r="N272" s="33">
        <f t="shared" ref="N272" si="669">M272*F272</f>
        <v>0</v>
      </c>
      <c r="O272" s="34">
        <f t="shared" si="649"/>
        <v>0</v>
      </c>
      <c r="P272" s="35">
        <f t="shared" ref="P272" si="670">N272*$N$2</f>
        <v>0</v>
      </c>
      <c r="Q272" s="33">
        <f t="shared" ref="Q272" si="671">N272+O272+P272</f>
        <v>0</v>
      </c>
    </row>
    <row r="273" spans="1:17" ht="135" x14ac:dyDescent="0.25">
      <c r="A273" s="36"/>
      <c r="B273" s="36"/>
      <c r="C273" s="36"/>
      <c r="D273" s="28" t="s">
        <v>50</v>
      </c>
      <c r="E273" s="36"/>
      <c r="F273" s="36"/>
      <c r="G273" s="36"/>
      <c r="H273" s="36"/>
      <c r="M273" s="37"/>
      <c r="N273" s="38"/>
      <c r="O273" s="38"/>
      <c r="P273" s="38"/>
      <c r="Q273" s="39"/>
    </row>
    <row r="274" spans="1:17" x14ac:dyDescent="0.25">
      <c r="A274" s="26" t="s">
        <v>51</v>
      </c>
      <c r="B274" s="27" t="s">
        <v>11</v>
      </c>
      <c r="C274" s="27" t="s">
        <v>12</v>
      </c>
      <c r="D274" s="28" t="s">
        <v>52</v>
      </c>
      <c r="E274" s="36"/>
      <c r="F274" s="40">
        <v>1</v>
      </c>
      <c r="G274" s="40">
        <v>12830.48</v>
      </c>
      <c r="H274" s="41">
        <f>ROUND(F274*G274,2)</f>
        <v>12830.48</v>
      </c>
      <c r="I274" s="32">
        <f t="shared" si="645"/>
        <v>1154.74</v>
      </c>
      <c r="J274" s="32">
        <f t="shared" ref="J274" si="672">H274*0.06</f>
        <v>769.83</v>
      </c>
      <c r="K274" s="32">
        <f t="shared" ref="K274" si="673">H274+I274+J274</f>
        <v>14755.05</v>
      </c>
      <c r="M274" s="2"/>
      <c r="N274" s="33">
        <f t="shared" ref="N274" si="674">M274*F274</f>
        <v>0</v>
      </c>
      <c r="O274" s="34">
        <f t="shared" si="649"/>
        <v>0</v>
      </c>
      <c r="P274" s="35">
        <f t="shared" ref="P274" si="675">N274*$N$2</f>
        <v>0</v>
      </c>
      <c r="Q274" s="33">
        <f t="shared" ref="Q274" si="676">N274+O274+P274</f>
        <v>0</v>
      </c>
    </row>
    <row r="275" spans="1:17" ht="236.25" x14ac:dyDescent="0.25">
      <c r="A275" s="36"/>
      <c r="B275" s="36"/>
      <c r="C275" s="36"/>
      <c r="D275" s="28" t="s">
        <v>53</v>
      </c>
      <c r="E275" s="36"/>
      <c r="F275" s="36"/>
      <c r="G275" s="36"/>
      <c r="H275" s="36"/>
      <c r="M275" s="37"/>
      <c r="N275" s="38"/>
      <c r="O275" s="38"/>
      <c r="P275" s="38"/>
      <c r="Q275" s="39"/>
    </row>
    <row r="276" spans="1:17" x14ac:dyDescent="0.25">
      <c r="A276" s="26" t="s">
        <v>54</v>
      </c>
      <c r="B276" s="27" t="s">
        <v>11</v>
      </c>
      <c r="C276" s="27" t="s">
        <v>55</v>
      </c>
      <c r="D276" s="28" t="s">
        <v>56</v>
      </c>
      <c r="E276" s="36"/>
      <c r="F276" s="40">
        <v>180</v>
      </c>
      <c r="G276" s="40">
        <v>13.55</v>
      </c>
      <c r="H276" s="41">
        <f>ROUND(F276*G276,2)</f>
        <v>2439</v>
      </c>
      <c r="I276" s="32">
        <f t="shared" si="645"/>
        <v>219.51</v>
      </c>
      <c r="J276" s="32">
        <f t="shared" ref="J276" si="677">H276*0.06</f>
        <v>146.34</v>
      </c>
      <c r="K276" s="32">
        <f t="shared" ref="K276" si="678">H276+I276+J276</f>
        <v>2804.85</v>
      </c>
      <c r="M276" s="2"/>
      <c r="N276" s="33">
        <f t="shared" ref="N276" si="679">M276*F276</f>
        <v>0</v>
      </c>
      <c r="O276" s="34">
        <f t="shared" si="649"/>
        <v>0</v>
      </c>
      <c r="P276" s="35">
        <f t="shared" ref="P276" si="680">N276*$N$2</f>
        <v>0</v>
      </c>
      <c r="Q276" s="33">
        <f t="shared" ref="Q276" si="681">N276+O276+P276</f>
        <v>0</v>
      </c>
    </row>
    <row r="277" spans="1:17" ht="135" x14ac:dyDescent="0.25">
      <c r="A277" s="36"/>
      <c r="B277" s="36"/>
      <c r="C277" s="36"/>
      <c r="D277" s="28" t="s">
        <v>57</v>
      </c>
      <c r="E277" s="36"/>
      <c r="F277" s="36"/>
      <c r="G277" s="36"/>
      <c r="H277" s="36"/>
      <c r="M277" s="37"/>
      <c r="N277" s="38"/>
      <c r="O277" s="38"/>
      <c r="P277" s="38"/>
      <c r="Q277" s="39"/>
    </row>
    <row r="278" spans="1:17" x14ac:dyDescent="0.25">
      <c r="A278" s="26" t="s">
        <v>58</v>
      </c>
      <c r="B278" s="27" t="s">
        <v>11</v>
      </c>
      <c r="C278" s="27" t="s">
        <v>12</v>
      </c>
      <c r="D278" s="28" t="s">
        <v>59</v>
      </c>
      <c r="E278" s="36"/>
      <c r="F278" s="40">
        <v>1</v>
      </c>
      <c r="G278" s="40">
        <v>1561.6</v>
      </c>
      <c r="H278" s="41">
        <f>ROUND(F278*G278,2)</f>
        <v>1561.6</v>
      </c>
      <c r="I278" s="32">
        <f t="shared" si="645"/>
        <v>140.54</v>
      </c>
      <c r="J278" s="32">
        <f t="shared" ref="J278" si="682">H278*0.06</f>
        <v>93.7</v>
      </c>
      <c r="K278" s="32">
        <f t="shared" ref="K278" si="683">H278+I278+J278</f>
        <v>1795.84</v>
      </c>
      <c r="M278" s="2"/>
      <c r="N278" s="33">
        <f t="shared" ref="N278" si="684">M278*F278</f>
        <v>0</v>
      </c>
      <c r="O278" s="34">
        <f t="shared" si="649"/>
        <v>0</v>
      </c>
      <c r="P278" s="35">
        <f t="shared" ref="P278" si="685">N278*$N$2</f>
        <v>0</v>
      </c>
      <c r="Q278" s="33">
        <f t="shared" ref="Q278" si="686">N278+O278+P278</f>
        <v>0</v>
      </c>
    </row>
    <row r="279" spans="1:17" ht="78.75" x14ac:dyDescent="0.25">
      <c r="A279" s="36"/>
      <c r="B279" s="36"/>
      <c r="C279" s="36"/>
      <c r="D279" s="28" t="s">
        <v>60</v>
      </c>
      <c r="E279" s="36"/>
      <c r="F279" s="36"/>
      <c r="G279" s="36"/>
      <c r="H279" s="36"/>
      <c r="M279" s="37"/>
      <c r="N279" s="38"/>
      <c r="O279" s="38"/>
      <c r="P279" s="38"/>
      <c r="Q279" s="39"/>
    </row>
    <row r="280" spans="1:17" x14ac:dyDescent="0.25">
      <c r="A280" s="26" t="s">
        <v>61</v>
      </c>
      <c r="B280" s="27" t="s">
        <v>11</v>
      </c>
      <c r="C280" s="27" t="s">
        <v>55</v>
      </c>
      <c r="D280" s="28" t="s">
        <v>62</v>
      </c>
      <c r="E280" s="36"/>
      <c r="F280" s="40">
        <v>180</v>
      </c>
      <c r="G280" s="40">
        <v>4.5199999999999996</v>
      </c>
      <c r="H280" s="41">
        <f>ROUND(F280*G280,2)</f>
        <v>813.6</v>
      </c>
      <c r="I280" s="32">
        <f t="shared" si="645"/>
        <v>73.22</v>
      </c>
      <c r="J280" s="32">
        <f t="shared" ref="J280" si="687">H280*0.06</f>
        <v>48.82</v>
      </c>
      <c r="K280" s="32">
        <f t="shared" ref="K280" si="688">H280+I280+J280</f>
        <v>935.64</v>
      </c>
      <c r="M280" s="2"/>
      <c r="N280" s="33">
        <f t="shared" ref="N280" si="689">M280*F280</f>
        <v>0</v>
      </c>
      <c r="O280" s="34">
        <f t="shared" si="649"/>
        <v>0</v>
      </c>
      <c r="P280" s="35">
        <f t="shared" ref="P280" si="690">N280*$N$2</f>
        <v>0</v>
      </c>
      <c r="Q280" s="33">
        <f t="shared" ref="Q280" si="691">N280+O280+P280</f>
        <v>0</v>
      </c>
    </row>
    <row r="281" spans="1:17" ht="67.5" x14ac:dyDescent="0.25">
      <c r="A281" s="36"/>
      <c r="B281" s="36"/>
      <c r="C281" s="36"/>
      <c r="D281" s="28" t="s">
        <v>63</v>
      </c>
      <c r="E281" s="36"/>
      <c r="F281" s="36"/>
      <c r="G281" s="36"/>
      <c r="H281" s="36"/>
      <c r="M281" s="37"/>
      <c r="N281" s="38"/>
      <c r="O281" s="38"/>
      <c r="P281" s="38"/>
      <c r="Q281" s="39"/>
    </row>
    <row r="282" spans="1:17" x14ac:dyDescent="0.25">
      <c r="A282" s="26" t="s">
        <v>64</v>
      </c>
      <c r="B282" s="27" t="s">
        <v>11</v>
      </c>
      <c r="C282" s="27" t="s">
        <v>12</v>
      </c>
      <c r="D282" s="28" t="s">
        <v>65</v>
      </c>
      <c r="E282" s="36"/>
      <c r="F282" s="40">
        <v>1</v>
      </c>
      <c r="G282" s="40">
        <v>852.8</v>
      </c>
      <c r="H282" s="41">
        <f>ROUND(F282*G282,2)</f>
        <v>852.8</v>
      </c>
      <c r="I282" s="32">
        <f t="shared" si="645"/>
        <v>76.75</v>
      </c>
      <c r="J282" s="32">
        <f t="shared" ref="J282" si="692">H282*0.06</f>
        <v>51.17</v>
      </c>
      <c r="K282" s="32">
        <f t="shared" ref="K282" si="693">H282+I282+J282</f>
        <v>980.72</v>
      </c>
      <c r="M282" s="2"/>
      <c r="N282" s="33">
        <f t="shared" ref="N282" si="694">M282*F282</f>
        <v>0</v>
      </c>
      <c r="O282" s="34">
        <f t="shared" si="649"/>
        <v>0</v>
      </c>
      <c r="P282" s="35">
        <f t="shared" ref="P282" si="695">N282*$N$2</f>
        <v>0</v>
      </c>
      <c r="Q282" s="33">
        <f t="shared" ref="Q282" si="696">N282+O282+P282</f>
        <v>0</v>
      </c>
    </row>
    <row r="283" spans="1:17" ht="33.75" x14ac:dyDescent="0.25">
      <c r="A283" s="36"/>
      <c r="B283" s="36"/>
      <c r="C283" s="36"/>
      <c r="D283" s="28" t="s">
        <v>66</v>
      </c>
      <c r="E283" s="36"/>
      <c r="F283" s="36"/>
      <c r="G283" s="36"/>
      <c r="H283" s="36"/>
      <c r="M283" s="37"/>
      <c r="N283" s="38"/>
      <c r="O283" s="38"/>
      <c r="P283" s="38"/>
      <c r="Q283" s="39"/>
    </row>
    <row r="284" spans="1:17" x14ac:dyDescent="0.25">
      <c r="A284" s="26" t="s">
        <v>67</v>
      </c>
      <c r="B284" s="27" t="s">
        <v>11</v>
      </c>
      <c r="C284" s="27" t="s">
        <v>12</v>
      </c>
      <c r="D284" s="28" t="s">
        <v>68</v>
      </c>
      <c r="E284" s="36"/>
      <c r="F284" s="40">
        <v>1</v>
      </c>
      <c r="G284" s="40">
        <v>476</v>
      </c>
      <c r="H284" s="41">
        <f>ROUND(F284*G284,2)</f>
        <v>476</v>
      </c>
      <c r="I284" s="32">
        <f t="shared" si="645"/>
        <v>42.84</v>
      </c>
      <c r="J284" s="32">
        <f t="shared" ref="J284" si="697">H284*0.06</f>
        <v>28.56</v>
      </c>
      <c r="K284" s="32">
        <f t="shared" ref="K284" si="698">H284+I284+J284</f>
        <v>547.4</v>
      </c>
      <c r="M284" s="2"/>
      <c r="N284" s="33">
        <f t="shared" ref="N284" si="699">M284*F284</f>
        <v>0</v>
      </c>
      <c r="O284" s="34">
        <f t="shared" si="649"/>
        <v>0</v>
      </c>
      <c r="P284" s="35">
        <f t="shared" ref="P284" si="700">N284*$N$2</f>
        <v>0</v>
      </c>
      <c r="Q284" s="33">
        <f t="shared" ref="Q284" si="701">N284+O284+P284</f>
        <v>0</v>
      </c>
    </row>
    <row r="285" spans="1:17" ht="90" x14ac:dyDescent="0.25">
      <c r="A285" s="36"/>
      <c r="B285" s="36"/>
      <c r="C285" s="36"/>
      <c r="D285" s="28" t="s">
        <v>69</v>
      </c>
      <c r="E285" s="36"/>
      <c r="F285" s="36"/>
      <c r="G285" s="36"/>
      <c r="H285" s="36"/>
      <c r="M285" s="37"/>
      <c r="N285" s="38"/>
      <c r="O285" s="38"/>
      <c r="P285" s="38"/>
      <c r="Q285" s="39"/>
    </row>
    <row r="286" spans="1:17" ht="22.5" x14ac:dyDescent="0.25">
      <c r="A286" s="26" t="s">
        <v>97</v>
      </c>
      <c r="B286" s="27" t="s">
        <v>11</v>
      </c>
      <c r="C286" s="27" t="s">
        <v>12</v>
      </c>
      <c r="D286" s="28" t="s">
        <v>98</v>
      </c>
      <c r="E286" s="36"/>
      <c r="F286" s="40">
        <v>1</v>
      </c>
      <c r="G286" s="40">
        <v>2695</v>
      </c>
      <c r="H286" s="41">
        <f>ROUND(F286*G286,2)</f>
        <v>2695</v>
      </c>
      <c r="I286" s="32">
        <f t="shared" si="645"/>
        <v>242.55</v>
      </c>
      <c r="J286" s="32">
        <f t="shared" ref="J286" si="702">H286*0.06</f>
        <v>161.69999999999999</v>
      </c>
      <c r="K286" s="32">
        <f t="shared" ref="K286" si="703">H286+I286+J286</f>
        <v>3099.25</v>
      </c>
      <c r="M286" s="2"/>
      <c r="N286" s="33">
        <f t="shared" ref="N286" si="704">M286*F286</f>
        <v>0</v>
      </c>
      <c r="O286" s="34">
        <f t="shared" si="649"/>
        <v>0</v>
      </c>
      <c r="P286" s="35">
        <f t="shared" ref="P286" si="705">N286*$N$2</f>
        <v>0</v>
      </c>
      <c r="Q286" s="33">
        <f t="shared" ref="Q286" si="706">N286+O286+P286</f>
        <v>0</v>
      </c>
    </row>
    <row r="287" spans="1:17" ht="112.5" x14ac:dyDescent="0.25">
      <c r="A287" s="36"/>
      <c r="B287" s="36"/>
      <c r="C287" s="36"/>
      <c r="D287" s="28" t="s">
        <v>99</v>
      </c>
      <c r="E287" s="36"/>
      <c r="F287" s="36"/>
      <c r="G287" s="36"/>
      <c r="H287" s="36"/>
      <c r="M287" s="37"/>
      <c r="N287" s="38"/>
      <c r="O287" s="38"/>
      <c r="P287" s="38"/>
      <c r="Q287" s="39"/>
    </row>
    <row r="288" spans="1:17" x14ac:dyDescent="0.25">
      <c r="A288" s="26" t="s">
        <v>70</v>
      </c>
      <c r="B288" s="27" t="s">
        <v>11</v>
      </c>
      <c r="C288" s="27" t="s">
        <v>71</v>
      </c>
      <c r="D288" s="28" t="s">
        <v>72</v>
      </c>
      <c r="E288" s="36"/>
      <c r="F288" s="40">
        <v>16</v>
      </c>
      <c r="G288" s="40">
        <v>44</v>
      </c>
      <c r="H288" s="41">
        <f>ROUND(F288*G288,2)</f>
        <v>704</v>
      </c>
      <c r="I288" s="32">
        <f t="shared" si="645"/>
        <v>63.36</v>
      </c>
      <c r="J288" s="32">
        <f t="shared" ref="J288" si="707">H288*0.06</f>
        <v>42.24</v>
      </c>
      <c r="K288" s="32">
        <f t="shared" ref="K288" si="708">H288+I288+J288</f>
        <v>809.6</v>
      </c>
      <c r="M288" s="2"/>
      <c r="N288" s="33">
        <f t="shared" ref="N288" si="709">M288*F288</f>
        <v>0</v>
      </c>
      <c r="O288" s="34">
        <f t="shared" si="649"/>
        <v>0</v>
      </c>
      <c r="P288" s="35">
        <f t="shared" ref="P288" si="710">N288*$N$2</f>
        <v>0</v>
      </c>
      <c r="Q288" s="33">
        <f t="shared" ref="Q288" si="711">N288+O288+P288</f>
        <v>0</v>
      </c>
    </row>
    <row r="289" spans="1:17" x14ac:dyDescent="0.25">
      <c r="A289" s="36"/>
      <c r="B289" s="36"/>
      <c r="C289" s="36"/>
      <c r="D289" s="43"/>
      <c r="E289" s="44" t="s">
        <v>117</v>
      </c>
      <c r="F289" s="45"/>
      <c r="G289" s="46"/>
      <c r="H289" s="46">
        <f>SUM(H245:H288)</f>
        <v>39205.69</v>
      </c>
      <c r="K289" s="46">
        <f>SUM(K245:K288)</f>
        <v>45086.54</v>
      </c>
      <c r="N289" s="42">
        <f>SUM(N245:N288)</f>
        <v>0</v>
      </c>
      <c r="Q289" s="42">
        <f>SUM(Q245:Q288)</f>
        <v>0</v>
      </c>
    </row>
    <row r="290" spans="1:17" ht="0.95" customHeight="1" x14ac:dyDescent="0.25">
      <c r="A290" s="47"/>
      <c r="B290" s="47"/>
      <c r="C290" s="47"/>
      <c r="D290" s="48"/>
      <c r="E290" s="47"/>
      <c r="F290" s="47"/>
      <c r="G290" s="47"/>
      <c r="H290" s="47"/>
    </row>
    <row r="291" spans="1:17" x14ac:dyDescent="0.25">
      <c r="A291" s="18" t="s">
        <v>118</v>
      </c>
      <c r="B291" s="18" t="s">
        <v>7</v>
      </c>
      <c r="C291" s="18" t="s">
        <v>8</v>
      </c>
      <c r="D291" s="19" t="s">
        <v>119</v>
      </c>
      <c r="E291" s="20"/>
      <c r="F291" s="22"/>
      <c r="G291" s="22"/>
      <c r="H291" s="22"/>
      <c r="I291" s="22"/>
      <c r="J291" s="22"/>
      <c r="K291" s="22"/>
    </row>
    <row r="292" spans="1:17" x14ac:dyDescent="0.25">
      <c r="A292" s="26" t="s">
        <v>10</v>
      </c>
      <c r="B292" s="27" t="s">
        <v>11</v>
      </c>
      <c r="C292" s="27" t="s">
        <v>12</v>
      </c>
      <c r="D292" s="28" t="s">
        <v>13</v>
      </c>
      <c r="E292" s="36"/>
      <c r="F292" s="40">
        <v>14</v>
      </c>
      <c r="G292" s="40">
        <v>208.68</v>
      </c>
      <c r="H292" s="41">
        <f>ROUND(F292*G292,2)</f>
        <v>2921.52</v>
      </c>
      <c r="I292" s="32">
        <f t="shared" ref="I292:I304" si="712">0.09*H292</f>
        <v>262.94</v>
      </c>
      <c r="J292" s="32">
        <f t="shared" ref="J292" si="713">H292*0.06</f>
        <v>175.29</v>
      </c>
      <c r="K292" s="32">
        <f t="shared" ref="K292" si="714">H292+I292+J292</f>
        <v>3359.75</v>
      </c>
      <c r="M292" s="2"/>
      <c r="N292" s="33">
        <f t="shared" ref="N292" si="715">M292*F292</f>
        <v>0</v>
      </c>
      <c r="O292" s="34">
        <f t="shared" ref="O292:O306" si="716">N292*$N$1</f>
        <v>0</v>
      </c>
      <c r="P292" s="35">
        <f t="shared" ref="P292" si="717">N292*$N$2</f>
        <v>0</v>
      </c>
      <c r="Q292" s="33">
        <f t="shared" ref="Q292" si="718">N292+O292+P292</f>
        <v>0</v>
      </c>
    </row>
    <row r="293" spans="1:17" ht="90" x14ac:dyDescent="0.25">
      <c r="A293" s="36"/>
      <c r="B293" s="36"/>
      <c r="C293" s="36"/>
      <c r="D293" s="28" t="s">
        <v>14</v>
      </c>
      <c r="E293" s="36"/>
      <c r="F293" s="36"/>
      <c r="G293" s="36"/>
      <c r="H293" s="36"/>
      <c r="M293" s="37"/>
      <c r="N293" s="38"/>
      <c r="O293" s="38"/>
      <c r="P293" s="38"/>
      <c r="Q293" s="39"/>
    </row>
    <row r="294" spans="1:17" x14ac:dyDescent="0.25">
      <c r="A294" s="26" t="s">
        <v>15</v>
      </c>
      <c r="B294" s="27" t="s">
        <v>11</v>
      </c>
      <c r="C294" s="27" t="s">
        <v>12</v>
      </c>
      <c r="D294" s="28" t="s">
        <v>16</v>
      </c>
      <c r="E294" s="36"/>
      <c r="F294" s="40">
        <v>1</v>
      </c>
      <c r="G294" s="40">
        <v>1598.9</v>
      </c>
      <c r="H294" s="41">
        <f>ROUND(F294*G294,2)</f>
        <v>1598.9</v>
      </c>
      <c r="I294" s="32">
        <f t="shared" si="712"/>
        <v>143.9</v>
      </c>
      <c r="J294" s="32">
        <f t="shared" ref="J294" si="719">H294*0.06</f>
        <v>95.93</v>
      </c>
      <c r="K294" s="32">
        <f t="shared" ref="K294" si="720">H294+I294+J294</f>
        <v>1838.73</v>
      </c>
      <c r="M294" s="2"/>
      <c r="N294" s="33">
        <f t="shared" ref="N294" si="721">M294*F294</f>
        <v>0</v>
      </c>
      <c r="O294" s="34">
        <f t="shared" si="716"/>
        <v>0</v>
      </c>
      <c r="P294" s="35">
        <f t="shared" ref="P294" si="722">N294*$N$2</f>
        <v>0</v>
      </c>
      <c r="Q294" s="33">
        <f t="shared" ref="Q294" si="723">N294+O294+P294</f>
        <v>0</v>
      </c>
    </row>
    <row r="295" spans="1:17" ht="202.5" x14ac:dyDescent="0.25">
      <c r="A295" s="36"/>
      <c r="B295" s="36"/>
      <c r="C295" s="36"/>
      <c r="D295" s="28" t="s">
        <v>17</v>
      </c>
      <c r="E295" s="36"/>
      <c r="F295" s="36"/>
      <c r="G295" s="36"/>
      <c r="H295" s="36"/>
      <c r="M295" s="37"/>
      <c r="N295" s="38"/>
      <c r="O295" s="38"/>
      <c r="P295" s="38"/>
      <c r="Q295" s="39"/>
    </row>
    <row r="296" spans="1:17" x14ac:dyDescent="0.25">
      <c r="A296" s="26" t="s">
        <v>18</v>
      </c>
      <c r="B296" s="27" t="s">
        <v>11</v>
      </c>
      <c r="C296" s="27" t="s">
        <v>12</v>
      </c>
      <c r="D296" s="28" t="s">
        <v>19</v>
      </c>
      <c r="E296" s="36"/>
      <c r="F296" s="40">
        <v>1</v>
      </c>
      <c r="G296" s="40">
        <v>760.78</v>
      </c>
      <c r="H296" s="41">
        <f>ROUND(F296*G296,2)</f>
        <v>760.78</v>
      </c>
      <c r="I296" s="32">
        <f t="shared" si="712"/>
        <v>68.47</v>
      </c>
      <c r="J296" s="32">
        <f t="shared" ref="J296" si="724">H296*0.06</f>
        <v>45.65</v>
      </c>
      <c r="K296" s="32">
        <f t="shared" ref="K296" si="725">H296+I296+J296</f>
        <v>874.9</v>
      </c>
      <c r="M296" s="2"/>
      <c r="N296" s="33">
        <f t="shared" ref="N296" si="726">M296*F296</f>
        <v>0</v>
      </c>
      <c r="O296" s="34">
        <f t="shared" si="716"/>
        <v>0</v>
      </c>
      <c r="P296" s="35">
        <f t="shared" ref="P296" si="727">N296*$N$2</f>
        <v>0</v>
      </c>
      <c r="Q296" s="33">
        <f t="shared" ref="Q296" si="728">N296+O296+P296</f>
        <v>0</v>
      </c>
    </row>
    <row r="297" spans="1:17" ht="101.25" x14ac:dyDescent="0.25">
      <c r="A297" s="36"/>
      <c r="B297" s="36"/>
      <c r="C297" s="36"/>
      <c r="D297" s="28" t="s">
        <v>20</v>
      </c>
      <c r="E297" s="36"/>
      <c r="F297" s="36"/>
      <c r="G297" s="36"/>
      <c r="H297" s="36"/>
      <c r="M297" s="37"/>
      <c r="N297" s="38"/>
      <c r="O297" s="38"/>
      <c r="P297" s="38"/>
      <c r="Q297" s="39"/>
    </row>
    <row r="298" spans="1:17" x14ac:dyDescent="0.25">
      <c r="A298" s="26" t="s">
        <v>21</v>
      </c>
      <c r="B298" s="27" t="s">
        <v>11</v>
      </c>
      <c r="C298" s="27" t="s">
        <v>12</v>
      </c>
      <c r="D298" s="28" t="s">
        <v>22</v>
      </c>
      <c r="E298" s="36"/>
      <c r="F298" s="40">
        <v>1</v>
      </c>
      <c r="G298" s="40">
        <v>1009.7</v>
      </c>
      <c r="H298" s="41">
        <f>ROUND(F298*G298,2)</f>
        <v>1009.7</v>
      </c>
      <c r="I298" s="32">
        <f t="shared" si="712"/>
        <v>90.87</v>
      </c>
      <c r="J298" s="32">
        <f t="shared" ref="J298" si="729">H298*0.06</f>
        <v>60.58</v>
      </c>
      <c r="K298" s="32">
        <f t="shared" ref="K298" si="730">H298+I298+J298</f>
        <v>1161.1500000000001</v>
      </c>
      <c r="M298" s="2"/>
      <c r="N298" s="33">
        <f t="shared" ref="N298" si="731">M298*F298</f>
        <v>0</v>
      </c>
      <c r="O298" s="34">
        <f t="shared" si="716"/>
        <v>0</v>
      </c>
      <c r="P298" s="35">
        <f t="shared" ref="P298" si="732">N298*$N$2</f>
        <v>0</v>
      </c>
      <c r="Q298" s="33">
        <f t="shared" ref="Q298" si="733">N298+O298+P298</f>
        <v>0</v>
      </c>
    </row>
    <row r="299" spans="1:17" ht="90" x14ac:dyDescent="0.25">
      <c r="A299" s="36"/>
      <c r="B299" s="36"/>
      <c r="C299" s="36"/>
      <c r="D299" s="28" t="s">
        <v>23</v>
      </c>
      <c r="E299" s="36"/>
      <c r="F299" s="36"/>
      <c r="G299" s="36"/>
      <c r="H299" s="36"/>
      <c r="M299" s="37"/>
      <c r="N299" s="38"/>
      <c r="O299" s="38"/>
      <c r="P299" s="38"/>
      <c r="Q299" s="39"/>
    </row>
    <row r="300" spans="1:17" x14ac:dyDescent="0.25">
      <c r="A300" s="26" t="s">
        <v>76</v>
      </c>
      <c r="B300" s="27" t="s">
        <v>11</v>
      </c>
      <c r="C300" s="27" t="s">
        <v>12</v>
      </c>
      <c r="D300" s="28" t="s">
        <v>77</v>
      </c>
      <c r="E300" s="36"/>
      <c r="F300" s="40">
        <v>1</v>
      </c>
      <c r="G300" s="40">
        <v>1214.0999999999999</v>
      </c>
      <c r="H300" s="41">
        <f>ROUND(F300*G300,2)</f>
        <v>1214.0999999999999</v>
      </c>
      <c r="I300" s="32">
        <f t="shared" si="712"/>
        <v>109.27</v>
      </c>
      <c r="J300" s="32">
        <f t="shared" ref="J300" si="734">H300*0.06</f>
        <v>72.849999999999994</v>
      </c>
      <c r="K300" s="32">
        <f t="shared" ref="K300" si="735">H300+I300+J300</f>
        <v>1396.22</v>
      </c>
      <c r="M300" s="2"/>
      <c r="N300" s="33">
        <f t="shared" ref="N300" si="736">M300*F300</f>
        <v>0</v>
      </c>
      <c r="O300" s="34">
        <f t="shared" si="716"/>
        <v>0</v>
      </c>
      <c r="P300" s="35">
        <f t="shared" ref="P300" si="737">N300*$N$2</f>
        <v>0</v>
      </c>
      <c r="Q300" s="33">
        <f t="shared" ref="Q300" si="738">N300+O300+P300</f>
        <v>0</v>
      </c>
    </row>
    <row r="301" spans="1:17" ht="67.5" x14ac:dyDescent="0.25">
      <c r="A301" s="36"/>
      <c r="B301" s="36"/>
      <c r="C301" s="36"/>
      <c r="D301" s="28" t="s">
        <v>78</v>
      </c>
      <c r="E301" s="36"/>
      <c r="F301" s="36"/>
      <c r="G301" s="36"/>
      <c r="H301" s="36"/>
      <c r="M301" s="37"/>
      <c r="N301" s="38"/>
      <c r="O301" s="38"/>
      <c r="P301" s="38"/>
      <c r="Q301" s="39"/>
    </row>
    <row r="302" spans="1:17" x14ac:dyDescent="0.25">
      <c r="A302" s="26" t="s">
        <v>24</v>
      </c>
      <c r="B302" s="27" t="s">
        <v>11</v>
      </c>
      <c r="C302" s="27" t="s">
        <v>12</v>
      </c>
      <c r="D302" s="28" t="s">
        <v>25</v>
      </c>
      <c r="E302" s="36"/>
      <c r="F302" s="40">
        <v>1</v>
      </c>
      <c r="G302" s="40">
        <v>650.78</v>
      </c>
      <c r="H302" s="41">
        <f>ROUND(F302*G302,2)</f>
        <v>650.78</v>
      </c>
      <c r="I302" s="32">
        <f t="shared" si="712"/>
        <v>58.57</v>
      </c>
      <c r="J302" s="32">
        <f t="shared" ref="J302" si="739">H302*0.06</f>
        <v>39.049999999999997</v>
      </c>
      <c r="K302" s="32">
        <f t="shared" ref="K302" si="740">H302+I302+J302</f>
        <v>748.4</v>
      </c>
      <c r="M302" s="2"/>
      <c r="N302" s="33">
        <f t="shared" ref="N302" si="741">M302*F302</f>
        <v>0</v>
      </c>
      <c r="O302" s="34">
        <f t="shared" si="716"/>
        <v>0</v>
      </c>
      <c r="P302" s="35">
        <f t="shared" ref="P302" si="742">N302*$N$2</f>
        <v>0</v>
      </c>
      <c r="Q302" s="33">
        <f t="shared" ref="Q302" si="743">N302+O302+P302</f>
        <v>0</v>
      </c>
    </row>
    <row r="303" spans="1:17" ht="45" x14ac:dyDescent="0.25">
      <c r="A303" s="36"/>
      <c r="B303" s="36"/>
      <c r="C303" s="36"/>
      <c r="D303" s="28" t="s">
        <v>26</v>
      </c>
      <c r="E303" s="36"/>
      <c r="F303" s="36"/>
      <c r="G303" s="36"/>
      <c r="H303" s="36"/>
      <c r="M303" s="37"/>
      <c r="N303" s="38"/>
      <c r="O303" s="38"/>
      <c r="P303" s="38"/>
      <c r="Q303" s="39"/>
    </row>
    <row r="304" spans="1:17" ht="22.5" x14ac:dyDescent="0.25">
      <c r="A304" s="26" t="s">
        <v>27</v>
      </c>
      <c r="B304" s="27" t="s">
        <v>11</v>
      </c>
      <c r="C304" s="27" t="s">
        <v>12</v>
      </c>
      <c r="D304" s="28" t="s">
        <v>28</v>
      </c>
      <c r="E304" s="36"/>
      <c r="F304" s="40">
        <v>1</v>
      </c>
      <c r="G304" s="40">
        <v>1935.46</v>
      </c>
      <c r="H304" s="41">
        <f>ROUND(F304*G304,2)</f>
        <v>1935.46</v>
      </c>
      <c r="I304" s="32">
        <f t="shared" si="712"/>
        <v>174.19</v>
      </c>
      <c r="J304" s="32">
        <f t="shared" ref="J304" si="744">H304*0.06</f>
        <v>116.13</v>
      </c>
      <c r="K304" s="32">
        <f t="shared" ref="K304" si="745">H304+I304+J304</f>
        <v>2225.7800000000002</v>
      </c>
      <c r="M304" s="2"/>
      <c r="N304" s="33">
        <f t="shared" ref="N304" si="746">M304*F304</f>
        <v>0</v>
      </c>
      <c r="O304" s="34">
        <f t="shared" si="716"/>
        <v>0</v>
      </c>
      <c r="P304" s="35">
        <f t="shared" ref="P304" si="747">N304*$N$2</f>
        <v>0</v>
      </c>
      <c r="Q304" s="33">
        <f t="shared" ref="Q304" si="748">N304+O304+P304</f>
        <v>0</v>
      </c>
    </row>
    <row r="305" spans="1:17" ht="101.25" x14ac:dyDescent="0.25">
      <c r="A305" s="36"/>
      <c r="B305" s="36"/>
      <c r="C305" s="36"/>
      <c r="D305" s="28" t="s">
        <v>29</v>
      </c>
      <c r="E305" s="36"/>
      <c r="F305" s="36"/>
      <c r="G305" s="36"/>
      <c r="H305" s="36"/>
      <c r="M305" s="37"/>
      <c r="N305" s="38"/>
      <c r="O305" s="38"/>
      <c r="P305" s="38"/>
      <c r="Q305" s="39"/>
    </row>
    <row r="306" spans="1:17" x14ac:dyDescent="0.25">
      <c r="A306" s="26" t="s">
        <v>120</v>
      </c>
      <c r="B306" s="27" t="s">
        <v>11</v>
      </c>
      <c r="C306" s="27" t="s">
        <v>12</v>
      </c>
      <c r="D306" s="28" t="s">
        <v>121</v>
      </c>
      <c r="E306" s="36"/>
      <c r="F306" s="40">
        <v>1</v>
      </c>
      <c r="G306" s="40">
        <v>1512</v>
      </c>
      <c r="H306" s="41">
        <f>ROUND(F306*G306,2)</f>
        <v>1512</v>
      </c>
      <c r="I306" s="32">
        <f t="shared" ref="I306:I333" si="749">0.09*H306</f>
        <v>136.08000000000001</v>
      </c>
      <c r="J306" s="32">
        <f t="shared" ref="J306" si="750">H306*0.06</f>
        <v>90.72</v>
      </c>
      <c r="K306" s="32">
        <f t="shared" ref="K306" si="751">H306+I306+J306</f>
        <v>1738.8</v>
      </c>
      <c r="M306" s="2"/>
      <c r="N306" s="33">
        <f t="shared" ref="N306" si="752">M306*F306</f>
        <v>0</v>
      </c>
      <c r="O306" s="34">
        <f t="shared" si="716"/>
        <v>0</v>
      </c>
      <c r="P306" s="35">
        <f t="shared" ref="P306" si="753">N306*$N$2</f>
        <v>0</v>
      </c>
      <c r="Q306" s="33">
        <f t="shared" ref="Q306" si="754">N306+O306+P306</f>
        <v>0</v>
      </c>
    </row>
    <row r="307" spans="1:17" x14ac:dyDescent="0.25">
      <c r="A307" s="26" t="s">
        <v>30</v>
      </c>
      <c r="B307" s="27" t="s">
        <v>11</v>
      </c>
      <c r="C307" s="27" t="s">
        <v>12</v>
      </c>
      <c r="D307" s="28" t="s">
        <v>31</v>
      </c>
      <c r="E307" s="36"/>
      <c r="F307" s="40">
        <v>1</v>
      </c>
      <c r="G307" s="40">
        <v>349.34</v>
      </c>
      <c r="H307" s="41">
        <f>ROUND(F307*G307,2)</f>
        <v>349.34</v>
      </c>
      <c r="I307" s="32">
        <f t="shared" si="749"/>
        <v>31.44</v>
      </c>
      <c r="J307" s="32">
        <f t="shared" ref="J307" si="755">H307*0.06</f>
        <v>20.96</v>
      </c>
      <c r="K307" s="32">
        <f t="shared" ref="K307" si="756">H307+I307+J307</f>
        <v>401.74</v>
      </c>
      <c r="M307" s="2"/>
      <c r="N307" s="33">
        <f t="shared" ref="N307" si="757">M307*F307</f>
        <v>0</v>
      </c>
      <c r="O307" s="34">
        <f t="shared" ref="O307:O333" si="758">N307*$N$1</f>
        <v>0</v>
      </c>
      <c r="P307" s="35">
        <f t="shared" ref="P307" si="759">N307*$N$2</f>
        <v>0</v>
      </c>
      <c r="Q307" s="33">
        <f t="shared" ref="Q307" si="760">N307+O307+P307</f>
        <v>0</v>
      </c>
    </row>
    <row r="308" spans="1:17" ht="78.75" x14ac:dyDescent="0.25">
      <c r="A308" s="36"/>
      <c r="B308" s="36"/>
      <c r="C308" s="36"/>
      <c r="D308" s="28" t="s">
        <v>32</v>
      </c>
      <c r="E308" s="36"/>
      <c r="F308" s="36"/>
      <c r="G308" s="36"/>
      <c r="H308" s="36"/>
      <c r="M308" s="37"/>
      <c r="N308" s="38"/>
      <c r="O308" s="38"/>
      <c r="P308" s="38"/>
      <c r="Q308" s="39"/>
    </row>
    <row r="309" spans="1:17" ht="22.5" x14ac:dyDescent="0.25">
      <c r="A309" s="26" t="s">
        <v>33</v>
      </c>
      <c r="B309" s="27" t="s">
        <v>11</v>
      </c>
      <c r="C309" s="27" t="s">
        <v>12</v>
      </c>
      <c r="D309" s="28" t="s">
        <v>34</v>
      </c>
      <c r="E309" s="36"/>
      <c r="F309" s="40">
        <v>1</v>
      </c>
      <c r="G309" s="40">
        <v>662.4</v>
      </c>
      <c r="H309" s="41">
        <f>ROUND(F309*G309,2)</f>
        <v>662.4</v>
      </c>
      <c r="I309" s="32">
        <f t="shared" si="749"/>
        <v>59.62</v>
      </c>
      <c r="J309" s="32">
        <f t="shared" ref="J309" si="761">H309*0.06</f>
        <v>39.74</v>
      </c>
      <c r="K309" s="32">
        <f t="shared" ref="K309" si="762">H309+I309+J309</f>
        <v>761.76</v>
      </c>
      <c r="M309" s="2"/>
      <c r="N309" s="33">
        <f t="shared" ref="N309" si="763">M309*F309</f>
        <v>0</v>
      </c>
      <c r="O309" s="34">
        <f t="shared" si="758"/>
        <v>0</v>
      </c>
      <c r="P309" s="35">
        <f t="shared" ref="P309" si="764">N309*$N$2</f>
        <v>0</v>
      </c>
      <c r="Q309" s="33">
        <f t="shared" ref="Q309" si="765">N309+O309+P309</f>
        <v>0</v>
      </c>
    </row>
    <row r="310" spans="1:17" ht="146.25" x14ac:dyDescent="0.25">
      <c r="A310" s="36"/>
      <c r="B310" s="36"/>
      <c r="C310" s="36"/>
      <c r="D310" s="28" t="s">
        <v>35</v>
      </c>
      <c r="E310" s="36"/>
      <c r="F310" s="36"/>
      <c r="G310" s="36"/>
      <c r="H310" s="36"/>
      <c r="M310" s="37"/>
      <c r="N310" s="38"/>
      <c r="O310" s="38"/>
      <c r="P310" s="38"/>
      <c r="Q310" s="39"/>
    </row>
    <row r="311" spans="1:17" ht="22.5" x14ac:dyDescent="0.25">
      <c r="A311" s="26" t="s">
        <v>36</v>
      </c>
      <c r="B311" s="27" t="s">
        <v>11</v>
      </c>
      <c r="C311" s="27" t="s">
        <v>12</v>
      </c>
      <c r="D311" s="28" t="s">
        <v>37</v>
      </c>
      <c r="E311" s="36"/>
      <c r="F311" s="40">
        <v>2</v>
      </c>
      <c r="G311" s="40">
        <v>159.03</v>
      </c>
      <c r="H311" s="41">
        <f>ROUND(F311*G311,2)</f>
        <v>318.06</v>
      </c>
      <c r="I311" s="32">
        <f t="shared" si="749"/>
        <v>28.63</v>
      </c>
      <c r="J311" s="32">
        <f t="shared" ref="J311" si="766">H311*0.06</f>
        <v>19.079999999999998</v>
      </c>
      <c r="K311" s="32">
        <f t="shared" ref="K311" si="767">H311+I311+J311</f>
        <v>365.77</v>
      </c>
      <c r="M311" s="2"/>
      <c r="N311" s="33">
        <f t="shared" ref="N311" si="768">M311*F311</f>
        <v>0</v>
      </c>
      <c r="O311" s="34">
        <f t="shared" si="758"/>
        <v>0</v>
      </c>
      <c r="P311" s="35">
        <f t="shared" ref="P311" si="769">N311*$N$2</f>
        <v>0</v>
      </c>
      <c r="Q311" s="33">
        <f t="shared" ref="Q311" si="770">N311+O311+P311</f>
        <v>0</v>
      </c>
    </row>
    <row r="312" spans="1:17" ht="56.25" x14ac:dyDescent="0.25">
      <c r="A312" s="36"/>
      <c r="B312" s="36"/>
      <c r="C312" s="36"/>
      <c r="D312" s="28" t="s">
        <v>38</v>
      </c>
      <c r="E312" s="36"/>
      <c r="F312" s="36"/>
      <c r="G312" s="36"/>
      <c r="H312" s="36"/>
      <c r="M312" s="37"/>
      <c r="N312" s="38"/>
      <c r="O312" s="38"/>
      <c r="P312" s="38"/>
      <c r="Q312" s="39"/>
    </row>
    <row r="313" spans="1:17" x14ac:dyDescent="0.25">
      <c r="A313" s="26" t="s">
        <v>39</v>
      </c>
      <c r="B313" s="27" t="s">
        <v>11</v>
      </c>
      <c r="C313" s="27" t="s">
        <v>12</v>
      </c>
      <c r="D313" s="28" t="s">
        <v>40</v>
      </c>
      <c r="E313" s="36"/>
      <c r="F313" s="40">
        <v>5</v>
      </c>
      <c r="G313" s="40">
        <v>161.30000000000001</v>
      </c>
      <c r="H313" s="41">
        <f>ROUND(F313*G313,2)</f>
        <v>806.5</v>
      </c>
      <c r="I313" s="32">
        <f t="shared" si="749"/>
        <v>72.59</v>
      </c>
      <c r="J313" s="32">
        <f t="shared" ref="J313" si="771">H313*0.06</f>
        <v>48.39</v>
      </c>
      <c r="K313" s="32">
        <f t="shared" ref="K313" si="772">H313+I313+J313</f>
        <v>927.48</v>
      </c>
      <c r="M313" s="2"/>
      <c r="N313" s="33">
        <f t="shared" ref="N313" si="773">M313*F313</f>
        <v>0</v>
      </c>
      <c r="O313" s="34">
        <f t="shared" si="758"/>
        <v>0</v>
      </c>
      <c r="P313" s="35">
        <f t="shared" ref="P313" si="774">N313*$N$2</f>
        <v>0</v>
      </c>
      <c r="Q313" s="33">
        <f t="shared" ref="Q313" si="775">N313+O313+P313</f>
        <v>0</v>
      </c>
    </row>
    <row r="314" spans="1:17" ht="90" x14ac:dyDescent="0.25">
      <c r="A314" s="36"/>
      <c r="B314" s="36"/>
      <c r="C314" s="36"/>
      <c r="D314" s="28" t="s">
        <v>41</v>
      </c>
      <c r="E314" s="36"/>
      <c r="F314" s="36"/>
      <c r="G314" s="36"/>
      <c r="H314" s="36"/>
      <c r="M314" s="37"/>
      <c r="N314" s="38"/>
      <c r="O314" s="38"/>
      <c r="P314" s="38"/>
      <c r="Q314" s="39"/>
    </row>
    <row r="315" spans="1:17" x14ac:dyDescent="0.25">
      <c r="A315" s="26" t="s">
        <v>42</v>
      </c>
      <c r="B315" s="27" t="s">
        <v>11</v>
      </c>
      <c r="C315" s="27" t="s">
        <v>12</v>
      </c>
      <c r="D315" s="28" t="s">
        <v>43</v>
      </c>
      <c r="E315" s="36"/>
      <c r="F315" s="40">
        <v>3</v>
      </c>
      <c r="G315" s="40">
        <v>182.02</v>
      </c>
      <c r="H315" s="41">
        <f>ROUND(F315*G315,2)</f>
        <v>546.05999999999995</v>
      </c>
      <c r="I315" s="32">
        <f t="shared" si="749"/>
        <v>49.15</v>
      </c>
      <c r="J315" s="32">
        <f t="shared" ref="J315" si="776">H315*0.06</f>
        <v>32.76</v>
      </c>
      <c r="K315" s="32">
        <f t="shared" ref="K315" si="777">H315+I315+J315</f>
        <v>627.97</v>
      </c>
      <c r="M315" s="2"/>
      <c r="N315" s="33">
        <f t="shared" ref="N315" si="778">M315*F315</f>
        <v>0</v>
      </c>
      <c r="O315" s="34">
        <f t="shared" si="758"/>
        <v>0</v>
      </c>
      <c r="P315" s="35">
        <f t="shared" ref="P315" si="779">N315*$N$2</f>
        <v>0</v>
      </c>
      <c r="Q315" s="33">
        <f t="shared" ref="Q315" si="780">N315+O315+P315</f>
        <v>0</v>
      </c>
    </row>
    <row r="316" spans="1:17" ht="101.25" x14ac:dyDescent="0.25">
      <c r="A316" s="36"/>
      <c r="B316" s="36"/>
      <c r="C316" s="36"/>
      <c r="D316" s="28" t="s">
        <v>44</v>
      </c>
      <c r="E316" s="36"/>
      <c r="F316" s="36"/>
      <c r="G316" s="36"/>
      <c r="H316" s="36"/>
      <c r="M316" s="37"/>
      <c r="N316" s="38"/>
      <c r="O316" s="38"/>
      <c r="P316" s="38"/>
      <c r="Q316" s="39"/>
    </row>
    <row r="317" spans="1:17" ht="22.5" x14ac:dyDescent="0.25">
      <c r="A317" s="26" t="s">
        <v>45</v>
      </c>
      <c r="B317" s="27" t="s">
        <v>11</v>
      </c>
      <c r="C317" s="27" t="s">
        <v>12</v>
      </c>
      <c r="D317" s="28" t="s">
        <v>46</v>
      </c>
      <c r="E317" s="36"/>
      <c r="F317" s="40">
        <v>1</v>
      </c>
      <c r="G317" s="40">
        <v>930.38</v>
      </c>
      <c r="H317" s="41">
        <f>ROUND(F317*G317,2)</f>
        <v>930.38</v>
      </c>
      <c r="I317" s="32">
        <f t="shared" si="749"/>
        <v>83.73</v>
      </c>
      <c r="J317" s="32">
        <f t="shared" ref="J317" si="781">H317*0.06</f>
        <v>55.82</v>
      </c>
      <c r="K317" s="32">
        <f t="shared" ref="K317" si="782">H317+I317+J317</f>
        <v>1069.93</v>
      </c>
      <c r="M317" s="2"/>
      <c r="N317" s="33">
        <f t="shared" ref="N317" si="783">M317*F317</f>
        <v>0</v>
      </c>
      <c r="O317" s="34">
        <f t="shared" si="758"/>
        <v>0</v>
      </c>
      <c r="P317" s="35">
        <f t="shared" ref="P317" si="784">N317*$N$2</f>
        <v>0</v>
      </c>
      <c r="Q317" s="33">
        <f t="shared" ref="Q317" si="785">N317+O317+P317</f>
        <v>0</v>
      </c>
    </row>
    <row r="318" spans="1:17" ht="67.5" x14ac:dyDescent="0.25">
      <c r="A318" s="36"/>
      <c r="B318" s="36"/>
      <c r="C318" s="36"/>
      <c r="D318" s="28" t="s">
        <v>47</v>
      </c>
      <c r="E318" s="36"/>
      <c r="F318" s="36"/>
      <c r="G318" s="36"/>
      <c r="H318" s="36"/>
      <c r="M318" s="37"/>
      <c r="N318" s="38"/>
      <c r="O318" s="38"/>
      <c r="P318" s="38"/>
      <c r="Q318" s="39"/>
    </row>
    <row r="319" spans="1:17" x14ac:dyDescent="0.25">
      <c r="A319" s="26" t="s">
        <v>48</v>
      </c>
      <c r="B319" s="27" t="s">
        <v>11</v>
      </c>
      <c r="C319" s="27" t="s">
        <v>12</v>
      </c>
      <c r="D319" s="28" t="s">
        <v>49</v>
      </c>
      <c r="E319" s="36"/>
      <c r="F319" s="40">
        <v>1</v>
      </c>
      <c r="G319" s="40">
        <v>631.46</v>
      </c>
      <c r="H319" s="41">
        <f>ROUND(F319*G319,2)</f>
        <v>631.46</v>
      </c>
      <c r="I319" s="32">
        <f t="shared" si="749"/>
        <v>56.83</v>
      </c>
      <c r="J319" s="32">
        <f t="shared" ref="J319" si="786">H319*0.06</f>
        <v>37.89</v>
      </c>
      <c r="K319" s="32">
        <f t="shared" ref="K319" si="787">H319+I319+J319</f>
        <v>726.18</v>
      </c>
      <c r="M319" s="2"/>
      <c r="N319" s="33">
        <f t="shared" ref="N319" si="788">M319*F319</f>
        <v>0</v>
      </c>
      <c r="O319" s="34">
        <f t="shared" si="758"/>
        <v>0</v>
      </c>
      <c r="P319" s="35">
        <f t="shared" ref="P319" si="789">N319*$N$2</f>
        <v>0</v>
      </c>
      <c r="Q319" s="33">
        <f t="shared" ref="Q319" si="790">N319+O319+P319</f>
        <v>0</v>
      </c>
    </row>
    <row r="320" spans="1:17" ht="135" x14ac:dyDescent="0.25">
      <c r="A320" s="36"/>
      <c r="B320" s="36"/>
      <c r="C320" s="36"/>
      <c r="D320" s="28" t="s">
        <v>50</v>
      </c>
      <c r="E320" s="36"/>
      <c r="F320" s="36"/>
      <c r="G320" s="36"/>
      <c r="H320" s="36"/>
      <c r="M320" s="37"/>
      <c r="N320" s="38"/>
      <c r="O320" s="38"/>
      <c r="P320" s="38"/>
      <c r="Q320" s="39"/>
    </row>
    <row r="321" spans="1:17" x14ac:dyDescent="0.25">
      <c r="A321" s="26" t="s">
        <v>51</v>
      </c>
      <c r="B321" s="27" t="s">
        <v>11</v>
      </c>
      <c r="C321" s="27" t="s">
        <v>12</v>
      </c>
      <c r="D321" s="28" t="s">
        <v>52</v>
      </c>
      <c r="E321" s="36"/>
      <c r="F321" s="40">
        <v>1</v>
      </c>
      <c r="G321" s="40">
        <v>12830.48</v>
      </c>
      <c r="H321" s="41">
        <f>ROUND(F321*G321,2)</f>
        <v>12830.48</v>
      </c>
      <c r="I321" s="32">
        <f t="shared" si="749"/>
        <v>1154.74</v>
      </c>
      <c r="J321" s="32">
        <f t="shared" ref="J321" si="791">H321*0.06</f>
        <v>769.83</v>
      </c>
      <c r="K321" s="32">
        <f t="shared" ref="K321" si="792">H321+I321+J321</f>
        <v>14755.05</v>
      </c>
      <c r="M321" s="2"/>
      <c r="N321" s="33">
        <f t="shared" ref="N321" si="793">M321*F321</f>
        <v>0</v>
      </c>
      <c r="O321" s="34">
        <f t="shared" si="758"/>
        <v>0</v>
      </c>
      <c r="P321" s="35">
        <f t="shared" ref="P321" si="794">N321*$N$2</f>
        <v>0</v>
      </c>
      <c r="Q321" s="33">
        <f t="shared" ref="Q321" si="795">N321+O321+P321</f>
        <v>0</v>
      </c>
    </row>
    <row r="322" spans="1:17" ht="236.25" x14ac:dyDescent="0.25">
      <c r="A322" s="36"/>
      <c r="B322" s="36"/>
      <c r="C322" s="36"/>
      <c r="D322" s="28" t="s">
        <v>53</v>
      </c>
      <c r="E322" s="36"/>
      <c r="F322" s="36"/>
      <c r="G322" s="36"/>
      <c r="H322" s="36"/>
      <c r="M322" s="37"/>
      <c r="N322" s="38"/>
      <c r="O322" s="38"/>
      <c r="P322" s="38"/>
      <c r="Q322" s="39"/>
    </row>
    <row r="323" spans="1:17" x14ac:dyDescent="0.25">
      <c r="A323" s="26" t="s">
        <v>54</v>
      </c>
      <c r="B323" s="27" t="s">
        <v>11</v>
      </c>
      <c r="C323" s="27" t="s">
        <v>55</v>
      </c>
      <c r="D323" s="28" t="s">
        <v>56</v>
      </c>
      <c r="E323" s="36"/>
      <c r="F323" s="40">
        <v>260</v>
      </c>
      <c r="G323" s="40">
        <v>13.55</v>
      </c>
      <c r="H323" s="41">
        <f>ROUND(F323*G323,2)</f>
        <v>3523</v>
      </c>
      <c r="I323" s="32">
        <f t="shared" si="749"/>
        <v>317.07</v>
      </c>
      <c r="J323" s="32">
        <f t="shared" ref="J323" si="796">H323*0.06</f>
        <v>211.38</v>
      </c>
      <c r="K323" s="32">
        <f t="shared" ref="K323" si="797">H323+I323+J323</f>
        <v>4051.45</v>
      </c>
      <c r="M323" s="2"/>
      <c r="N323" s="33">
        <f t="shared" ref="N323" si="798">M323*F323</f>
        <v>0</v>
      </c>
      <c r="O323" s="34">
        <f t="shared" si="758"/>
        <v>0</v>
      </c>
      <c r="P323" s="35">
        <f t="shared" ref="P323" si="799">N323*$N$2</f>
        <v>0</v>
      </c>
      <c r="Q323" s="33">
        <f t="shared" ref="Q323" si="800">N323+O323+P323</f>
        <v>0</v>
      </c>
    </row>
    <row r="324" spans="1:17" ht="135" x14ac:dyDescent="0.25">
      <c r="A324" s="36"/>
      <c r="B324" s="36"/>
      <c r="C324" s="36"/>
      <c r="D324" s="28" t="s">
        <v>57</v>
      </c>
      <c r="E324" s="36"/>
      <c r="F324" s="36"/>
      <c r="G324" s="36"/>
      <c r="H324" s="36"/>
      <c r="M324" s="37"/>
      <c r="N324" s="38"/>
      <c r="O324" s="38"/>
      <c r="P324" s="38"/>
      <c r="Q324" s="39"/>
    </row>
    <row r="325" spans="1:17" x14ac:dyDescent="0.25">
      <c r="A325" s="26" t="s">
        <v>58</v>
      </c>
      <c r="B325" s="27" t="s">
        <v>11</v>
      </c>
      <c r="C325" s="27" t="s">
        <v>12</v>
      </c>
      <c r="D325" s="28" t="s">
        <v>59</v>
      </c>
      <c r="E325" s="36"/>
      <c r="F325" s="40">
        <v>1</v>
      </c>
      <c r="G325" s="40">
        <v>1561.6</v>
      </c>
      <c r="H325" s="41">
        <f>ROUND(F325*G325,2)</f>
        <v>1561.6</v>
      </c>
      <c r="I325" s="32">
        <f t="shared" si="749"/>
        <v>140.54</v>
      </c>
      <c r="J325" s="32">
        <f t="shared" ref="J325" si="801">H325*0.06</f>
        <v>93.7</v>
      </c>
      <c r="K325" s="32">
        <f t="shared" ref="K325" si="802">H325+I325+J325</f>
        <v>1795.84</v>
      </c>
      <c r="M325" s="2"/>
      <c r="N325" s="33">
        <f t="shared" ref="N325" si="803">M325*F325</f>
        <v>0</v>
      </c>
      <c r="O325" s="34">
        <f t="shared" si="758"/>
        <v>0</v>
      </c>
      <c r="P325" s="35">
        <f t="shared" ref="P325" si="804">N325*$N$2</f>
        <v>0</v>
      </c>
      <c r="Q325" s="33">
        <f t="shared" ref="Q325" si="805">N325+O325+P325</f>
        <v>0</v>
      </c>
    </row>
    <row r="326" spans="1:17" ht="78.75" x14ac:dyDescent="0.25">
      <c r="A326" s="36"/>
      <c r="B326" s="36"/>
      <c r="C326" s="36"/>
      <c r="D326" s="28" t="s">
        <v>60</v>
      </c>
      <c r="E326" s="36"/>
      <c r="F326" s="36"/>
      <c r="G326" s="36"/>
      <c r="H326" s="36"/>
      <c r="M326" s="37"/>
      <c r="N326" s="38"/>
      <c r="O326" s="38"/>
      <c r="P326" s="38"/>
      <c r="Q326" s="39"/>
    </row>
    <row r="327" spans="1:17" x14ac:dyDescent="0.25">
      <c r="A327" s="26" t="s">
        <v>61</v>
      </c>
      <c r="B327" s="27" t="s">
        <v>11</v>
      </c>
      <c r="C327" s="27" t="s">
        <v>55</v>
      </c>
      <c r="D327" s="28" t="s">
        <v>62</v>
      </c>
      <c r="E327" s="36"/>
      <c r="F327" s="40">
        <v>260</v>
      </c>
      <c r="G327" s="40">
        <v>4.5199999999999996</v>
      </c>
      <c r="H327" s="41">
        <f>ROUND(F327*G327,2)</f>
        <v>1175.2</v>
      </c>
      <c r="I327" s="32">
        <f t="shared" si="749"/>
        <v>105.77</v>
      </c>
      <c r="J327" s="32">
        <f t="shared" ref="J327" si="806">H327*0.06</f>
        <v>70.510000000000005</v>
      </c>
      <c r="K327" s="32">
        <f t="shared" ref="K327" si="807">H327+I327+J327</f>
        <v>1351.48</v>
      </c>
      <c r="M327" s="2"/>
      <c r="N327" s="33">
        <f t="shared" ref="N327" si="808">M327*F327</f>
        <v>0</v>
      </c>
      <c r="O327" s="34">
        <f t="shared" si="758"/>
        <v>0</v>
      </c>
      <c r="P327" s="35">
        <f t="shared" ref="P327" si="809">N327*$N$2</f>
        <v>0</v>
      </c>
      <c r="Q327" s="33">
        <f t="shared" ref="Q327" si="810">N327+O327+P327</f>
        <v>0</v>
      </c>
    </row>
    <row r="328" spans="1:17" ht="67.5" x14ac:dyDescent="0.25">
      <c r="A328" s="36"/>
      <c r="B328" s="36"/>
      <c r="C328" s="36"/>
      <c r="D328" s="28" t="s">
        <v>63</v>
      </c>
      <c r="E328" s="36"/>
      <c r="F328" s="36"/>
      <c r="G328" s="36"/>
      <c r="H328" s="36"/>
      <c r="M328" s="37"/>
      <c r="N328" s="38"/>
      <c r="O328" s="38"/>
      <c r="P328" s="38"/>
      <c r="Q328" s="39"/>
    </row>
    <row r="329" spans="1:17" x14ac:dyDescent="0.25">
      <c r="A329" s="26" t="s">
        <v>64</v>
      </c>
      <c r="B329" s="27" t="s">
        <v>11</v>
      </c>
      <c r="C329" s="27" t="s">
        <v>12</v>
      </c>
      <c r="D329" s="28" t="s">
        <v>65</v>
      </c>
      <c r="E329" s="36"/>
      <c r="F329" s="40">
        <v>1</v>
      </c>
      <c r="G329" s="40">
        <v>852.8</v>
      </c>
      <c r="H329" s="41">
        <f>ROUND(F329*G329,2)</f>
        <v>852.8</v>
      </c>
      <c r="I329" s="32">
        <f t="shared" si="749"/>
        <v>76.75</v>
      </c>
      <c r="J329" s="32">
        <f t="shared" ref="J329" si="811">H329*0.06</f>
        <v>51.17</v>
      </c>
      <c r="K329" s="32">
        <f t="shared" ref="K329" si="812">H329+I329+J329</f>
        <v>980.72</v>
      </c>
      <c r="M329" s="2"/>
      <c r="N329" s="33">
        <f t="shared" ref="N329" si="813">M329*F329</f>
        <v>0</v>
      </c>
      <c r="O329" s="34">
        <f t="shared" si="758"/>
        <v>0</v>
      </c>
      <c r="P329" s="35">
        <f t="shared" ref="P329" si="814">N329*$N$2</f>
        <v>0</v>
      </c>
      <c r="Q329" s="33">
        <f t="shared" ref="Q329" si="815">N329+O329+P329</f>
        <v>0</v>
      </c>
    </row>
    <row r="330" spans="1:17" ht="33.75" x14ac:dyDescent="0.25">
      <c r="A330" s="36"/>
      <c r="B330" s="36"/>
      <c r="C330" s="36"/>
      <c r="D330" s="28" t="s">
        <v>66</v>
      </c>
      <c r="E330" s="36"/>
      <c r="F330" s="36"/>
      <c r="G330" s="36"/>
      <c r="H330" s="36"/>
      <c r="M330" s="37"/>
      <c r="N330" s="38"/>
      <c r="O330" s="38"/>
      <c r="P330" s="38"/>
      <c r="Q330" s="39"/>
    </row>
    <row r="331" spans="1:17" x14ac:dyDescent="0.25">
      <c r="A331" s="26" t="s">
        <v>67</v>
      </c>
      <c r="B331" s="27" t="s">
        <v>11</v>
      </c>
      <c r="C331" s="27" t="s">
        <v>12</v>
      </c>
      <c r="D331" s="28" t="s">
        <v>68</v>
      </c>
      <c r="E331" s="36"/>
      <c r="F331" s="40">
        <v>1</v>
      </c>
      <c r="G331" s="40">
        <v>476</v>
      </c>
      <c r="H331" s="41">
        <f>ROUND(F331*G331,2)</f>
        <v>476</v>
      </c>
      <c r="I331" s="32">
        <f t="shared" si="749"/>
        <v>42.84</v>
      </c>
      <c r="J331" s="32">
        <f t="shared" ref="J331" si="816">H331*0.06</f>
        <v>28.56</v>
      </c>
      <c r="K331" s="32">
        <f t="shared" ref="K331" si="817">H331+I331+J331</f>
        <v>547.4</v>
      </c>
      <c r="M331" s="2"/>
      <c r="N331" s="33">
        <f t="shared" ref="N331" si="818">M331*F331</f>
        <v>0</v>
      </c>
      <c r="O331" s="34">
        <f t="shared" si="758"/>
        <v>0</v>
      </c>
      <c r="P331" s="35">
        <f t="shared" ref="P331" si="819">N331*$N$2</f>
        <v>0</v>
      </c>
      <c r="Q331" s="33">
        <f t="shared" ref="Q331" si="820">N331+O331+P331</f>
        <v>0</v>
      </c>
    </row>
    <row r="332" spans="1:17" ht="90" x14ac:dyDescent="0.25">
      <c r="A332" s="36"/>
      <c r="B332" s="36"/>
      <c r="C332" s="36"/>
      <c r="D332" s="28" t="s">
        <v>69</v>
      </c>
      <c r="E332" s="36"/>
      <c r="F332" s="36"/>
      <c r="G332" s="36"/>
      <c r="H332" s="36"/>
      <c r="M332" s="37"/>
      <c r="N332" s="38"/>
      <c r="O332" s="38"/>
      <c r="P332" s="38"/>
      <c r="Q332" s="39"/>
    </row>
    <row r="333" spans="1:17" x14ac:dyDescent="0.25">
      <c r="A333" s="26" t="s">
        <v>70</v>
      </c>
      <c r="B333" s="27" t="s">
        <v>11</v>
      </c>
      <c r="C333" s="27" t="s">
        <v>71</v>
      </c>
      <c r="D333" s="28" t="s">
        <v>72</v>
      </c>
      <c r="E333" s="36"/>
      <c r="F333" s="40">
        <v>16</v>
      </c>
      <c r="G333" s="40">
        <v>44</v>
      </c>
      <c r="H333" s="41">
        <f>ROUND(F333*G333,2)</f>
        <v>704</v>
      </c>
      <c r="I333" s="32">
        <f t="shared" si="749"/>
        <v>63.36</v>
      </c>
      <c r="J333" s="32">
        <f t="shared" ref="J333" si="821">H333*0.06</f>
        <v>42.24</v>
      </c>
      <c r="K333" s="32">
        <f t="shared" ref="K333" si="822">H333+I333+J333</f>
        <v>809.6</v>
      </c>
      <c r="M333" s="2"/>
      <c r="N333" s="33">
        <f t="shared" ref="N333" si="823">M333*F333</f>
        <v>0</v>
      </c>
      <c r="O333" s="34">
        <f t="shared" si="758"/>
        <v>0</v>
      </c>
      <c r="P333" s="35">
        <f t="shared" ref="P333" si="824">N333*$N$2</f>
        <v>0</v>
      </c>
      <c r="Q333" s="33">
        <f t="shared" ref="Q333" si="825">N333+O333+P333</f>
        <v>0</v>
      </c>
    </row>
    <row r="334" spans="1:17" x14ac:dyDescent="0.25">
      <c r="A334" s="36"/>
      <c r="B334" s="36"/>
      <c r="C334" s="36"/>
      <c r="D334" s="43"/>
      <c r="E334" s="44" t="s">
        <v>122</v>
      </c>
      <c r="F334" s="45"/>
      <c r="G334" s="46"/>
      <c r="H334" s="46">
        <f>SUM(H292:H333)</f>
        <v>36970.519999999997</v>
      </c>
      <c r="K334" s="46">
        <f>SUM(K292:K333)</f>
        <v>42516.1</v>
      </c>
      <c r="N334" s="42">
        <f>SUM(N292:N333)</f>
        <v>0</v>
      </c>
      <c r="Q334" s="42">
        <f>SUM(Q292:Q333)</f>
        <v>0</v>
      </c>
    </row>
    <row r="335" spans="1:17" ht="0.95" customHeight="1" x14ac:dyDescent="0.25">
      <c r="A335" s="47"/>
      <c r="B335" s="47"/>
      <c r="C335" s="47"/>
      <c r="D335" s="48"/>
      <c r="E335" s="47"/>
      <c r="F335" s="47"/>
      <c r="G335" s="47"/>
      <c r="H335" s="47"/>
    </row>
    <row r="336" spans="1:17" x14ac:dyDescent="0.25">
      <c r="A336" s="18" t="s">
        <v>123</v>
      </c>
      <c r="B336" s="18" t="s">
        <v>7</v>
      </c>
      <c r="C336" s="18" t="s">
        <v>8</v>
      </c>
      <c r="D336" s="19" t="s">
        <v>124</v>
      </c>
      <c r="E336" s="20"/>
      <c r="F336" s="22"/>
      <c r="G336" s="22"/>
      <c r="H336" s="22"/>
      <c r="I336" s="22"/>
      <c r="J336" s="22"/>
      <c r="K336" s="22"/>
    </row>
    <row r="337" spans="1:17" x14ac:dyDescent="0.25">
      <c r="A337" s="26" t="s">
        <v>103</v>
      </c>
      <c r="B337" s="27" t="s">
        <v>11</v>
      </c>
      <c r="C337" s="27" t="s">
        <v>12</v>
      </c>
      <c r="D337" s="28" t="s">
        <v>104</v>
      </c>
      <c r="E337" s="36"/>
      <c r="F337" s="40">
        <v>2</v>
      </c>
      <c r="G337" s="40">
        <v>1889.3</v>
      </c>
      <c r="H337" s="41">
        <f>ROUND(F337*G337,2)</f>
        <v>3778.6</v>
      </c>
      <c r="I337" s="32">
        <f t="shared" ref="I337:I387" si="826">0.09*H337</f>
        <v>340.07</v>
      </c>
      <c r="J337" s="32">
        <f t="shared" ref="J337" si="827">H337*0.06</f>
        <v>226.72</v>
      </c>
      <c r="K337" s="32">
        <f t="shared" ref="K337" si="828">H337+I337+J337</f>
        <v>4345.3900000000003</v>
      </c>
      <c r="M337" s="2"/>
      <c r="N337" s="33">
        <f t="shared" ref="N337" si="829">M337*F337</f>
        <v>0</v>
      </c>
      <c r="O337" s="34">
        <f t="shared" ref="O337:O387" si="830">N337*$N$1</f>
        <v>0</v>
      </c>
      <c r="P337" s="35">
        <f t="shared" ref="P337" si="831">N337*$N$2</f>
        <v>0</v>
      </c>
      <c r="Q337" s="33">
        <f t="shared" ref="Q337" si="832">N337+O337+P337</f>
        <v>0</v>
      </c>
    </row>
    <row r="338" spans="1:17" ht="213.75" x14ac:dyDescent="0.25">
      <c r="A338" s="36"/>
      <c r="B338" s="36"/>
      <c r="C338" s="36"/>
      <c r="D338" s="28" t="s">
        <v>105</v>
      </c>
      <c r="E338" s="36"/>
      <c r="F338" s="36"/>
      <c r="G338" s="36"/>
      <c r="H338" s="36"/>
      <c r="M338" s="37"/>
      <c r="N338" s="38"/>
      <c r="O338" s="38"/>
      <c r="P338" s="38"/>
      <c r="Q338" s="39"/>
    </row>
    <row r="339" spans="1:17" x14ac:dyDescent="0.25">
      <c r="A339" s="26" t="s">
        <v>10</v>
      </c>
      <c r="B339" s="27" t="s">
        <v>11</v>
      </c>
      <c r="C339" s="27" t="s">
        <v>12</v>
      </c>
      <c r="D339" s="28" t="s">
        <v>13</v>
      </c>
      <c r="E339" s="36"/>
      <c r="F339" s="40">
        <v>7</v>
      </c>
      <c r="G339" s="40">
        <v>208.68</v>
      </c>
      <c r="H339" s="41">
        <f>ROUND(F339*G339,2)</f>
        <v>1460.76</v>
      </c>
      <c r="I339" s="32">
        <f t="shared" si="826"/>
        <v>131.47</v>
      </c>
      <c r="J339" s="32">
        <f t="shared" ref="J339" si="833">H339*0.06</f>
        <v>87.65</v>
      </c>
      <c r="K339" s="32">
        <f t="shared" ref="K339" si="834">H339+I339+J339</f>
        <v>1679.88</v>
      </c>
      <c r="M339" s="2"/>
      <c r="N339" s="33">
        <f t="shared" ref="N339" si="835">M339*F339</f>
        <v>0</v>
      </c>
      <c r="O339" s="34">
        <f t="shared" si="830"/>
        <v>0</v>
      </c>
      <c r="P339" s="35">
        <f t="shared" ref="P339" si="836">N339*$N$2</f>
        <v>0</v>
      </c>
      <c r="Q339" s="33">
        <f t="shared" ref="Q339" si="837">N339+O339+P339</f>
        <v>0</v>
      </c>
    </row>
    <row r="340" spans="1:17" ht="90" x14ac:dyDescent="0.25">
      <c r="A340" s="36"/>
      <c r="B340" s="36"/>
      <c r="C340" s="36"/>
      <c r="D340" s="28" t="s">
        <v>14</v>
      </c>
      <c r="E340" s="36"/>
      <c r="F340" s="36"/>
      <c r="G340" s="36"/>
      <c r="H340" s="36"/>
      <c r="M340" s="37"/>
      <c r="N340" s="38"/>
      <c r="O340" s="38"/>
      <c r="P340" s="38"/>
      <c r="Q340" s="39"/>
    </row>
    <row r="341" spans="1:17" x14ac:dyDescent="0.25">
      <c r="A341" s="26" t="s">
        <v>15</v>
      </c>
      <c r="B341" s="27" t="s">
        <v>11</v>
      </c>
      <c r="C341" s="27" t="s">
        <v>12</v>
      </c>
      <c r="D341" s="28" t="s">
        <v>16</v>
      </c>
      <c r="E341" s="36"/>
      <c r="F341" s="40">
        <v>1</v>
      </c>
      <c r="G341" s="40">
        <v>1598.9</v>
      </c>
      <c r="H341" s="41">
        <f>ROUND(F341*G341,2)</f>
        <v>1598.9</v>
      </c>
      <c r="I341" s="32">
        <f t="shared" si="826"/>
        <v>143.9</v>
      </c>
      <c r="J341" s="32">
        <f t="shared" ref="J341" si="838">H341*0.06</f>
        <v>95.93</v>
      </c>
      <c r="K341" s="32">
        <f t="shared" ref="K341" si="839">H341+I341+J341</f>
        <v>1838.73</v>
      </c>
      <c r="M341" s="2"/>
      <c r="N341" s="33">
        <f t="shared" ref="N341" si="840">M341*F341</f>
        <v>0</v>
      </c>
      <c r="O341" s="34">
        <f t="shared" si="830"/>
        <v>0</v>
      </c>
      <c r="P341" s="35">
        <f t="shared" ref="P341" si="841">N341*$N$2</f>
        <v>0</v>
      </c>
      <c r="Q341" s="33">
        <f t="shared" ref="Q341" si="842">N341+O341+P341</f>
        <v>0</v>
      </c>
    </row>
    <row r="342" spans="1:17" ht="202.5" x14ac:dyDescent="0.25">
      <c r="A342" s="36"/>
      <c r="B342" s="36"/>
      <c r="C342" s="36"/>
      <c r="D342" s="28" t="s">
        <v>17</v>
      </c>
      <c r="E342" s="36"/>
      <c r="F342" s="36"/>
      <c r="G342" s="36"/>
      <c r="H342" s="36"/>
      <c r="M342" s="37"/>
      <c r="N342" s="38"/>
      <c r="O342" s="38"/>
      <c r="P342" s="38"/>
      <c r="Q342" s="39"/>
    </row>
    <row r="343" spans="1:17" x14ac:dyDescent="0.25">
      <c r="A343" s="26" t="s">
        <v>18</v>
      </c>
      <c r="B343" s="27" t="s">
        <v>11</v>
      </c>
      <c r="C343" s="27" t="s">
        <v>12</v>
      </c>
      <c r="D343" s="28" t="s">
        <v>19</v>
      </c>
      <c r="E343" s="36"/>
      <c r="F343" s="40">
        <v>1</v>
      </c>
      <c r="G343" s="40">
        <v>760.78</v>
      </c>
      <c r="H343" s="41">
        <f>ROUND(F343*G343,2)</f>
        <v>760.78</v>
      </c>
      <c r="I343" s="32">
        <f t="shared" si="826"/>
        <v>68.47</v>
      </c>
      <c r="J343" s="32">
        <f t="shared" ref="J343" si="843">H343*0.06</f>
        <v>45.65</v>
      </c>
      <c r="K343" s="32">
        <f t="shared" ref="K343" si="844">H343+I343+J343</f>
        <v>874.9</v>
      </c>
      <c r="M343" s="2"/>
      <c r="N343" s="33">
        <f t="shared" ref="N343" si="845">M343*F343</f>
        <v>0</v>
      </c>
      <c r="O343" s="34">
        <f t="shared" si="830"/>
        <v>0</v>
      </c>
      <c r="P343" s="35">
        <f t="shared" ref="P343" si="846">N343*$N$2</f>
        <v>0</v>
      </c>
      <c r="Q343" s="33">
        <f t="shared" ref="Q343" si="847">N343+O343+P343</f>
        <v>0</v>
      </c>
    </row>
    <row r="344" spans="1:17" ht="101.25" x14ac:dyDescent="0.25">
      <c r="A344" s="36"/>
      <c r="B344" s="36"/>
      <c r="C344" s="36"/>
      <c r="D344" s="28" t="s">
        <v>20</v>
      </c>
      <c r="E344" s="36"/>
      <c r="F344" s="36"/>
      <c r="G344" s="36"/>
      <c r="H344" s="36"/>
      <c r="M344" s="37"/>
      <c r="N344" s="38"/>
      <c r="O344" s="38"/>
      <c r="P344" s="38"/>
      <c r="Q344" s="39"/>
    </row>
    <row r="345" spans="1:17" x14ac:dyDescent="0.25">
      <c r="A345" s="26" t="s">
        <v>21</v>
      </c>
      <c r="B345" s="27" t="s">
        <v>11</v>
      </c>
      <c r="C345" s="27" t="s">
        <v>12</v>
      </c>
      <c r="D345" s="28" t="s">
        <v>22</v>
      </c>
      <c r="E345" s="36"/>
      <c r="F345" s="40">
        <v>1</v>
      </c>
      <c r="G345" s="40">
        <v>1009.7</v>
      </c>
      <c r="H345" s="41">
        <f>ROUND(F345*G345,2)</f>
        <v>1009.7</v>
      </c>
      <c r="I345" s="32">
        <f t="shared" si="826"/>
        <v>90.87</v>
      </c>
      <c r="J345" s="32">
        <f t="shared" ref="J345" si="848">H345*0.06</f>
        <v>60.58</v>
      </c>
      <c r="K345" s="32">
        <f t="shared" ref="K345" si="849">H345+I345+J345</f>
        <v>1161.1500000000001</v>
      </c>
      <c r="M345" s="2"/>
      <c r="N345" s="33">
        <f t="shared" ref="N345" si="850">M345*F345</f>
        <v>0</v>
      </c>
      <c r="O345" s="34">
        <f t="shared" si="830"/>
        <v>0</v>
      </c>
      <c r="P345" s="35">
        <f t="shared" ref="P345" si="851">N345*$N$2</f>
        <v>0</v>
      </c>
      <c r="Q345" s="33">
        <f t="shared" ref="Q345" si="852">N345+O345+P345</f>
        <v>0</v>
      </c>
    </row>
    <row r="346" spans="1:17" ht="90" x14ac:dyDescent="0.25">
      <c r="A346" s="36"/>
      <c r="B346" s="36"/>
      <c r="C346" s="36"/>
      <c r="D346" s="28" t="s">
        <v>23</v>
      </c>
      <c r="E346" s="36"/>
      <c r="F346" s="36"/>
      <c r="G346" s="36"/>
      <c r="H346" s="36"/>
      <c r="M346" s="37"/>
      <c r="N346" s="38"/>
      <c r="O346" s="38"/>
      <c r="P346" s="38"/>
      <c r="Q346" s="39"/>
    </row>
    <row r="347" spans="1:17" x14ac:dyDescent="0.25">
      <c r="A347" s="26" t="s">
        <v>76</v>
      </c>
      <c r="B347" s="27" t="s">
        <v>11</v>
      </c>
      <c r="C347" s="27" t="s">
        <v>12</v>
      </c>
      <c r="D347" s="28" t="s">
        <v>77</v>
      </c>
      <c r="E347" s="36"/>
      <c r="F347" s="40">
        <v>1</v>
      </c>
      <c r="G347" s="40">
        <v>1214.0999999999999</v>
      </c>
      <c r="H347" s="41">
        <f>ROUND(F347*G347,2)</f>
        <v>1214.0999999999999</v>
      </c>
      <c r="I347" s="32">
        <f t="shared" si="826"/>
        <v>109.27</v>
      </c>
      <c r="J347" s="32">
        <f t="shared" ref="J347" si="853">H347*0.06</f>
        <v>72.849999999999994</v>
      </c>
      <c r="K347" s="32">
        <f t="shared" ref="K347" si="854">H347+I347+J347</f>
        <v>1396.22</v>
      </c>
      <c r="M347" s="2"/>
      <c r="N347" s="33">
        <f t="shared" ref="N347" si="855">M347*F347</f>
        <v>0</v>
      </c>
      <c r="O347" s="34">
        <f t="shared" si="830"/>
        <v>0</v>
      </c>
      <c r="P347" s="35">
        <f t="shared" ref="P347" si="856">N347*$N$2</f>
        <v>0</v>
      </c>
      <c r="Q347" s="33">
        <f t="shared" ref="Q347" si="857">N347+O347+P347</f>
        <v>0</v>
      </c>
    </row>
    <row r="348" spans="1:17" ht="67.5" x14ac:dyDescent="0.25">
      <c r="A348" s="36"/>
      <c r="B348" s="36"/>
      <c r="C348" s="36"/>
      <c r="D348" s="28" t="s">
        <v>78</v>
      </c>
      <c r="E348" s="36"/>
      <c r="F348" s="36"/>
      <c r="G348" s="36"/>
      <c r="H348" s="36"/>
      <c r="M348" s="37"/>
      <c r="N348" s="38"/>
      <c r="O348" s="38"/>
      <c r="P348" s="38"/>
      <c r="Q348" s="39"/>
    </row>
    <row r="349" spans="1:17" x14ac:dyDescent="0.25">
      <c r="A349" s="26" t="s">
        <v>24</v>
      </c>
      <c r="B349" s="27" t="s">
        <v>11</v>
      </c>
      <c r="C349" s="27" t="s">
        <v>12</v>
      </c>
      <c r="D349" s="28" t="s">
        <v>25</v>
      </c>
      <c r="E349" s="36"/>
      <c r="F349" s="40">
        <v>1</v>
      </c>
      <c r="G349" s="40">
        <v>650.78</v>
      </c>
      <c r="H349" s="41">
        <f>ROUND(F349*G349,2)</f>
        <v>650.78</v>
      </c>
      <c r="I349" s="32">
        <f t="shared" si="826"/>
        <v>58.57</v>
      </c>
      <c r="J349" s="32">
        <f t="shared" ref="J349" si="858">H349*0.06</f>
        <v>39.049999999999997</v>
      </c>
      <c r="K349" s="32">
        <f t="shared" ref="K349" si="859">H349+I349+J349</f>
        <v>748.4</v>
      </c>
      <c r="M349" s="2"/>
      <c r="N349" s="33">
        <f t="shared" ref="N349" si="860">M349*F349</f>
        <v>0</v>
      </c>
      <c r="O349" s="34">
        <f t="shared" si="830"/>
        <v>0</v>
      </c>
      <c r="P349" s="35">
        <f t="shared" ref="P349" si="861">N349*$N$2</f>
        <v>0</v>
      </c>
      <c r="Q349" s="33">
        <f t="shared" ref="Q349" si="862">N349+O349+P349</f>
        <v>0</v>
      </c>
    </row>
    <row r="350" spans="1:17" ht="45" x14ac:dyDescent="0.25">
      <c r="A350" s="36"/>
      <c r="B350" s="36"/>
      <c r="C350" s="36"/>
      <c r="D350" s="28" t="s">
        <v>26</v>
      </c>
      <c r="E350" s="36"/>
      <c r="F350" s="36"/>
      <c r="G350" s="36"/>
      <c r="H350" s="36"/>
      <c r="M350" s="37"/>
      <c r="N350" s="38"/>
      <c r="O350" s="38"/>
      <c r="P350" s="38"/>
      <c r="Q350" s="39"/>
    </row>
    <row r="351" spans="1:17" ht="22.5" x14ac:dyDescent="0.25">
      <c r="A351" s="26" t="s">
        <v>27</v>
      </c>
      <c r="B351" s="27" t="s">
        <v>11</v>
      </c>
      <c r="C351" s="27" t="s">
        <v>12</v>
      </c>
      <c r="D351" s="28" t="s">
        <v>28</v>
      </c>
      <c r="E351" s="36"/>
      <c r="F351" s="40">
        <v>1</v>
      </c>
      <c r="G351" s="40">
        <v>1935.46</v>
      </c>
      <c r="H351" s="41">
        <f>ROUND(F351*G351,2)</f>
        <v>1935.46</v>
      </c>
      <c r="I351" s="32">
        <f t="shared" si="826"/>
        <v>174.19</v>
      </c>
      <c r="J351" s="32">
        <f t="shared" ref="J351" si="863">H351*0.06</f>
        <v>116.13</v>
      </c>
      <c r="K351" s="32">
        <f t="shared" ref="K351" si="864">H351+I351+J351</f>
        <v>2225.7800000000002</v>
      </c>
      <c r="M351" s="2"/>
      <c r="N351" s="33">
        <f t="shared" ref="N351" si="865">M351*F351</f>
        <v>0</v>
      </c>
      <c r="O351" s="34">
        <f t="shared" si="830"/>
        <v>0</v>
      </c>
      <c r="P351" s="35">
        <f t="shared" ref="P351" si="866">N351*$N$2</f>
        <v>0</v>
      </c>
      <c r="Q351" s="33">
        <f t="shared" ref="Q351" si="867">N351+O351+P351</f>
        <v>0</v>
      </c>
    </row>
    <row r="352" spans="1:17" ht="101.25" x14ac:dyDescent="0.25">
      <c r="A352" s="36"/>
      <c r="B352" s="36"/>
      <c r="C352" s="36"/>
      <c r="D352" s="28" t="s">
        <v>29</v>
      </c>
      <c r="E352" s="36"/>
      <c r="F352" s="36"/>
      <c r="G352" s="36"/>
      <c r="H352" s="36"/>
      <c r="M352" s="37"/>
      <c r="N352" s="38"/>
      <c r="O352" s="38"/>
      <c r="P352" s="38"/>
      <c r="Q352" s="39"/>
    </row>
    <row r="353" spans="1:17" x14ac:dyDescent="0.25">
      <c r="A353" s="26" t="s">
        <v>82</v>
      </c>
      <c r="B353" s="27" t="s">
        <v>11</v>
      </c>
      <c r="C353" s="27" t="s">
        <v>12</v>
      </c>
      <c r="D353" s="28" t="s">
        <v>83</v>
      </c>
      <c r="E353" s="36"/>
      <c r="F353" s="40">
        <v>1</v>
      </c>
      <c r="G353" s="40">
        <v>276.35000000000002</v>
      </c>
      <c r="H353" s="41">
        <f>ROUND(F353*G353,2)</f>
        <v>276.35000000000002</v>
      </c>
      <c r="I353" s="32">
        <f t="shared" si="826"/>
        <v>24.87</v>
      </c>
      <c r="J353" s="32">
        <f t="shared" ref="J353" si="868">H353*0.06</f>
        <v>16.579999999999998</v>
      </c>
      <c r="K353" s="32">
        <f t="shared" ref="K353" si="869">H353+I353+J353</f>
        <v>317.8</v>
      </c>
      <c r="M353" s="2"/>
      <c r="N353" s="33">
        <f t="shared" ref="N353" si="870">M353*F353</f>
        <v>0</v>
      </c>
      <c r="O353" s="34">
        <f t="shared" si="830"/>
        <v>0</v>
      </c>
      <c r="P353" s="35">
        <f t="shared" ref="P353" si="871">N353*$N$2</f>
        <v>0</v>
      </c>
      <c r="Q353" s="33">
        <f t="shared" ref="Q353" si="872">N353+O353+P353</f>
        <v>0</v>
      </c>
    </row>
    <row r="354" spans="1:17" ht="101.25" x14ac:dyDescent="0.25">
      <c r="A354" s="36"/>
      <c r="B354" s="36"/>
      <c r="C354" s="36"/>
      <c r="D354" s="28" t="s">
        <v>84</v>
      </c>
      <c r="E354" s="36"/>
      <c r="F354" s="36"/>
      <c r="G354" s="36"/>
      <c r="H354" s="36"/>
      <c r="M354" s="37"/>
      <c r="N354" s="38"/>
      <c r="O354" s="38"/>
      <c r="P354" s="38"/>
      <c r="Q354" s="39"/>
    </row>
    <row r="355" spans="1:17" x14ac:dyDescent="0.25">
      <c r="A355" s="26" t="s">
        <v>30</v>
      </c>
      <c r="B355" s="27" t="s">
        <v>11</v>
      </c>
      <c r="C355" s="27" t="s">
        <v>12</v>
      </c>
      <c r="D355" s="28" t="s">
        <v>31</v>
      </c>
      <c r="E355" s="36"/>
      <c r="F355" s="40">
        <v>1</v>
      </c>
      <c r="G355" s="40">
        <v>349.34</v>
      </c>
      <c r="H355" s="41">
        <f>ROUND(F355*G355,2)</f>
        <v>349.34</v>
      </c>
      <c r="I355" s="32">
        <f t="shared" si="826"/>
        <v>31.44</v>
      </c>
      <c r="J355" s="32">
        <f t="shared" ref="J355" si="873">H355*0.06</f>
        <v>20.96</v>
      </c>
      <c r="K355" s="32">
        <f t="shared" ref="K355" si="874">H355+I355+J355</f>
        <v>401.74</v>
      </c>
      <c r="M355" s="2"/>
      <c r="N355" s="33">
        <f t="shared" ref="N355" si="875">M355*F355</f>
        <v>0</v>
      </c>
      <c r="O355" s="34">
        <f t="shared" si="830"/>
        <v>0</v>
      </c>
      <c r="P355" s="35">
        <f t="shared" ref="P355" si="876">N355*$N$2</f>
        <v>0</v>
      </c>
      <c r="Q355" s="33">
        <f t="shared" ref="Q355" si="877">N355+O355+P355</f>
        <v>0</v>
      </c>
    </row>
    <row r="356" spans="1:17" ht="78.75" x14ac:dyDescent="0.25">
      <c r="A356" s="36"/>
      <c r="B356" s="36"/>
      <c r="C356" s="36"/>
      <c r="D356" s="28" t="s">
        <v>32</v>
      </c>
      <c r="E356" s="36"/>
      <c r="F356" s="36"/>
      <c r="G356" s="36"/>
      <c r="H356" s="36"/>
      <c r="M356" s="37"/>
      <c r="N356" s="38"/>
      <c r="O356" s="38"/>
      <c r="P356" s="38"/>
      <c r="Q356" s="39"/>
    </row>
    <row r="357" spans="1:17" x14ac:dyDescent="0.25">
      <c r="A357" s="26" t="s">
        <v>125</v>
      </c>
      <c r="B357" s="27" t="s">
        <v>11</v>
      </c>
      <c r="C357" s="27" t="s">
        <v>12</v>
      </c>
      <c r="D357" s="28" t="s">
        <v>126</v>
      </c>
      <c r="E357" s="36"/>
      <c r="F357" s="40">
        <v>1</v>
      </c>
      <c r="G357" s="40">
        <v>9112</v>
      </c>
      <c r="H357" s="41">
        <f>ROUND(F357*G357,2)</f>
        <v>9112</v>
      </c>
      <c r="I357" s="32">
        <f t="shared" si="826"/>
        <v>820.08</v>
      </c>
      <c r="J357" s="32">
        <f t="shared" ref="J357" si="878">H357*0.06</f>
        <v>546.72</v>
      </c>
      <c r="K357" s="32">
        <f t="shared" ref="K357" si="879">H357+I357+J357</f>
        <v>10478.799999999999</v>
      </c>
      <c r="M357" s="2"/>
      <c r="N357" s="33">
        <f t="shared" ref="N357" si="880">M357*F357</f>
        <v>0</v>
      </c>
      <c r="O357" s="34">
        <f t="shared" si="830"/>
        <v>0</v>
      </c>
      <c r="P357" s="35">
        <f t="shared" ref="P357" si="881">N357*$N$2</f>
        <v>0</v>
      </c>
      <c r="Q357" s="33">
        <f t="shared" ref="Q357" si="882">N357+O357+P357</f>
        <v>0</v>
      </c>
    </row>
    <row r="358" spans="1:17" ht="101.25" x14ac:dyDescent="0.25">
      <c r="A358" s="36"/>
      <c r="B358" s="36"/>
      <c r="C358" s="36"/>
      <c r="D358" s="28" t="s">
        <v>127</v>
      </c>
      <c r="E358" s="36"/>
      <c r="F358" s="36"/>
      <c r="G358" s="36"/>
      <c r="H358" s="36"/>
      <c r="M358" s="37"/>
      <c r="N358" s="38"/>
      <c r="O358" s="38"/>
      <c r="P358" s="38"/>
      <c r="Q358" s="39"/>
    </row>
    <row r="359" spans="1:17" ht="22.5" x14ac:dyDescent="0.25">
      <c r="A359" s="26" t="s">
        <v>33</v>
      </c>
      <c r="B359" s="27" t="s">
        <v>11</v>
      </c>
      <c r="C359" s="27" t="s">
        <v>12</v>
      </c>
      <c r="D359" s="28" t="s">
        <v>34</v>
      </c>
      <c r="E359" s="36"/>
      <c r="F359" s="40">
        <v>1</v>
      </c>
      <c r="G359" s="40">
        <v>662.4</v>
      </c>
      <c r="H359" s="41">
        <f>ROUND(F359*G359,2)</f>
        <v>662.4</v>
      </c>
      <c r="I359" s="32">
        <f t="shared" si="826"/>
        <v>59.62</v>
      </c>
      <c r="J359" s="32">
        <f t="shared" ref="J359" si="883">H359*0.06</f>
        <v>39.74</v>
      </c>
      <c r="K359" s="32">
        <f t="shared" ref="K359" si="884">H359+I359+J359</f>
        <v>761.76</v>
      </c>
      <c r="M359" s="2"/>
      <c r="N359" s="33">
        <f t="shared" ref="N359" si="885">M359*F359</f>
        <v>0</v>
      </c>
      <c r="O359" s="34">
        <f t="shared" si="830"/>
        <v>0</v>
      </c>
      <c r="P359" s="35">
        <f t="shared" ref="P359" si="886">N359*$N$2</f>
        <v>0</v>
      </c>
      <c r="Q359" s="33">
        <f t="shared" ref="Q359" si="887">N359+O359+P359</f>
        <v>0</v>
      </c>
    </row>
    <row r="360" spans="1:17" ht="146.25" x14ac:dyDescent="0.25">
      <c r="A360" s="36"/>
      <c r="B360" s="36"/>
      <c r="C360" s="36"/>
      <c r="D360" s="28" t="s">
        <v>35</v>
      </c>
      <c r="E360" s="36"/>
      <c r="F360" s="36"/>
      <c r="G360" s="36"/>
      <c r="H360" s="36"/>
      <c r="M360" s="37"/>
      <c r="N360" s="38"/>
      <c r="O360" s="38"/>
      <c r="P360" s="38"/>
      <c r="Q360" s="39"/>
    </row>
    <row r="361" spans="1:17" ht="22.5" x14ac:dyDescent="0.25">
      <c r="A361" s="26" t="s">
        <v>88</v>
      </c>
      <c r="B361" s="27" t="s">
        <v>11</v>
      </c>
      <c r="C361" s="27" t="s">
        <v>12</v>
      </c>
      <c r="D361" s="28" t="s">
        <v>89</v>
      </c>
      <c r="E361" s="36"/>
      <c r="F361" s="40">
        <v>2</v>
      </c>
      <c r="G361" s="40">
        <v>2693.36</v>
      </c>
      <c r="H361" s="41">
        <f>ROUND(F361*G361,2)</f>
        <v>5386.72</v>
      </c>
      <c r="I361" s="32">
        <f t="shared" si="826"/>
        <v>484.8</v>
      </c>
      <c r="J361" s="32">
        <f t="shared" ref="J361" si="888">H361*0.06</f>
        <v>323.2</v>
      </c>
      <c r="K361" s="32">
        <f t="shared" ref="K361" si="889">H361+I361+J361</f>
        <v>6194.72</v>
      </c>
      <c r="M361" s="2"/>
      <c r="N361" s="33">
        <f t="shared" ref="N361" si="890">M361*F361</f>
        <v>0</v>
      </c>
      <c r="O361" s="34">
        <f t="shared" si="830"/>
        <v>0</v>
      </c>
      <c r="P361" s="35">
        <f t="shared" ref="P361" si="891">N361*$N$2</f>
        <v>0</v>
      </c>
      <c r="Q361" s="33">
        <f t="shared" ref="Q361" si="892">N361+O361+P361</f>
        <v>0</v>
      </c>
    </row>
    <row r="362" spans="1:17" ht="146.25" x14ac:dyDescent="0.25">
      <c r="A362" s="36"/>
      <c r="B362" s="36"/>
      <c r="C362" s="36"/>
      <c r="D362" s="28" t="s">
        <v>90</v>
      </c>
      <c r="E362" s="36"/>
      <c r="F362" s="36"/>
      <c r="G362" s="36"/>
      <c r="H362" s="36"/>
      <c r="M362" s="37"/>
      <c r="N362" s="38"/>
      <c r="O362" s="38"/>
      <c r="P362" s="38"/>
      <c r="Q362" s="39"/>
    </row>
    <row r="363" spans="1:17" x14ac:dyDescent="0.25">
      <c r="A363" s="26" t="s">
        <v>39</v>
      </c>
      <c r="B363" s="27" t="s">
        <v>11</v>
      </c>
      <c r="C363" s="27" t="s">
        <v>12</v>
      </c>
      <c r="D363" s="28" t="s">
        <v>40</v>
      </c>
      <c r="E363" s="36"/>
      <c r="F363" s="40">
        <v>2</v>
      </c>
      <c r="G363" s="40">
        <v>161.30000000000001</v>
      </c>
      <c r="H363" s="41">
        <f>ROUND(F363*G363,2)</f>
        <v>322.60000000000002</v>
      </c>
      <c r="I363" s="32">
        <f t="shared" si="826"/>
        <v>29.03</v>
      </c>
      <c r="J363" s="32">
        <f t="shared" ref="J363" si="893">H363*0.06</f>
        <v>19.36</v>
      </c>
      <c r="K363" s="32">
        <f t="shared" ref="K363" si="894">H363+I363+J363</f>
        <v>370.99</v>
      </c>
      <c r="M363" s="2"/>
      <c r="N363" s="33">
        <f t="shared" ref="N363" si="895">M363*F363</f>
        <v>0</v>
      </c>
      <c r="O363" s="34">
        <f t="shared" si="830"/>
        <v>0</v>
      </c>
      <c r="P363" s="35">
        <f t="shared" ref="P363" si="896">N363*$N$2</f>
        <v>0</v>
      </c>
      <c r="Q363" s="33">
        <f t="shared" ref="Q363" si="897">N363+O363+P363</f>
        <v>0</v>
      </c>
    </row>
    <row r="364" spans="1:17" ht="90" x14ac:dyDescent="0.25">
      <c r="A364" s="36"/>
      <c r="B364" s="36"/>
      <c r="C364" s="36"/>
      <c r="D364" s="28" t="s">
        <v>41</v>
      </c>
      <c r="E364" s="36"/>
      <c r="F364" s="36"/>
      <c r="G364" s="36"/>
      <c r="H364" s="36"/>
      <c r="M364" s="37"/>
      <c r="N364" s="38"/>
      <c r="O364" s="38"/>
      <c r="P364" s="38"/>
      <c r="Q364" s="39"/>
    </row>
    <row r="365" spans="1:17" x14ac:dyDescent="0.25">
      <c r="A365" s="26" t="s">
        <v>42</v>
      </c>
      <c r="B365" s="27" t="s">
        <v>11</v>
      </c>
      <c r="C365" s="27" t="s">
        <v>12</v>
      </c>
      <c r="D365" s="28" t="s">
        <v>43</v>
      </c>
      <c r="E365" s="36"/>
      <c r="F365" s="40">
        <v>2</v>
      </c>
      <c r="G365" s="40">
        <v>182.02</v>
      </c>
      <c r="H365" s="41">
        <f>ROUND(F365*G365,2)</f>
        <v>364.04</v>
      </c>
      <c r="I365" s="32">
        <f t="shared" si="826"/>
        <v>32.76</v>
      </c>
      <c r="J365" s="32">
        <f t="shared" ref="J365" si="898">H365*0.06</f>
        <v>21.84</v>
      </c>
      <c r="K365" s="32">
        <f t="shared" ref="K365" si="899">H365+I365+J365</f>
        <v>418.64</v>
      </c>
      <c r="M365" s="2"/>
      <c r="N365" s="33">
        <f t="shared" ref="N365" si="900">M365*F365</f>
        <v>0</v>
      </c>
      <c r="O365" s="34">
        <f t="shared" si="830"/>
        <v>0</v>
      </c>
      <c r="P365" s="35">
        <f t="shared" ref="P365" si="901">N365*$N$2</f>
        <v>0</v>
      </c>
      <c r="Q365" s="33">
        <f t="shared" ref="Q365" si="902">N365+O365+P365</f>
        <v>0</v>
      </c>
    </row>
    <row r="366" spans="1:17" ht="101.25" x14ac:dyDescent="0.25">
      <c r="A366" s="36"/>
      <c r="B366" s="36"/>
      <c r="C366" s="36"/>
      <c r="D366" s="28" t="s">
        <v>44</v>
      </c>
      <c r="E366" s="36"/>
      <c r="F366" s="36"/>
      <c r="G366" s="36"/>
      <c r="H366" s="36"/>
      <c r="M366" s="37"/>
      <c r="N366" s="38"/>
      <c r="O366" s="38"/>
      <c r="P366" s="38"/>
      <c r="Q366" s="39"/>
    </row>
    <row r="367" spans="1:17" ht="22.5" x14ac:dyDescent="0.25">
      <c r="A367" s="26" t="s">
        <v>45</v>
      </c>
      <c r="B367" s="27" t="s">
        <v>11</v>
      </c>
      <c r="C367" s="27" t="s">
        <v>12</v>
      </c>
      <c r="D367" s="28" t="s">
        <v>46</v>
      </c>
      <c r="E367" s="36"/>
      <c r="F367" s="40">
        <v>1</v>
      </c>
      <c r="G367" s="40">
        <v>930.38</v>
      </c>
      <c r="H367" s="41">
        <f>ROUND(F367*G367,2)</f>
        <v>930.38</v>
      </c>
      <c r="I367" s="32">
        <f t="shared" si="826"/>
        <v>83.73</v>
      </c>
      <c r="J367" s="32">
        <f t="shared" ref="J367" si="903">H367*0.06</f>
        <v>55.82</v>
      </c>
      <c r="K367" s="32">
        <f t="shared" ref="K367" si="904">H367+I367+J367</f>
        <v>1069.93</v>
      </c>
      <c r="M367" s="2"/>
      <c r="N367" s="33">
        <f t="shared" ref="N367" si="905">M367*F367</f>
        <v>0</v>
      </c>
      <c r="O367" s="34">
        <f t="shared" si="830"/>
        <v>0</v>
      </c>
      <c r="P367" s="35">
        <f t="shared" ref="P367" si="906">N367*$N$2</f>
        <v>0</v>
      </c>
      <c r="Q367" s="33">
        <f t="shared" ref="Q367" si="907">N367+O367+P367</f>
        <v>0</v>
      </c>
    </row>
    <row r="368" spans="1:17" ht="67.5" x14ac:dyDescent="0.25">
      <c r="A368" s="36"/>
      <c r="B368" s="36"/>
      <c r="C368" s="36"/>
      <c r="D368" s="28" t="s">
        <v>47</v>
      </c>
      <c r="E368" s="36"/>
      <c r="F368" s="36"/>
      <c r="G368" s="36"/>
      <c r="H368" s="36"/>
      <c r="M368" s="37"/>
      <c r="N368" s="38"/>
      <c r="O368" s="38"/>
      <c r="P368" s="38"/>
      <c r="Q368" s="39"/>
    </row>
    <row r="369" spans="1:17" x14ac:dyDescent="0.25">
      <c r="A369" s="26" t="s">
        <v>48</v>
      </c>
      <c r="B369" s="27" t="s">
        <v>11</v>
      </c>
      <c r="C369" s="27" t="s">
        <v>12</v>
      </c>
      <c r="D369" s="28" t="s">
        <v>49</v>
      </c>
      <c r="E369" s="36"/>
      <c r="F369" s="40">
        <v>1</v>
      </c>
      <c r="G369" s="40">
        <v>631.46</v>
      </c>
      <c r="H369" s="41">
        <f>ROUND(F369*G369,2)</f>
        <v>631.46</v>
      </c>
      <c r="I369" s="32">
        <f t="shared" si="826"/>
        <v>56.83</v>
      </c>
      <c r="J369" s="32">
        <f t="shared" ref="J369" si="908">H369*0.06</f>
        <v>37.89</v>
      </c>
      <c r="K369" s="32">
        <f t="shared" ref="K369" si="909">H369+I369+J369</f>
        <v>726.18</v>
      </c>
      <c r="M369" s="2"/>
      <c r="N369" s="33">
        <f t="shared" ref="N369" si="910">M369*F369</f>
        <v>0</v>
      </c>
      <c r="O369" s="34">
        <f t="shared" si="830"/>
        <v>0</v>
      </c>
      <c r="P369" s="35">
        <f t="shared" ref="P369" si="911">N369*$N$2</f>
        <v>0</v>
      </c>
      <c r="Q369" s="33">
        <f t="shared" ref="Q369" si="912">N369+O369+P369</f>
        <v>0</v>
      </c>
    </row>
    <row r="370" spans="1:17" ht="135" x14ac:dyDescent="0.25">
      <c r="A370" s="36"/>
      <c r="B370" s="36"/>
      <c r="C370" s="36"/>
      <c r="D370" s="28" t="s">
        <v>50</v>
      </c>
      <c r="E370" s="36"/>
      <c r="F370" s="36"/>
      <c r="G370" s="36"/>
      <c r="H370" s="36"/>
      <c r="M370" s="37"/>
      <c r="N370" s="38"/>
      <c r="O370" s="38"/>
      <c r="P370" s="38"/>
      <c r="Q370" s="39"/>
    </row>
    <row r="371" spans="1:17" x14ac:dyDescent="0.25">
      <c r="A371" s="26" t="s">
        <v>51</v>
      </c>
      <c r="B371" s="27" t="s">
        <v>11</v>
      </c>
      <c r="C371" s="27" t="s">
        <v>12</v>
      </c>
      <c r="D371" s="28" t="s">
        <v>52</v>
      </c>
      <c r="E371" s="36"/>
      <c r="F371" s="40">
        <v>1</v>
      </c>
      <c r="G371" s="40">
        <v>12830.48</v>
      </c>
      <c r="H371" s="41">
        <f>ROUND(F371*G371,2)</f>
        <v>12830.48</v>
      </c>
      <c r="I371" s="32">
        <f t="shared" si="826"/>
        <v>1154.74</v>
      </c>
      <c r="J371" s="32">
        <f t="shared" ref="J371" si="913">H371*0.06</f>
        <v>769.83</v>
      </c>
      <c r="K371" s="32">
        <f t="shared" ref="K371" si="914">H371+I371+J371</f>
        <v>14755.05</v>
      </c>
      <c r="M371" s="2"/>
      <c r="N371" s="33">
        <f t="shared" ref="N371" si="915">M371*F371</f>
        <v>0</v>
      </c>
      <c r="O371" s="34">
        <f t="shared" si="830"/>
        <v>0</v>
      </c>
      <c r="P371" s="35">
        <f t="shared" ref="P371" si="916">N371*$N$2</f>
        <v>0</v>
      </c>
      <c r="Q371" s="33">
        <f t="shared" ref="Q371" si="917">N371+O371+P371</f>
        <v>0</v>
      </c>
    </row>
    <row r="372" spans="1:17" ht="236.25" x14ac:dyDescent="0.25">
      <c r="A372" s="36"/>
      <c r="B372" s="36"/>
      <c r="C372" s="36"/>
      <c r="D372" s="28" t="s">
        <v>53</v>
      </c>
      <c r="E372" s="36"/>
      <c r="F372" s="36"/>
      <c r="G372" s="36"/>
      <c r="H372" s="36"/>
      <c r="M372" s="37"/>
      <c r="N372" s="38"/>
      <c r="O372" s="38"/>
      <c r="P372" s="38"/>
      <c r="Q372" s="39"/>
    </row>
    <row r="373" spans="1:17" x14ac:dyDescent="0.25">
      <c r="A373" s="26" t="s">
        <v>94</v>
      </c>
      <c r="B373" s="27" t="s">
        <v>11</v>
      </c>
      <c r="C373" s="27" t="s">
        <v>12</v>
      </c>
      <c r="D373" s="28" t="s">
        <v>95</v>
      </c>
      <c r="E373" s="36"/>
      <c r="F373" s="40">
        <v>2</v>
      </c>
      <c r="G373" s="40">
        <v>847.08</v>
      </c>
      <c r="H373" s="41">
        <f>ROUND(F373*G373,2)</f>
        <v>1694.16</v>
      </c>
      <c r="I373" s="32">
        <f t="shared" si="826"/>
        <v>152.47</v>
      </c>
      <c r="J373" s="32">
        <f t="shared" ref="J373" si="918">H373*0.06</f>
        <v>101.65</v>
      </c>
      <c r="K373" s="32">
        <f t="shared" ref="K373" si="919">H373+I373+J373</f>
        <v>1948.28</v>
      </c>
      <c r="M373" s="2"/>
      <c r="N373" s="33">
        <f t="shared" ref="N373" si="920">M373*F373</f>
        <v>0</v>
      </c>
      <c r="O373" s="34">
        <f t="shared" si="830"/>
        <v>0</v>
      </c>
      <c r="P373" s="35">
        <f t="shared" ref="P373" si="921">N373*$N$2</f>
        <v>0</v>
      </c>
      <c r="Q373" s="33">
        <f t="shared" ref="Q373" si="922">N373+O373+P373</f>
        <v>0</v>
      </c>
    </row>
    <row r="374" spans="1:17" ht="123.75" x14ac:dyDescent="0.25">
      <c r="A374" s="36"/>
      <c r="B374" s="36"/>
      <c r="C374" s="36"/>
      <c r="D374" s="28" t="s">
        <v>96</v>
      </c>
      <c r="E374" s="36"/>
      <c r="F374" s="36"/>
      <c r="G374" s="36"/>
      <c r="H374" s="36"/>
      <c r="M374" s="37"/>
      <c r="N374" s="38"/>
      <c r="O374" s="38"/>
      <c r="P374" s="38"/>
      <c r="Q374" s="39"/>
    </row>
    <row r="375" spans="1:17" x14ac:dyDescent="0.25">
      <c r="A375" s="26" t="s">
        <v>54</v>
      </c>
      <c r="B375" s="27" t="s">
        <v>11</v>
      </c>
      <c r="C375" s="27" t="s">
        <v>55</v>
      </c>
      <c r="D375" s="28" t="s">
        <v>56</v>
      </c>
      <c r="E375" s="36"/>
      <c r="F375" s="40">
        <v>670</v>
      </c>
      <c r="G375" s="40">
        <v>13.55</v>
      </c>
      <c r="H375" s="41">
        <f>ROUND(F375*G375,2)</f>
        <v>9078.5</v>
      </c>
      <c r="I375" s="32">
        <f t="shared" si="826"/>
        <v>817.07</v>
      </c>
      <c r="J375" s="32">
        <f t="shared" ref="J375" si="923">H375*0.06</f>
        <v>544.71</v>
      </c>
      <c r="K375" s="32">
        <f t="shared" ref="K375" si="924">H375+I375+J375</f>
        <v>10440.280000000001</v>
      </c>
      <c r="M375" s="2"/>
      <c r="N375" s="33">
        <f t="shared" ref="N375" si="925">M375*F375</f>
        <v>0</v>
      </c>
      <c r="O375" s="34">
        <f t="shared" si="830"/>
        <v>0</v>
      </c>
      <c r="P375" s="35">
        <f t="shared" ref="P375" si="926">N375*$N$2</f>
        <v>0</v>
      </c>
      <c r="Q375" s="33">
        <f t="shared" ref="Q375" si="927">N375+O375+P375</f>
        <v>0</v>
      </c>
    </row>
    <row r="376" spans="1:17" ht="135" x14ac:dyDescent="0.25">
      <c r="A376" s="36"/>
      <c r="B376" s="36"/>
      <c r="C376" s="36"/>
      <c r="D376" s="28" t="s">
        <v>57</v>
      </c>
      <c r="E376" s="36"/>
      <c r="F376" s="36"/>
      <c r="G376" s="36"/>
      <c r="H376" s="36"/>
      <c r="M376" s="37"/>
      <c r="N376" s="38"/>
      <c r="O376" s="38"/>
      <c r="P376" s="38"/>
      <c r="Q376" s="39"/>
    </row>
    <row r="377" spans="1:17" x14ac:dyDescent="0.25">
      <c r="A377" s="26" t="s">
        <v>58</v>
      </c>
      <c r="B377" s="27" t="s">
        <v>11</v>
      </c>
      <c r="C377" s="27" t="s">
        <v>12</v>
      </c>
      <c r="D377" s="28" t="s">
        <v>59</v>
      </c>
      <c r="E377" s="36"/>
      <c r="F377" s="40">
        <v>1</v>
      </c>
      <c r="G377" s="40">
        <v>1561.6</v>
      </c>
      <c r="H377" s="41">
        <f>ROUND(F377*G377,2)</f>
        <v>1561.6</v>
      </c>
      <c r="I377" s="32">
        <f t="shared" si="826"/>
        <v>140.54</v>
      </c>
      <c r="J377" s="32">
        <f t="shared" ref="J377" si="928">H377*0.06</f>
        <v>93.7</v>
      </c>
      <c r="K377" s="32">
        <f t="shared" ref="K377" si="929">H377+I377+J377</f>
        <v>1795.84</v>
      </c>
      <c r="M377" s="2"/>
      <c r="N377" s="33">
        <f t="shared" ref="N377" si="930">M377*F377</f>
        <v>0</v>
      </c>
      <c r="O377" s="34">
        <f t="shared" si="830"/>
        <v>0</v>
      </c>
      <c r="P377" s="35">
        <f t="shared" ref="P377" si="931">N377*$N$2</f>
        <v>0</v>
      </c>
      <c r="Q377" s="33">
        <f t="shared" ref="Q377" si="932">N377+O377+P377</f>
        <v>0</v>
      </c>
    </row>
    <row r="378" spans="1:17" ht="78.75" x14ac:dyDescent="0.25">
      <c r="A378" s="36"/>
      <c r="B378" s="36"/>
      <c r="C378" s="36"/>
      <c r="D378" s="28" t="s">
        <v>60</v>
      </c>
      <c r="E378" s="36"/>
      <c r="F378" s="36"/>
      <c r="G378" s="36"/>
      <c r="H378" s="36"/>
      <c r="M378" s="37"/>
      <c r="N378" s="38"/>
      <c r="O378" s="38"/>
      <c r="P378" s="38"/>
      <c r="Q378" s="39"/>
    </row>
    <row r="379" spans="1:17" x14ac:dyDescent="0.25">
      <c r="A379" s="26" t="s">
        <v>61</v>
      </c>
      <c r="B379" s="27" t="s">
        <v>11</v>
      </c>
      <c r="C379" s="27" t="s">
        <v>55</v>
      </c>
      <c r="D379" s="28" t="s">
        <v>62</v>
      </c>
      <c r="E379" s="36"/>
      <c r="F379" s="40">
        <v>670</v>
      </c>
      <c r="G379" s="40">
        <v>4.5199999999999996</v>
      </c>
      <c r="H379" s="41">
        <f>ROUND(F379*G379,2)</f>
        <v>3028.4</v>
      </c>
      <c r="I379" s="32">
        <f t="shared" si="826"/>
        <v>272.56</v>
      </c>
      <c r="J379" s="32">
        <f t="shared" ref="J379" si="933">H379*0.06</f>
        <v>181.7</v>
      </c>
      <c r="K379" s="32">
        <f t="shared" ref="K379" si="934">H379+I379+J379</f>
        <v>3482.66</v>
      </c>
      <c r="M379" s="2"/>
      <c r="N379" s="33">
        <f t="shared" ref="N379" si="935">M379*F379</f>
        <v>0</v>
      </c>
      <c r="O379" s="34">
        <f t="shared" si="830"/>
        <v>0</v>
      </c>
      <c r="P379" s="35">
        <f t="shared" ref="P379" si="936">N379*$N$2</f>
        <v>0</v>
      </c>
      <c r="Q379" s="33">
        <f t="shared" ref="Q379" si="937">N379+O379+P379</f>
        <v>0</v>
      </c>
    </row>
    <row r="380" spans="1:17" ht="67.5" x14ac:dyDescent="0.25">
      <c r="A380" s="36"/>
      <c r="B380" s="36"/>
      <c r="C380" s="36"/>
      <c r="D380" s="28" t="s">
        <v>63</v>
      </c>
      <c r="E380" s="36"/>
      <c r="F380" s="36"/>
      <c r="G380" s="36"/>
      <c r="H380" s="36"/>
      <c r="M380" s="37"/>
      <c r="N380" s="38"/>
      <c r="O380" s="38"/>
      <c r="P380" s="38"/>
      <c r="Q380" s="39"/>
    </row>
    <row r="381" spans="1:17" x14ac:dyDescent="0.25">
      <c r="A381" s="26" t="s">
        <v>64</v>
      </c>
      <c r="B381" s="27" t="s">
        <v>11</v>
      </c>
      <c r="C381" s="27" t="s">
        <v>12</v>
      </c>
      <c r="D381" s="28" t="s">
        <v>65</v>
      </c>
      <c r="E381" s="36"/>
      <c r="F381" s="40">
        <v>1</v>
      </c>
      <c r="G381" s="40">
        <v>852.8</v>
      </c>
      <c r="H381" s="41">
        <f>ROUND(F381*G381,2)</f>
        <v>852.8</v>
      </c>
      <c r="I381" s="32">
        <f t="shared" si="826"/>
        <v>76.75</v>
      </c>
      <c r="J381" s="32">
        <f t="shared" ref="J381" si="938">H381*0.06</f>
        <v>51.17</v>
      </c>
      <c r="K381" s="32">
        <f t="shared" ref="K381" si="939">H381+I381+J381</f>
        <v>980.72</v>
      </c>
      <c r="M381" s="2"/>
      <c r="N381" s="33">
        <f t="shared" ref="N381" si="940">M381*F381</f>
        <v>0</v>
      </c>
      <c r="O381" s="34">
        <f t="shared" si="830"/>
        <v>0</v>
      </c>
      <c r="P381" s="35">
        <f t="shared" ref="P381" si="941">N381*$N$2</f>
        <v>0</v>
      </c>
      <c r="Q381" s="33">
        <f t="shared" ref="Q381" si="942">N381+O381+P381</f>
        <v>0</v>
      </c>
    </row>
    <row r="382" spans="1:17" ht="33.75" x14ac:dyDescent="0.25">
      <c r="A382" s="36"/>
      <c r="B382" s="36"/>
      <c r="C382" s="36"/>
      <c r="D382" s="28" t="s">
        <v>66</v>
      </c>
      <c r="E382" s="36"/>
      <c r="F382" s="36"/>
      <c r="G382" s="36"/>
      <c r="H382" s="36"/>
      <c r="M382" s="37"/>
      <c r="N382" s="38"/>
      <c r="O382" s="38"/>
      <c r="P382" s="38"/>
      <c r="Q382" s="39"/>
    </row>
    <row r="383" spans="1:17" x14ac:dyDescent="0.25">
      <c r="A383" s="26" t="s">
        <v>67</v>
      </c>
      <c r="B383" s="27" t="s">
        <v>11</v>
      </c>
      <c r="C383" s="27" t="s">
        <v>12</v>
      </c>
      <c r="D383" s="28" t="s">
        <v>68</v>
      </c>
      <c r="E383" s="36"/>
      <c r="F383" s="40">
        <v>1</v>
      </c>
      <c r="G383" s="40">
        <v>476</v>
      </c>
      <c r="H383" s="41">
        <f>ROUND(F383*G383,2)</f>
        <v>476</v>
      </c>
      <c r="I383" s="32">
        <f t="shared" si="826"/>
        <v>42.84</v>
      </c>
      <c r="J383" s="32">
        <f t="shared" ref="J383" si="943">H383*0.06</f>
        <v>28.56</v>
      </c>
      <c r="K383" s="32">
        <f t="shared" ref="K383" si="944">H383+I383+J383</f>
        <v>547.4</v>
      </c>
      <c r="M383" s="2"/>
      <c r="N383" s="33">
        <f t="shared" ref="N383" si="945">M383*F383</f>
        <v>0</v>
      </c>
      <c r="O383" s="34">
        <f t="shared" si="830"/>
        <v>0</v>
      </c>
      <c r="P383" s="35">
        <f t="shared" ref="P383" si="946">N383*$N$2</f>
        <v>0</v>
      </c>
      <c r="Q383" s="33">
        <f t="shared" ref="Q383" si="947">N383+O383+P383</f>
        <v>0</v>
      </c>
    </row>
    <row r="384" spans="1:17" ht="90" x14ac:dyDescent="0.25">
      <c r="A384" s="36"/>
      <c r="B384" s="36"/>
      <c r="C384" s="36"/>
      <c r="D384" s="28" t="s">
        <v>69</v>
      </c>
      <c r="E384" s="36"/>
      <c r="F384" s="36"/>
      <c r="G384" s="36"/>
      <c r="H384" s="36"/>
      <c r="M384" s="37"/>
      <c r="N384" s="38"/>
      <c r="O384" s="38"/>
      <c r="P384" s="38"/>
      <c r="Q384" s="39"/>
    </row>
    <row r="385" spans="1:17" ht="22.5" x14ac:dyDescent="0.25">
      <c r="A385" s="26" t="s">
        <v>97</v>
      </c>
      <c r="B385" s="27" t="s">
        <v>11</v>
      </c>
      <c r="C385" s="27" t="s">
        <v>12</v>
      </c>
      <c r="D385" s="28" t="s">
        <v>98</v>
      </c>
      <c r="E385" s="36"/>
      <c r="F385" s="40">
        <v>1</v>
      </c>
      <c r="G385" s="40">
        <v>2695</v>
      </c>
      <c r="H385" s="41">
        <f>ROUND(F385*G385,2)</f>
        <v>2695</v>
      </c>
      <c r="I385" s="32">
        <f t="shared" si="826"/>
        <v>242.55</v>
      </c>
      <c r="J385" s="32">
        <f t="shared" ref="J385" si="948">H385*0.06</f>
        <v>161.69999999999999</v>
      </c>
      <c r="K385" s="32">
        <f t="shared" ref="K385" si="949">H385+I385+J385</f>
        <v>3099.25</v>
      </c>
      <c r="M385" s="2"/>
      <c r="N385" s="33">
        <f t="shared" ref="N385" si="950">M385*F385</f>
        <v>0</v>
      </c>
      <c r="O385" s="34">
        <f t="shared" si="830"/>
        <v>0</v>
      </c>
      <c r="P385" s="35">
        <f t="shared" ref="P385" si="951">N385*$N$2</f>
        <v>0</v>
      </c>
      <c r="Q385" s="33">
        <f t="shared" ref="Q385" si="952">N385+O385+P385</f>
        <v>0</v>
      </c>
    </row>
    <row r="386" spans="1:17" ht="112.5" x14ac:dyDescent="0.25">
      <c r="A386" s="36"/>
      <c r="B386" s="36"/>
      <c r="C386" s="36"/>
      <c r="D386" s="28" t="s">
        <v>99</v>
      </c>
      <c r="E386" s="36"/>
      <c r="F386" s="36"/>
      <c r="G386" s="36"/>
      <c r="H386" s="36"/>
      <c r="M386" s="37"/>
      <c r="N386" s="38"/>
      <c r="O386" s="38"/>
      <c r="P386" s="38"/>
      <c r="Q386" s="39"/>
    </row>
    <row r="387" spans="1:17" x14ac:dyDescent="0.25">
      <c r="A387" s="26" t="s">
        <v>70</v>
      </c>
      <c r="B387" s="27" t="s">
        <v>11</v>
      </c>
      <c r="C387" s="27" t="s">
        <v>71</v>
      </c>
      <c r="D387" s="28" t="s">
        <v>72</v>
      </c>
      <c r="E387" s="36"/>
      <c r="F387" s="40">
        <v>16</v>
      </c>
      <c r="G387" s="40">
        <v>44</v>
      </c>
      <c r="H387" s="41">
        <f>ROUND(F387*G387,2)</f>
        <v>704</v>
      </c>
      <c r="I387" s="32">
        <f t="shared" si="826"/>
        <v>63.36</v>
      </c>
      <c r="J387" s="32">
        <f t="shared" ref="J387" si="953">H387*0.06</f>
        <v>42.24</v>
      </c>
      <c r="K387" s="32">
        <f t="shared" ref="K387" si="954">H387+I387+J387</f>
        <v>809.6</v>
      </c>
      <c r="M387" s="2"/>
      <c r="N387" s="33">
        <f t="shared" ref="N387" si="955">M387*F387</f>
        <v>0</v>
      </c>
      <c r="O387" s="34">
        <f t="shared" si="830"/>
        <v>0</v>
      </c>
      <c r="P387" s="35">
        <f t="shared" ref="P387" si="956">N387*$N$2</f>
        <v>0</v>
      </c>
      <c r="Q387" s="33">
        <f t="shared" ref="Q387" si="957">N387+O387+P387</f>
        <v>0</v>
      </c>
    </row>
    <row r="388" spans="1:17" x14ac:dyDescent="0.25">
      <c r="A388" s="36"/>
      <c r="B388" s="36"/>
      <c r="C388" s="36"/>
      <c r="D388" s="43"/>
      <c r="E388" s="44" t="s">
        <v>128</v>
      </c>
      <c r="F388" s="45"/>
      <c r="G388" s="46"/>
      <c r="H388" s="46">
        <f>SUM(H337:H387)</f>
        <v>63365.31</v>
      </c>
      <c r="K388" s="46">
        <f>SUM(K337:K387)</f>
        <v>72870.09</v>
      </c>
      <c r="N388" s="42">
        <f>SUM(N337:N387)</f>
        <v>0</v>
      </c>
      <c r="Q388" s="42">
        <f>SUM(Q337:Q387)</f>
        <v>0</v>
      </c>
    </row>
    <row r="389" spans="1:17" ht="0.95" customHeight="1" x14ac:dyDescent="0.25">
      <c r="A389" s="47"/>
      <c r="B389" s="47"/>
      <c r="C389" s="47"/>
      <c r="D389" s="48"/>
      <c r="E389" s="47"/>
      <c r="F389" s="47"/>
      <c r="G389" s="47"/>
      <c r="H389" s="47"/>
    </row>
    <row r="390" spans="1:17" x14ac:dyDescent="0.25">
      <c r="A390" s="18" t="s">
        <v>129</v>
      </c>
      <c r="B390" s="18" t="s">
        <v>7</v>
      </c>
      <c r="C390" s="18" t="s">
        <v>8</v>
      </c>
      <c r="D390" s="19" t="s">
        <v>130</v>
      </c>
      <c r="E390" s="20"/>
      <c r="F390" s="22"/>
      <c r="G390" s="22"/>
      <c r="H390" s="22"/>
      <c r="I390" s="22"/>
      <c r="J390" s="22"/>
      <c r="K390" s="22"/>
    </row>
    <row r="391" spans="1:17" x14ac:dyDescent="0.25">
      <c r="A391" s="26" t="s">
        <v>103</v>
      </c>
      <c r="B391" s="27" t="s">
        <v>11</v>
      </c>
      <c r="C391" s="27" t="s">
        <v>12</v>
      </c>
      <c r="D391" s="28" t="s">
        <v>104</v>
      </c>
      <c r="E391" s="36"/>
      <c r="F391" s="40">
        <v>1</v>
      </c>
      <c r="G391" s="40">
        <v>1889.3</v>
      </c>
      <c r="H391" s="41">
        <f>ROUND(F391*G391,2)</f>
        <v>1889.3</v>
      </c>
      <c r="I391" s="32">
        <f t="shared" ref="I391:I433" si="958">0.09*H391</f>
        <v>170.04</v>
      </c>
      <c r="J391" s="32">
        <f t="shared" ref="J391" si="959">H391*0.06</f>
        <v>113.36</v>
      </c>
      <c r="K391" s="32">
        <f t="shared" ref="K391" si="960">H391+I391+J391</f>
        <v>2172.6999999999998</v>
      </c>
      <c r="M391" s="2"/>
      <c r="N391" s="33">
        <f t="shared" ref="N391" si="961">M391*F391</f>
        <v>0</v>
      </c>
      <c r="O391" s="34">
        <f t="shared" ref="O391:O433" si="962">N391*$N$1</f>
        <v>0</v>
      </c>
      <c r="P391" s="35">
        <f t="shared" ref="P391" si="963">N391*$N$2</f>
        <v>0</v>
      </c>
      <c r="Q391" s="33">
        <f t="shared" ref="Q391" si="964">N391+O391+P391</f>
        <v>0</v>
      </c>
    </row>
    <row r="392" spans="1:17" ht="213.75" x14ac:dyDescent="0.25">
      <c r="A392" s="36"/>
      <c r="B392" s="36"/>
      <c r="C392" s="36"/>
      <c r="D392" s="28" t="s">
        <v>105</v>
      </c>
      <c r="E392" s="36"/>
      <c r="F392" s="36"/>
      <c r="G392" s="36"/>
      <c r="H392" s="36"/>
      <c r="M392" s="37"/>
      <c r="N392" s="38"/>
      <c r="O392" s="38"/>
      <c r="P392" s="38"/>
      <c r="Q392" s="39"/>
    </row>
    <row r="393" spans="1:17" x14ac:dyDescent="0.25">
      <c r="A393" s="26" t="s">
        <v>10</v>
      </c>
      <c r="B393" s="27" t="s">
        <v>11</v>
      </c>
      <c r="C393" s="27" t="s">
        <v>12</v>
      </c>
      <c r="D393" s="28" t="s">
        <v>13</v>
      </c>
      <c r="E393" s="36"/>
      <c r="F393" s="40">
        <v>12</v>
      </c>
      <c r="G393" s="40">
        <v>208.68</v>
      </c>
      <c r="H393" s="41">
        <f>ROUND(F393*G393,2)</f>
        <v>2504.16</v>
      </c>
      <c r="I393" s="32">
        <f t="shared" si="958"/>
        <v>225.37</v>
      </c>
      <c r="J393" s="32">
        <f t="shared" ref="J393" si="965">H393*0.06</f>
        <v>150.25</v>
      </c>
      <c r="K393" s="32">
        <f t="shared" ref="K393" si="966">H393+I393+J393</f>
        <v>2879.78</v>
      </c>
      <c r="M393" s="2"/>
      <c r="N393" s="33">
        <f t="shared" ref="N393" si="967">M393*F393</f>
        <v>0</v>
      </c>
      <c r="O393" s="34">
        <f t="shared" si="962"/>
        <v>0</v>
      </c>
      <c r="P393" s="35">
        <f t="shared" ref="P393" si="968">N393*$N$2</f>
        <v>0</v>
      </c>
      <c r="Q393" s="33">
        <f t="shared" ref="Q393" si="969">N393+O393+P393</f>
        <v>0</v>
      </c>
    </row>
    <row r="394" spans="1:17" ht="90" x14ac:dyDescent="0.25">
      <c r="A394" s="36"/>
      <c r="B394" s="36"/>
      <c r="C394" s="36"/>
      <c r="D394" s="28" t="s">
        <v>14</v>
      </c>
      <c r="E394" s="36"/>
      <c r="F394" s="36"/>
      <c r="G394" s="36"/>
      <c r="H394" s="36"/>
      <c r="M394" s="37"/>
      <c r="N394" s="38"/>
      <c r="O394" s="38"/>
      <c r="P394" s="38"/>
      <c r="Q394" s="39"/>
    </row>
    <row r="395" spans="1:17" x14ac:dyDescent="0.25">
      <c r="A395" s="26" t="s">
        <v>15</v>
      </c>
      <c r="B395" s="27" t="s">
        <v>11</v>
      </c>
      <c r="C395" s="27" t="s">
        <v>12</v>
      </c>
      <c r="D395" s="28" t="s">
        <v>16</v>
      </c>
      <c r="E395" s="36"/>
      <c r="F395" s="40">
        <v>1</v>
      </c>
      <c r="G395" s="40">
        <v>1598.9</v>
      </c>
      <c r="H395" s="41">
        <f>ROUND(F395*G395,2)</f>
        <v>1598.9</v>
      </c>
      <c r="I395" s="32">
        <f t="shared" si="958"/>
        <v>143.9</v>
      </c>
      <c r="J395" s="32">
        <f t="shared" ref="J395" si="970">H395*0.06</f>
        <v>95.93</v>
      </c>
      <c r="K395" s="32">
        <f t="shared" ref="K395" si="971">H395+I395+J395</f>
        <v>1838.73</v>
      </c>
      <c r="M395" s="2"/>
      <c r="N395" s="33">
        <f t="shared" ref="N395" si="972">M395*F395</f>
        <v>0</v>
      </c>
      <c r="O395" s="34">
        <f t="shared" si="962"/>
        <v>0</v>
      </c>
      <c r="P395" s="35">
        <f t="shared" ref="P395" si="973">N395*$N$2</f>
        <v>0</v>
      </c>
      <c r="Q395" s="33">
        <f t="shared" ref="Q395" si="974">N395+O395+P395</f>
        <v>0</v>
      </c>
    </row>
    <row r="396" spans="1:17" ht="202.5" x14ac:dyDescent="0.25">
      <c r="A396" s="36"/>
      <c r="B396" s="36"/>
      <c r="C396" s="36"/>
      <c r="D396" s="28" t="s">
        <v>17</v>
      </c>
      <c r="E396" s="36"/>
      <c r="F396" s="36"/>
      <c r="G396" s="36"/>
      <c r="H396" s="36"/>
      <c r="M396" s="37"/>
      <c r="N396" s="38"/>
      <c r="O396" s="38"/>
      <c r="P396" s="38"/>
      <c r="Q396" s="39"/>
    </row>
    <row r="397" spans="1:17" x14ac:dyDescent="0.25">
      <c r="A397" s="26" t="s">
        <v>18</v>
      </c>
      <c r="B397" s="27" t="s">
        <v>11</v>
      </c>
      <c r="C397" s="27" t="s">
        <v>12</v>
      </c>
      <c r="D397" s="28" t="s">
        <v>19</v>
      </c>
      <c r="E397" s="36"/>
      <c r="F397" s="40">
        <v>1</v>
      </c>
      <c r="G397" s="40">
        <v>760.78</v>
      </c>
      <c r="H397" s="41">
        <f>ROUND(F397*G397,2)</f>
        <v>760.78</v>
      </c>
      <c r="I397" s="32">
        <f t="shared" si="958"/>
        <v>68.47</v>
      </c>
      <c r="J397" s="32">
        <f t="shared" ref="J397" si="975">H397*0.06</f>
        <v>45.65</v>
      </c>
      <c r="K397" s="32">
        <f t="shared" ref="K397" si="976">H397+I397+J397</f>
        <v>874.9</v>
      </c>
      <c r="M397" s="2"/>
      <c r="N397" s="33">
        <f t="shared" ref="N397" si="977">M397*F397</f>
        <v>0</v>
      </c>
      <c r="O397" s="34">
        <f t="shared" si="962"/>
        <v>0</v>
      </c>
      <c r="P397" s="35">
        <f t="shared" ref="P397" si="978">N397*$N$2</f>
        <v>0</v>
      </c>
      <c r="Q397" s="33">
        <f t="shared" ref="Q397" si="979">N397+O397+P397</f>
        <v>0</v>
      </c>
    </row>
    <row r="398" spans="1:17" ht="101.25" x14ac:dyDescent="0.25">
      <c r="A398" s="36"/>
      <c r="B398" s="36"/>
      <c r="C398" s="36"/>
      <c r="D398" s="28" t="s">
        <v>20</v>
      </c>
      <c r="E398" s="36"/>
      <c r="F398" s="36"/>
      <c r="G398" s="36"/>
      <c r="H398" s="36"/>
      <c r="M398" s="37"/>
      <c r="N398" s="38"/>
      <c r="O398" s="38"/>
      <c r="P398" s="38"/>
      <c r="Q398" s="39"/>
    </row>
    <row r="399" spans="1:17" x14ac:dyDescent="0.25">
      <c r="A399" s="26" t="s">
        <v>21</v>
      </c>
      <c r="B399" s="27" t="s">
        <v>11</v>
      </c>
      <c r="C399" s="27" t="s">
        <v>12</v>
      </c>
      <c r="D399" s="28" t="s">
        <v>22</v>
      </c>
      <c r="E399" s="36"/>
      <c r="F399" s="40">
        <v>1</v>
      </c>
      <c r="G399" s="40">
        <v>1009.7</v>
      </c>
      <c r="H399" s="41">
        <f>ROUND(F399*G399,2)</f>
        <v>1009.7</v>
      </c>
      <c r="I399" s="32">
        <f t="shared" si="958"/>
        <v>90.87</v>
      </c>
      <c r="J399" s="32">
        <f t="shared" ref="J399" si="980">H399*0.06</f>
        <v>60.58</v>
      </c>
      <c r="K399" s="32">
        <f t="shared" ref="K399" si="981">H399+I399+J399</f>
        <v>1161.1500000000001</v>
      </c>
      <c r="M399" s="2"/>
      <c r="N399" s="33">
        <f t="shared" ref="N399" si="982">M399*F399</f>
        <v>0</v>
      </c>
      <c r="O399" s="34">
        <f t="shared" si="962"/>
        <v>0</v>
      </c>
      <c r="P399" s="35">
        <f t="shared" ref="P399" si="983">N399*$N$2</f>
        <v>0</v>
      </c>
      <c r="Q399" s="33">
        <f t="shared" ref="Q399" si="984">N399+O399+P399</f>
        <v>0</v>
      </c>
    </row>
    <row r="400" spans="1:17" ht="90" x14ac:dyDescent="0.25">
      <c r="A400" s="36"/>
      <c r="B400" s="36"/>
      <c r="C400" s="36"/>
      <c r="D400" s="28" t="s">
        <v>23</v>
      </c>
      <c r="E400" s="36"/>
      <c r="F400" s="36"/>
      <c r="G400" s="36"/>
      <c r="H400" s="36"/>
      <c r="M400" s="37"/>
      <c r="N400" s="38"/>
      <c r="O400" s="38"/>
      <c r="P400" s="38"/>
      <c r="Q400" s="39"/>
    </row>
    <row r="401" spans="1:17" x14ac:dyDescent="0.25">
      <c r="A401" s="26" t="s">
        <v>76</v>
      </c>
      <c r="B401" s="27" t="s">
        <v>11</v>
      </c>
      <c r="C401" s="27" t="s">
        <v>12</v>
      </c>
      <c r="D401" s="28" t="s">
        <v>77</v>
      </c>
      <c r="E401" s="36"/>
      <c r="F401" s="40">
        <v>1</v>
      </c>
      <c r="G401" s="40">
        <v>1214.0999999999999</v>
      </c>
      <c r="H401" s="41">
        <f>ROUND(F401*G401,2)</f>
        <v>1214.0999999999999</v>
      </c>
      <c r="I401" s="32">
        <f t="shared" si="958"/>
        <v>109.27</v>
      </c>
      <c r="J401" s="32">
        <f t="shared" ref="J401" si="985">H401*0.06</f>
        <v>72.849999999999994</v>
      </c>
      <c r="K401" s="32">
        <f t="shared" ref="K401" si="986">H401+I401+J401</f>
        <v>1396.22</v>
      </c>
      <c r="M401" s="2"/>
      <c r="N401" s="33">
        <f t="shared" ref="N401" si="987">M401*F401</f>
        <v>0</v>
      </c>
      <c r="O401" s="34">
        <f t="shared" si="962"/>
        <v>0</v>
      </c>
      <c r="P401" s="35">
        <f t="shared" ref="P401" si="988">N401*$N$2</f>
        <v>0</v>
      </c>
      <c r="Q401" s="33">
        <f t="shared" ref="Q401" si="989">N401+O401+P401</f>
        <v>0</v>
      </c>
    </row>
    <row r="402" spans="1:17" ht="67.5" x14ac:dyDescent="0.25">
      <c r="A402" s="36"/>
      <c r="B402" s="36"/>
      <c r="C402" s="36"/>
      <c r="D402" s="28" t="s">
        <v>78</v>
      </c>
      <c r="E402" s="36"/>
      <c r="F402" s="36"/>
      <c r="G402" s="36"/>
      <c r="H402" s="36"/>
      <c r="M402" s="37"/>
      <c r="N402" s="38"/>
      <c r="O402" s="38"/>
      <c r="P402" s="38"/>
      <c r="Q402" s="39"/>
    </row>
    <row r="403" spans="1:17" x14ac:dyDescent="0.25">
      <c r="A403" s="26" t="s">
        <v>24</v>
      </c>
      <c r="B403" s="27" t="s">
        <v>11</v>
      </c>
      <c r="C403" s="27" t="s">
        <v>12</v>
      </c>
      <c r="D403" s="28" t="s">
        <v>25</v>
      </c>
      <c r="E403" s="36"/>
      <c r="F403" s="40">
        <v>1</v>
      </c>
      <c r="G403" s="40">
        <v>650.78</v>
      </c>
      <c r="H403" s="41">
        <f>ROUND(F403*G403,2)</f>
        <v>650.78</v>
      </c>
      <c r="I403" s="32">
        <f t="shared" si="958"/>
        <v>58.57</v>
      </c>
      <c r="J403" s="32">
        <f t="shared" ref="J403" si="990">H403*0.06</f>
        <v>39.049999999999997</v>
      </c>
      <c r="K403" s="32">
        <f t="shared" ref="K403" si="991">H403+I403+J403</f>
        <v>748.4</v>
      </c>
      <c r="M403" s="2"/>
      <c r="N403" s="33">
        <f t="shared" ref="N403" si="992">M403*F403</f>
        <v>0</v>
      </c>
      <c r="O403" s="34">
        <f t="shared" si="962"/>
        <v>0</v>
      </c>
      <c r="P403" s="35">
        <f t="shared" ref="P403" si="993">N403*$N$2</f>
        <v>0</v>
      </c>
      <c r="Q403" s="33">
        <f t="shared" ref="Q403" si="994">N403+O403+P403</f>
        <v>0</v>
      </c>
    </row>
    <row r="404" spans="1:17" ht="45" x14ac:dyDescent="0.25">
      <c r="A404" s="36"/>
      <c r="B404" s="36"/>
      <c r="C404" s="36"/>
      <c r="D404" s="28" t="s">
        <v>26</v>
      </c>
      <c r="E404" s="36"/>
      <c r="F404" s="36"/>
      <c r="G404" s="36"/>
      <c r="H404" s="36"/>
      <c r="M404" s="37"/>
      <c r="N404" s="38"/>
      <c r="O404" s="38"/>
      <c r="P404" s="38"/>
      <c r="Q404" s="39"/>
    </row>
    <row r="405" spans="1:17" ht="22.5" x14ac:dyDescent="0.25">
      <c r="A405" s="26" t="s">
        <v>27</v>
      </c>
      <c r="B405" s="27" t="s">
        <v>11</v>
      </c>
      <c r="C405" s="27" t="s">
        <v>12</v>
      </c>
      <c r="D405" s="28" t="s">
        <v>28</v>
      </c>
      <c r="E405" s="36"/>
      <c r="F405" s="40">
        <v>1</v>
      </c>
      <c r="G405" s="40">
        <v>1935.46</v>
      </c>
      <c r="H405" s="41">
        <f>ROUND(F405*G405,2)</f>
        <v>1935.46</v>
      </c>
      <c r="I405" s="32">
        <f t="shared" si="958"/>
        <v>174.19</v>
      </c>
      <c r="J405" s="32">
        <f t="shared" ref="J405" si="995">H405*0.06</f>
        <v>116.13</v>
      </c>
      <c r="K405" s="32">
        <f t="shared" ref="K405" si="996">H405+I405+J405</f>
        <v>2225.7800000000002</v>
      </c>
      <c r="M405" s="2"/>
      <c r="N405" s="33">
        <f t="shared" ref="N405" si="997">M405*F405</f>
        <v>0</v>
      </c>
      <c r="O405" s="34">
        <f t="shared" si="962"/>
        <v>0</v>
      </c>
      <c r="P405" s="35">
        <f t="shared" ref="P405" si="998">N405*$N$2</f>
        <v>0</v>
      </c>
      <c r="Q405" s="33">
        <f t="shared" ref="Q405" si="999">N405+O405+P405</f>
        <v>0</v>
      </c>
    </row>
    <row r="406" spans="1:17" ht="101.25" x14ac:dyDescent="0.25">
      <c r="A406" s="36"/>
      <c r="B406" s="36"/>
      <c r="C406" s="36"/>
      <c r="D406" s="28" t="s">
        <v>29</v>
      </c>
      <c r="E406" s="36"/>
      <c r="F406" s="36"/>
      <c r="G406" s="36"/>
      <c r="H406" s="36"/>
      <c r="M406" s="37"/>
      <c r="N406" s="38"/>
      <c r="O406" s="38"/>
      <c r="P406" s="38"/>
      <c r="Q406" s="39"/>
    </row>
    <row r="407" spans="1:17" x14ac:dyDescent="0.25">
      <c r="A407" s="26" t="s">
        <v>30</v>
      </c>
      <c r="B407" s="27" t="s">
        <v>11</v>
      </c>
      <c r="C407" s="27" t="s">
        <v>12</v>
      </c>
      <c r="D407" s="28" t="s">
        <v>31</v>
      </c>
      <c r="E407" s="36"/>
      <c r="F407" s="40">
        <v>1</v>
      </c>
      <c r="G407" s="40">
        <v>349.34</v>
      </c>
      <c r="H407" s="41">
        <f>ROUND(F407*G407,2)</f>
        <v>349.34</v>
      </c>
      <c r="I407" s="32">
        <f t="shared" si="958"/>
        <v>31.44</v>
      </c>
      <c r="J407" s="32">
        <f t="shared" ref="J407" si="1000">H407*0.06</f>
        <v>20.96</v>
      </c>
      <c r="K407" s="32">
        <f t="shared" ref="K407" si="1001">H407+I407+J407</f>
        <v>401.74</v>
      </c>
      <c r="M407" s="2"/>
      <c r="N407" s="33">
        <f t="shared" ref="N407" si="1002">M407*F407</f>
        <v>0</v>
      </c>
      <c r="O407" s="34">
        <f t="shared" si="962"/>
        <v>0</v>
      </c>
      <c r="P407" s="35">
        <f t="shared" ref="P407" si="1003">N407*$N$2</f>
        <v>0</v>
      </c>
      <c r="Q407" s="33">
        <f t="shared" ref="Q407" si="1004">N407+O407+P407</f>
        <v>0</v>
      </c>
    </row>
    <row r="408" spans="1:17" ht="78.75" x14ac:dyDescent="0.25">
      <c r="A408" s="36"/>
      <c r="B408" s="36"/>
      <c r="C408" s="36"/>
      <c r="D408" s="28" t="s">
        <v>32</v>
      </c>
      <c r="E408" s="36"/>
      <c r="F408" s="36"/>
      <c r="G408" s="36"/>
      <c r="H408" s="36"/>
      <c r="M408" s="37"/>
      <c r="N408" s="38"/>
      <c r="O408" s="38"/>
      <c r="P408" s="38"/>
      <c r="Q408" s="39"/>
    </row>
    <row r="409" spans="1:17" ht="22.5" x14ac:dyDescent="0.25">
      <c r="A409" s="26" t="s">
        <v>33</v>
      </c>
      <c r="B409" s="27" t="s">
        <v>11</v>
      </c>
      <c r="C409" s="27" t="s">
        <v>12</v>
      </c>
      <c r="D409" s="28" t="s">
        <v>34</v>
      </c>
      <c r="E409" s="36"/>
      <c r="F409" s="40">
        <v>1</v>
      </c>
      <c r="G409" s="40">
        <v>662.4</v>
      </c>
      <c r="H409" s="41">
        <f>ROUND(F409*G409,2)</f>
        <v>662.4</v>
      </c>
      <c r="I409" s="32">
        <f t="shared" si="958"/>
        <v>59.62</v>
      </c>
      <c r="J409" s="32">
        <f t="shared" ref="J409" si="1005">H409*0.06</f>
        <v>39.74</v>
      </c>
      <c r="K409" s="32">
        <f t="shared" ref="K409" si="1006">H409+I409+J409</f>
        <v>761.76</v>
      </c>
      <c r="M409" s="2"/>
      <c r="N409" s="33">
        <f t="shared" ref="N409" si="1007">M409*F409</f>
        <v>0</v>
      </c>
      <c r="O409" s="34">
        <f t="shared" si="962"/>
        <v>0</v>
      </c>
      <c r="P409" s="35">
        <f t="shared" ref="P409" si="1008">N409*$N$2</f>
        <v>0</v>
      </c>
      <c r="Q409" s="33">
        <f t="shared" ref="Q409" si="1009">N409+O409+P409</f>
        <v>0</v>
      </c>
    </row>
    <row r="410" spans="1:17" ht="146.25" x14ac:dyDescent="0.25">
      <c r="A410" s="36"/>
      <c r="B410" s="36"/>
      <c r="C410" s="36"/>
      <c r="D410" s="28" t="s">
        <v>35</v>
      </c>
      <c r="E410" s="36"/>
      <c r="F410" s="36"/>
      <c r="G410" s="36"/>
      <c r="H410" s="36"/>
      <c r="M410" s="37"/>
      <c r="N410" s="38"/>
      <c r="O410" s="38"/>
      <c r="P410" s="38"/>
      <c r="Q410" s="39"/>
    </row>
    <row r="411" spans="1:17" ht="22.5" x14ac:dyDescent="0.25">
      <c r="A411" s="26" t="s">
        <v>36</v>
      </c>
      <c r="B411" s="27" t="s">
        <v>11</v>
      </c>
      <c r="C411" s="27" t="s">
        <v>12</v>
      </c>
      <c r="D411" s="28" t="s">
        <v>37</v>
      </c>
      <c r="E411" s="36"/>
      <c r="F411" s="40">
        <v>2</v>
      </c>
      <c r="G411" s="40">
        <v>159.03</v>
      </c>
      <c r="H411" s="41">
        <f>ROUND(F411*G411,2)</f>
        <v>318.06</v>
      </c>
      <c r="I411" s="32">
        <f t="shared" si="958"/>
        <v>28.63</v>
      </c>
      <c r="J411" s="32">
        <f t="shared" ref="J411" si="1010">H411*0.06</f>
        <v>19.079999999999998</v>
      </c>
      <c r="K411" s="32">
        <f t="shared" ref="K411" si="1011">H411+I411+J411</f>
        <v>365.77</v>
      </c>
      <c r="M411" s="2"/>
      <c r="N411" s="33">
        <f t="shared" ref="N411" si="1012">M411*F411</f>
        <v>0</v>
      </c>
      <c r="O411" s="34">
        <f t="shared" si="962"/>
        <v>0</v>
      </c>
      <c r="P411" s="35">
        <f t="shared" ref="P411" si="1013">N411*$N$2</f>
        <v>0</v>
      </c>
      <c r="Q411" s="33">
        <f t="shared" ref="Q411" si="1014">N411+O411+P411</f>
        <v>0</v>
      </c>
    </row>
    <row r="412" spans="1:17" ht="56.25" x14ac:dyDescent="0.25">
      <c r="A412" s="36"/>
      <c r="B412" s="36"/>
      <c r="C412" s="36"/>
      <c r="D412" s="28" t="s">
        <v>38</v>
      </c>
      <c r="E412" s="36"/>
      <c r="F412" s="36"/>
      <c r="G412" s="36"/>
      <c r="H412" s="36"/>
      <c r="M412" s="37"/>
      <c r="N412" s="38"/>
      <c r="O412" s="38"/>
      <c r="P412" s="38"/>
      <c r="Q412" s="39"/>
    </row>
    <row r="413" spans="1:17" x14ac:dyDescent="0.25">
      <c r="A413" s="26" t="s">
        <v>39</v>
      </c>
      <c r="B413" s="27" t="s">
        <v>11</v>
      </c>
      <c r="C413" s="27" t="s">
        <v>12</v>
      </c>
      <c r="D413" s="28" t="s">
        <v>40</v>
      </c>
      <c r="E413" s="36"/>
      <c r="F413" s="40">
        <v>2</v>
      </c>
      <c r="G413" s="40">
        <v>161.30000000000001</v>
      </c>
      <c r="H413" s="41">
        <f>ROUND(F413*G413,2)</f>
        <v>322.60000000000002</v>
      </c>
      <c r="I413" s="32">
        <f t="shared" si="958"/>
        <v>29.03</v>
      </c>
      <c r="J413" s="32">
        <f t="shared" ref="J413" si="1015">H413*0.06</f>
        <v>19.36</v>
      </c>
      <c r="K413" s="32">
        <f t="shared" ref="K413" si="1016">H413+I413+J413</f>
        <v>370.99</v>
      </c>
      <c r="M413" s="2"/>
      <c r="N413" s="33">
        <f t="shared" ref="N413" si="1017">M413*F413</f>
        <v>0</v>
      </c>
      <c r="O413" s="34">
        <f t="shared" si="962"/>
        <v>0</v>
      </c>
      <c r="P413" s="35">
        <f t="shared" ref="P413" si="1018">N413*$N$2</f>
        <v>0</v>
      </c>
      <c r="Q413" s="33">
        <f t="shared" ref="Q413" si="1019">N413+O413+P413</f>
        <v>0</v>
      </c>
    </row>
    <row r="414" spans="1:17" ht="90" x14ac:dyDescent="0.25">
      <c r="A414" s="36"/>
      <c r="B414" s="36"/>
      <c r="C414" s="36"/>
      <c r="D414" s="28" t="s">
        <v>41</v>
      </c>
      <c r="E414" s="36"/>
      <c r="F414" s="36"/>
      <c r="G414" s="36"/>
      <c r="H414" s="36"/>
      <c r="M414" s="37"/>
      <c r="N414" s="38"/>
      <c r="O414" s="38"/>
      <c r="P414" s="38"/>
      <c r="Q414" s="39"/>
    </row>
    <row r="415" spans="1:17" x14ac:dyDescent="0.25">
      <c r="A415" s="26" t="s">
        <v>42</v>
      </c>
      <c r="B415" s="27" t="s">
        <v>11</v>
      </c>
      <c r="C415" s="27" t="s">
        <v>12</v>
      </c>
      <c r="D415" s="28" t="s">
        <v>43</v>
      </c>
      <c r="E415" s="36"/>
      <c r="F415" s="40">
        <v>3</v>
      </c>
      <c r="G415" s="40">
        <v>182.02</v>
      </c>
      <c r="H415" s="41">
        <f>ROUND(F415*G415,2)</f>
        <v>546.05999999999995</v>
      </c>
      <c r="I415" s="32">
        <f t="shared" si="958"/>
        <v>49.15</v>
      </c>
      <c r="J415" s="32">
        <f t="shared" ref="J415" si="1020">H415*0.06</f>
        <v>32.76</v>
      </c>
      <c r="K415" s="32">
        <f t="shared" ref="K415" si="1021">H415+I415+J415</f>
        <v>627.97</v>
      </c>
      <c r="M415" s="2"/>
      <c r="N415" s="33">
        <f t="shared" ref="N415" si="1022">M415*F415</f>
        <v>0</v>
      </c>
      <c r="O415" s="34">
        <f t="shared" si="962"/>
        <v>0</v>
      </c>
      <c r="P415" s="35">
        <f t="shared" ref="P415" si="1023">N415*$N$2</f>
        <v>0</v>
      </c>
      <c r="Q415" s="33">
        <f t="shared" ref="Q415" si="1024">N415+O415+P415</f>
        <v>0</v>
      </c>
    </row>
    <row r="416" spans="1:17" ht="101.25" x14ac:dyDescent="0.25">
      <c r="A416" s="36"/>
      <c r="B416" s="36"/>
      <c r="C416" s="36"/>
      <c r="D416" s="28" t="s">
        <v>44</v>
      </c>
      <c r="E416" s="36"/>
      <c r="F416" s="36"/>
      <c r="G416" s="36"/>
      <c r="H416" s="36"/>
      <c r="M416" s="37"/>
      <c r="N416" s="38"/>
      <c r="O416" s="38"/>
      <c r="P416" s="38"/>
      <c r="Q416" s="39"/>
    </row>
    <row r="417" spans="1:17" ht="22.5" x14ac:dyDescent="0.25">
      <c r="A417" s="26" t="s">
        <v>45</v>
      </c>
      <c r="B417" s="27" t="s">
        <v>11</v>
      </c>
      <c r="C417" s="27" t="s">
        <v>12</v>
      </c>
      <c r="D417" s="28" t="s">
        <v>46</v>
      </c>
      <c r="E417" s="36"/>
      <c r="F417" s="40">
        <v>1</v>
      </c>
      <c r="G417" s="40">
        <v>930.38</v>
      </c>
      <c r="H417" s="41">
        <f>ROUND(F417*G417,2)</f>
        <v>930.38</v>
      </c>
      <c r="I417" s="32">
        <f t="shared" si="958"/>
        <v>83.73</v>
      </c>
      <c r="J417" s="32">
        <f t="shared" ref="J417" si="1025">H417*0.06</f>
        <v>55.82</v>
      </c>
      <c r="K417" s="32">
        <f t="shared" ref="K417" si="1026">H417+I417+J417</f>
        <v>1069.93</v>
      </c>
      <c r="M417" s="2"/>
      <c r="N417" s="33">
        <f t="shared" ref="N417" si="1027">M417*F417</f>
        <v>0</v>
      </c>
      <c r="O417" s="34">
        <f t="shared" si="962"/>
        <v>0</v>
      </c>
      <c r="P417" s="35">
        <f t="shared" ref="P417" si="1028">N417*$N$2</f>
        <v>0</v>
      </c>
      <c r="Q417" s="33">
        <f t="shared" ref="Q417" si="1029">N417+O417+P417</f>
        <v>0</v>
      </c>
    </row>
    <row r="418" spans="1:17" ht="67.5" x14ac:dyDescent="0.25">
      <c r="A418" s="36"/>
      <c r="B418" s="36"/>
      <c r="C418" s="36"/>
      <c r="D418" s="28" t="s">
        <v>47</v>
      </c>
      <c r="E418" s="36"/>
      <c r="F418" s="36"/>
      <c r="G418" s="36"/>
      <c r="H418" s="36"/>
      <c r="M418" s="37"/>
      <c r="N418" s="38"/>
      <c r="O418" s="38"/>
      <c r="P418" s="38"/>
      <c r="Q418" s="39"/>
    </row>
    <row r="419" spans="1:17" x14ac:dyDescent="0.25">
      <c r="A419" s="26" t="s">
        <v>48</v>
      </c>
      <c r="B419" s="27" t="s">
        <v>11</v>
      </c>
      <c r="C419" s="27" t="s">
        <v>12</v>
      </c>
      <c r="D419" s="28" t="s">
        <v>49</v>
      </c>
      <c r="E419" s="36"/>
      <c r="F419" s="40">
        <v>1</v>
      </c>
      <c r="G419" s="40">
        <v>631.46</v>
      </c>
      <c r="H419" s="41">
        <f>ROUND(F419*G419,2)</f>
        <v>631.46</v>
      </c>
      <c r="I419" s="32">
        <f t="shared" si="958"/>
        <v>56.83</v>
      </c>
      <c r="J419" s="32">
        <f t="shared" ref="J419" si="1030">H419*0.06</f>
        <v>37.89</v>
      </c>
      <c r="K419" s="32">
        <f t="shared" ref="K419" si="1031">H419+I419+J419</f>
        <v>726.18</v>
      </c>
      <c r="M419" s="2"/>
      <c r="N419" s="33">
        <f t="shared" ref="N419" si="1032">M419*F419</f>
        <v>0</v>
      </c>
      <c r="O419" s="34">
        <f t="shared" si="962"/>
        <v>0</v>
      </c>
      <c r="P419" s="35">
        <f t="shared" ref="P419" si="1033">N419*$N$2</f>
        <v>0</v>
      </c>
      <c r="Q419" s="33">
        <f t="shared" ref="Q419" si="1034">N419+O419+P419</f>
        <v>0</v>
      </c>
    </row>
    <row r="420" spans="1:17" ht="135" x14ac:dyDescent="0.25">
      <c r="A420" s="36"/>
      <c r="B420" s="36"/>
      <c r="C420" s="36"/>
      <c r="D420" s="28" t="s">
        <v>50</v>
      </c>
      <c r="E420" s="36"/>
      <c r="F420" s="36"/>
      <c r="G420" s="36"/>
      <c r="H420" s="36"/>
      <c r="M420" s="37"/>
      <c r="N420" s="38"/>
      <c r="O420" s="38"/>
      <c r="P420" s="38"/>
      <c r="Q420" s="39"/>
    </row>
    <row r="421" spans="1:17" x14ac:dyDescent="0.25">
      <c r="A421" s="26" t="s">
        <v>51</v>
      </c>
      <c r="B421" s="27" t="s">
        <v>11</v>
      </c>
      <c r="C421" s="27" t="s">
        <v>12</v>
      </c>
      <c r="D421" s="28" t="s">
        <v>52</v>
      </c>
      <c r="E421" s="36"/>
      <c r="F421" s="40">
        <v>1</v>
      </c>
      <c r="G421" s="40">
        <v>12830.48</v>
      </c>
      <c r="H421" s="41">
        <f>ROUND(F421*G421,2)</f>
        <v>12830.48</v>
      </c>
      <c r="I421" s="32">
        <f t="shared" si="958"/>
        <v>1154.74</v>
      </c>
      <c r="J421" s="32">
        <f t="shared" ref="J421" si="1035">H421*0.06</f>
        <v>769.83</v>
      </c>
      <c r="K421" s="32">
        <f t="shared" ref="K421" si="1036">H421+I421+J421</f>
        <v>14755.05</v>
      </c>
      <c r="M421" s="2"/>
      <c r="N421" s="33">
        <f t="shared" ref="N421" si="1037">M421*F421</f>
        <v>0</v>
      </c>
      <c r="O421" s="34">
        <f t="shared" si="962"/>
        <v>0</v>
      </c>
      <c r="P421" s="35">
        <f t="shared" ref="P421" si="1038">N421*$N$2</f>
        <v>0</v>
      </c>
      <c r="Q421" s="33">
        <f t="shared" ref="Q421" si="1039">N421+O421+P421</f>
        <v>0</v>
      </c>
    </row>
    <row r="422" spans="1:17" ht="236.25" x14ac:dyDescent="0.25">
      <c r="A422" s="36"/>
      <c r="B422" s="36"/>
      <c r="C422" s="36"/>
      <c r="D422" s="28" t="s">
        <v>53</v>
      </c>
      <c r="E422" s="36"/>
      <c r="F422" s="36"/>
      <c r="G422" s="36"/>
      <c r="H422" s="36"/>
      <c r="M422" s="37"/>
      <c r="N422" s="38"/>
      <c r="O422" s="38"/>
      <c r="P422" s="38"/>
      <c r="Q422" s="39"/>
    </row>
    <row r="423" spans="1:17" x14ac:dyDescent="0.25">
      <c r="A423" s="26" t="s">
        <v>54</v>
      </c>
      <c r="B423" s="27" t="s">
        <v>11</v>
      </c>
      <c r="C423" s="27" t="s">
        <v>55</v>
      </c>
      <c r="D423" s="28" t="s">
        <v>56</v>
      </c>
      <c r="E423" s="36"/>
      <c r="F423" s="40">
        <v>240</v>
      </c>
      <c r="G423" s="40">
        <v>13.55</v>
      </c>
      <c r="H423" s="41">
        <f>ROUND(F423*G423,2)</f>
        <v>3252</v>
      </c>
      <c r="I423" s="32">
        <f t="shared" si="958"/>
        <v>292.68</v>
      </c>
      <c r="J423" s="32">
        <f t="shared" ref="J423" si="1040">H423*0.06</f>
        <v>195.12</v>
      </c>
      <c r="K423" s="32">
        <f t="shared" ref="K423" si="1041">H423+I423+J423</f>
        <v>3739.8</v>
      </c>
      <c r="M423" s="2"/>
      <c r="N423" s="33">
        <f t="shared" ref="N423" si="1042">M423*F423</f>
        <v>0</v>
      </c>
      <c r="O423" s="34">
        <f t="shared" si="962"/>
        <v>0</v>
      </c>
      <c r="P423" s="35">
        <f t="shared" ref="P423" si="1043">N423*$N$2</f>
        <v>0</v>
      </c>
      <c r="Q423" s="33">
        <f t="shared" ref="Q423" si="1044">N423+O423+P423</f>
        <v>0</v>
      </c>
    </row>
    <row r="424" spans="1:17" ht="135" x14ac:dyDescent="0.25">
      <c r="A424" s="36"/>
      <c r="B424" s="36"/>
      <c r="C424" s="36"/>
      <c r="D424" s="28" t="s">
        <v>57</v>
      </c>
      <c r="E424" s="36"/>
      <c r="F424" s="36"/>
      <c r="G424" s="36"/>
      <c r="H424" s="36"/>
      <c r="M424" s="37"/>
      <c r="N424" s="38"/>
      <c r="O424" s="38"/>
      <c r="P424" s="38"/>
      <c r="Q424" s="39"/>
    </row>
    <row r="425" spans="1:17" x14ac:dyDescent="0.25">
      <c r="A425" s="26" t="s">
        <v>58</v>
      </c>
      <c r="B425" s="27" t="s">
        <v>11</v>
      </c>
      <c r="C425" s="27" t="s">
        <v>12</v>
      </c>
      <c r="D425" s="28" t="s">
        <v>59</v>
      </c>
      <c r="E425" s="36"/>
      <c r="F425" s="40">
        <v>1</v>
      </c>
      <c r="G425" s="40">
        <v>1561.6</v>
      </c>
      <c r="H425" s="41">
        <f>ROUND(F425*G425,2)</f>
        <v>1561.6</v>
      </c>
      <c r="I425" s="32">
        <f t="shared" si="958"/>
        <v>140.54</v>
      </c>
      <c r="J425" s="32">
        <f t="shared" ref="J425" si="1045">H425*0.06</f>
        <v>93.7</v>
      </c>
      <c r="K425" s="32">
        <f t="shared" ref="K425" si="1046">H425+I425+J425</f>
        <v>1795.84</v>
      </c>
      <c r="M425" s="2"/>
      <c r="N425" s="33">
        <f t="shared" ref="N425" si="1047">M425*F425</f>
        <v>0</v>
      </c>
      <c r="O425" s="34">
        <f t="shared" si="962"/>
        <v>0</v>
      </c>
      <c r="P425" s="35">
        <f t="shared" ref="P425" si="1048">N425*$N$2</f>
        <v>0</v>
      </c>
      <c r="Q425" s="33">
        <f t="shared" ref="Q425" si="1049">N425+O425+P425</f>
        <v>0</v>
      </c>
    </row>
    <row r="426" spans="1:17" ht="78.75" x14ac:dyDescent="0.25">
      <c r="A426" s="36"/>
      <c r="B426" s="36"/>
      <c r="C426" s="36"/>
      <c r="D426" s="28" t="s">
        <v>60</v>
      </c>
      <c r="E426" s="36"/>
      <c r="F426" s="36"/>
      <c r="G426" s="36"/>
      <c r="H426" s="36"/>
      <c r="M426" s="37"/>
      <c r="N426" s="38"/>
      <c r="O426" s="38"/>
      <c r="P426" s="38"/>
      <c r="Q426" s="39"/>
    </row>
    <row r="427" spans="1:17" x14ac:dyDescent="0.25">
      <c r="A427" s="26" t="s">
        <v>61</v>
      </c>
      <c r="B427" s="27" t="s">
        <v>11</v>
      </c>
      <c r="C427" s="27" t="s">
        <v>55</v>
      </c>
      <c r="D427" s="28" t="s">
        <v>62</v>
      </c>
      <c r="E427" s="36"/>
      <c r="F427" s="40">
        <v>240</v>
      </c>
      <c r="G427" s="40">
        <v>4.5199999999999996</v>
      </c>
      <c r="H427" s="41">
        <f>ROUND(F427*G427,2)</f>
        <v>1084.8</v>
      </c>
      <c r="I427" s="32">
        <f t="shared" si="958"/>
        <v>97.63</v>
      </c>
      <c r="J427" s="32">
        <f t="shared" ref="J427" si="1050">H427*0.06</f>
        <v>65.09</v>
      </c>
      <c r="K427" s="32">
        <f t="shared" ref="K427" si="1051">H427+I427+J427</f>
        <v>1247.52</v>
      </c>
      <c r="M427" s="2"/>
      <c r="N427" s="33">
        <f t="shared" ref="N427" si="1052">M427*F427</f>
        <v>0</v>
      </c>
      <c r="O427" s="34">
        <f t="shared" si="962"/>
        <v>0</v>
      </c>
      <c r="P427" s="35">
        <f t="shared" ref="P427" si="1053">N427*$N$2</f>
        <v>0</v>
      </c>
      <c r="Q427" s="33">
        <f t="shared" ref="Q427" si="1054">N427+O427+P427</f>
        <v>0</v>
      </c>
    </row>
    <row r="428" spans="1:17" ht="67.5" x14ac:dyDescent="0.25">
      <c r="A428" s="36"/>
      <c r="B428" s="36"/>
      <c r="C428" s="36"/>
      <c r="D428" s="28" t="s">
        <v>63</v>
      </c>
      <c r="E428" s="36"/>
      <c r="F428" s="36"/>
      <c r="G428" s="36"/>
      <c r="H428" s="36"/>
      <c r="M428" s="37"/>
      <c r="N428" s="38"/>
      <c r="O428" s="38"/>
      <c r="P428" s="38"/>
      <c r="Q428" s="39"/>
    </row>
    <row r="429" spans="1:17" x14ac:dyDescent="0.25">
      <c r="A429" s="26" t="s">
        <v>64</v>
      </c>
      <c r="B429" s="27" t="s">
        <v>11</v>
      </c>
      <c r="C429" s="27" t="s">
        <v>12</v>
      </c>
      <c r="D429" s="28" t="s">
        <v>65</v>
      </c>
      <c r="E429" s="36"/>
      <c r="F429" s="40">
        <v>1</v>
      </c>
      <c r="G429" s="40">
        <v>852.8</v>
      </c>
      <c r="H429" s="41">
        <f>ROUND(F429*G429,2)</f>
        <v>852.8</v>
      </c>
      <c r="I429" s="32">
        <f t="shared" si="958"/>
        <v>76.75</v>
      </c>
      <c r="J429" s="32">
        <f t="shared" ref="J429" si="1055">H429*0.06</f>
        <v>51.17</v>
      </c>
      <c r="K429" s="32">
        <f t="shared" ref="K429" si="1056">H429+I429+J429</f>
        <v>980.72</v>
      </c>
      <c r="M429" s="2"/>
      <c r="N429" s="33">
        <f t="shared" ref="N429" si="1057">M429*F429</f>
        <v>0</v>
      </c>
      <c r="O429" s="34">
        <f t="shared" si="962"/>
        <v>0</v>
      </c>
      <c r="P429" s="35">
        <f t="shared" ref="P429" si="1058">N429*$N$2</f>
        <v>0</v>
      </c>
      <c r="Q429" s="33">
        <f t="shared" ref="Q429" si="1059">N429+O429+P429</f>
        <v>0</v>
      </c>
    </row>
    <row r="430" spans="1:17" ht="33.75" x14ac:dyDescent="0.25">
      <c r="A430" s="36"/>
      <c r="B430" s="36"/>
      <c r="C430" s="36"/>
      <c r="D430" s="28" t="s">
        <v>66</v>
      </c>
      <c r="E430" s="36"/>
      <c r="F430" s="36"/>
      <c r="G430" s="36"/>
      <c r="H430" s="36"/>
      <c r="M430" s="37"/>
      <c r="N430" s="38"/>
      <c r="O430" s="38"/>
      <c r="P430" s="38"/>
      <c r="Q430" s="39"/>
    </row>
    <row r="431" spans="1:17" x14ac:dyDescent="0.25">
      <c r="A431" s="26" t="s">
        <v>67</v>
      </c>
      <c r="B431" s="27" t="s">
        <v>11</v>
      </c>
      <c r="C431" s="27" t="s">
        <v>12</v>
      </c>
      <c r="D431" s="28" t="s">
        <v>68</v>
      </c>
      <c r="E431" s="36"/>
      <c r="F431" s="40">
        <v>1</v>
      </c>
      <c r="G431" s="40">
        <v>476</v>
      </c>
      <c r="H431" s="41">
        <f>ROUND(F431*G431,2)</f>
        <v>476</v>
      </c>
      <c r="I431" s="32">
        <f t="shared" si="958"/>
        <v>42.84</v>
      </c>
      <c r="J431" s="32">
        <f t="shared" ref="J431" si="1060">H431*0.06</f>
        <v>28.56</v>
      </c>
      <c r="K431" s="32">
        <f t="shared" ref="K431" si="1061">H431+I431+J431</f>
        <v>547.4</v>
      </c>
      <c r="M431" s="2"/>
      <c r="N431" s="33">
        <f t="shared" ref="N431" si="1062">M431*F431</f>
        <v>0</v>
      </c>
      <c r="O431" s="34">
        <f t="shared" si="962"/>
        <v>0</v>
      </c>
      <c r="P431" s="35">
        <f t="shared" ref="P431" si="1063">N431*$N$2</f>
        <v>0</v>
      </c>
      <c r="Q431" s="33">
        <f t="shared" ref="Q431" si="1064">N431+O431+P431</f>
        <v>0</v>
      </c>
    </row>
    <row r="432" spans="1:17" ht="90" x14ac:dyDescent="0.25">
      <c r="A432" s="36"/>
      <c r="B432" s="36"/>
      <c r="C432" s="36"/>
      <c r="D432" s="28" t="s">
        <v>69</v>
      </c>
      <c r="E432" s="36"/>
      <c r="F432" s="36"/>
      <c r="G432" s="36"/>
      <c r="H432" s="36"/>
      <c r="M432" s="37"/>
      <c r="N432" s="38"/>
      <c r="O432" s="38"/>
      <c r="P432" s="38"/>
      <c r="Q432" s="39"/>
    </row>
    <row r="433" spans="1:17" x14ac:dyDescent="0.25">
      <c r="A433" s="26" t="s">
        <v>70</v>
      </c>
      <c r="B433" s="27" t="s">
        <v>11</v>
      </c>
      <c r="C433" s="27" t="s">
        <v>71</v>
      </c>
      <c r="D433" s="28" t="s">
        <v>72</v>
      </c>
      <c r="E433" s="36"/>
      <c r="F433" s="40">
        <v>16</v>
      </c>
      <c r="G433" s="40">
        <v>44</v>
      </c>
      <c r="H433" s="41">
        <f>ROUND(F433*G433,2)</f>
        <v>704</v>
      </c>
      <c r="I433" s="32">
        <f t="shared" si="958"/>
        <v>63.36</v>
      </c>
      <c r="J433" s="32">
        <f t="shared" ref="J433" si="1065">H433*0.06</f>
        <v>42.24</v>
      </c>
      <c r="K433" s="32">
        <f t="shared" ref="K433" si="1066">H433+I433+J433</f>
        <v>809.6</v>
      </c>
      <c r="M433" s="2"/>
      <c r="N433" s="33">
        <f t="shared" ref="N433" si="1067">M433*F433</f>
        <v>0</v>
      </c>
      <c r="O433" s="34">
        <f t="shared" si="962"/>
        <v>0</v>
      </c>
      <c r="P433" s="35">
        <f t="shared" ref="P433" si="1068">N433*$N$2</f>
        <v>0</v>
      </c>
      <c r="Q433" s="33">
        <f t="shared" ref="Q433" si="1069">N433+O433+P433</f>
        <v>0</v>
      </c>
    </row>
    <row r="434" spans="1:17" x14ac:dyDescent="0.25">
      <c r="A434" s="36"/>
      <c r="B434" s="36"/>
      <c r="C434" s="36"/>
      <c r="D434" s="43"/>
      <c r="E434" s="44" t="s">
        <v>131</v>
      </c>
      <c r="F434" s="45"/>
      <c r="G434" s="46"/>
      <c r="H434" s="46">
        <f>SUM(H391:H433)</f>
        <v>36085.160000000003</v>
      </c>
      <c r="K434" s="46">
        <f>SUM(K391:K433)</f>
        <v>41497.93</v>
      </c>
      <c r="N434" s="42">
        <f>SUM(N391:N433)</f>
        <v>0</v>
      </c>
      <c r="Q434" s="42">
        <f>SUM(Q391:Q433)</f>
        <v>0</v>
      </c>
    </row>
    <row r="435" spans="1:17" ht="0.95" customHeight="1" x14ac:dyDescent="0.25">
      <c r="A435" s="47"/>
      <c r="B435" s="47"/>
      <c r="C435" s="47"/>
      <c r="D435" s="48"/>
      <c r="E435" s="47"/>
      <c r="F435" s="47"/>
      <c r="G435" s="47"/>
      <c r="H435" s="47"/>
    </row>
    <row r="436" spans="1:17" x14ac:dyDescent="0.25">
      <c r="A436" s="18" t="s">
        <v>132</v>
      </c>
      <c r="B436" s="18" t="s">
        <v>7</v>
      </c>
      <c r="C436" s="18" t="s">
        <v>8</v>
      </c>
      <c r="D436" s="19" t="s">
        <v>133</v>
      </c>
      <c r="E436" s="20"/>
      <c r="F436" s="22"/>
      <c r="G436" s="22"/>
      <c r="H436" s="22"/>
      <c r="I436" s="22"/>
      <c r="J436" s="22"/>
      <c r="K436" s="22"/>
    </row>
    <row r="437" spans="1:17" x14ac:dyDescent="0.25">
      <c r="A437" s="26" t="s">
        <v>103</v>
      </c>
      <c r="B437" s="27" t="s">
        <v>11</v>
      </c>
      <c r="C437" s="27" t="s">
        <v>12</v>
      </c>
      <c r="D437" s="28" t="s">
        <v>104</v>
      </c>
      <c r="E437" s="36"/>
      <c r="F437" s="40">
        <v>2</v>
      </c>
      <c r="G437" s="40">
        <v>1889.3</v>
      </c>
      <c r="H437" s="41">
        <f>ROUND(F437*G437,2)</f>
        <v>3778.6</v>
      </c>
      <c r="I437" s="32">
        <f t="shared" ref="I437:I479" si="1070">0.09*H437</f>
        <v>340.07</v>
      </c>
      <c r="J437" s="32">
        <f t="shared" ref="J437" si="1071">H437*0.06</f>
        <v>226.72</v>
      </c>
      <c r="K437" s="32">
        <f t="shared" ref="K437" si="1072">H437+I437+J437</f>
        <v>4345.3900000000003</v>
      </c>
      <c r="M437" s="2"/>
      <c r="N437" s="33">
        <f t="shared" ref="N437" si="1073">M437*F437</f>
        <v>0</v>
      </c>
      <c r="O437" s="34">
        <f t="shared" ref="O437:O479" si="1074">N437*$N$1</f>
        <v>0</v>
      </c>
      <c r="P437" s="35">
        <f t="shared" ref="P437" si="1075">N437*$N$2</f>
        <v>0</v>
      </c>
      <c r="Q437" s="33">
        <f t="shared" ref="Q437" si="1076">N437+O437+P437</f>
        <v>0</v>
      </c>
    </row>
    <row r="438" spans="1:17" ht="213.75" x14ac:dyDescent="0.25">
      <c r="A438" s="36"/>
      <c r="B438" s="36"/>
      <c r="C438" s="36"/>
      <c r="D438" s="28" t="s">
        <v>105</v>
      </c>
      <c r="E438" s="36"/>
      <c r="F438" s="36"/>
      <c r="G438" s="36"/>
      <c r="H438" s="36"/>
      <c r="M438" s="37"/>
      <c r="N438" s="38"/>
      <c r="O438" s="38"/>
      <c r="P438" s="38"/>
      <c r="Q438" s="39"/>
    </row>
    <row r="439" spans="1:17" x14ac:dyDescent="0.25">
      <c r="A439" s="26" t="s">
        <v>10</v>
      </c>
      <c r="B439" s="27" t="s">
        <v>11</v>
      </c>
      <c r="C439" s="27" t="s">
        <v>12</v>
      </c>
      <c r="D439" s="28" t="s">
        <v>13</v>
      </c>
      <c r="E439" s="36"/>
      <c r="F439" s="40">
        <v>14</v>
      </c>
      <c r="G439" s="40">
        <v>208.68</v>
      </c>
      <c r="H439" s="41">
        <f>ROUND(F439*G439,2)</f>
        <v>2921.52</v>
      </c>
      <c r="I439" s="32">
        <f t="shared" si="1070"/>
        <v>262.94</v>
      </c>
      <c r="J439" s="32">
        <f t="shared" ref="J439" si="1077">H439*0.06</f>
        <v>175.29</v>
      </c>
      <c r="K439" s="32">
        <f t="shared" ref="K439" si="1078">H439+I439+J439</f>
        <v>3359.75</v>
      </c>
      <c r="M439" s="2"/>
      <c r="N439" s="33">
        <f t="shared" ref="N439" si="1079">M439*F439</f>
        <v>0</v>
      </c>
      <c r="O439" s="34">
        <f t="shared" si="1074"/>
        <v>0</v>
      </c>
      <c r="P439" s="35">
        <f t="shared" ref="P439" si="1080">N439*$N$2</f>
        <v>0</v>
      </c>
      <c r="Q439" s="33">
        <f t="shared" ref="Q439" si="1081">N439+O439+P439</f>
        <v>0</v>
      </c>
    </row>
    <row r="440" spans="1:17" ht="90" x14ac:dyDescent="0.25">
      <c r="A440" s="36"/>
      <c r="B440" s="36"/>
      <c r="C440" s="36"/>
      <c r="D440" s="28" t="s">
        <v>14</v>
      </c>
      <c r="E440" s="36"/>
      <c r="F440" s="36"/>
      <c r="G440" s="36"/>
      <c r="H440" s="36"/>
      <c r="M440" s="37"/>
      <c r="N440" s="38"/>
      <c r="O440" s="38"/>
      <c r="P440" s="38"/>
      <c r="Q440" s="39"/>
    </row>
    <row r="441" spans="1:17" x14ac:dyDescent="0.25">
      <c r="A441" s="26" t="s">
        <v>15</v>
      </c>
      <c r="B441" s="27" t="s">
        <v>11</v>
      </c>
      <c r="C441" s="27" t="s">
        <v>12</v>
      </c>
      <c r="D441" s="28" t="s">
        <v>16</v>
      </c>
      <c r="E441" s="36"/>
      <c r="F441" s="40">
        <v>1</v>
      </c>
      <c r="G441" s="40">
        <v>1598.9</v>
      </c>
      <c r="H441" s="41">
        <f>ROUND(F441*G441,2)</f>
        <v>1598.9</v>
      </c>
      <c r="I441" s="32">
        <f t="shared" si="1070"/>
        <v>143.9</v>
      </c>
      <c r="J441" s="32">
        <f t="shared" ref="J441" si="1082">H441*0.06</f>
        <v>95.93</v>
      </c>
      <c r="K441" s="32">
        <f t="shared" ref="K441" si="1083">H441+I441+J441</f>
        <v>1838.73</v>
      </c>
      <c r="M441" s="2"/>
      <c r="N441" s="33">
        <f t="shared" ref="N441" si="1084">M441*F441</f>
        <v>0</v>
      </c>
      <c r="O441" s="34">
        <f t="shared" si="1074"/>
        <v>0</v>
      </c>
      <c r="P441" s="35">
        <f t="shared" ref="P441" si="1085">N441*$N$2</f>
        <v>0</v>
      </c>
      <c r="Q441" s="33">
        <f t="shared" ref="Q441" si="1086">N441+O441+P441</f>
        <v>0</v>
      </c>
    </row>
    <row r="442" spans="1:17" ht="202.5" x14ac:dyDescent="0.25">
      <c r="A442" s="36"/>
      <c r="B442" s="36"/>
      <c r="C442" s="36"/>
      <c r="D442" s="28" t="s">
        <v>17</v>
      </c>
      <c r="E442" s="36"/>
      <c r="F442" s="36"/>
      <c r="G442" s="36"/>
      <c r="H442" s="36"/>
      <c r="M442" s="37"/>
      <c r="N442" s="38"/>
      <c r="O442" s="38"/>
      <c r="P442" s="38"/>
      <c r="Q442" s="39"/>
    </row>
    <row r="443" spans="1:17" x14ac:dyDescent="0.25">
      <c r="A443" s="26" t="s">
        <v>18</v>
      </c>
      <c r="B443" s="27" t="s">
        <v>11</v>
      </c>
      <c r="C443" s="27" t="s">
        <v>12</v>
      </c>
      <c r="D443" s="28" t="s">
        <v>19</v>
      </c>
      <c r="E443" s="36"/>
      <c r="F443" s="40">
        <v>1</v>
      </c>
      <c r="G443" s="40">
        <v>760.78</v>
      </c>
      <c r="H443" s="41">
        <f>ROUND(F443*G443,2)</f>
        <v>760.78</v>
      </c>
      <c r="I443" s="32">
        <f t="shared" si="1070"/>
        <v>68.47</v>
      </c>
      <c r="J443" s="32">
        <f t="shared" ref="J443" si="1087">H443*0.06</f>
        <v>45.65</v>
      </c>
      <c r="K443" s="32">
        <f t="shared" ref="K443" si="1088">H443+I443+J443</f>
        <v>874.9</v>
      </c>
      <c r="M443" s="2"/>
      <c r="N443" s="33">
        <f t="shared" ref="N443" si="1089">M443*F443</f>
        <v>0</v>
      </c>
      <c r="O443" s="34">
        <f t="shared" si="1074"/>
        <v>0</v>
      </c>
      <c r="P443" s="35">
        <f t="shared" ref="P443" si="1090">N443*$N$2</f>
        <v>0</v>
      </c>
      <c r="Q443" s="33">
        <f t="shared" ref="Q443" si="1091">N443+O443+P443</f>
        <v>0</v>
      </c>
    </row>
    <row r="444" spans="1:17" ht="101.25" x14ac:dyDescent="0.25">
      <c r="A444" s="36"/>
      <c r="B444" s="36"/>
      <c r="C444" s="36"/>
      <c r="D444" s="28" t="s">
        <v>20</v>
      </c>
      <c r="E444" s="36"/>
      <c r="F444" s="36"/>
      <c r="G444" s="36"/>
      <c r="H444" s="36"/>
      <c r="M444" s="37"/>
      <c r="N444" s="38"/>
      <c r="O444" s="38"/>
      <c r="P444" s="38"/>
      <c r="Q444" s="39"/>
    </row>
    <row r="445" spans="1:17" x14ac:dyDescent="0.25">
      <c r="A445" s="26" t="s">
        <v>21</v>
      </c>
      <c r="B445" s="27" t="s">
        <v>11</v>
      </c>
      <c r="C445" s="27" t="s">
        <v>12</v>
      </c>
      <c r="D445" s="28" t="s">
        <v>22</v>
      </c>
      <c r="E445" s="36"/>
      <c r="F445" s="40">
        <v>1</v>
      </c>
      <c r="G445" s="40">
        <v>1009.7</v>
      </c>
      <c r="H445" s="41">
        <f>ROUND(F445*G445,2)</f>
        <v>1009.7</v>
      </c>
      <c r="I445" s="32">
        <f t="shared" si="1070"/>
        <v>90.87</v>
      </c>
      <c r="J445" s="32">
        <f t="shared" ref="J445" si="1092">H445*0.06</f>
        <v>60.58</v>
      </c>
      <c r="K445" s="32">
        <f t="shared" ref="K445" si="1093">H445+I445+J445</f>
        <v>1161.1500000000001</v>
      </c>
      <c r="M445" s="2"/>
      <c r="N445" s="33">
        <f t="shared" ref="N445" si="1094">M445*F445</f>
        <v>0</v>
      </c>
      <c r="O445" s="34">
        <f t="shared" si="1074"/>
        <v>0</v>
      </c>
      <c r="P445" s="35">
        <f t="shared" ref="P445" si="1095">N445*$N$2</f>
        <v>0</v>
      </c>
      <c r="Q445" s="33">
        <f t="shared" ref="Q445" si="1096">N445+O445+P445</f>
        <v>0</v>
      </c>
    </row>
    <row r="446" spans="1:17" ht="90" x14ac:dyDescent="0.25">
      <c r="A446" s="36"/>
      <c r="B446" s="36"/>
      <c r="C446" s="36"/>
      <c r="D446" s="28" t="s">
        <v>23</v>
      </c>
      <c r="E446" s="36"/>
      <c r="F446" s="36"/>
      <c r="G446" s="36"/>
      <c r="H446" s="36"/>
      <c r="M446" s="37"/>
      <c r="N446" s="38"/>
      <c r="O446" s="38"/>
      <c r="P446" s="38"/>
      <c r="Q446" s="39"/>
    </row>
    <row r="447" spans="1:17" x14ac:dyDescent="0.25">
      <c r="A447" s="26" t="s">
        <v>76</v>
      </c>
      <c r="B447" s="27" t="s">
        <v>11</v>
      </c>
      <c r="C447" s="27" t="s">
        <v>12</v>
      </c>
      <c r="D447" s="28" t="s">
        <v>77</v>
      </c>
      <c r="E447" s="36"/>
      <c r="F447" s="40">
        <v>1</v>
      </c>
      <c r="G447" s="40">
        <v>1214.0999999999999</v>
      </c>
      <c r="H447" s="41">
        <f>ROUND(F447*G447,2)</f>
        <v>1214.0999999999999</v>
      </c>
      <c r="I447" s="32">
        <f t="shared" si="1070"/>
        <v>109.27</v>
      </c>
      <c r="J447" s="32">
        <f t="shared" ref="J447" si="1097">H447*0.06</f>
        <v>72.849999999999994</v>
      </c>
      <c r="K447" s="32">
        <f t="shared" ref="K447" si="1098">H447+I447+J447</f>
        <v>1396.22</v>
      </c>
      <c r="M447" s="2"/>
      <c r="N447" s="33">
        <f t="shared" ref="N447" si="1099">M447*F447</f>
        <v>0</v>
      </c>
      <c r="O447" s="34">
        <f t="shared" si="1074"/>
        <v>0</v>
      </c>
      <c r="P447" s="35">
        <f t="shared" ref="P447" si="1100">N447*$N$2</f>
        <v>0</v>
      </c>
      <c r="Q447" s="33">
        <f t="shared" ref="Q447" si="1101">N447+O447+P447</f>
        <v>0</v>
      </c>
    </row>
    <row r="448" spans="1:17" ht="67.5" x14ac:dyDescent="0.25">
      <c r="A448" s="36"/>
      <c r="B448" s="36"/>
      <c r="C448" s="36"/>
      <c r="D448" s="28" t="s">
        <v>78</v>
      </c>
      <c r="E448" s="36"/>
      <c r="F448" s="36"/>
      <c r="G448" s="36"/>
      <c r="H448" s="36"/>
      <c r="M448" s="37"/>
      <c r="N448" s="38"/>
      <c r="O448" s="38"/>
      <c r="P448" s="38"/>
      <c r="Q448" s="39"/>
    </row>
    <row r="449" spans="1:17" x14ac:dyDescent="0.25">
      <c r="A449" s="26" t="s">
        <v>24</v>
      </c>
      <c r="B449" s="27" t="s">
        <v>11</v>
      </c>
      <c r="C449" s="27" t="s">
        <v>12</v>
      </c>
      <c r="D449" s="28" t="s">
        <v>25</v>
      </c>
      <c r="E449" s="36"/>
      <c r="F449" s="40">
        <v>1</v>
      </c>
      <c r="G449" s="40">
        <v>650.78</v>
      </c>
      <c r="H449" s="41">
        <f>ROUND(F449*G449,2)</f>
        <v>650.78</v>
      </c>
      <c r="I449" s="32">
        <f t="shared" si="1070"/>
        <v>58.57</v>
      </c>
      <c r="J449" s="32">
        <f t="shared" ref="J449" si="1102">H449*0.06</f>
        <v>39.049999999999997</v>
      </c>
      <c r="K449" s="32">
        <f t="shared" ref="K449" si="1103">H449+I449+J449</f>
        <v>748.4</v>
      </c>
      <c r="M449" s="2"/>
      <c r="N449" s="33">
        <f t="shared" ref="N449" si="1104">M449*F449</f>
        <v>0</v>
      </c>
      <c r="O449" s="34">
        <f t="shared" si="1074"/>
        <v>0</v>
      </c>
      <c r="P449" s="35">
        <f t="shared" ref="P449" si="1105">N449*$N$2</f>
        <v>0</v>
      </c>
      <c r="Q449" s="33">
        <f t="shared" ref="Q449" si="1106">N449+O449+P449</f>
        <v>0</v>
      </c>
    </row>
    <row r="450" spans="1:17" ht="45" x14ac:dyDescent="0.25">
      <c r="A450" s="36"/>
      <c r="B450" s="36"/>
      <c r="C450" s="36"/>
      <c r="D450" s="28" t="s">
        <v>26</v>
      </c>
      <c r="E450" s="36"/>
      <c r="F450" s="36"/>
      <c r="G450" s="36"/>
      <c r="H450" s="36"/>
      <c r="M450" s="37"/>
      <c r="N450" s="38"/>
      <c r="O450" s="38"/>
      <c r="P450" s="38"/>
      <c r="Q450" s="39"/>
    </row>
    <row r="451" spans="1:17" ht="22.5" x14ac:dyDescent="0.25">
      <c r="A451" s="26" t="s">
        <v>27</v>
      </c>
      <c r="B451" s="27" t="s">
        <v>11</v>
      </c>
      <c r="C451" s="27" t="s">
        <v>12</v>
      </c>
      <c r="D451" s="28" t="s">
        <v>28</v>
      </c>
      <c r="E451" s="36"/>
      <c r="F451" s="40">
        <v>1</v>
      </c>
      <c r="G451" s="40">
        <v>1935.46</v>
      </c>
      <c r="H451" s="41">
        <f>ROUND(F451*G451,2)</f>
        <v>1935.46</v>
      </c>
      <c r="I451" s="32">
        <f t="shared" si="1070"/>
        <v>174.19</v>
      </c>
      <c r="J451" s="32">
        <f t="shared" ref="J451" si="1107">H451*0.06</f>
        <v>116.13</v>
      </c>
      <c r="K451" s="32">
        <f t="shared" ref="K451" si="1108">H451+I451+J451</f>
        <v>2225.7800000000002</v>
      </c>
      <c r="M451" s="2"/>
      <c r="N451" s="33">
        <f t="shared" ref="N451" si="1109">M451*F451</f>
        <v>0</v>
      </c>
      <c r="O451" s="34">
        <f t="shared" si="1074"/>
        <v>0</v>
      </c>
      <c r="P451" s="35">
        <f t="shared" ref="P451" si="1110">N451*$N$2</f>
        <v>0</v>
      </c>
      <c r="Q451" s="33">
        <f t="shared" ref="Q451" si="1111">N451+O451+P451</f>
        <v>0</v>
      </c>
    </row>
    <row r="452" spans="1:17" ht="101.25" x14ac:dyDescent="0.25">
      <c r="A452" s="36"/>
      <c r="B452" s="36"/>
      <c r="C452" s="36"/>
      <c r="D452" s="28" t="s">
        <v>29</v>
      </c>
      <c r="E452" s="36"/>
      <c r="F452" s="36"/>
      <c r="G452" s="36"/>
      <c r="H452" s="36"/>
      <c r="M452" s="37"/>
      <c r="N452" s="38"/>
      <c r="O452" s="38"/>
      <c r="P452" s="38"/>
      <c r="Q452" s="39"/>
    </row>
    <row r="453" spans="1:17" x14ac:dyDescent="0.25">
      <c r="A453" s="26" t="s">
        <v>30</v>
      </c>
      <c r="B453" s="27" t="s">
        <v>11</v>
      </c>
      <c r="C453" s="27" t="s">
        <v>12</v>
      </c>
      <c r="D453" s="28" t="s">
        <v>31</v>
      </c>
      <c r="E453" s="36"/>
      <c r="F453" s="40">
        <v>1</v>
      </c>
      <c r="G453" s="40">
        <v>349.34</v>
      </c>
      <c r="H453" s="41">
        <f>ROUND(F453*G453,2)</f>
        <v>349.34</v>
      </c>
      <c r="I453" s="32">
        <f t="shared" si="1070"/>
        <v>31.44</v>
      </c>
      <c r="J453" s="32">
        <f t="shared" ref="J453" si="1112">H453*0.06</f>
        <v>20.96</v>
      </c>
      <c r="K453" s="32">
        <f t="shared" ref="K453" si="1113">H453+I453+J453</f>
        <v>401.74</v>
      </c>
      <c r="M453" s="2"/>
      <c r="N453" s="33">
        <f t="shared" ref="N453" si="1114">M453*F453</f>
        <v>0</v>
      </c>
      <c r="O453" s="34">
        <f t="shared" si="1074"/>
        <v>0</v>
      </c>
      <c r="P453" s="35">
        <f t="shared" ref="P453" si="1115">N453*$N$2</f>
        <v>0</v>
      </c>
      <c r="Q453" s="33">
        <f t="shared" ref="Q453" si="1116">N453+O453+P453</f>
        <v>0</v>
      </c>
    </row>
    <row r="454" spans="1:17" ht="78.75" x14ac:dyDescent="0.25">
      <c r="A454" s="36"/>
      <c r="B454" s="36"/>
      <c r="C454" s="36"/>
      <c r="D454" s="28" t="s">
        <v>32</v>
      </c>
      <c r="E454" s="36"/>
      <c r="F454" s="36"/>
      <c r="G454" s="36"/>
      <c r="H454" s="36"/>
      <c r="M454" s="37"/>
      <c r="N454" s="38"/>
      <c r="O454" s="38"/>
      <c r="P454" s="38"/>
      <c r="Q454" s="39"/>
    </row>
    <row r="455" spans="1:17" ht="22.5" x14ac:dyDescent="0.25">
      <c r="A455" s="26" t="s">
        <v>33</v>
      </c>
      <c r="B455" s="27" t="s">
        <v>11</v>
      </c>
      <c r="C455" s="27" t="s">
        <v>12</v>
      </c>
      <c r="D455" s="28" t="s">
        <v>34</v>
      </c>
      <c r="E455" s="36"/>
      <c r="F455" s="40">
        <v>1</v>
      </c>
      <c r="G455" s="40">
        <v>662.4</v>
      </c>
      <c r="H455" s="41">
        <f>ROUND(F455*G455,2)</f>
        <v>662.4</v>
      </c>
      <c r="I455" s="32">
        <f t="shared" si="1070"/>
        <v>59.62</v>
      </c>
      <c r="J455" s="32">
        <f t="shared" ref="J455" si="1117">H455*0.06</f>
        <v>39.74</v>
      </c>
      <c r="K455" s="32">
        <f t="shared" ref="K455" si="1118">H455+I455+J455</f>
        <v>761.76</v>
      </c>
      <c r="M455" s="2"/>
      <c r="N455" s="33">
        <f t="shared" ref="N455" si="1119">M455*F455</f>
        <v>0</v>
      </c>
      <c r="O455" s="34">
        <f t="shared" si="1074"/>
        <v>0</v>
      </c>
      <c r="P455" s="35">
        <f t="shared" ref="P455" si="1120">N455*$N$2</f>
        <v>0</v>
      </c>
      <c r="Q455" s="33">
        <f t="shared" ref="Q455" si="1121">N455+O455+P455</f>
        <v>0</v>
      </c>
    </row>
    <row r="456" spans="1:17" ht="146.25" x14ac:dyDescent="0.25">
      <c r="A456" s="36"/>
      <c r="B456" s="36"/>
      <c r="C456" s="36"/>
      <c r="D456" s="28" t="s">
        <v>35</v>
      </c>
      <c r="E456" s="36"/>
      <c r="F456" s="36"/>
      <c r="G456" s="36"/>
      <c r="H456" s="36"/>
      <c r="M456" s="37"/>
      <c r="N456" s="38"/>
      <c r="O456" s="38"/>
      <c r="P456" s="38"/>
      <c r="Q456" s="39"/>
    </row>
    <row r="457" spans="1:17" ht="22.5" x14ac:dyDescent="0.25">
      <c r="A457" s="26" t="s">
        <v>36</v>
      </c>
      <c r="B457" s="27" t="s">
        <v>11</v>
      </c>
      <c r="C457" s="27" t="s">
        <v>12</v>
      </c>
      <c r="D457" s="28" t="s">
        <v>37</v>
      </c>
      <c r="E457" s="36"/>
      <c r="F457" s="40">
        <v>2</v>
      </c>
      <c r="G457" s="40">
        <v>159.03</v>
      </c>
      <c r="H457" s="41">
        <f>ROUND(F457*G457,2)</f>
        <v>318.06</v>
      </c>
      <c r="I457" s="32">
        <f t="shared" si="1070"/>
        <v>28.63</v>
      </c>
      <c r="J457" s="32">
        <f t="shared" ref="J457" si="1122">H457*0.06</f>
        <v>19.079999999999998</v>
      </c>
      <c r="K457" s="32">
        <f t="shared" ref="K457" si="1123">H457+I457+J457</f>
        <v>365.77</v>
      </c>
      <c r="M457" s="2"/>
      <c r="N457" s="33">
        <f t="shared" ref="N457" si="1124">M457*F457</f>
        <v>0</v>
      </c>
      <c r="O457" s="34">
        <f t="shared" si="1074"/>
        <v>0</v>
      </c>
      <c r="P457" s="35">
        <f t="shared" ref="P457" si="1125">N457*$N$2</f>
        <v>0</v>
      </c>
      <c r="Q457" s="33">
        <f t="shared" ref="Q457" si="1126">N457+O457+P457</f>
        <v>0</v>
      </c>
    </row>
    <row r="458" spans="1:17" ht="56.25" x14ac:dyDescent="0.25">
      <c r="A458" s="36"/>
      <c r="B458" s="36"/>
      <c r="C458" s="36"/>
      <c r="D458" s="28" t="s">
        <v>38</v>
      </c>
      <c r="E458" s="36"/>
      <c r="F458" s="36"/>
      <c r="G458" s="36"/>
      <c r="H458" s="36"/>
      <c r="M458" s="37"/>
      <c r="N458" s="38"/>
      <c r="O458" s="38"/>
      <c r="P458" s="38"/>
      <c r="Q458" s="39"/>
    </row>
    <row r="459" spans="1:17" x14ac:dyDescent="0.25">
      <c r="A459" s="26" t="s">
        <v>39</v>
      </c>
      <c r="B459" s="27" t="s">
        <v>11</v>
      </c>
      <c r="C459" s="27" t="s">
        <v>12</v>
      </c>
      <c r="D459" s="28" t="s">
        <v>40</v>
      </c>
      <c r="E459" s="36"/>
      <c r="F459" s="40">
        <v>5</v>
      </c>
      <c r="G459" s="40">
        <v>161.30000000000001</v>
      </c>
      <c r="H459" s="41">
        <f>ROUND(F459*G459,2)</f>
        <v>806.5</v>
      </c>
      <c r="I459" s="32">
        <f t="shared" si="1070"/>
        <v>72.59</v>
      </c>
      <c r="J459" s="32">
        <f t="shared" ref="J459" si="1127">H459*0.06</f>
        <v>48.39</v>
      </c>
      <c r="K459" s="32">
        <f t="shared" ref="K459" si="1128">H459+I459+J459</f>
        <v>927.48</v>
      </c>
      <c r="M459" s="2"/>
      <c r="N459" s="33">
        <f t="shared" ref="N459" si="1129">M459*F459</f>
        <v>0</v>
      </c>
      <c r="O459" s="34">
        <f t="shared" si="1074"/>
        <v>0</v>
      </c>
      <c r="P459" s="35">
        <f t="shared" ref="P459" si="1130">N459*$N$2</f>
        <v>0</v>
      </c>
      <c r="Q459" s="33">
        <f t="shared" ref="Q459" si="1131">N459+O459+P459</f>
        <v>0</v>
      </c>
    </row>
    <row r="460" spans="1:17" ht="90" x14ac:dyDescent="0.25">
      <c r="A460" s="36"/>
      <c r="B460" s="36"/>
      <c r="C460" s="36"/>
      <c r="D460" s="28" t="s">
        <v>41</v>
      </c>
      <c r="E460" s="36"/>
      <c r="F460" s="36"/>
      <c r="G460" s="36"/>
      <c r="H460" s="36"/>
      <c r="M460" s="37"/>
      <c r="N460" s="38"/>
      <c r="O460" s="38"/>
      <c r="P460" s="38"/>
      <c r="Q460" s="39"/>
    </row>
    <row r="461" spans="1:17" x14ac:dyDescent="0.25">
      <c r="A461" s="26" t="s">
        <v>42</v>
      </c>
      <c r="B461" s="27" t="s">
        <v>11</v>
      </c>
      <c r="C461" s="27" t="s">
        <v>12</v>
      </c>
      <c r="D461" s="28" t="s">
        <v>43</v>
      </c>
      <c r="E461" s="36"/>
      <c r="F461" s="40">
        <v>3</v>
      </c>
      <c r="G461" s="40">
        <v>182.02</v>
      </c>
      <c r="H461" s="41">
        <f>ROUND(F461*G461,2)</f>
        <v>546.05999999999995</v>
      </c>
      <c r="I461" s="32">
        <f t="shared" si="1070"/>
        <v>49.15</v>
      </c>
      <c r="J461" s="32">
        <f t="shared" ref="J461" si="1132">H461*0.06</f>
        <v>32.76</v>
      </c>
      <c r="K461" s="32">
        <f t="shared" ref="K461" si="1133">H461+I461+J461</f>
        <v>627.97</v>
      </c>
      <c r="M461" s="2"/>
      <c r="N461" s="33">
        <f t="shared" ref="N461" si="1134">M461*F461</f>
        <v>0</v>
      </c>
      <c r="O461" s="34">
        <f t="shared" si="1074"/>
        <v>0</v>
      </c>
      <c r="P461" s="35">
        <f t="shared" ref="P461" si="1135">N461*$N$2</f>
        <v>0</v>
      </c>
      <c r="Q461" s="33">
        <f t="shared" ref="Q461" si="1136">N461+O461+P461</f>
        <v>0</v>
      </c>
    </row>
    <row r="462" spans="1:17" ht="101.25" x14ac:dyDescent="0.25">
      <c r="A462" s="36"/>
      <c r="B462" s="36"/>
      <c r="C462" s="36"/>
      <c r="D462" s="28" t="s">
        <v>44</v>
      </c>
      <c r="E462" s="36"/>
      <c r="F462" s="36"/>
      <c r="G462" s="36"/>
      <c r="H462" s="36"/>
      <c r="M462" s="37"/>
      <c r="N462" s="38"/>
      <c r="O462" s="38"/>
      <c r="P462" s="38"/>
      <c r="Q462" s="39"/>
    </row>
    <row r="463" spans="1:17" ht="22.5" x14ac:dyDescent="0.25">
      <c r="A463" s="26" t="s">
        <v>45</v>
      </c>
      <c r="B463" s="27" t="s">
        <v>11</v>
      </c>
      <c r="C463" s="27" t="s">
        <v>12</v>
      </c>
      <c r="D463" s="28" t="s">
        <v>46</v>
      </c>
      <c r="E463" s="36"/>
      <c r="F463" s="40">
        <v>1</v>
      </c>
      <c r="G463" s="40">
        <v>930.38</v>
      </c>
      <c r="H463" s="41">
        <f>ROUND(F463*G463,2)</f>
        <v>930.38</v>
      </c>
      <c r="I463" s="32">
        <f t="shared" si="1070"/>
        <v>83.73</v>
      </c>
      <c r="J463" s="32">
        <f t="shared" ref="J463" si="1137">H463*0.06</f>
        <v>55.82</v>
      </c>
      <c r="K463" s="32">
        <f t="shared" ref="K463" si="1138">H463+I463+J463</f>
        <v>1069.93</v>
      </c>
      <c r="M463" s="2"/>
      <c r="N463" s="33">
        <f t="shared" ref="N463" si="1139">M463*F463</f>
        <v>0</v>
      </c>
      <c r="O463" s="34">
        <f t="shared" si="1074"/>
        <v>0</v>
      </c>
      <c r="P463" s="35">
        <f t="shared" ref="P463" si="1140">N463*$N$2</f>
        <v>0</v>
      </c>
      <c r="Q463" s="33">
        <f t="shared" ref="Q463" si="1141">N463+O463+P463</f>
        <v>0</v>
      </c>
    </row>
    <row r="464" spans="1:17" ht="67.5" x14ac:dyDescent="0.25">
      <c r="A464" s="36"/>
      <c r="B464" s="36"/>
      <c r="C464" s="36"/>
      <c r="D464" s="28" t="s">
        <v>47</v>
      </c>
      <c r="E464" s="36"/>
      <c r="F464" s="36"/>
      <c r="G464" s="36"/>
      <c r="H464" s="36"/>
      <c r="M464" s="37"/>
      <c r="N464" s="38"/>
      <c r="O464" s="38"/>
      <c r="P464" s="38"/>
      <c r="Q464" s="39"/>
    </row>
    <row r="465" spans="1:17" x14ac:dyDescent="0.25">
      <c r="A465" s="26" t="s">
        <v>48</v>
      </c>
      <c r="B465" s="27" t="s">
        <v>11</v>
      </c>
      <c r="C465" s="27" t="s">
        <v>12</v>
      </c>
      <c r="D465" s="28" t="s">
        <v>49</v>
      </c>
      <c r="E465" s="36"/>
      <c r="F465" s="40">
        <v>1</v>
      </c>
      <c r="G465" s="40">
        <v>631.46</v>
      </c>
      <c r="H465" s="41">
        <f>ROUND(F465*G465,2)</f>
        <v>631.46</v>
      </c>
      <c r="I465" s="32">
        <f t="shared" si="1070"/>
        <v>56.83</v>
      </c>
      <c r="J465" s="32">
        <f t="shared" ref="J465" si="1142">H465*0.06</f>
        <v>37.89</v>
      </c>
      <c r="K465" s="32">
        <f t="shared" ref="K465" si="1143">H465+I465+J465</f>
        <v>726.18</v>
      </c>
      <c r="M465" s="2"/>
      <c r="N465" s="33">
        <f t="shared" ref="N465" si="1144">M465*F465</f>
        <v>0</v>
      </c>
      <c r="O465" s="34">
        <f t="shared" si="1074"/>
        <v>0</v>
      </c>
      <c r="P465" s="35">
        <f t="shared" ref="P465" si="1145">N465*$N$2</f>
        <v>0</v>
      </c>
      <c r="Q465" s="33">
        <f t="shared" ref="Q465" si="1146">N465+O465+P465</f>
        <v>0</v>
      </c>
    </row>
    <row r="466" spans="1:17" ht="135" x14ac:dyDescent="0.25">
      <c r="A466" s="36"/>
      <c r="B466" s="36"/>
      <c r="C466" s="36"/>
      <c r="D466" s="28" t="s">
        <v>50</v>
      </c>
      <c r="E466" s="36"/>
      <c r="F466" s="36"/>
      <c r="G466" s="36"/>
      <c r="H466" s="36"/>
      <c r="M466" s="37"/>
      <c r="N466" s="38"/>
      <c r="O466" s="38"/>
      <c r="P466" s="38"/>
      <c r="Q466" s="39"/>
    </row>
    <row r="467" spans="1:17" x14ac:dyDescent="0.25">
      <c r="A467" s="26" t="s">
        <v>51</v>
      </c>
      <c r="B467" s="27" t="s">
        <v>11</v>
      </c>
      <c r="C467" s="27" t="s">
        <v>12</v>
      </c>
      <c r="D467" s="28" t="s">
        <v>52</v>
      </c>
      <c r="E467" s="36"/>
      <c r="F467" s="40">
        <v>1</v>
      </c>
      <c r="G467" s="40">
        <v>12830.48</v>
      </c>
      <c r="H467" s="41">
        <f>ROUND(F467*G467,2)</f>
        <v>12830.48</v>
      </c>
      <c r="I467" s="32">
        <f t="shared" si="1070"/>
        <v>1154.74</v>
      </c>
      <c r="J467" s="32">
        <f t="shared" ref="J467" si="1147">H467*0.06</f>
        <v>769.83</v>
      </c>
      <c r="K467" s="32">
        <f t="shared" ref="K467" si="1148">H467+I467+J467</f>
        <v>14755.05</v>
      </c>
      <c r="M467" s="2"/>
      <c r="N467" s="33">
        <f t="shared" ref="N467" si="1149">M467*F467</f>
        <v>0</v>
      </c>
      <c r="O467" s="34">
        <f t="shared" si="1074"/>
        <v>0</v>
      </c>
      <c r="P467" s="35">
        <f t="shared" ref="P467" si="1150">N467*$N$2</f>
        <v>0</v>
      </c>
      <c r="Q467" s="33">
        <f t="shared" ref="Q467" si="1151">N467+O467+P467</f>
        <v>0</v>
      </c>
    </row>
    <row r="468" spans="1:17" ht="236.25" x14ac:dyDescent="0.25">
      <c r="A468" s="36"/>
      <c r="B468" s="36"/>
      <c r="C468" s="36"/>
      <c r="D468" s="28" t="s">
        <v>53</v>
      </c>
      <c r="E468" s="36"/>
      <c r="F468" s="36"/>
      <c r="G468" s="36"/>
      <c r="H468" s="36"/>
      <c r="M468" s="37"/>
      <c r="N468" s="38"/>
      <c r="O468" s="38"/>
      <c r="P468" s="38"/>
      <c r="Q468" s="39"/>
    </row>
    <row r="469" spans="1:17" x14ac:dyDescent="0.25">
      <c r="A469" s="26" t="s">
        <v>54</v>
      </c>
      <c r="B469" s="27" t="s">
        <v>11</v>
      </c>
      <c r="C469" s="27" t="s">
        <v>55</v>
      </c>
      <c r="D469" s="28" t="s">
        <v>56</v>
      </c>
      <c r="E469" s="36"/>
      <c r="F469" s="40">
        <v>232</v>
      </c>
      <c r="G469" s="40">
        <v>13.55</v>
      </c>
      <c r="H469" s="41">
        <f>ROUND(F469*G469,2)</f>
        <v>3143.6</v>
      </c>
      <c r="I469" s="32">
        <f t="shared" si="1070"/>
        <v>282.92</v>
      </c>
      <c r="J469" s="32">
        <f t="shared" ref="J469" si="1152">H469*0.06</f>
        <v>188.62</v>
      </c>
      <c r="K469" s="32">
        <f t="shared" ref="K469" si="1153">H469+I469+J469</f>
        <v>3615.14</v>
      </c>
      <c r="M469" s="2"/>
      <c r="N469" s="33">
        <f t="shared" ref="N469" si="1154">M469*F469</f>
        <v>0</v>
      </c>
      <c r="O469" s="34">
        <f t="shared" si="1074"/>
        <v>0</v>
      </c>
      <c r="P469" s="35">
        <f t="shared" ref="P469" si="1155">N469*$N$2</f>
        <v>0</v>
      </c>
      <c r="Q469" s="33">
        <f t="shared" ref="Q469" si="1156">N469+O469+P469</f>
        <v>0</v>
      </c>
    </row>
    <row r="470" spans="1:17" ht="135" x14ac:dyDescent="0.25">
      <c r="A470" s="36"/>
      <c r="B470" s="36"/>
      <c r="C470" s="36"/>
      <c r="D470" s="28" t="s">
        <v>57</v>
      </c>
      <c r="E470" s="36"/>
      <c r="F470" s="36"/>
      <c r="G470" s="36"/>
      <c r="H470" s="36"/>
      <c r="M470" s="37"/>
      <c r="N470" s="38"/>
      <c r="O470" s="38"/>
      <c r="P470" s="38"/>
      <c r="Q470" s="39"/>
    </row>
    <row r="471" spans="1:17" x14ac:dyDescent="0.25">
      <c r="A471" s="26" t="s">
        <v>58</v>
      </c>
      <c r="B471" s="27" t="s">
        <v>11</v>
      </c>
      <c r="C471" s="27" t="s">
        <v>12</v>
      </c>
      <c r="D471" s="28" t="s">
        <v>59</v>
      </c>
      <c r="E471" s="36"/>
      <c r="F471" s="40">
        <v>1</v>
      </c>
      <c r="G471" s="40">
        <v>1561.6</v>
      </c>
      <c r="H471" s="41">
        <f>ROUND(F471*G471,2)</f>
        <v>1561.6</v>
      </c>
      <c r="I471" s="32">
        <f t="shared" si="1070"/>
        <v>140.54</v>
      </c>
      <c r="J471" s="32">
        <f t="shared" ref="J471" si="1157">H471*0.06</f>
        <v>93.7</v>
      </c>
      <c r="K471" s="32">
        <f t="shared" ref="K471" si="1158">H471+I471+J471</f>
        <v>1795.84</v>
      </c>
      <c r="M471" s="2"/>
      <c r="N471" s="33">
        <f t="shared" ref="N471" si="1159">M471*F471</f>
        <v>0</v>
      </c>
      <c r="O471" s="34">
        <f t="shared" si="1074"/>
        <v>0</v>
      </c>
      <c r="P471" s="35">
        <f t="shared" ref="P471" si="1160">N471*$N$2</f>
        <v>0</v>
      </c>
      <c r="Q471" s="33">
        <f t="shared" ref="Q471" si="1161">N471+O471+P471</f>
        <v>0</v>
      </c>
    </row>
    <row r="472" spans="1:17" ht="78.75" x14ac:dyDescent="0.25">
      <c r="A472" s="36"/>
      <c r="B472" s="36"/>
      <c r="C472" s="36"/>
      <c r="D472" s="28" t="s">
        <v>60</v>
      </c>
      <c r="E472" s="36"/>
      <c r="F472" s="36"/>
      <c r="G472" s="36"/>
      <c r="H472" s="36"/>
      <c r="M472" s="37"/>
      <c r="N472" s="38"/>
      <c r="O472" s="38"/>
      <c r="P472" s="38"/>
      <c r="Q472" s="39"/>
    </row>
    <row r="473" spans="1:17" x14ac:dyDescent="0.25">
      <c r="A473" s="26" t="s">
        <v>61</v>
      </c>
      <c r="B473" s="27" t="s">
        <v>11</v>
      </c>
      <c r="C473" s="27" t="s">
        <v>55</v>
      </c>
      <c r="D473" s="28" t="s">
        <v>62</v>
      </c>
      <c r="E473" s="36"/>
      <c r="F473" s="40">
        <v>232</v>
      </c>
      <c r="G473" s="40">
        <v>4.5199999999999996</v>
      </c>
      <c r="H473" s="41">
        <f>ROUND(F473*G473,2)</f>
        <v>1048.6400000000001</v>
      </c>
      <c r="I473" s="32">
        <f t="shared" si="1070"/>
        <v>94.38</v>
      </c>
      <c r="J473" s="32">
        <f t="shared" ref="J473" si="1162">H473*0.06</f>
        <v>62.92</v>
      </c>
      <c r="K473" s="32">
        <f t="shared" ref="K473" si="1163">H473+I473+J473</f>
        <v>1205.94</v>
      </c>
      <c r="M473" s="2"/>
      <c r="N473" s="33">
        <f t="shared" ref="N473" si="1164">M473*F473</f>
        <v>0</v>
      </c>
      <c r="O473" s="34">
        <f t="shared" si="1074"/>
        <v>0</v>
      </c>
      <c r="P473" s="35">
        <f t="shared" ref="P473" si="1165">N473*$N$2</f>
        <v>0</v>
      </c>
      <c r="Q473" s="33">
        <f t="shared" ref="Q473" si="1166">N473+O473+P473</f>
        <v>0</v>
      </c>
    </row>
    <row r="474" spans="1:17" ht="67.5" x14ac:dyDescent="0.25">
      <c r="A474" s="36"/>
      <c r="B474" s="36"/>
      <c r="C474" s="36"/>
      <c r="D474" s="28" t="s">
        <v>63</v>
      </c>
      <c r="E474" s="36"/>
      <c r="F474" s="36"/>
      <c r="G474" s="36"/>
      <c r="H474" s="36"/>
      <c r="M474" s="37"/>
      <c r="N474" s="38"/>
      <c r="O474" s="38"/>
      <c r="P474" s="38"/>
      <c r="Q474" s="39"/>
    </row>
    <row r="475" spans="1:17" x14ac:dyDescent="0.25">
      <c r="A475" s="26" t="s">
        <v>64</v>
      </c>
      <c r="B475" s="27" t="s">
        <v>11</v>
      </c>
      <c r="C475" s="27" t="s">
        <v>12</v>
      </c>
      <c r="D475" s="28" t="s">
        <v>65</v>
      </c>
      <c r="E475" s="36"/>
      <c r="F475" s="40">
        <v>1</v>
      </c>
      <c r="G475" s="40">
        <v>852.8</v>
      </c>
      <c r="H475" s="41">
        <f>ROUND(F475*G475,2)</f>
        <v>852.8</v>
      </c>
      <c r="I475" s="32">
        <f t="shared" si="1070"/>
        <v>76.75</v>
      </c>
      <c r="J475" s="32">
        <f t="shared" ref="J475" si="1167">H475*0.06</f>
        <v>51.17</v>
      </c>
      <c r="K475" s="32">
        <f t="shared" ref="K475" si="1168">H475+I475+J475</f>
        <v>980.72</v>
      </c>
      <c r="M475" s="2"/>
      <c r="N475" s="33">
        <f t="shared" ref="N475" si="1169">M475*F475</f>
        <v>0</v>
      </c>
      <c r="O475" s="34">
        <f t="shared" si="1074"/>
        <v>0</v>
      </c>
      <c r="P475" s="35">
        <f t="shared" ref="P475" si="1170">N475*$N$2</f>
        <v>0</v>
      </c>
      <c r="Q475" s="33">
        <f t="shared" ref="Q475" si="1171">N475+O475+P475</f>
        <v>0</v>
      </c>
    </row>
    <row r="476" spans="1:17" ht="33.75" x14ac:dyDescent="0.25">
      <c r="A476" s="36"/>
      <c r="B476" s="36"/>
      <c r="C476" s="36"/>
      <c r="D476" s="28" t="s">
        <v>66</v>
      </c>
      <c r="E476" s="36"/>
      <c r="F476" s="36"/>
      <c r="G476" s="36"/>
      <c r="H476" s="36"/>
      <c r="M476" s="37"/>
      <c r="N476" s="38"/>
      <c r="O476" s="38"/>
      <c r="P476" s="38"/>
      <c r="Q476" s="39"/>
    </row>
    <row r="477" spans="1:17" x14ac:dyDescent="0.25">
      <c r="A477" s="26" t="s">
        <v>67</v>
      </c>
      <c r="B477" s="27" t="s">
        <v>11</v>
      </c>
      <c r="C477" s="27" t="s">
        <v>12</v>
      </c>
      <c r="D477" s="28" t="s">
        <v>68</v>
      </c>
      <c r="E477" s="36"/>
      <c r="F477" s="40">
        <v>1</v>
      </c>
      <c r="G477" s="40">
        <v>476</v>
      </c>
      <c r="H477" s="41">
        <f>ROUND(F477*G477,2)</f>
        <v>476</v>
      </c>
      <c r="I477" s="32">
        <f t="shared" si="1070"/>
        <v>42.84</v>
      </c>
      <c r="J477" s="32">
        <f t="shared" ref="J477" si="1172">H477*0.06</f>
        <v>28.56</v>
      </c>
      <c r="K477" s="32">
        <f t="shared" ref="K477" si="1173">H477+I477+J477</f>
        <v>547.4</v>
      </c>
      <c r="M477" s="2"/>
      <c r="N477" s="33">
        <f t="shared" ref="N477" si="1174">M477*F477</f>
        <v>0</v>
      </c>
      <c r="O477" s="34">
        <f t="shared" si="1074"/>
        <v>0</v>
      </c>
      <c r="P477" s="35">
        <f t="shared" ref="P477" si="1175">N477*$N$2</f>
        <v>0</v>
      </c>
      <c r="Q477" s="33">
        <f t="shared" ref="Q477" si="1176">N477+O477+P477</f>
        <v>0</v>
      </c>
    </row>
    <row r="478" spans="1:17" ht="90" x14ac:dyDescent="0.25">
      <c r="A478" s="36"/>
      <c r="B478" s="36"/>
      <c r="C478" s="36"/>
      <c r="D478" s="28" t="s">
        <v>69</v>
      </c>
      <c r="E478" s="36"/>
      <c r="F478" s="36"/>
      <c r="G478" s="36"/>
      <c r="H478" s="36"/>
      <c r="M478" s="37"/>
      <c r="N478" s="38"/>
      <c r="O478" s="38"/>
      <c r="P478" s="38"/>
      <c r="Q478" s="39"/>
    </row>
    <row r="479" spans="1:17" x14ac:dyDescent="0.25">
      <c r="A479" s="26" t="s">
        <v>70</v>
      </c>
      <c r="B479" s="27" t="s">
        <v>11</v>
      </c>
      <c r="C479" s="27" t="s">
        <v>71</v>
      </c>
      <c r="D479" s="28" t="s">
        <v>72</v>
      </c>
      <c r="E479" s="36"/>
      <c r="F479" s="40">
        <v>16</v>
      </c>
      <c r="G479" s="40">
        <v>44</v>
      </c>
      <c r="H479" s="41">
        <f>ROUND(F479*G479,2)</f>
        <v>704</v>
      </c>
      <c r="I479" s="32">
        <f t="shared" si="1070"/>
        <v>63.36</v>
      </c>
      <c r="J479" s="32">
        <f t="shared" ref="J479" si="1177">H479*0.06</f>
        <v>42.24</v>
      </c>
      <c r="K479" s="32">
        <f t="shared" ref="K479" si="1178">H479+I479+J479</f>
        <v>809.6</v>
      </c>
      <c r="M479" s="2"/>
      <c r="N479" s="33">
        <f t="shared" ref="N479" si="1179">M479*F479</f>
        <v>0</v>
      </c>
      <c r="O479" s="34">
        <f t="shared" si="1074"/>
        <v>0</v>
      </c>
      <c r="P479" s="35">
        <f t="shared" ref="P479" si="1180">N479*$N$2</f>
        <v>0</v>
      </c>
      <c r="Q479" s="33">
        <f t="shared" ref="Q479" si="1181">N479+O479+P479</f>
        <v>0</v>
      </c>
    </row>
    <row r="480" spans="1:17" x14ac:dyDescent="0.25">
      <c r="A480" s="36"/>
      <c r="B480" s="36"/>
      <c r="C480" s="36"/>
      <c r="D480" s="43"/>
      <c r="E480" s="44" t="s">
        <v>134</v>
      </c>
      <c r="F480" s="45"/>
      <c r="G480" s="46"/>
      <c r="H480" s="46">
        <f>SUM(H437:H479)</f>
        <v>38731.160000000003</v>
      </c>
      <c r="K480" s="46">
        <f>SUM(K437:K479)</f>
        <v>44540.84</v>
      </c>
      <c r="N480" s="42">
        <f>SUM(N437:N479)</f>
        <v>0</v>
      </c>
      <c r="Q480" s="42">
        <f>SUM(Q437:Q479)</f>
        <v>0</v>
      </c>
    </row>
    <row r="481" spans="1:17" ht="0.95" customHeight="1" x14ac:dyDescent="0.25">
      <c r="A481" s="47"/>
      <c r="B481" s="47"/>
      <c r="C481" s="47"/>
      <c r="D481" s="48"/>
      <c r="E481" s="47"/>
      <c r="F481" s="47"/>
      <c r="G481" s="47"/>
      <c r="H481" s="47"/>
    </row>
    <row r="482" spans="1:17" x14ac:dyDescent="0.25">
      <c r="A482" s="18" t="s">
        <v>135</v>
      </c>
      <c r="B482" s="18" t="s">
        <v>7</v>
      </c>
      <c r="C482" s="18" t="s">
        <v>8</v>
      </c>
      <c r="D482" s="19" t="s">
        <v>136</v>
      </c>
      <c r="E482" s="20"/>
      <c r="F482" s="22"/>
      <c r="G482" s="22"/>
      <c r="H482" s="22"/>
      <c r="I482" s="22"/>
      <c r="J482" s="22"/>
      <c r="K482" s="22"/>
    </row>
    <row r="483" spans="1:17" x14ac:dyDescent="0.25">
      <c r="A483" s="26" t="s">
        <v>103</v>
      </c>
      <c r="B483" s="27" t="s">
        <v>11</v>
      </c>
      <c r="C483" s="27" t="s">
        <v>12</v>
      </c>
      <c r="D483" s="28" t="s">
        <v>104</v>
      </c>
      <c r="E483" s="36"/>
      <c r="F483" s="40">
        <v>1</v>
      </c>
      <c r="G483" s="40">
        <v>1889.3</v>
      </c>
      <c r="H483" s="41">
        <f>ROUND(F483*G483,2)</f>
        <v>1889.3</v>
      </c>
      <c r="I483" s="32">
        <f t="shared" ref="I483:I529" si="1182">0.09*H483</f>
        <v>170.04</v>
      </c>
      <c r="J483" s="32">
        <f t="shared" ref="J483" si="1183">H483*0.06</f>
        <v>113.36</v>
      </c>
      <c r="K483" s="32">
        <f t="shared" ref="K483" si="1184">H483+I483+J483</f>
        <v>2172.6999999999998</v>
      </c>
      <c r="M483" s="2"/>
      <c r="N483" s="33">
        <f t="shared" ref="N483" si="1185">M483*F483</f>
        <v>0</v>
      </c>
      <c r="O483" s="34">
        <f t="shared" ref="O483:O529" si="1186">N483*$N$1</f>
        <v>0</v>
      </c>
      <c r="P483" s="35">
        <f t="shared" ref="P483" si="1187">N483*$N$2</f>
        <v>0</v>
      </c>
      <c r="Q483" s="33">
        <f t="shared" ref="Q483" si="1188">N483+O483+P483</f>
        <v>0</v>
      </c>
    </row>
    <row r="484" spans="1:17" ht="213.75" x14ac:dyDescent="0.25">
      <c r="A484" s="36"/>
      <c r="B484" s="36"/>
      <c r="C484" s="36"/>
      <c r="D484" s="28" t="s">
        <v>105</v>
      </c>
      <c r="E484" s="36"/>
      <c r="F484" s="36"/>
      <c r="G484" s="36"/>
      <c r="H484" s="36"/>
      <c r="M484" s="37"/>
      <c r="N484" s="38"/>
      <c r="O484" s="38"/>
      <c r="P484" s="38"/>
      <c r="Q484" s="39"/>
    </row>
    <row r="485" spans="1:17" x14ac:dyDescent="0.25">
      <c r="A485" s="26" t="s">
        <v>10</v>
      </c>
      <c r="B485" s="27" t="s">
        <v>11</v>
      </c>
      <c r="C485" s="27" t="s">
        <v>12</v>
      </c>
      <c r="D485" s="28" t="s">
        <v>13</v>
      </c>
      <c r="E485" s="36"/>
      <c r="F485" s="40">
        <v>7</v>
      </c>
      <c r="G485" s="40">
        <v>208.68</v>
      </c>
      <c r="H485" s="41">
        <f>ROUND(F485*G485,2)</f>
        <v>1460.76</v>
      </c>
      <c r="I485" s="32">
        <f t="shared" si="1182"/>
        <v>131.47</v>
      </c>
      <c r="J485" s="32">
        <f t="shared" ref="J485" si="1189">H485*0.06</f>
        <v>87.65</v>
      </c>
      <c r="K485" s="32">
        <f t="shared" ref="K485" si="1190">H485+I485+J485</f>
        <v>1679.88</v>
      </c>
      <c r="M485" s="2"/>
      <c r="N485" s="33">
        <f t="shared" ref="N485" si="1191">M485*F485</f>
        <v>0</v>
      </c>
      <c r="O485" s="34">
        <f t="shared" si="1186"/>
        <v>0</v>
      </c>
      <c r="P485" s="35">
        <f t="shared" ref="P485" si="1192">N485*$N$2</f>
        <v>0</v>
      </c>
      <c r="Q485" s="33">
        <f t="shared" ref="Q485" si="1193">N485+O485+P485</f>
        <v>0</v>
      </c>
    </row>
    <row r="486" spans="1:17" ht="90" x14ac:dyDescent="0.25">
      <c r="A486" s="36"/>
      <c r="B486" s="36"/>
      <c r="C486" s="36"/>
      <c r="D486" s="28" t="s">
        <v>14</v>
      </c>
      <c r="E486" s="36"/>
      <c r="F486" s="36"/>
      <c r="G486" s="36"/>
      <c r="H486" s="36"/>
      <c r="M486" s="37"/>
      <c r="N486" s="38"/>
      <c r="O486" s="38"/>
      <c r="P486" s="38"/>
      <c r="Q486" s="39"/>
    </row>
    <row r="487" spans="1:17" x14ac:dyDescent="0.25">
      <c r="A487" s="26" t="s">
        <v>15</v>
      </c>
      <c r="B487" s="27" t="s">
        <v>11</v>
      </c>
      <c r="C487" s="27" t="s">
        <v>12</v>
      </c>
      <c r="D487" s="28" t="s">
        <v>16</v>
      </c>
      <c r="E487" s="36"/>
      <c r="F487" s="40">
        <v>1</v>
      </c>
      <c r="G487" s="40">
        <v>1598.9</v>
      </c>
      <c r="H487" s="41">
        <f>ROUND(F487*G487,2)</f>
        <v>1598.9</v>
      </c>
      <c r="I487" s="32">
        <f t="shared" si="1182"/>
        <v>143.9</v>
      </c>
      <c r="J487" s="32">
        <f t="shared" ref="J487" si="1194">H487*0.06</f>
        <v>95.93</v>
      </c>
      <c r="K487" s="32">
        <f t="shared" ref="K487" si="1195">H487+I487+J487</f>
        <v>1838.73</v>
      </c>
      <c r="M487" s="2"/>
      <c r="N487" s="33">
        <f t="shared" ref="N487" si="1196">M487*F487</f>
        <v>0</v>
      </c>
      <c r="O487" s="34">
        <f t="shared" si="1186"/>
        <v>0</v>
      </c>
      <c r="P487" s="35">
        <f t="shared" ref="P487" si="1197">N487*$N$2</f>
        <v>0</v>
      </c>
      <c r="Q487" s="33">
        <f t="shared" ref="Q487" si="1198">N487+O487+P487</f>
        <v>0</v>
      </c>
    </row>
    <row r="488" spans="1:17" ht="202.5" x14ac:dyDescent="0.25">
      <c r="A488" s="36"/>
      <c r="B488" s="36"/>
      <c r="C488" s="36"/>
      <c r="D488" s="28" t="s">
        <v>17</v>
      </c>
      <c r="E488" s="36"/>
      <c r="F488" s="36"/>
      <c r="G488" s="36"/>
      <c r="H488" s="36"/>
      <c r="M488" s="37"/>
      <c r="N488" s="38"/>
      <c r="O488" s="38"/>
      <c r="P488" s="38"/>
      <c r="Q488" s="39"/>
    </row>
    <row r="489" spans="1:17" x14ac:dyDescent="0.25">
      <c r="A489" s="26" t="s">
        <v>24</v>
      </c>
      <c r="B489" s="27" t="s">
        <v>11</v>
      </c>
      <c r="C489" s="27" t="s">
        <v>12</v>
      </c>
      <c r="D489" s="28" t="s">
        <v>25</v>
      </c>
      <c r="E489" s="36"/>
      <c r="F489" s="40">
        <v>1</v>
      </c>
      <c r="G489" s="40">
        <v>650.78</v>
      </c>
      <c r="H489" s="41">
        <f>ROUND(F489*G489,2)</f>
        <v>650.78</v>
      </c>
      <c r="I489" s="32">
        <f t="shared" si="1182"/>
        <v>58.57</v>
      </c>
      <c r="J489" s="32">
        <f t="shared" ref="J489" si="1199">H489*0.06</f>
        <v>39.049999999999997</v>
      </c>
      <c r="K489" s="32">
        <f t="shared" ref="K489" si="1200">H489+I489+J489</f>
        <v>748.4</v>
      </c>
      <c r="M489" s="2"/>
      <c r="N489" s="33">
        <f t="shared" ref="N489" si="1201">M489*F489</f>
        <v>0</v>
      </c>
      <c r="O489" s="34">
        <f t="shared" si="1186"/>
        <v>0</v>
      </c>
      <c r="P489" s="35">
        <f t="shared" ref="P489" si="1202">N489*$N$2</f>
        <v>0</v>
      </c>
      <c r="Q489" s="33">
        <f t="shared" ref="Q489" si="1203">N489+O489+P489</f>
        <v>0</v>
      </c>
    </row>
    <row r="490" spans="1:17" ht="45" x14ac:dyDescent="0.25">
      <c r="A490" s="36"/>
      <c r="B490" s="36"/>
      <c r="C490" s="36"/>
      <c r="D490" s="28" t="s">
        <v>26</v>
      </c>
      <c r="E490" s="36"/>
      <c r="F490" s="36"/>
      <c r="G490" s="36"/>
      <c r="H490" s="36"/>
      <c r="M490" s="37"/>
      <c r="N490" s="38"/>
      <c r="O490" s="38"/>
      <c r="P490" s="38"/>
      <c r="Q490" s="39"/>
    </row>
    <row r="491" spans="1:17" ht="22.5" x14ac:dyDescent="0.25">
      <c r="A491" s="26" t="s">
        <v>27</v>
      </c>
      <c r="B491" s="27" t="s">
        <v>11</v>
      </c>
      <c r="C491" s="27" t="s">
        <v>12</v>
      </c>
      <c r="D491" s="28" t="s">
        <v>28</v>
      </c>
      <c r="E491" s="36"/>
      <c r="F491" s="40">
        <v>1</v>
      </c>
      <c r="G491" s="40">
        <v>1935.46</v>
      </c>
      <c r="H491" s="41">
        <f>ROUND(F491*G491,2)</f>
        <v>1935.46</v>
      </c>
      <c r="I491" s="32">
        <f t="shared" si="1182"/>
        <v>174.19</v>
      </c>
      <c r="J491" s="32">
        <f t="shared" ref="J491" si="1204">H491*0.06</f>
        <v>116.13</v>
      </c>
      <c r="K491" s="32">
        <f t="shared" ref="K491" si="1205">H491+I491+J491</f>
        <v>2225.7800000000002</v>
      </c>
      <c r="M491" s="2"/>
      <c r="N491" s="33">
        <f t="shared" ref="N491" si="1206">M491*F491</f>
        <v>0</v>
      </c>
      <c r="O491" s="34">
        <f t="shared" si="1186"/>
        <v>0</v>
      </c>
      <c r="P491" s="35">
        <f t="shared" ref="P491" si="1207">N491*$N$2</f>
        <v>0</v>
      </c>
      <c r="Q491" s="33">
        <f t="shared" ref="Q491" si="1208">N491+O491+P491</f>
        <v>0</v>
      </c>
    </row>
    <row r="492" spans="1:17" ht="101.25" x14ac:dyDescent="0.25">
      <c r="A492" s="36"/>
      <c r="B492" s="36"/>
      <c r="C492" s="36"/>
      <c r="D492" s="28" t="s">
        <v>29</v>
      </c>
      <c r="E492" s="36"/>
      <c r="F492" s="36"/>
      <c r="G492" s="36"/>
      <c r="H492" s="36"/>
      <c r="M492" s="37"/>
      <c r="N492" s="38"/>
      <c r="O492" s="38"/>
      <c r="P492" s="38"/>
      <c r="Q492" s="39"/>
    </row>
    <row r="493" spans="1:17" x14ac:dyDescent="0.25">
      <c r="A493" s="26" t="s">
        <v>82</v>
      </c>
      <c r="B493" s="27" t="s">
        <v>11</v>
      </c>
      <c r="C493" s="27" t="s">
        <v>12</v>
      </c>
      <c r="D493" s="28" t="s">
        <v>83</v>
      </c>
      <c r="E493" s="36"/>
      <c r="F493" s="40">
        <v>1</v>
      </c>
      <c r="G493" s="40">
        <v>276.35000000000002</v>
      </c>
      <c r="H493" s="41">
        <f>ROUND(F493*G493,2)</f>
        <v>276.35000000000002</v>
      </c>
      <c r="I493" s="32">
        <f t="shared" si="1182"/>
        <v>24.87</v>
      </c>
      <c r="J493" s="32">
        <f t="shared" ref="J493" si="1209">H493*0.06</f>
        <v>16.579999999999998</v>
      </c>
      <c r="K493" s="32">
        <f t="shared" ref="K493" si="1210">H493+I493+J493</f>
        <v>317.8</v>
      </c>
      <c r="M493" s="2"/>
      <c r="N493" s="33">
        <f t="shared" ref="N493" si="1211">M493*F493</f>
        <v>0</v>
      </c>
      <c r="O493" s="34">
        <f t="shared" si="1186"/>
        <v>0</v>
      </c>
      <c r="P493" s="35">
        <f t="shared" ref="P493" si="1212">N493*$N$2</f>
        <v>0</v>
      </c>
      <c r="Q493" s="33">
        <f t="shared" ref="Q493" si="1213">N493+O493+P493</f>
        <v>0</v>
      </c>
    </row>
    <row r="494" spans="1:17" ht="101.25" x14ac:dyDescent="0.25">
      <c r="A494" s="36"/>
      <c r="B494" s="36"/>
      <c r="C494" s="36"/>
      <c r="D494" s="28" t="s">
        <v>84</v>
      </c>
      <c r="E494" s="36"/>
      <c r="F494" s="36"/>
      <c r="G494" s="36"/>
      <c r="H494" s="36"/>
      <c r="M494" s="37"/>
      <c r="N494" s="38"/>
      <c r="O494" s="38"/>
      <c r="P494" s="38"/>
      <c r="Q494" s="39"/>
    </row>
    <row r="495" spans="1:17" x14ac:dyDescent="0.25">
      <c r="A495" s="26" t="s">
        <v>30</v>
      </c>
      <c r="B495" s="27" t="s">
        <v>11</v>
      </c>
      <c r="C495" s="27" t="s">
        <v>12</v>
      </c>
      <c r="D495" s="28" t="s">
        <v>31</v>
      </c>
      <c r="E495" s="36"/>
      <c r="F495" s="40">
        <v>1</v>
      </c>
      <c r="G495" s="40">
        <v>349.34</v>
      </c>
      <c r="H495" s="41">
        <f>ROUND(F495*G495,2)</f>
        <v>349.34</v>
      </c>
      <c r="I495" s="32">
        <f t="shared" si="1182"/>
        <v>31.44</v>
      </c>
      <c r="J495" s="32">
        <f t="shared" ref="J495" si="1214">H495*0.06</f>
        <v>20.96</v>
      </c>
      <c r="K495" s="32">
        <f t="shared" ref="K495" si="1215">H495+I495+J495</f>
        <v>401.74</v>
      </c>
      <c r="M495" s="2"/>
      <c r="N495" s="33">
        <f t="shared" ref="N495" si="1216">M495*F495</f>
        <v>0</v>
      </c>
      <c r="O495" s="34">
        <f t="shared" si="1186"/>
        <v>0</v>
      </c>
      <c r="P495" s="35">
        <f t="shared" ref="P495" si="1217">N495*$N$2</f>
        <v>0</v>
      </c>
      <c r="Q495" s="33">
        <f t="shared" ref="Q495" si="1218">N495+O495+P495</f>
        <v>0</v>
      </c>
    </row>
    <row r="496" spans="1:17" ht="78.75" x14ac:dyDescent="0.25">
      <c r="A496" s="36"/>
      <c r="B496" s="36"/>
      <c r="C496" s="36"/>
      <c r="D496" s="28" t="s">
        <v>32</v>
      </c>
      <c r="E496" s="36"/>
      <c r="F496" s="36"/>
      <c r="G496" s="36"/>
      <c r="H496" s="36"/>
      <c r="M496" s="37"/>
      <c r="N496" s="38"/>
      <c r="O496" s="38"/>
      <c r="P496" s="38"/>
      <c r="Q496" s="39"/>
    </row>
    <row r="497" spans="1:17" x14ac:dyDescent="0.25">
      <c r="A497" s="26" t="s">
        <v>125</v>
      </c>
      <c r="B497" s="27" t="s">
        <v>11</v>
      </c>
      <c r="C497" s="27" t="s">
        <v>12</v>
      </c>
      <c r="D497" s="28" t="s">
        <v>126</v>
      </c>
      <c r="E497" s="36"/>
      <c r="F497" s="40">
        <v>1</v>
      </c>
      <c r="G497" s="40">
        <v>9112</v>
      </c>
      <c r="H497" s="41">
        <f>ROUND(F497*G497,2)</f>
        <v>9112</v>
      </c>
      <c r="I497" s="32">
        <f t="shared" si="1182"/>
        <v>820.08</v>
      </c>
      <c r="J497" s="32">
        <f t="shared" ref="J497" si="1219">H497*0.06</f>
        <v>546.72</v>
      </c>
      <c r="K497" s="32">
        <f t="shared" ref="K497" si="1220">H497+I497+J497</f>
        <v>10478.799999999999</v>
      </c>
      <c r="M497" s="2"/>
      <c r="N497" s="33">
        <f t="shared" ref="N497" si="1221">M497*F497</f>
        <v>0</v>
      </c>
      <c r="O497" s="34">
        <f t="shared" si="1186"/>
        <v>0</v>
      </c>
      <c r="P497" s="35">
        <f t="shared" ref="P497" si="1222">N497*$N$2</f>
        <v>0</v>
      </c>
      <c r="Q497" s="33">
        <f t="shared" ref="Q497" si="1223">N497+O497+P497</f>
        <v>0</v>
      </c>
    </row>
    <row r="498" spans="1:17" ht="101.25" x14ac:dyDescent="0.25">
      <c r="A498" s="36"/>
      <c r="B498" s="36"/>
      <c r="C498" s="36"/>
      <c r="D498" s="28" t="s">
        <v>127</v>
      </c>
      <c r="E498" s="36"/>
      <c r="F498" s="36"/>
      <c r="G498" s="36"/>
      <c r="H498" s="36"/>
      <c r="M498" s="37"/>
      <c r="N498" s="38"/>
      <c r="O498" s="38"/>
      <c r="P498" s="38"/>
      <c r="Q498" s="39"/>
    </row>
    <row r="499" spans="1:17" ht="22.5" x14ac:dyDescent="0.25">
      <c r="A499" s="26" t="s">
        <v>33</v>
      </c>
      <c r="B499" s="27" t="s">
        <v>11</v>
      </c>
      <c r="C499" s="27" t="s">
        <v>12</v>
      </c>
      <c r="D499" s="28" t="s">
        <v>34</v>
      </c>
      <c r="E499" s="36"/>
      <c r="F499" s="40">
        <v>1</v>
      </c>
      <c r="G499" s="40">
        <v>662.4</v>
      </c>
      <c r="H499" s="41">
        <f>ROUND(F499*G499,2)</f>
        <v>662.4</v>
      </c>
      <c r="I499" s="32">
        <f t="shared" si="1182"/>
        <v>59.62</v>
      </c>
      <c r="J499" s="32">
        <f t="shared" ref="J499" si="1224">H499*0.06</f>
        <v>39.74</v>
      </c>
      <c r="K499" s="32">
        <f t="shared" ref="K499" si="1225">H499+I499+J499</f>
        <v>761.76</v>
      </c>
      <c r="M499" s="2"/>
      <c r="N499" s="33">
        <f t="shared" ref="N499" si="1226">M499*F499</f>
        <v>0</v>
      </c>
      <c r="O499" s="34">
        <f t="shared" si="1186"/>
        <v>0</v>
      </c>
      <c r="P499" s="35">
        <f t="shared" ref="P499" si="1227">N499*$N$2</f>
        <v>0</v>
      </c>
      <c r="Q499" s="33">
        <f t="shared" ref="Q499" si="1228">N499+O499+P499</f>
        <v>0</v>
      </c>
    </row>
    <row r="500" spans="1:17" ht="146.25" x14ac:dyDescent="0.25">
      <c r="A500" s="36"/>
      <c r="B500" s="36"/>
      <c r="C500" s="36"/>
      <c r="D500" s="28" t="s">
        <v>35</v>
      </c>
      <c r="E500" s="36"/>
      <c r="F500" s="36"/>
      <c r="G500" s="36"/>
      <c r="H500" s="36"/>
      <c r="M500" s="37"/>
      <c r="N500" s="38"/>
      <c r="O500" s="38"/>
      <c r="P500" s="38"/>
      <c r="Q500" s="39"/>
    </row>
    <row r="501" spans="1:17" ht="22.5" x14ac:dyDescent="0.25">
      <c r="A501" s="26" t="s">
        <v>88</v>
      </c>
      <c r="B501" s="27" t="s">
        <v>11</v>
      </c>
      <c r="C501" s="27" t="s">
        <v>12</v>
      </c>
      <c r="D501" s="28" t="s">
        <v>89</v>
      </c>
      <c r="E501" s="36"/>
      <c r="F501" s="40">
        <v>1</v>
      </c>
      <c r="G501" s="40">
        <v>2693.36</v>
      </c>
      <c r="H501" s="41">
        <f>ROUND(F501*G501,2)</f>
        <v>2693.36</v>
      </c>
      <c r="I501" s="32">
        <f t="shared" si="1182"/>
        <v>242.4</v>
      </c>
      <c r="J501" s="32">
        <f t="shared" ref="J501" si="1229">H501*0.06</f>
        <v>161.6</v>
      </c>
      <c r="K501" s="32">
        <f t="shared" ref="K501" si="1230">H501+I501+J501</f>
        <v>3097.36</v>
      </c>
      <c r="M501" s="2"/>
      <c r="N501" s="33">
        <f t="shared" ref="N501" si="1231">M501*F501</f>
        <v>0</v>
      </c>
      <c r="O501" s="34">
        <f t="shared" si="1186"/>
        <v>0</v>
      </c>
      <c r="P501" s="35">
        <f t="shared" ref="P501" si="1232">N501*$N$2</f>
        <v>0</v>
      </c>
      <c r="Q501" s="33">
        <f t="shared" ref="Q501" si="1233">N501+O501+P501</f>
        <v>0</v>
      </c>
    </row>
    <row r="502" spans="1:17" ht="146.25" x14ac:dyDescent="0.25">
      <c r="A502" s="36"/>
      <c r="B502" s="36"/>
      <c r="C502" s="36"/>
      <c r="D502" s="28" t="s">
        <v>90</v>
      </c>
      <c r="E502" s="36"/>
      <c r="F502" s="36"/>
      <c r="G502" s="36"/>
      <c r="H502" s="36"/>
      <c r="M502" s="37"/>
      <c r="N502" s="38"/>
      <c r="O502" s="38"/>
      <c r="P502" s="38"/>
      <c r="Q502" s="39"/>
    </row>
    <row r="503" spans="1:17" ht="22.5" x14ac:dyDescent="0.25">
      <c r="A503" s="26" t="s">
        <v>36</v>
      </c>
      <c r="B503" s="27" t="s">
        <v>11</v>
      </c>
      <c r="C503" s="27" t="s">
        <v>12</v>
      </c>
      <c r="D503" s="28" t="s">
        <v>37</v>
      </c>
      <c r="E503" s="36"/>
      <c r="F503" s="40">
        <v>3</v>
      </c>
      <c r="G503" s="40">
        <v>159.03</v>
      </c>
      <c r="H503" s="41">
        <f>ROUND(F503*G503,2)</f>
        <v>477.09</v>
      </c>
      <c r="I503" s="32">
        <f t="shared" si="1182"/>
        <v>42.94</v>
      </c>
      <c r="J503" s="32">
        <f t="shared" ref="J503" si="1234">H503*0.06</f>
        <v>28.63</v>
      </c>
      <c r="K503" s="32">
        <f t="shared" ref="K503" si="1235">H503+I503+J503</f>
        <v>548.66</v>
      </c>
      <c r="M503" s="2"/>
      <c r="N503" s="33">
        <f t="shared" ref="N503" si="1236">M503*F503</f>
        <v>0</v>
      </c>
      <c r="O503" s="34">
        <f t="shared" si="1186"/>
        <v>0</v>
      </c>
      <c r="P503" s="35">
        <f t="shared" ref="P503" si="1237">N503*$N$2</f>
        <v>0</v>
      </c>
      <c r="Q503" s="33">
        <f t="shared" ref="Q503" si="1238">N503+O503+P503</f>
        <v>0</v>
      </c>
    </row>
    <row r="504" spans="1:17" ht="56.25" x14ac:dyDescent="0.25">
      <c r="A504" s="36"/>
      <c r="B504" s="36"/>
      <c r="C504" s="36"/>
      <c r="D504" s="28" t="s">
        <v>38</v>
      </c>
      <c r="E504" s="36"/>
      <c r="F504" s="36"/>
      <c r="G504" s="36"/>
      <c r="H504" s="36"/>
      <c r="M504" s="37"/>
      <c r="N504" s="38"/>
      <c r="O504" s="38"/>
      <c r="P504" s="38"/>
      <c r="Q504" s="39"/>
    </row>
    <row r="505" spans="1:17" x14ac:dyDescent="0.25">
      <c r="A505" s="26" t="s">
        <v>39</v>
      </c>
      <c r="B505" s="27" t="s">
        <v>11</v>
      </c>
      <c r="C505" s="27" t="s">
        <v>12</v>
      </c>
      <c r="D505" s="28" t="s">
        <v>40</v>
      </c>
      <c r="E505" s="36"/>
      <c r="F505" s="40">
        <v>4</v>
      </c>
      <c r="G505" s="40">
        <v>161.30000000000001</v>
      </c>
      <c r="H505" s="41">
        <f>ROUND(F505*G505,2)</f>
        <v>645.20000000000005</v>
      </c>
      <c r="I505" s="32">
        <f t="shared" si="1182"/>
        <v>58.07</v>
      </c>
      <c r="J505" s="32">
        <f t="shared" ref="J505" si="1239">H505*0.06</f>
        <v>38.71</v>
      </c>
      <c r="K505" s="32">
        <f t="shared" ref="K505" si="1240">H505+I505+J505</f>
        <v>741.98</v>
      </c>
      <c r="M505" s="2"/>
      <c r="N505" s="33">
        <f t="shared" ref="N505" si="1241">M505*F505</f>
        <v>0</v>
      </c>
      <c r="O505" s="34">
        <f t="shared" si="1186"/>
        <v>0</v>
      </c>
      <c r="P505" s="35">
        <f t="shared" ref="P505" si="1242">N505*$N$2</f>
        <v>0</v>
      </c>
      <c r="Q505" s="33">
        <f t="shared" ref="Q505" si="1243">N505+O505+P505</f>
        <v>0</v>
      </c>
    </row>
    <row r="506" spans="1:17" ht="90" x14ac:dyDescent="0.25">
      <c r="A506" s="36"/>
      <c r="B506" s="36"/>
      <c r="C506" s="36"/>
      <c r="D506" s="28" t="s">
        <v>41</v>
      </c>
      <c r="E506" s="36"/>
      <c r="F506" s="36"/>
      <c r="G506" s="36"/>
      <c r="H506" s="36"/>
      <c r="M506" s="37"/>
      <c r="N506" s="38"/>
      <c r="O506" s="38"/>
      <c r="P506" s="38"/>
      <c r="Q506" s="39"/>
    </row>
    <row r="507" spans="1:17" x14ac:dyDescent="0.25">
      <c r="A507" s="26" t="s">
        <v>42</v>
      </c>
      <c r="B507" s="27" t="s">
        <v>11</v>
      </c>
      <c r="C507" s="27" t="s">
        <v>12</v>
      </c>
      <c r="D507" s="28" t="s">
        <v>43</v>
      </c>
      <c r="E507" s="36"/>
      <c r="F507" s="40">
        <v>3</v>
      </c>
      <c r="G507" s="40">
        <v>182.02</v>
      </c>
      <c r="H507" s="41">
        <f>ROUND(F507*G507,2)</f>
        <v>546.05999999999995</v>
      </c>
      <c r="I507" s="32">
        <f t="shared" si="1182"/>
        <v>49.15</v>
      </c>
      <c r="J507" s="32">
        <f t="shared" ref="J507" si="1244">H507*0.06</f>
        <v>32.76</v>
      </c>
      <c r="K507" s="32">
        <f t="shared" ref="K507" si="1245">H507+I507+J507</f>
        <v>627.97</v>
      </c>
      <c r="M507" s="2"/>
      <c r="N507" s="33">
        <f t="shared" ref="N507" si="1246">M507*F507</f>
        <v>0</v>
      </c>
      <c r="O507" s="34">
        <f t="shared" si="1186"/>
        <v>0</v>
      </c>
      <c r="P507" s="35">
        <f t="shared" ref="P507" si="1247">N507*$N$2</f>
        <v>0</v>
      </c>
      <c r="Q507" s="33">
        <f t="shared" ref="Q507" si="1248">N507+O507+P507</f>
        <v>0</v>
      </c>
    </row>
    <row r="508" spans="1:17" ht="101.25" x14ac:dyDescent="0.25">
      <c r="A508" s="36"/>
      <c r="B508" s="36"/>
      <c r="C508" s="36"/>
      <c r="D508" s="28" t="s">
        <v>44</v>
      </c>
      <c r="E508" s="36"/>
      <c r="F508" s="36"/>
      <c r="G508" s="36"/>
      <c r="H508" s="36"/>
      <c r="M508" s="37"/>
      <c r="N508" s="38"/>
      <c r="O508" s="38"/>
      <c r="P508" s="38"/>
      <c r="Q508" s="39"/>
    </row>
    <row r="509" spans="1:17" ht="22.5" x14ac:dyDescent="0.25">
      <c r="A509" s="26" t="s">
        <v>45</v>
      </c>
      <c r="B509" s="27" t="s">
        <v>11</v>
      </c>
      <c r="C509" s="27" t="s">
        <v>12</v>
      </c>
      <c r="D509" s="28" t="s">
        <v>46</v>
      </c>
      <c r="E509" s="36"/>
      <c r="F509" s="40">
        <v>1</v>
      </c>
      <c r="G509" s="40">
        <v>930.38</v>
      </c>
      <c r="H509" s="41">
        <f>ROUND(F509*G509,2)</f>
        <v>930.38</v>
      </c>
      <c r="I509" s="32">
        <f t="shared" si="1182"/>
        <v>83.73</v>
      </c>
      <c r="J509" s="32">
        <f t="shared" ref="J509" si="1249">H509*0.06</f>
        <v>55.82</v>
      </c>
      <c r="K509" s="32">
        <f t="shared" ref="K509" si="1250">H509+I509+J509</f>
        <v>1069.93</v>
      </c>
      <c r="M509" s="2"/>
      <c r="N509" s="33">
        <f t="shared" ref="N509" si="1251">M509*F509</f>
        <v>0</v>
      </c>
      <c r="O509" s="34">
        <f t="shared" si="1186"/>
        <v>0</v>
      </c>
      <c r="P509" s="35">
        <f t="shared" ref="P509" si="1252">N509*$N$2</f>
        <v>0</v>
      </c>
      <c r="Q509" s="33">
        <f t="shared" ref="Q509" si="1253">N509+O509+P509</f>
        <v>0</v>
      </c>
    </row>
    <row r="510" spans="1:17" ht="67.5" x14ac:dyDescent="0.25">
      <c r="A510" s="36"/>
      <c r="B510" s="36"/>
      <c r="C510" s="36"/>
      <c r="D510" s="28" t="s">
        <v>47</v>
      </c>
      <c r="E510" s="36"/>
      <c r="F510" s="36"/>
      <c r="G510" s="36"/>
      <c r="H510" s="36"/>
      <c r="M510" s="37"/>
      <c r="N510" s="38"/>
      <c r="O510" s="38"/>
      <c r="P510" s="38"/>
      <c r="Q510" s="39"/>
    </row>
    <row r="511" spans="1:17" x14ac:dyDescent="0.25">
      <c r="A511" s="26" t="s">
        <v>48</v>
      </c>
      <c r="B511" s="27" t="s">
        <v>11</v>
      </c>
      <c r="C511" s="27" t="s">
        <v>12</v>
      </c>
      <c r="D511" s="28" t="s">
        <v>49</v>
      </c>
      <c r="E511" s="36"/>
      <c r="F511" s="40">
        <v>1</v>
      </c>
      <c r="G511" s="40">
        <v>631.46</v>
      </c>
      <c r="H511" s="41">
        <f>ROUND(F511*G511,2)</f>
        <v>631.46</v>
      </c>
      <c r="I511" s="32">
        <f t="shared" si="1182"/>
        <v>56.83</v>
      </c>
      <c r="J511" s="32">
        <f t="shared" ref="J511" si="1254">H511*0.06</f>
        <v>37.89</v>
      </c>
      <c r="K511" s="32">
        <f t="shared" ref="K511" si="1255">H511+I511+J511</f>
        <v>726.18</v>
      </c>
      <c r="M511" s="2"/>
      <c r="N511" s="33">
        <f t="shared" ref="N511" si="1256">M511*F511</f>
        <v>0</v>
      </c>
      <c r="O511" s="34">
        <f t="shared" si="1186"/>
        <v>0</v>
      </c>
      <c r="P511" s="35">
        <f t="shared" ref="P511" si="1257">N511*$N$2</f>
        <v>0</v>
      </c>
      <c r="Q511" s="33">
        <f t="shared" ref="Q511" si="1258">N511+O511+P511</f>
        <v>0</v>
      </c>
    </row>
    <row r="512" spans="1:17" ht="135" x14ac:dyDescent="0.25">
      <c r="A512" s="36"/>
      <c r="B512" s="36"/>
      <c r="C512" s="36"/>
      <c r="D512" s="28" t="s">
        <v>50</v>
      </c>
      <c r="E512" s="36"/>
      <c r="F512" s="36"/>
      <c r="G512" s="36"/>
      <c r="H512" s="36"/>
      <c r="M512" s="37"/>
      <c r="N512" s="38"/>
      <c r="O512" s="38"/>
      <c r="P512" s="38"/>
      <c r="Q512" s="39"/>
    </row>
    <row r="513" spans="1:17" x14ac:dyDescent="0.25">
      <c r="A513" s="26" t="s">
        <v>51</v>
      </c>
      <c r="B513" s="27" t="s">
        <v>11</v>
      </c>
      <c r="C513" s="27" t="s">
        <v>12</v>
      </c>
      <c r="D513" s="28" t="s">
        <v>52</v>
      </c>
      <c r="E513" s="36"/>
      <c r="F513" s="40">
        <v>1</v>
      </c>
      <c r="G513" s="40">
        <v>12830.48</v>
      </c>
      <c r="H513" s="41">
        <f>ROUND(F513*G513,2)</f>
        <v>12830.48</v>
      </c>
      <c r="I513" s="32">
        <f t="shared" si="1182"/>
        <v>1154.74</v>
      </c>
      <c r="J513" s="32">
        <f t="shared" ref="J513" si="1259">H513*0.06</f>
        <v>769.83</v>
      </c>
      <c r="K513" s="32">
        <f t="shared" ref="K513" si="1260">H513+I513+J513</f>
        <v>14755.05</v>
      </c>
      <c r="M513" s="2"/>
      <c r="N513" s="33">
        <f t="shared" ref="N513" si="1261">M513*F513</f>
        <v>0</v>
      </c>
      <c r="O513" s="34">
        <f t="shared" si="1186"/>
        <v>0</v>
      </c>
      <c r="P513" s="35">
        <f t="shared" ref="P513" si="1262">N513*$N$2</f>
        <v>0</v>
      </c>
      <c r="Q513" s="33">
        <f t="shared" ref="Q513" si="1263">N513+O513+P513</f>
        <v>0</v>
      </c>
    </row>
    <row r="514" spans="1:17" ht="236.25" x14ac:dyDescent="0.25">
      <c r="A514" s="36"/>
      <c r="B514" s="36"/>
      <c r="C514" s="36"/>
      <c r="D514" s="28" t="s">
        <v>53</v>
      </c>
      <c r="E514" s="36"/>
      <c r="F514" s="36"/>
      <c r="G514" s="36"/>
      <c r="H514" s="36"/>
      <c r="M514" s="37"/>
      <c r="N514" s="38"/>
      <c r="O514" s="38"/>
      <c r="P514" s="38"/>
      <c r="Q514" s="39"/>
    </row>
    <row r="515" spans="1:17" x14ac:dyDescent="0.25">
      <c r="A515" s="26" t="s">
        <v>94</v>
      </c>
      <c r="B515" s="27" t="s">
        <v>11</v>
      </c>
      <c r="C515" s="27" t="s">
        <v>12</v>
      </c>
      <c r="D515" s="28" t="s">
        <v>95</v>
      </c>
      <c r="E515" s="36"/>
      <c r="F515" s="40">
        <v>2</v>
      </c>
      <c r="G515" s="40">
        <v>847.08</v>
      </c>
      <c r="H515" s="41">
        <f>ROUND(F515*G515,2)</f>
        <v>1694.16</v>
      </c>
      <c r="I515" s="32">
        <f t="shared" si="1182"/>
        <v>152.47</v>
      </c>
      <c r="J515" s="32">
        <f t="shared" ref="J515" si="1264">H515*0.06</f>
        <v>101.65</v>
      </c>
      <c r="K515" s="32">
        <f t="shared" ref="K515" si="1265">H515+I515+J515</f>
        <v>1948.28</v>
      </c>
      <c r="M515" s="2"/>
      <c r="N515" s="33">
        <f t="shared" ref="N515" si="1266">M515*F515</f>
        <v>0</v>
      </c>
      <c r="O515" s="34">
        <f t="shared" si="1186"/>
        <v>0</v>
      </c>
      <c r="P515" s="35">
        <f t="shared" ref="P515" si="1267">N515*$N$2</f>
        <v>0</v>
      </c>
      <c r="Q515" s="33">
        <f t="shared" ref="Q515" si="1268">N515+O515+P515</f>
        <v>0</v>
      </c>
    </row>
    <row r="516" spans="1:17" ht="123.75" x14ac:dyDescent="0.25">
      <c r="A516" s="36"/>
      <c r="B516" s="36"/>
      <c r="C516" s="36"/>
      <c r="D516" s="28" t="s">
        <v>96</v>
      </c>
      <c r="E516" s="36"/>
      <c r="F516" s="36"/>
      <c r="G516" s="36"/>
      <c r="H516" s="36"/>
      <c r="M516" s="37"/>
      <c r="N516" s="38"/>
      <c r="O516" s="38"/>
      <c r="P516" s="38"/>
      <c r="Q516" s="39"/>
    </row>
    <row r="517" spans="1:17" x14ac:dyDescent="0.25">
      <c r="A517" s="26" t="s">
        <v>54</v>
      </c>
      <c r="B517" s="27" t="s">
        <v>11</v>
      </c>
      <c r="C517" s="27" t="s">
        <v>55</v>
      </c>
      <c r="D517" s="28" t="s">
        <v>56</v>
      </c>
      <c r="E517" s="36"/>
      <c r="F517" s="40">
        <v>545</v>
      </c>
      <c r="G517" s="40">
        <v>13.55</v>
      </c>
      <c r="H517" s="41">
        <f>ROUND(F517*G517,2)</f>
        <v>7384.75</v>
      </c>
      <c r="I517" s="32">
        <f t="shared" si="1182"/>
        <v>664.63</v>
      </c>
      <c r="J517" s="32">
        <f t="shared" ref="J517" si="1269">H517*0.06</f>
        <v>443.09</v>
      </c>
      <c r="K517" s="32">
        <f t="shared" ref="K517" si="1270">H517+I517+J517</f>
        <v>8492.4699999999993</v>
      </c>
      <c r="M517" s="2"/>
      <c r="N517" s="33">
        <f t="shared" ref="N517" si="1271">M517*F517</f>
        <v>0</v>
      </c>
      <c r="O517" s="34">
        <f t="shared" si="1186"/>
        <v>0</v>
      </c>
      <c r="P517" s="35">
        <f t="shared" ref="P517" si="1272">N517*$N$2</f>
        <v>0</v>
      </c>
      <c r="Q517" s="33">
        <f t="shared" ref="Q517" si="1273">N517+O517+P517</f>
        <v>0</v>
      </c>
    </row>
    <row r="518" spans="1:17" ht="135" x14ac:dyDescent="0.25">
      <c r="A518" s="36"/>
      <c r="B518" s="36"/>
      <c r="C518" s="36"/>
      <c r="D518" s="28" t="s">
        <v>57</v>
      </c>
      <c r="E518" s="36"/>
      <c r="F518" s="36"/>
      <c r="G518" s="36"/>
      <c r="H518" s="36"/>
      <c r="M518" s="37"/>
      <c r="N518" s="38"/>
      <c r="O518" s="38"/>
      <c r="P518" s="38"/>
      <c r="Q518" s="39"/>
    </row>
    <row r="519" spans="1:17" x14ac:dyDescent="0.25">
      <c r="A519" s="26" t="s">
        <v>58</v>
      </c>
      <c r="B519" s="27" t="s">
        <v>11</v>
      </c>
      <c r="C519" s="27" t="s">
        <v>12</v>
      </c>
      <c r="D519" s="28" t="s">
        <v>59</v>
      </c>
      <c r="E519" s="36"/>
      <c r="F519" s="40">
        <v>1</v>
      </c>
      <c r="G519" s="40">
        <v>1561.6</v>
      </c>
      <c r="H519" s="41">
        <f>ROUND(F519*G519,2)</f>
        <v>1561.6</v>
      </c>
      <c r="I519" s="32">
        <f t="shared" si="1182"/>
        <v>140.54</v>
      </c>
      <c r="J519" s="32">
        <f t="shared" ref="J519" si="1274">H519*0.06</f>
        <v>93.7</v>
      </c>
      <c r="K519" s="32">
        <f t="shared" ref="K519" si="1275">H519+I519+J519</f>
        <v>1795.84</v>
      </c>
      <c r="M519" s="2"/>
      <c r="N519" s="33">
        <f t="shared" ref="N519" si="1276">M519*F519</f>
        <v>0</v>
      </c>
      <c r="O519" s="34">
        <f t="shared" si="1186"/>
        <v>0</v>
      </c>
      <c r="P519" s="35">
        <f t="shared" ref="P519" si="1277">N519*$N$2</f>
        <v>0</v>
      </c>
      <c r="Q519" s="33">
        <f t="shared" ref="Q519" si="1278">N519+O519+P519</f>
        <v>0</v>
      </c>
    </row>
    <row r="520" spans="1:17" ht="78.75" x14ac:dyDescent="0.25">
      <c r="A520" s="36"/>
      <c r="B520" s="36"/>
      <c r="C520" s="36"/>
      <c r="D520" s="28" t="s">
        <v>60</v>
      </c>
      <c r="E520" s="36"/>
      <c r="F520" s="36"/>
      <c r="G520" s="36"/>
      <c r="H520" s="36"/>
      <c r="M520" s="37"/>
      <c r="N520" s="38"/>
      <c r="O520" s="38"/>
      <c r="P520" s="38"/>
      <c r="Q520" s="39"/>
    </row>
    <row r="521" spans="1:17" x14ac:dyDescent="0.25">
      <c r="A521" s="26" t="s">
        <v>61</v>
      </c>
      <c r="B521" s="27" t="s">
        <v>11</v>
      </c>
      <c r="C521" s="27" t="s">
        <v>55</v>
      </c>
      <c r="D521" s="28" t="s">
        <v>62</v>
      </c>
      <c r="E521" s="36"/>
      <c r="F521" s="40">
        <v>545</v>
      </c>
      <c r="G521" s="40">
        <v>4.5199999999999996</v>
      </c>
      <c r="H521" s="41">
        <f>ROUND(F521*G521,2)</f>
        <v>2463.4</v>
      </c>
      <c r="I521" s="32">
        <f t="shared" si="1182"/>
        <v>221.71</v>
      </c>
      <c r="J521" s="32">
        <f t="shared" ref="J521" si="1279">H521*0.06</f>
        <v>147.80000000000001</v>
      </c>
      <c r="K521" s="32">
        <f t="shared" ref="K521" si="1280">H521+I521+J521</f>
        <v>2832.91</v>
      </c>
      <c r="M521" s="2"/>
      <c r="N521" s="33">
        <f t="shared" ref="N521" si="1281">M521*F521</f>
        <v>0</v>
      </c>
      <c r="O521" s="34">
        <f t="shared" si="1186"/>
        <v>0</v>
      </c>
      <c r="P521" s="35">
        <f t="shared" ref="P521" si="1282">N521*$N$2</f>
        <v>0</v>
      </c>
      <c r="Q521" s="33">
        <f t="shared" ref="Q521" si="1283">N521+O521+P521</f>
        <v>0</v>
      </c>
    </row>
    <row r="522" spans="1:17" ht="67.5" x14ac:dyDescent="0.25">
      <c r="A522" s="36"/>
      <c r="B522" s="36"/>
      <c r="C522" s="36"/>
      <c r="D522" s="28" t="s">
        <v>63</v>
      </c>
      <c r="E522" s="36"/>
      <c r="F522" s="36"/>
      <c r="G522" s="36"/>
      <c r="H522" s="36"/>
      <c r="M522" s="37"/>
      <c r="N522" s="38"/>
      <c r="O522" s="38"/>
      <c r="P522" s="38"/>
      <c r="Q522" s="39"/>
    </row>
    <row r="523" spans="1:17" x14ac:dyDescent="0.25">
      <c r="A523" s="26" t="s">
        <v>64</v>
      </c>
      <c r="B523" s="27" t="s">
        <v>11</v>
      </c>
      <c r="C523" s="27" t="s">
        <v>12</v>
      </c>
      <c r="D523" s="28" t="s">
        <v>65</v>
      </c>
      <c r="E523" s="36"/>
      <c r="F523" s="40">
        <v>1</v>
      </c>
      <c r="G523" s="40">
        <v>852.8</v>
      </c>
      <c r="H523" s="41">
        <f>ROUND(F523*G523,2)</f>
        <v>852.8</v>
      </c>
      <c r="I523" s="32">
        <f t="shared" si="1182"/>
        <v>76.75</v>
      </c>
      <c r="J523" s="32">
        <f t="shared" ref="J523" si="1284">H523*0.06</f>
        <v>51.17</v>
      </c>
      <c r="K523" s="32">
        <f t="shared" ref="K523" si="1285">H523+I523+J523</f>
        <v>980.72</v>
      </c>
      <c r="M523" s="2"/>
      <c r="N523" s="33">
        <f t="shared" ref="N523" si="1286">M523*F523</f>
        <v>0</v>
      </c>
      <c r="O523" s="34">
        <f t="shared" si="1186"/>
        <v>0</v>
      </c>
      <c r="P523" s="35">
        <f t="shared" ref="P523" si="1287">N523*$N$2</f>
        <v>0</v>
      </c>
      <c r="Q523" s="33">
        <f t="shared" ref="Q523" si="1288">N523+O523+P523</f>
        <v>0</v>
      </c>
    </row>
    <row r="524" spans="1:17" ht="33.75" x14ac:dyDescent="0.25">
      <c r="A524" s="36"/>
      <c r="B524" s="36"/>
      <c r="C524" s="36"/>
      <c r="D524" s="28" t="s">
        <v>66</v>
      </c>
      <c r="E524" s="36"/>
      <c r="F524" s="36"/>
      <c r="G524" s="36"/>
      <c r="H524" s="36"/>
      <c r="M524" s="37"/>
      <c r="N524" s="38"/>
      <c r="O524" s="38"/>
      <c r="P524" s="38"/>
      <c r="Q524" s="39"/>
    </row>
    <row r="525" spans="1:17" x14ac:dyDescent="0.25">
      <c r="A525" s="26" t="s">
        <v>67</v>
      </c>
      <c r="B525" s="27" t="s">
        <v>11</v>
      </c>
      <c r="C525" s="27" t="s">
        <v>12</v>
      </c>
      <c r="D525" s="28" t="s">
        <v>68</v>
      </c>
      <c r="E525" s="36"/>
      <c r="F525" s="40">
        <v>1</v>
      </c>
      <c r="G525" s="40">
        <v>476</v>
      </c>
      <c r="H525" s="41">
        <f>ROUND(F525*G525,2)</f>
        <v>476</v>
      </c>
      <c r="I525" s="32">
        <f t="shared" si="1182"/>
        <v>42.84</v>
      </c>
      <c r="J525" s="32">
        <f t="shared" ref="J525" si="1289">H525*0.06</f>
        <v>28.56</v>
      </c>
      <c r="K525" s="32">
        <f t="shared" ref="K525" si="1290">H525+I525+J525</f>
        <v>547.4</v>
      </c>
      <c r="M525" s="2"/>
      <c r="N525" s="33">
        <f t="shared" ref="N525" si="1291">M525*F525</f>
        <v>0</v>
      </c>
      <c r="O525" s="34">
        <f t="shared" si="1186"/>
        <v>0</v>
      </c>
      <c r="P525" s="35">
        <f t="shared" ref="P525" si="1292">N525*$N$2</f>
        <v>0</v>
      </c>
      <c r="Q525" s="33">
        <f t="shared" ref="Q525" si="1293">N525+O525+P525</f>
        <v>0</v>
      </c>
    </row>
    <row r="526" spans="1:17" ht="90" x14ac:dyDescent="0.25">
      <c r="A526" s="36"/>
      <c r="B526" s="36"/>
      <c r="C526" s="36"/>
      <c r="D526" s="28" t="s">
        <v>69</v>
      </c>
      <c r="E526" s="36"/>
      <c r="F526" s="36"/>
      <c r="G526" s="36"/>
      <c r="H526" s="36"/>
      <c r="M526" s="37"/>
      <c r="N526" s="38"/>
      <c r="O526" s="38"/>
      <c r="P526" s="38"/>
      <c r="Q526" s="39"/>
    </row>
    <row r="527" spans="1:17" ht="22.5" x14ac:dyDescent="0.25">
      <c r="A527" s="26" t="s">
        <v>97</v>
      </c>
      <c r="B527" s="27" t="s">
        <v>11</v>
      </c>
      <c r="C527" s="27" t="s">
        <v>12</v>
      </c>
      <c r="D527" s="28" t="s">
        <v>98</v>
      </c>
      <c r="E527" s="36"/>
      <c r="F527" s="40">
        <v>1</v>
      </c>
      <c r="G527" s="40">
        <v>2695</v>
      </c>
      <c r="H527" s="41">
        <f>ROUND(F527*G527,2)</f>
        <v>2695</v>
      </c>
      <c r="I527" s="32">
        <f t="shared" si="1182"/>
        <v>242.55</v>
      </c>
      <c r="J527" s="32">
        <f t="shared" ref="J527" si="1294">H527*0.06</f>
        <v>161.69999999999999</v>
      </c>
      <c r="K527" s="32">
        <f t="shared" ref="K527" si="1295">H527+I527+J527</f>
        <v>3099.25</v>
      </c>
      <c r="M527" s="2"/>
      <c r="N527" s="33">
        <f t="shared" ref="N527" si="1296">M527*F527</f>
        <v>0</v>
      </c>
      <c r="O527" s="34">
        <f t="shared" si="1186"/>
        <v>0</v>
      </c>
      <c r="P527" s="35">
        <f t="shared" ref="P527" si="1297">N527*$N$2</f>
        <v>0</v>
      </c>
      <c r="Q527" s="33">
        <f t="shared" ref="Q527" si="1298">N527+O527+P527</f>
        <v>0</v>
      </c>
    </row>
    <row r="528" spans="1:17" ht="112.5" x14ac:dyDescent="0.25">
      <c r="A528" s="36"/>
      <c r="B528" s="36"/>
      <c r="C528" s="36"/>
      <c r="D528" s="28" t="s">
        <v>99</v>
      </c>
      <c r="E528" s="36"/>
      <c r="F528" s="36"/>
      <c r="G528" s="36"/>
      <c r="H528" s="36"/>
      <c r="M528" s="37"/>
      <c r="N528" s="38"/>
      <c r="O528" s="38"/>
      <c r="P528" s="38"/>
      <c r="Q528" s="39"/>
    </row>
    <row r="529" spans="1:17" x14ac:dyDescent="0.25">
      <c r="A529" s="26" t="s">
        <v>70</v>
      </c>
      <c r="B529" s="27" t="s">
        <v>11</v>
      </c>
      <c r="C529" s="27" t="s">
        <v>71</v>
      </c>
      <c r="D529" s="28" t="s">
        <v>72</v>
      </c>
      <c r="E529" s="36"/>
      <c r="F529" s="40">
        <v>16</v>
      </c>
      <c r="G529" s="40">
        <v>44</v>
      </c>
      <c r="H529" s="41">
        <f>ROUND(F529*G529,2)</f>
        <v>704</v>
      </c>
      <c r="I529" s="32">
        <f t="shared" si="1182"/>
        <v>63.36</v>
      </c>
      <c r="J529" s="32">
        <f t="shared" ref="J529" si="1299">H529*0.06</f>
        <v>42.24</v>
      </c>
      <c r="K529" s="32">
        <f t="shared" ref="K529" si="1300">H529+I529+J529</f>
        <v>809.6</v>
      </c>
      <c r="M529" s="2"/>
      <c r="N529" s="33">
        <f t="shared" ref="N529" si="1301">M529*F529</f>
        <v>0</v>
      </c>
      <c r="O529" s="34">
        <f t="shared" si="1186"/>
        <v>0</v>
      </c>
      <c r="P529" s="35">
        <f t="shared" ref="P529" si="1302">N529*$N$2</f>
        <v>0</v>
      </c>
      <c r="Q529" s="33">
        <f t="shared" ref="Q529" si="1303">N529+O529+P529</f>
        <v>0</v>
      </c>
    </row>
    <row r="530" spans="1:17" x14ac:dyDescent="0.25">
      <c r="A530" s="36"/>
      <c r="B530" s="36"/>
      <c r="C530" s="36"/>
      <c r="D530" s="43"/>
      <c r="E530" s="44" t="s">
        <v>137</v>
      </c>
      <c r="F530" s="45"/>
      <c r="G530" s="46"/>
      <c r="H530" s="46">
        <f>SUM(H483:H529)</f>
        <v>54521.03</v>
      </c>
      <c r="K530" s="46">
        <f>SUM(K483:K529)</f>
        <v>62699.19</v>
      </c>
      <c r="N530" s="42">
        <f>SUM(N483:N529)</f>
        <v>0</v>
      </c>
      <c r="Q530" s="42">
        <f>SUM(Q483:Q529)</f>
        <v>0</v>
      </c>
    </row>
    <row r="531" spans="1:17" ht="0.95" customHeight="1" x14ac:dyDescent="0.25">
      <c r="A531" s="47"/>
      <c r="B531" s="47"/>
      <c r="C531" s="47"/>
      <c r="D531" s="48"/>
      <c r="E531" s="47"/>
      <c r="F531" s="47"/>
      <c r="G531" s="47"/>
      <c r="H531" s="47"/>
    </row>
    <row r="532" spans="1:17" x14ac:dyDescent="0.25">
      <c r="A532" s="18" t="s">
        <v>138</v>
      </c>
      <c r="B532" s="18" t="s">
        <v>7</v>
      </c>
      <c r="C532" s="18" t="s">
        <v>8</v>
      </c>
      <c r="D532" s="19" t="s">
        <v>139</v>
      </c>
      <c r="E532" s="20"/>
      <c r="F532" s="22"/>
      <c r="G532" s="22"/>
      <c r="H532" s="22"/>
      <c r="I532" s="22"/>
      <c r="J532" s="22"/>
      <c r="K532" s="22"/>
    </row>
    <row r="533" spans="1:17" x14ac:dyDescent="0.25">
      <c r="A533" s="26" t="s">
        <v>103</v>
      </c>
      <c r="B533" s="27" t="s">
        <v>11</v>
      </c>
      <c r="C533" s="27" t="s">
        <v>12</v>
      </c>
      <c r="D533" s="28" t="s">
        <v>104</v>
      </c>
      <c r="E533" s="36"/>
      <c r="F533" s="40">
        <v>2</v>
      </c>
      <c r="G533" s="40">
        <v>1889.3</v>
      </c>
      <c r="H533" s="41">
        <f>ROUND(F533*G533,2)</f>
        <v>3778.6</v>
      </c>
      <c r="I533" s="32">
        <f t="shared" ref="I533:I551" si="1304">0.09*H533</f>
        <v>340.07</v>
      </c>
      <c r="J533" s="32">
        <f t="shared" ref="J533" si="1305">H533*0.06</f>
        <v>226.72</v>
      </c>
      <c r="K533" s="32">
        <f t="shared" ref="K533" si="1306">H533+I533+J533</f>
        <v>4345.3900000000003</v>
      </c>
      <c r="M533" s="2"/>
      <c r="N533" s="33">
        <f t="shared" ref="N533" si="1307">M533*F533</f>
        <v>0</v>
      </c>
      <c r="O533" s="34">
        <f t="shared" ref="O533:O551" si="1308">N533*$N$1</f>
        <v>0</v>
      </c>
      <c r="P533" s="35">
        <f t="shared" ref="P533" si="1309">N533*$N$2</f>
        <v>0</v>
      </c>
      <c r="Q533" s="33">
        <f t="shared" ref="Q533" si="1310">N533+O533+P533</f>
        <v>0</v>
      </c>
    </row>
    <row r="534" spans="1:17" ht="213.75" x14ac:dyDescent="0.25">
      <c r="A534" s="36"/>
      <c r="B534" s="36"/>
      <c r="C534" s="36"/>
      <c r="D534" s="28" t="s">
        <v>105</v>
      </c>
      <c r="E534" s="36"/>
      <c r="F534" s="36"/>
      <c r="G534" s="36"/>
      <c r="H534" s="36"/>
      <c r="M534" s="37"/>
      <c r="N534" s="38"/>
      <c r="O534" s="38"/>
      <c r="P534" s="38"/>
      <c r="Q534" s="39"/>
    </row>
    <row r="535" spans="1:17" x14ac:dyDescent="0.25">
      <c r="A535" s="26" t="s">
        <v>10</v>
      </c>
      <c r="B535" s="27" t="s">
        <v>11</v>
      </c>
      <c r="C535" s="27" t="s">
        <v>12</v>
      </c>
      <c r="D535" s="28" t="s">
        <v>13</v>
      </c>
      <c r="E535" s="36"/>
      <c r="F535" s="40">
        <v>16</v>
      </c>
      <c r="G535" s="40">
        <v>208.68</v>
      </c>
      <c r="H535" s="41">
        <f>ROUND(F535*G535,2)</f>
        <v>3338.88</v>
      </c>
      <c r="I535" s="32">
        <f t="shared" si="1304"/>
        <v>300.5</v>
      </c>
      <c r="J535" s="32">
        <f t="shared" ref="J535" si="1311">H535*0.06</f>
        <v>200.33</v>
      </c>
      <c r="K535" s="32">
        <f t="shared" ref="K535" si="1312">H535+I535+J535</f>
        <v>3839.71</v>
      </c>
      <c r="M535" s="2"/>
      <c r="N535" s="33">
        <f t="shared" ref="N535" si="1313">M535*F535</f>
        <v>0</v>
      </c>
      <c r="O535" s="34">
        <f t="shared" si="1308"/>
        <v>0</v>
      </c>
      <c r="P535" s="35">
        <f t="shared" ref="P535" si="1314">N535*$N$2</f>
        <v>0</v>
      </c>
      <c r="Q535" s="33">
        <f t="shared" ref="Q535" si="1315">N535+O535+P535</f>
        <v>0</v>
      </c>
    </row>
    <row r="536" spans="1:17" ht="90" x14ac:dyDescent="0.25">
      <c r="A536" s="36"/>
      <c r="B536" s="36"/>
      <c r="C536" s="36"/>
      <c r="D536" s="28" t="s">
        <v>14</v>
      </c>
      <c r="E536" s="36"/>
      <c r="F536" s="36"/>
      <c r="G536" s="36"/>
      <c r="H536" s="36"/>
      <c r="M536" s="37"/>
      <c r="N536" s="38"/>
      <c r="O536" s="38"/>
      <c r="P536" s="38"/>
      <c r="Q536" s="39"/>
    </row>
    <row r="537" spans="1:17" x14ac:dyDescent="0.25">
      <c r="A537" s="26" t="s">
        <v>15</v>
      </c>
      <c r="B537" s="27" t="s">
        <v>11</v>
      </c>
      <c r="C537" s="27" t="s">
        <v>12</v>
      </c>
      <c r="D537" s="28" t="s">
        <v>16</v>
      </c>
      <c r="E537" s="36"/>
      <c r="F537" s="40">
        <v>1</v>
      </c>
      <c r="G537" s="40">
        <v>1598.9</v>
      </c>
      <c r="H537" s="41">
        <f>ROUND(F537*G537,2)</f>
        <v>1598.9</v>
      </c>
      <c r="I537" s="32">
        <f t="shared" si="1304"/>
        <v>143.9</v>
      </c>
      <c r="J537" s="32">
        <f t="shared" ref="J537" si="1316">H537*0.06</f>
        <v>95.93</v>
      </c>
      <c r="K537" s="32">
        <f t="shared" ref="K537" si="1317">H537+I537+J537</f>
        <v>1838.73</v>
      </c>
      <c r="M537" s="2"/>
      <c r="N537" s="33">
        <f t="shared" ref="N537" si="1318">M537*F537</f>
        <v>0</v>
      </c>
      <c r="O537" s="34">
        <f t="shared" si="1308"/>
        <v>0</v>
      </c>
      <c r="P537" s="35">
        <f t="shared" ref="P537" si="1319">N537*$N$2</f>
        <v>0</v>
      </c>
      <c r="Q537" s="33">
        <f t="shared" ref="Q537" si="1320">N537+O537+P537</f>
        <v>0</v>
      </c>
    </row>
    <row r="538" spans="1:17" ht="202.5" x14ac:dyDescent="0.25">
      <c r="A538" s="36"/>
      <c r="B538" s="36"/>
      <c r="C538" s="36"/>
      <c r="D538" s="28" t="s">
        <v>17</v>
      </c>
      <c r="E538" s="36"/>
      <c r="F538" s="36"/>
      <c r="G538" s="36"/>
      <c r="H538" s="36"/>
      <c r="M538" s="37"/>
      <c r="N538" s="38"/>
      <c r="O538" s="38"/>
      <c r="P538" s="38"/>
      <c r="Q538" s="39"/>
    </row>
    <row r="539" spans="1:17" x14ac:dyDescent="0.25">
      <c r="A539" s="26" t="s">
        <v>18</v>
      </c>
      <c r="B539" s="27" t="s">
        <v>11</v>
      </c>
      <c r="C539" s="27" t="s">
        <v>12</v>
      </c>
      <c r="D539" s="28" t="s">
        <v>19</v>
      </c>
      <c r="E539" s="36"/>
      <c r="F539" s="40">
        <v>1</v>
      </c>
      <c r="G539" s="40">
        <v>760.78</v>
      </c>
      <c r="H539" s="41">
        <f>ROUND(F539*G539,2)</f>
        <v>760.78</v>
      </c>
      <c r="I539" s="32">
        <f t="shared" si="1304"/>
        <v>68.47</v>
      </c>
      <c r="J539" s="32">
        <f t="shared" ref="J539" si="1321">H539*0.06</f>
        <v>45.65</v>
      </c>
      <c r="K539" s="32">
        <f t="shared" ref="K539" si="1322">H539+I539+J539</f>
        <v>874.9</v>
      </c>
      <c r="M539" s="2"/>
      <c r="N539" s="33">
        <f t="shared" ref="N539" si="1323">M539*F539</f>
        <v>0</v>
      </c>
      <c r="O539" s="34">
        <f t="shared" si="1308"/>
        <v>0</v>
      </c>
      <c r="P539" s="35">
        <f t="shared" ref="P539" si="1324">N539*$N$2</f>
        <v>0</v>
      </c>
      <c r="Q539" s="33">
        <f t="shared" ref="Q539" si="1325">N539+O539+P539</f>
        <v>0</v>
      </c>
    </row>
    <row r="540" spans="1:17" ht="101.25" x14ac:dyDescent="0.25">
      <c r="A540" s="36"/>
      <c r="B540" s="36"/>
      <c r="C540" s="36"/>
      <c r="D540" s="28" t="s">
        <v>20</v>
      </c>
      <c r="E540" s="36"/>
      <c r="F540" s="36"/>
      <c r="G540" s="36"/>
      <c r="H540" s="36"/>
      <c r="M540" s="37"/>
      <c r="N540" s="38"/>
      <c r="O540" s="38"/>
      <c r="P540" s="38"/>
      <c r="Q540" s="39"/>
    </row>
    <row r="541" spans="1:17" x14ac:dyDescent="0.25">
      <c r="A541" s="26" t="s">
        <v>21</v>
      </c>
      <c r="B541" s="27" t="s">
        <v>11</v>
      </c>
      <c r="C541" s="27" t="s">
        <v>12</v>
      </c>
      <c r="D541" s="28" t="s">
        <v>22</v>
      </c>
      <c r="E541" s="36"/>
      <c r="F541" s="40">
        <v>1</v>
      </c>
      <c r="G541" s="40">
        <v>1009.7</v>
      </c>
      <c r="H541" s="41">
        <f>ROUND(F541*G541,2)</f>
        <v>1009.7</v>
      </c>
      <c r="I541" s="32">
        <f t="shared" si="1304"/>
        <v>90.87</v>
      </c>
      <c r="J541" s="32">
        <f t="shared" ref="J541" si="1326">H541*0.06</f>
        <v>60.58</v>
      </c>
      <c r="K541" s="32">
        <f t="shared" ref="K541" si="1327">H541+I541+J541</f>
        <v>1161.1500000000001</v>
      </c>
      <c r="M541" s="2"/>
      <c r="N541" s="33">
        <f t="shared" ref="N541" si="1328">M541*F541</f>
        <v>0</v>
      </c>
      <c r="O541" s="34">
        <f t="shared" si="1308"/>
        <v>0</v>
      </c>
      <c r="P541" s="35">
        <f t="shared" ref="P541" si="1329">N541*$N$2</f>
        <v>0</v>
      </c>
      <c r="Q541" s="33">
        <f t="shared" ref="Q541" si="1330">N541+O541+P541</f>
        <v>0</v>
      </c>
    </row>
    <row r="542" spans="1:17" ht="90" x14ac:dyDescent="0.25">
      <c r="A542" s="36"/>
      <c r="B542" s="36"/>
      <c r="C542" s="36"/>
      <c r="D542" s="28" t="s">
        <v>23</v>
      </c>
      <c r="E542" s="36"/>
      <c r="F542" s="36"/>
      <c r="G542" s="36"/>
      <c r="H542" s="36"/>
      <c r="M542" s="37"/>
      <c r="N542" s="38"/>
      <c r="O542" s="38"/>
      <c r="P542" s="38"/>
      <c r="Q542" s="39"/>
    </row>
    <row r="543" spans="1:17" x14ac:dyDescent="0.25">
      <c r="A543" s="26" t="s">
        <v>76</v>
      </c>
      <c r="B543" s="27" t="s">
        <v>11</v>
      </c>
      <c r="C543" s="27" t="s">
        <v>12</v>
      </c>
      <c r="D543" s="28" t="s">
        <v>77</v>
      </c>
      <c r="E543" s="36"/>
      <c r="F543" s="40">
        <v>1</v>
      </c>
      <c r="G543" s="40">
        <v>1214.0999999999999</v>
      </c>
      <c r="H543" s="41">
        <f>ROUND(F543*G543,2)</f>
        <v>1214.0999999999999</v>
      </c>
      <c r="I543" s="32">
        <f t="shared" si="1304"/>
        <v>109.27</v>
      </c>
      <c r="J543" s="32">
        <f t="shared" ref="J543" si="1331">H543*0.06</f>
        <v>72.849999999999994</v>
      </c>
      <c r="K543" s="32">
        <f t="shared" ref="K543" si="1332">H543+I543+J543</f>
        <v>1396.22</v>
      </c>
      <c r="M543" s="2"/>
      <c r="N543" s="33">
        <f t="shared" ref="N543" si="1333">M543*F543</f>
        <v>0</v>
      </c>
      <c r="O543" s="34">
        <f t="shared" si="1308"/>
        <v>0</v>
      </c>
      <c r="P543" s="35">
        <f t="shared" ref="P543" si="1334">N543*$N$2</f>
        <v>0</v>
      </c>
      <c r="Q543" s="33">
        <f t="shared" ref="Q543" si="1335">N543+O543+P543</f>
        <v>0</v>
      </c>
    </row>
    <row r="544" spans="1:17" ht="67.5" x14ac:dyDescent="0.25">
      <c r="A544" s="36"/>
      <c r="B544" s="36"/>
      <c r="C544" s="36"/>
      <c r="D544" s="28" t="s">
        <v>78</v>
      </c>
      <c r="E544" s="36"/>
      <c r="F544" s="36"/>
      <c r="G544" s="36"/>
      <c r="H544" s="36"/>
      <c r="M544" s="37"/>
      <c r="N544" s="38"/>
      <c r="O544" s="38"/>
      <c r="P544" s="38"/>
      <c r="Q544" s="39"/>
    </row>
    <row r="545" spans="1:17" x14ac:dyDescent="0.25">
      <c r="A545" s="26" t="s">
        <v>24</v>
      </c>
      <c r="B545" s="27" t="s">
        <v>11</v>
      </c>
      <c r="C545" s="27" t="s">
        <v>12</v>
      </c>
      <c r="D545" s="28" t="s">
        <v>25</v>
      </c>
      <c r="E545" s="36"/>
      <c r="F545" s="40">
        <v>1</v>
      </c>
      <c r="G545" s="40">
        <v>650.78</v>
      </c>
      <c r="H545" s="41">
        <f>ROUND(F545*G545,2)</f>
        <v>650.78</v>
      </c>
      <c r="I545" s="32">
        <f t="shared" si="1304"/>
        <v>58.57</v>
      </c>
      <c r="J545" s="32">
        <f t="shared" ref="J545" si="1336">H545*0.06</f>
        <v>39.049999999999997</v>
      </c>
      <c r="K545" s="32">
        <f t="shared" ref="K545" si="1337">H545+I545+J545</f>
        <v>748.4</v>
      </c>
      <c r="M545" s="2"/>
      <c r="N545" s="33">
        <f t="shared" ref="N545" si="1338">M545*F545</f>
        <v>0</v>
      </c>
      <c r="O545" s="34">
        <f t="shared" si="1308"/>
        <v>0</v>
      </c>
      <c r="P545" s="35">
        <f t="shared" ref="P545" si="1339">N545*$N$2</f>
        <v>0</v>
      </c>
      <c r="Q545" s="33">
        <f t="shared" ref="Q545" si="1340">N545+O545+P545</f>
        <v>0</v>
      </c>
    </row>
    <row r="546" spans="1:17" ht="45" x14ac:dyDescent="0.25">
      <c r="A546" s="36"/>
      <c r="B546" s="36"/>
      <c r="C546" s="36"/>
      <c r="D546" s="28" t="s">
        <v>26</v>
      </c>
      <c r="E546" s="36"/>
      <c r="F546" s="36"/>
      <c r="G546" s="36"/>
      <c r="H546" s="36"/>
      <c r="M546" s="37"/>
      <c r="N546" s="38"/>
      <c r="O546" s="38"/>
      <c r="P546" s="38"/>
      <c r="Q546" s="39"/>
    </row>
    <row r="547" spans="1:17" ht="22.5" x14ac:dyDescent="0.25">
      <c r="A547" s="26" t="s">
        <v>140</v>
      </c>
      <c r="B547" s="27" t="s">
        <v>11</v>
      </c>
      <c r="C547" s="27" t="s">
        <v>141</v>
      </c>
      <c r="D547" s="28" t="s">
        <v>142</v>
      </c>
      <c r="E547" s="36"/>
      <c r="F547" s="40">
        <v>2</v>
      </c>
      <c r="G547" s="40">
        <v>36.19</v>
      </c>
      <c r="H547" s="41">
        <f>ROUND(F547*G547,2)</f>
        <v>72.38</v>
      </c>
      <c r="I547" s="32">
        <f t="shared" si="1304"/>
        <v>6.51</v>
      </c>
      <c r="J547" s="32">
        <f t="shared" ref="J547" si="1341">H547*0.06</f>
        <v>4.34</v>
      </c>
      <c r="K547" s="32">
        <f t="shared" ref="K547" si="1342">H547+I547+J547</f>
        <v>83.23</v>
      </c>
      <c r="M547" s="2"/>
      <c r="N547" s="33">
        <f t="shared" ref="N547" si="1343">M547*F547</f>
        <v>0</v>
      </c>
      <c r="O547" s="34">
        <f t="shared" si="1308"/>
        <v>0</v>
      </c>
      <c r="P547" s="35">
        <f t="shared" ref="P547" si="1344">N547*$N$2</f>
        <v>0</v>
      </c>
      <c r="Q547" s="33">
        <f t="shared" ref="Q547" si="1345">N547+O547+P547</f>
        <v>0</v>
      </c>
    </row>
    <row r="548" spans="1:17" ht="90" x14ac:dyDescent="0.25">
      <c r="A548" s="36"/>
      <c r="B548" s="36"/>
      <c r="C548" s="36"/>
      <c r="D548" s="28" t="s">
        <v>143</v>
      </c>
      <c r="E548" s="36"/>
      <c r="F548" s="36"/>
      <c r="G548" s="36"/>
      <c r="H548" s="36"/>
      <c r="M548" s="37"/>
      <c r="N548" s="38"/>
      <c r="O548" s="38"/>
      <c r="P548" s="38"/>
      <c r="Q548" s="39"/>
    </row>
    <row r="549" spans="1:17" ht="22.5" x14ac:dyDescent="0.25">
      <c r="A549" s="26" t="s">
        <v>27</v>
      </c>
      <c r="B549" s="27" t="s">
        <v>11</v>
      </c>
      <c r="C549" s="27" t="s">
        <v>12</v>
      </c>
      <c r="D549" s="28" t="s">
        <v>28</v>
      </c>
      <c r="E549" s="36"/>
      <c r="F549" s="40">
        <v>2</v>
      </c>
      <c r="G549" s="40">
        <v>1935.46</v>
      </c>
      <c r="H549" s="41">
        <f>ROUND(F549*G549,2)</f>
        <v>3870.92</v>
      </c>
      <c r="I549" s="32">
        <f t="shared" si="1304"/>
        <v>348.38</v>
      </c>
      <c r="J549" s="32">
        <f t="shared" ref="J549" si="1346">H549*0.06</f>
        <v>232.26</v>
      </c>
      <c r="K549" s="32">
        <f t="shared" ref="K549" si="1347">H549+I549+J549</f>
        <v>4451.5600000000004</v>
      </c>
      <c r="M549" s="2"/>
      <c r="N549" s="33">
        <f t="shared" ref="N549" si="1348">M549*F549</f>
        <v>0</v>
      </c>
      <c r="O549" s="34">
        <f t="shared" si="1308"/>
        <v>0</v>
      </c>
      <c r="P549" s="35">
        <f t="shared" ref="P549" si="1349">N549*$N$2</f>
        <v>0</v>
      </c>
      <c r="Q549" s="33">
        <f t="shared" ref="Q549" si="1350">N549+O549+P549</f>
        <v>0</v>
      </c>
    </row>
    <row r="550" spans="1:17" ht="101.25" x14ac:dyDescent="0.25">
      <c r="A550" s="36"/>
      <c r="B550" s="36"/>
      <c r="C550" s="36"/>
      <c r="D550" s="28" t="s">
        <v>29</v>
      </c>
      <c r="E550" s="36"/>
      <c r="F550" s="36"/>
      <c r="G550" s="36"/>
      <c r="H550" s="36"/>
      <c r="M550" s="37"/>
      <c r="N550" s="38"/>
      <c r="O550" s="38"/>
      <c r="P550" s="38"/>
      <c r="Q550" s="39"/>
    </row>
    <row r="551" spans="1:17" x14ac:dyDescent="0.25">
      <c r="A551" s="26" t="s">
        <v>82</v>
      </c>
      <c r="B551" s="27" t="s">
        <v>11</v>
      </c>
      <c r="C551" s="27" t="s">
        <v>12</v>
      </c>
      <c r="D551" s="28" t="s">
        <v>83</v>
      </c>
      <c r="E551" s="36"/>
      <c r="F551" s="40">
        <v>2</v>
      </c>
      <c r="G551" s="40">
        <v>276.35000000000002</v>
      </c>
      <c r="H551" s="41">
        <f>ROUND(F551*G551,2)</f>
        <v>552.70000000000005</v>
      </c>
      <c r="I551" s="32">
        <f t="shared" si="1304"/>
        <v>49.74</v>
      </c>
      <c r="J551" s="32">
        <f t="shared" ref="J551" si="1351">H551*0.06</f>
        <v>33.159999999999997</v>
      </c>
      <c r="K551" s="32">
        <f t="shared" ref="K551" si="1352">H551+I551+J551</f>
        <v>635.6</v>
      </c>
      <c r="M551" s="2"/>
      <c r="N551" s="33">
        <f t="shared" ref="N551" si="1353">M551*F551</f>
        <v>0</v>
      </c>
      <c r="O551" s="34">
        <f t="shared" si="1308"/>
        <v>0</v>
      </c>
      <c r="P551" s="35">
        <f t="shared" ref="P551" si="1354">N551*$N$2</f>
        <v>0</v>
      </c>
      <c r="Q551" s="33">
        <f t="shared" ref="Q551" si="1355">N551+O551+P551</f>
        <v>0</v>
      </c>
    </row>
    <row r="552" spans="1:17" ht="101.25" x14ac:dyDescent="0.25">
      <c r="A552" s="36"/>
      <c r="B552" s="36"/>
      <c r="C552" s="36"/>
      <c r="D552" s="28" t="s">
        <v>84</v>
      </c>
      <c r="E552" s="36"/>
      <c r="F552" s="36"/>
      <c r="G552" s="36"/>
      <c r="H552" s="36"/>
      <c r="M552" s="37"/>
      <c r="N552" s="38"/>
      <c r="O552" s="38"/>
      <c r="P552" s="38"/>
      <c r="Q552" s="39"/>
    </row>
    <row r="553" spans="1:17" x14ac:dyDescent="0.25">
      <c r="A553" s="26" t="s">
        <v>120</v>
      </c>
      <c r="B553" s="27" t="s">
        <v>11</v>
      </c>
      <c r="C553" s="27" t="s">
        <v>12</v>
      </c>
      <c r="D553" s="28" t="s">
        <v>121</v>
      </c>
      <c r="E553" s="36"/>
      <c r="F553" s="40">
        <v>2</v>
      </c>
      <c r="G553" s="40">
        <v>1512</v>
      </c>
      <c r="H553" s="41">
        <f>ROUND(F553*G553,2)</f>
        <v>3024</v>
      </c>
      <c r="I553" s="32">
        <f t="shared" ref="I553:I589" si="1356">0.09*H553</f>
        <v>272.16000000000003</v>
      </c>
      <c r="J553" s="32">
        <f t="shared" ref="J553" si="1357">H553*0.06</f>
        <v>181.44</v>
      </c>
      <c r="K553" s="32">
        <f t="shared" ref="K553" si="1358">H553+I553+J553</f>
        <v>3477.6</v>
      </c>
      <c r="M553" s="2"/>
      <c r="N553" s="33">
        <f t="shared" ref="N553" si="1359">M553*F553</f>
        <v>0</v>
      </c>
      <c r="O553" s="34">
        <f t="shared" ref="O553:O589" si="1360">N553*$N$1</f>
        <v>0</v>
      </c>
      <c r="P553" s="35">
        <f t="shared" ref="P553" si="1361">N553*$N$2</f>
        <v>0</v>
      </c>
      <c r="Q553" s="33">
        <f t="shared" ref="Q553" si="1362">N553+O553+P553</f>
        <v>0</v>
      </c>
    </row>
    <row r="554" spans="1:17" x14ac:dyDescent="0.25">
      <c r="A554" s="26" t="s">
        <v>30</v>
      </c>
      <c r="B554" s="27" t="s">
        <v>11</v>
      </c>
      <c r="C554" s="27" t="s">
        <v>12</v>
      </c>
      <c r="D554" s="28" t="s">
        <v>31</v>
      </c>
      <c r="E554" s="36"/>
      <c r="F554" s="40">
        <v>1</v>
      </c>
      <c r="G554" s="40">
        <v>349.34</v>
      </c>
      <c r="H554" s="41">
        <f>ROUND(F554*G554,2)</f>
        <v>349.34</v>
      </c>
      <c r="I554" s="32">
        <f t="shared" si="1356"/>
        <v>31.44</v>
      </c>
      <c r="J554" s="32">
        <f t="shared" ref="J554" si="1363">H554*0.06</f>
        <v>20.96</v>
      </c>
      <c r="K554" s="32">
        <f t="shared" ref="K554" si="1364">H554+I554+J554</f>
        <v>401.74</v>
      </c>
      <c r="M554" s="2"/>
      <c r="N554" s="33">
        <f t="shared" ref="N554" si="1365">M554*F554</f>
        <v>0</v>
      </c>
      <c r="O554" s="34">
        <f t="shared" si="1360"/>
        <v>0</v>
      </c>
      <c r="P554" s="35">
        <f t="shared" ref="P554" si="1366">N554*$N$2</f>
        <v>0</v>
      </c>
      <c r="Q554" s="33">
        <f t="shared" ref="Q554" si="1367">N554+O554+P554</f>
        <v>0</v>
      </c>
    </row>
    <row r="555" spans="1:17" ht="78.75" x14ac:dyDescent="0.25">
      <c r="A555" s="36"/>
      <c r="B555" s="36"/>
      <c r="C555" s="36"/>
      <c r="D555" s="28" t="s">
        <v>32</v>
      </c>
      <c r="E555" s="36"/>
      <c r="F555" s="36"/>
      <c r="G555" s="36"/>
      <c r="H555" s="36"/>
      <c r="M555" s="37"/>
      <c r="N555" s="38"/>
      <c r="O555" s="38"/>
      <c r="P555" s="38"/>
      <c r="Q555" s="39"/>
    </row>
    <row r="556" spans="1:17" x14ac:dyDescent="0.25">
      <c r="A556" s="26" t="s">
        <v>125</v>
      </c>
      <c r="B556" s="27" t="s">
        <v>11</v>
      </c>
      <c r="C556" s="27" t="s">
        <v>12</v>
      </c>
      <c r="D556" s="28" t="s">
        <v>126</v>
      </c>
      <c r="E556" s="36"/>
      <c r="F556" s="40">
        <v>2</v>
      </c>
      <c r="G556" s="40">
        <v>9112</v>
      </c>
      <c r="H556" s="41">
        <f>ROUND(F556*G556,2)</f>
        <v>18224</v>
      </c>
      <c r="I556" s="32">
        <f t="shared" si="1356"/>
        <v>1640.16</v>
      </c>
      <c r="J556" s="32">
        <f t="shared" ref="J556" si="1368">H556*0.06</f>
        <v>1093.44</v>
      </c>
      <c r="K556" s="32">
        <f t="shared" ref="K556" si="1369">H556+I556+J556</f>
        <v>20957.599999999999</v>
      </c>
      <c r="M556" s="2"/>
      <c r="N556" s="33">
        <f t="shared" ref="N556" si="1370">M556*F556</f>
        <v>0</v>
      </c>
      <c r="O556" s="34">
        <f t="shared" si="1360"/>
        <v>0</v>
      </c>
      <c r="P556" s="35">
        <f t="shared" ref="P556" si="1371">N556*$N$2</f>
        <v>0</v>
      </c>
      <c r="Q556" s="33">
        <f t="shared" ref="Q556" si="1372">N556+O556+P556</f>
        <v>0</v>
      </c>
    </row>
    <row r="557" spans="1:17" ht="101.25" x14ac:dyDescent="0.25">
      <c r="A557" s="36"/>
      <c r="B557" s="36"/>
      <c r="C557" s="36"/>
      <c r="D557" s="28" t="s">
        <v>127</v>
      </c>
      <c r="E557" s="36"/>
      <c r="F557" s="36"/>
      <c r="G557" s="36"/>
      <c r="H557" s="36"/>
      <c r="M557" s="37"/>
      <c r="N557" s="38"/>
      <c r="O557" s="38"/>
      <c r="P557" s="38"/>
      <c r="Q557" s="39"/>
    </row>
    <row r="558" spans="1:17" ht="22.5" x14ac:dyDescent="0.25">
      <c r="A558" s="26" t="s">
        <v>33</v>
      </c>
      <c r="B558" s="27" t="s">
        <v>11</v>
      </c>
      <c r="C558" s="27" t="s">
        <v>12</v>
      </c>
      <c r="D558" s="28" t="s">
        <v>34</v>
      </c>
      <c r="E558" s="36"/>
      <c r="F558" s="40">
        <v>2</v>
      </c>
      <c r="G558" s="40">
        <v>662.4</v>
      </c>
      <c r="H558" s="41">
        <f>ROUND(F558*G558,2)</f>
        <v>1324.8</v>
      </c>
      <c r="I558" s="32">
        <f t="shared" si="1356"/>
        <v>119.23</v>
      </c>
      <c r="J558" s="32">
        <f t="shared" ref="J558" si="1373">H558*0.06</f>
        <v>79.489999999999995</v>
      </c>
      <c r="K558" s="32">
        <f t="shared" ref="K558" si="1374">H558+I558+J558</f>
        <v>1523.52</v>
      </c>
      <c r="M558" s="2"/>
      <c r="N558" s="33">
        <f t="shared" ref="N558" si="1375">M558*F558</f>
        <v>0</v>
      </c>
      <c r="O558" s="34">
        <f t="shared" si="1360"/>
        <v>0</v>
      </c>
      <c r="P558" s="35">
        <f t="shared" ref="P558" si="1376">N558*$N$2</f>
        <v>0</v>
      </c>
      <c r="Q558" s="33">
        <f t="shared" ref="Q558" si="1377">N558+O558+P558</f>
        <v>0</v>
      </c>
    </row>
    <row r="559" spans="1:17" ht="146.25" x14ac:dyDescent="0.25">
      <c r="A559" s="36"/>
      <c r="B559" s="36"/>
      <c r="C559" s="36"/>
      <c r="D559" s="28" t="s">
        <v>35</v>
      </c>
      <c r="E559" s="36"/>
      <c r="F559" s="36"/>
      <c r="G559" s="36"/>
      <c r="H559" s="36"/>
      <c r="M559" s="37"/>
      <c r="N559" s="38"/>
      <c r="O559" s="38"/>
      <c r="P559" s="38"/>
      <c r="Q559" s="39"/>
    </row>
    <row r="560" spans="1:17" ht="22.5" x14ac:dyDescent="0.25">
      <c r="A560" s="26" t="s">
        <v>88</v>
      </c>
      <c r="B560" s="27" t="s">
        <v>11</v>
      </c>
      <c r="C560" s="27" t="s">
        <v>12</v>
      </c>
      <c r="D560" s="28" t="s">
        <v>89</v>
      </c>
      <c r="E560" s="36"/>
      <c r="F560" s="40">
        <v>3</v>
      </c>
      <c r="G560" s="40">
        <v>2693.36</v>
      </c>
      <c r="H560" s="41">
        <f>ROUND(F560*G560,2)</f>
        <v>8080.08</v>
      </c>
      <c r="I560" s="32">
        <f t="shared" si="1356"/>
        <v>727.21</v>
      </c>
      <c r="J560" s="32">
        <f t="shared" ref="J560" si="1378">H560*0.06</f>
        <v>484.8</v>
      </c>
      <c r="K560" s="32">
        <f t="shared" ref="K560" si="1379">H560+I560+J560</f>
        <v>9292.09</v>
      </c>
      <c r="M560" s="2"/>
      <c r="N560" s="33">
        <f t="shared" ref="N560" si="1380">M560*F560</f>
        <v>0</v>
      </c>
      <c r="O560" s="34">
        <f t="shared" si="1360"/>
        <v>0</v>
      </c>
      <c r="P560" s="35">
        <f t="shared" ref="P560" si="1381">N560*$N$2</f>
        <v>0</v>
      </c>
      <c r="Q560" s="33">
        <f t="shared" ref="Q560" si="1382">N560+O560+P560</f>
        <v>0</v>
      </c>
    </row>
    <row r="561" spans="1:17" ht="146.25" x14ac:dyDescent="0.25">
      <c r="A561" s="36"/>
      <c r="B561" s="36"/>
      <c r="C561" s="36"/>
      <c r="D561" s="28" t="s">
        <v>90</v>
      </c>
      <c r="E561" s="36"/>
      <c r="F561" s="36"/>
      <c r="G561" s="36"/>
      <c r="H561" s="36"/>
      <c r="M561" s="37"/>
      <c r="N561" s="38"/>
      <c r="O561" s="38"/>
      <c r="P561" s="38"/>
      <c r="Q561" s="39"/>
    </row>
    <row r="562" spans="1:17" ht="22.5" x14ac:dyDescent="0.25">
      <c r="A562" s="26" t="s">
        <v>36</v>
      </c>
      <c r="B562" s="27" t="s">
        <v>11</v>
      </c>
      <c r="C562" s="27" t="s">
        <v>12</v>
      </c>
      <c r="D562" s="28" t="s">
        <v>37</v>
      </c>
      <c r="E562" s="36"/>
      <c r="F562" s="40">
        <v>5</v>
      </c>
      <c r="G562" s="40">
        <v>159.03</v>
      </c>
      <c r="H562" s="41">
        <f>ROUND(F562*G562,2)</f>
        <v>795.15</v>
      </c>
      <c r="I562" s="32">
        <f t="shared" si="1356"/>
        <v>71.56</v>
      </c>
      <c r="J562" s="32">
        <f t="shared" ref="J562" si="1383">H562*0.06</f>
        <v>47.71</v>
      </c>
      <c r="K562" s="32">
        <f t="shared" ref="K562" si="1384">H562+I562+J562</f>
        <v>914.42</v>
      </c>
      <c r="M562" s="2"/>
      <c r="N562" s="33">
        <f t="shared" ref="N562" si="1385">M562*F562</f>
        <v>0</v>
      </c>
      <c r="O562" s="34">
        <f t="shared" si="1360"/>
        <v>0</v>
      </c>
      <c r="P562" s="35">
        <f t="shared" ref="P562" si="1386">N562*$N$2</f>
        <v>0</v>
      </c>
      <c r="Q562" s="33">
        <f t="shared" ref="Q562" si="1387">N562+O562+P562</f>
        <v>0</v>
      </c>
    </row>
    <row r="563" spans="1:17" ht="56.25" x14ac:dyDescent="0.25">
      <c r="A563" s="36"/>
      <c r="B563" s="36"/>
      <c r="C563" s="36"/>
      <c r="D563" s="28" t="s">
        <v>38</v>
      </c>
      <c r="E563" s="36"/>
      <c r="F563" s="36"/>
      <c r="G563" s="36"/>
      <c r="H563" s="36"/>
      <c r="M563" s="37"/>
      <c r="N563" s="38"/>
      <c r="O563" s="38"/>
      <c r="P563" s="38"/>
      <c r="Q563" s="39"/>
    </row>
    <row r="564" spans="1:17" x14ac:dyDescent="0.25">
      <c r="A564" s="26" t="s">
        <v>39</v>
      </c>
      <c r="B564" s="27" t="s">
        <v>11</v>
      </c>
      <c r="C564" s="27" t="s">
        <v>12</v>
      </c>
      <c r="D564" s="28" t="s">
        <v>40</v>
      </c>
      <c r="E564" s="36"/>
      <c r="F564" s="40">
        <v>6</v>
      </c>
      <c r="G564" s="40">
        <v>161.30000000000001</v>
      </c>
      <c r="H564" s="41">
        <f>ROUND(F564*G564,2)</f>
        <v>967.8</v>
      </c>
      <c r="I564" s="32">
        <f t="shared" si="1356"/>
        <v>87.1</v>
      </c>
      <c r="J564" s="32">
        <f t="shared" ref="J564" si="1388">H564*0.06</f>
        <v>58.07</v>
      </c>
      <c r="K564" s="32">
        <f t="shared" ref="K564" si="1389">H564+I564+J564</f>
        <v>1112.97</v>
      </c>
      <c r="M564" s="2"/>
      <c r="N564" s="33">
        <f t="shared" ref="N564" si="1390">M564*F564</f>
        <v>0</v>
      </c>
      <c r="O564" s="34">
        <f t="shared" si="1360"/>
        <v>0</v>
      </c>
      <c r="P564" s="35">
        <f t="shared" ref="P564" si="1391">N564*$N$2</f>
        <v>0</v>
      </c>
      <c r="Q564" s="33">
        <f t="shared" ref="Q564" si="1392">N564+O564+P564</f>
        <v>0</v>
      </c>
    </row>
    <row r="565" spans="1:17" ht="90" x14ac:dyDescent="0.25">
      <c r="A565" s="36"/>
      <c r="B565" s="36"/>
      <c r="C565" s="36"/>
      <c r="D565" s="28" t="s">
        <v>41</v>
      </c>
      <c r="E565" s="36"/>
      <c r="F565" s="36"/>
      <c r="G565" s="36"/>
      <c r="H565" s="36"/>
      <c r="M565" s="37"/>
      <c r="N565" s="38"/>
      <c r="O565" s="38"/>
      <c r="P565" s="38"/>
      <c r="Q565" s="39"/>
    </row>
    <row r="566" spans="1:17" x14ac:dyDescent="0.25">
      <c r="A566" s="26" t="s">
        <v>42</v>
      </c>
      <c r="B566" s="27" t="s">
        <v>11</v>
      </c>
      <c r="C566" s="27" t="s">
        <v>12</v>
      </c>
      <c r="D566" s="28" t="s">
        <v>43</v>
      </c>
      <c r="E566" s="36"/>
      <c r="F566" s="40">
        <v>3</v>
      </c>
      <c r="G566" s="40">
        <v>182.02</v>
      </c>
      <c r="H566" s="41">
        <f>ROUND(F566*G566,2)</f>
        <v>546.05999999999995</v>
      </c>
      <c r="I566" s="32">
        <f t="shared" si="1356"/>
        <v>49.15</v>
      </c>
      <c r="J566" s="32">
        <f t="shared" ref="J566" si="1393">H566*0.06</f>
        <v>32.76</v>
      </c>
      <c r="K566" s="32">
        <f t="shared" ref="K566" si="1394">H566+I566+J566</f>
        <v>627.97</v>
      </c>
      <c r="M566" s="2"/>
      <c r="N566" s="33">
        <f t="shared" ref="N566" si="1395">M566*F566</f>
        <v>0</v>
      </c>
      <c r="O566" s="34">
        <f t="shared" si="1360"/>
        <v>0</v>
      </c>
      <c r="P566" s="35">
        <f t="shared" ref="P566" si="1396">N566*$N$2</f>
        <v>0</v>
      </c>
      <c r="Q566" s="33">
        <f t="shared" ref="Q566" si="1397">N566+O566+P566</f>
        <v>0</v>
      </c>
    </row>
    <row r="567" spans="1:17" ht="101.25" x14ac:dyDescent="0.25">
      <c r="A567" s="36"/>
      <c r="B567" s="36"/>
      <c r="C567" s="36"/>
      <c r="D567" s="28" t="s">
        <v>44</v>
      </c>
      <c r="E567" s="36"/>
      <c r="F567" s="36"/>
      <c r="G567" s="36"/>
      <c r="H567" s="36"/>
      <c r="M567" s="37"/>
      <c r="N567" s="38"/>
      <c r="O567" s="38"/>
      <c r="P567" s="38"/>
      <c r="Q567" s="39"/>
    </row>
    <row r="568" spans="1:17" ht="22.5" x14ac:dyDescent="0.25">
      <c r="A568" s="26" t="s">
        <v>45</v>
      </c>
      <c r="B568" s="27" t="s">
        <v>11</v>
      </c>
      <c r="C568" s="27" t="s">
        <v>12</v>
      </c>
      <c r="D568" s="28" t="s">
        <v>46</v>
      </c>
      <c r="E568" s="36"/>
      <c r="F568" s="40">
        <v>1</v>
      </c>
      <c r="G568" s="40">
        <v>930.38</v>
      </c>
      <c r="H568" s="41">
        <f>ROUND(F568*G568,2)</f>
        <v>930.38</v>
      </c>
      <c r="I568" s="32">
        <f t="shared" si="1356"/>
        <v>83.73</v>
      </c>
      <c r="J568" s="32">
        <f t="shared" ref="J568" si="1398">H568*0.06</f>
        <v>55.82</v>
      </c>
      <c r="K568" s="32">
        <f t="shared" ref="K568" si="1399">H568+I568+J568</f>
        <v>1069.93</v>
      </c>
      <c r="M568" s="2"/>
      <c r="N568" s="33">
        <f t="shared" ref="N568" si="1400">M568*F568</f>
        <v>0</v>
      </c>
      <c r="O568" s="34">
        <f t="shared" si="1360"/>
        <v>0</v>
      </c>
      <c r="P568" s="35">
        <f t="shared" ref="P568" si="1401">N568*$N$2</f>
        <v>0</v>
      </c>
      <c r="Q568" s="33">
        <f t="shared" ref="Q568" si="1402">N568+O568+P568</f>
        <v>0</v>
      </c>
    </row>
    <row r="569" spans="1:17" ht="67.5" x14ac:dyDescent="0.25">
      <c r="A569" s="36"/>
      <c r="B569" s="36"/>
      <c r="C569" s="36"/>
      <c r="D569" s="28" t="s">
        <v>47</v>
      </c>
      <c r="E569" s="36"/>
      <c r="F569" s="36"/>
      <c r="G569" s="36"/>
      <c r="H569" s="36"/>
      <c r="M569" s="37"/>
      <c r="N569" s="38"/>
      <c r="O569" s="38"/>
      <c r="P569" s="38"/>
      <c r="Q569" s="39"/>
    </row>
    <row r="570" spans="1:17" x14ac:dyDescent="0.25">
      <c r="A570" s="26" t="s">
        <v>48</v>
      </c>
      <c r="B570" s="27" t="s">
        <v>11</v>
      </c>
      <c r="C570" s="27" t="s">
        <v>12</v>
      </c>
      <c r="D570" s="28" t="s">
        <v>49</v>
      </c>
      <c r="E570" s="36"/>
      <c r="F570" s="40">
        <v>1</v>
      </c>
      <c r="G570" s="40">
        <v>631.46</v>
      </c>
      <c r="H570" s="41">
        <f>ROUND(F570*G570,2)</f>
        <v>631.46</v>
      </c>
      <c r="I570" s="32">
        <f t="shared" si="1356"/>
        <v>56.83</v>
      </c>
      <c r="J570" s="32">
        <f t="shared" ref="J570" si="1403">H570*0.06</f>
        <v>37.89</v>
      </c>
      <c r="K570" s="32">
        <f t="shared" ref="K570" si="1404">H570+I570+J570</f>
        <v>726.18</v>
      </c>
      <c r="M570" s="2"/>
      <c r="N570" s="33">
        <f t="shared" ref="N570" si="1405">M570*F570</f>
        <v>0</v>
      </c>
      <c r="O570" s="34">
        <f t="shared" si="1360"/>
        <v>0</v>
      </c>
      <c r="P570" s="35">
        <f t="shared" ref="P570" si="1406">N570*$N$2</f>
        <v>0</v>
      </c>
      <c r="Q570" s="33">
        <f t="shared" ref="Q570" si="1407">N570+O570+P570</f>
        <v>0</v>
      </c>
    </row>
    <row r="571" spans="1:17" ht="135" x14ac:dyDescent="0.25">
      <c r="A571" s="36"/>
      <c r="B571" s="36"/>
      <c r="C571" s="36"/>
      <c r="D571" s="28" t="s">
        <v>50</v>
      </c>
      <c r="E571" s="36"/>
      <c r="F571" s="36"/>
      <c r="G571" s="36"/>
      <c r="H571" s="36"/>
      <c r="M571" s="37"/>
      <c r="N571" s="38"/>
      <c r="O571" s="38"/>
      <c r="P571" s="38"/>
      <c r="Q571" s="39"/>
    </row>
    <row r="572" spans="1:17" x14ac:dyDescent="0.25">
      <c r="A572" s="26" t="s">
        <v>51</v>
      </c>
      <c r="B572" s="27" t="s">
        <v>11</v>
      </c>
      <c r="C572" s="27" t="s">
        <v>12</v>
      </c>
      <c r="D572" s="28" t="s">
        <v>52</v>
      </c>
      <c r="E572" s="36"/>
      <c r="F572" s="40">
        <v>1</v>
      </c>
      <c r="G572" s="40">
        <v>12830.48</v>
      </c>
      <c r="H572" s="41">
        <f>ROUND(F572*G572,2)</f>
        <v>12830.48</v>
      </c>
      <c r="I572" s="32">
        <f t="shared" si="1356"/>
        <v>1154.74</v>
      </c>
      <c r="J572" s="32">
        <f t="shared" ref="J572" si="1408">H572*0.06</f>
        <v>769.83</v>
      </c>
      <c r="K572" s="32">
        <f t="shared" ref="K572" si="1409">H572+I572+J572</f>
        <v>14755.05</v>
      </c>
      <c r="M572" s="2"/>
      <c r="N572" s="33">
        <f t="shared" ref="N572" si="1410">M572*F572</f>
        <v>0</v>
      </c>
      <c r="O572" s="34">
        <f t="shared" si="1360"/>
        <v>0</v>
      </c>
      <c r="P572" s="35">
        <f t="shared" ref="P572" si="1411">N572*$N$2</f>
        <v>0</v>
      </c>
      <c r="Q572" s="33">
        <f t="shared" ref="Q572" si="1412">N572+O572+P572</f>
        <v>0</v>
      </c>
    </row>
    <row r="573" spans="1:17" ht="236.25" x14ac:dyDescent="0.25">
      <c r="A573" s="36"/>
      <c r="B573" s="36"/>
      <c r="C573" s="36"/>
      <c r="D573" s="28" t="s">
        <v>53</v>
      </c>
      <c r="E573" s="36"/>
      <c r="F573" s="36"/>
      <c r="G573" s="36"/>
      <c r="H573" s="36"/>
      <c r="M573" s="37"/>
      <c r="N573" s="38"/>
      <c r="O573" s="38"/>
      <c r="P573" s="38"/>
      <c r="Q573" s="39"/>
    </row>
    <row r="574" spans="1:17" x14ac:dyDescent="0.25">
      <c r="A574" s="26" t="s">
        <v>94</v>
      </c>
      <c r="B574" s="27" t="s">
        <v>11</v>
      </c>
      <c r="C574" s="27" t="s">
        <v>12</v>
      </c>
      <c r="D574" s="28" t="s">
        <v>95</v>
      </c>
      <c r="E574" s="36"/>
      <c r="F574" s="40">
        <v>2</v>
      </c>
      <c r="G574" s="40">
        <v>847.08</v>
      </c>
      <c r="H574" s="41">
        <f>ROUND(F574*G574,2)</f>
        <v>1694.16</v>
      </c>
      <c r="I574" s="32">
        <f t="shared" si="1356"/>
        <v>152.47</v>
      </c>
      <c r="J574" s="32">
        <f t="shared" ref="J574" si="1413">H574*0.06</f>
        <v>101.65</v>
      </c>
      <c r="K574" s="32">
        <f t="shared" ref="K574" si="1414">H574+I574+J574</f>
        <v>1948.28</v>
      </c>
      <c r="M574" s="2"/>
      <c r="N574" s="33">
        <f t="shared" ref="N574" si="1415">M574*F574</f>
        <v>0</v>
      </c>
      <c r="O574" s="34">
        <f t="shared" si="1360"/>
        <v>0</v>
      </c>
      <c r="P574" s="35">
        <f t="shared" ref="P574" si="1416">N574*$N$2</f>
        <v>0</v>
      </c>
      <c r="Q574" s="33">
        <f t="shared" ref="Q574" si="1417">N574+O574+P574</f>
        <v>0</v>
      </c>
    </row>
    <row r="575" spans="1:17" ht="123.75" x14ac:dyDescent="0.25">
      <c r="A575" s="36"/>
      <c r="B575" s="36"/>
      <c r="C575" s="36"/>
      <c r="D575" s="28" t="s">
        <v>96</v>
      </c>
      <c r="E575" s="36"/>
      <c r="F575" s="36"/>
      <c r="G575" s="36"/>
      <c r="H575" s="36"/>
      <c r="M575" s="37"/>
      <c r="N575" s="38"/>
      <c r="O575" s="38"/>
      <c r="P575" s="38"/>
      <c r="Q575" s="39"/>
    </row>
    <row r="576" spans="1:17" x14ac:dyDescent="0.25">
      <c r="A576" s="26" t="s">
        <v>54</v>
      </c>
      <c r="B576" s="27" t="s">
        <v>11</v>
      </c>
      <c r="C576" s="27" t="s">
        <v>55</v>
      </c>
      <c r="D576" s="28" t="s">
        <v>56</v>
      </c>
      <c r="E576" s="36"/>
      <c r="F576" s="40">
        <v>620</v>
      </c>
      <c r="G576" s="40">
        <v>13.55</v>
      </c>
      <c r="H576" s="41">
        <f>ROUND(F576*G576,2)</f>
        <v>8401</v>
      </c>
      <c r="I576" s="32">
        <f t="shared" si="1356"/>
        <v>756.09</v>
      </c>
      <c r="J576" s="32">
        <f t="shared" ref="J576" si="1418">H576*0.06</f>
        <v>504.06</v>
      </c>
      <c r="K576" s="32">
        <f t="shared" ref="K576" si="1419">H576+I576+J576</f>
        <v>9661.15</v>
      </c>
      <c r="M576" s="2"/>
      <c r="N576" s="33">
        <f t="shared" ref="N576" si="1420">M576*F576</f>
        <v>0</v>
      </c>
      <c r="O576" s="34">
        <f t="shared" si="1360"/>
        <v>0</v>
      </c>
      <c r="P576" s="35">
        <f t="shared" ref="P576" si="1421">N576*$N$2</f>
        <v>0</v>
      </c>
      <c r="Q576" s="33">
        <f t="shared" ref="Q576" si="1422">N576+O576+P576</f>
        <v>0</v>
      </c>
    </row>
    <row r="577" spans="1:17" ht="135" x14ac:dyDescent="0.25">
      <c r="A577" s="36"/>
      <c r="B577" s="36"/>
      <c r="C577" s="36"/>
      <c r="D577" s="28" t="s">
        <v>57</v>
      </c>
      <c r="E577" s="36"/>
      <c r="F577" s="36"/>
      <c r="G577" s="36"/>
      <c r="H577" s="36"/>
      <c r="M577" s="37"/>
      <c r="N577" s="38"/>
      <c r="O577" s="38"/>
      <c r="P577" s="38"/>
      <c r="Q577" s="39"/>
    </row>
    <row r="578" spans="1:17" x14ac:dyDescent="0.25">
      <c r="A578" s="26" t="s">
        <v>58</v>
      </c>
      <c r="B578" s="27" t="s">
        <v>11</v>
      </c>
      <c r="C578" s="27" t="s">
        <v>12</v>
      </c>
      <c r="D578" s="28" t="s">
        <v>59</v>
      </c>
      <c r="E578" s="36"/>
      <c r="F578" s="40">
        <v>1</v>
      </c>
      <c r="G578" s="40">
        <v>1561.6</v>
      </c>
      <c r="H578" s="41">
        <f>ROUND(F578*G578,2)</f>
        <v>1561.6</v>
      </c>
      <c r="I578" s="32">
        <f t="shared" si="1356"/>
        <v>140.54</v>
      </c>
      <c r="J578" s="32">
        <f t="shared" ref="J578" si="1423">H578*0.06</f>
        <v>93.7</v>
      </c>
      <c r="K578" s="32">
        <f t="shared" ref="K578" si="1424">H578+I578+J578</f>
        <v>1795.84</v>
      </c>
      <c r="M578" s="2"/>
      <c r="N578" s="33">
        <f t="shared" ref="N578" si="1425">M578*F578</f>
        <v>0</v>
      </c>
      <c r="O578" s="34">
        <f t="shared" si="1360"/>
        <v>0</v>
      </c>
      <c r="P578" s="35">
        <f t="shared" ref="P578" si="1426">N578*$N$2</f>
        <v>0</v>
      </c>
      <c r="Q578" s="33">
        <f t="shared" ref="Q578" si="1427">N578+O578+P578</f>
        <v>0</v>
      </c>
    </row>
    <row r="579" spans="1:17" ht="78.75" x14ac:dyDescent="0.25">
      <c r="A579" s="36"/>
      <c r="B579" s="36"/>
      <c r="C579" s="36"/>
      <c r="D579" s="28" t="s">
        <v>60</v>
      </c>
      <c r="E579" s="36"/>
      <c r="F579" s="36"/>
      <c r="G579" s="36"/>
      <c r="H579" s="36"/>
      <c r="M579" s="37"/>
      <c r="N579" s="38"/>
      <c r="O579" s="38"/>
      <c r="P579" s="38"/>
      <c r="Q579" s="39"/>
    </row>
    <row r="580" spans="1:17" x14ac:dyDescent="0.25">
      <c r="A580" s="26" t="s">
        <v>61</v>
      </c>
      <c r="B580" s="27" t="s">
        <v>11</v>
      </c>
      <c r="C580" s="27" t="s">
        <v>55</v>
      </c>
      <c r="D580" s="28" t="s">
        <v>62</v>
      </c>
      <c r="E580" s="36"/>
      <c r="F580" s="40">
        <v>620</v>
      </c>
      <c r="G580" s="40">
        <v>4.5199999999999996</v>
      </c>
      <c r="H580" s="41">
        <f>ROUND(F580*G580,2)</f>
        <v>2802.4</v>
      </c>
      <c r="I580" s="32">
        <f t="shared" si="1356"/>
        <v>252.22</v>
      </c>
      <c r="J580" s="32">
        <f t="shared" ref="J580" si="1428">H580*0.06</f>
        <v>168.14</v>
      </c>
      <c r="K580" s="32">
        <f t="shared" ref="K580" si="1429">H580+I580+J580</f>
        <v>3222.76</v>
      </c>
      <c r="M580" s="2"/>
      <c r="N580" s="33">
        <f t="shared" ref="N580" si="1430">M580*F580</f>
        <v>0</v>
      </c>
      <c r="O580" s="34">
        <f t="shared" si="1360"/>
        <v>0</v>
      </c>
      <c r="P580" s="35">
        <f t="shared" ref="P580" si="1431">N580*$N$2</f>
        <v>0</v>
      </c>
      <c r="Q580" s="33">
        <f t="shared" ref="Q580" si="1432">N580+O580+P580</f>
        <v>0</v>
      </c>
    </row>
    <row r="581" spans="1:17" ht="67.5" x14ac:dyDescent="0.25">
      <c r="A581" s="36"/>
      <c r="B581" s="36"/>
      <c r="C581" s="36"/>
      <c r="D581" s="28" t="s">
        <v>63</v>
      </c>
      <c r="E581" s="36"/>
      <c r="F581" s="36"/>
      <c r="G581" s="36"/>
      <c r="H581" s="36"/>
      <c r="M581" s="37"/>
      <c r="N581" s="38"/>
      <c r="O581" s="38"/>
      <c r="P581" s="38"/>
      <c r="Q581" s="39"/>
    </row>
    <row r="582" spans="1:17" x14ac:dyDescent="0.25">
      <c r="A582" s="26" t="s">
        <v>64</v>
      </c>
      <c r="B582" s="27" t="s">
        <v>11</v>
      </c>
      <c r="C582" s="27" t="s">
        <v>12</v>
      </c>
      <c r="D582" s="28" t="s">
        <v>65</v>
      </c>
      <c r="E582" s="36"/>
      <c r="F582" s="40">
        <v>1</v>
      </c>
      <c r="G582" s="40">
        <v>852.8</v>
      </c>
      <c r="H582" s="41">
        <f>ROUND(F582*G582,2)</f>
        <v>852.8</v>
      </c>
      <c r="I582" s="32">
        <f t="shared" si="1356"/>
        <v>76.75</v>
      </c>
      <c r="J582" s="32">
        <f t="shared" ref="J582" si="1433">H582*0.06</f>
        <v>51.17</v>
      </c>
      <c r="K582" s="32">
        <f t="shared" ref="K582" si="1434">H582+I582+J582</f>
        <v>980.72</v>
      </c>
      <c r="M582" s="2"/>
      <c r="N582" s="33">
        <f t="shared" ref="N582" si="1435">M582*F582</f>
        <v>0</v>
      </c>
      <c r="O582" s="34">
        <f t="shared" si="1360"/>
        <v>0</v>
      </c>
      <c r="P582" s="35">
        <f t="shared" ref="P582" si="1436">N582*$N$2</f>
        <v>0</v>
      </c>
      <c r="Q582" s="33">
        <f t="shared" ref="Q582" si="1437">N582+O582+P582</f>
        <v>0</v>
      </c>
    </row>
    <row r="583" spans="1:17" ht="33.75" x14ac:dyDescent="0.25">
      <c r="A583" s="36"/>
      <c r="B583" s="36"/>
      <c r="C583" s="36"/>
      <c r="D583" s="28" t="s">
        <v>66</v>
      </c>
      <c r="E583" s="36"/>
      <c r="F583" s="36"/>
      <c r="G583" s="36"/>
      <c r="H583" s="36"/>
      <c r="M583" s="37"/>
      <c r="N583" s="38"/>
      <c r="O583" s="38"/>
      <c r="P583" s="38"/>
      <c r="Q583" s="39"/>
    </row>
    <row r="584" spans="1:17" x14ac:dyDescent="0.25">
      <c r="A584" s="26" t="s">
        <v>67</v>
      </c>
      <c r="B584" s="27" t="s">
        <v>11</v>
      </c>
      <c r="C584" s="27" t="s">
        <v>12</v>
      </c>
      <c r="D584" s="28" t="s">
        <v>68</v>
      </c>
      <c r="E584" s="36"/>
      <c r="F584" s="40">
        <v>1</v>
      </c>
      <c r="G584" s="40">
        <v>476</v>
      </c>
      <c r="H584" s="41">
        <f>ROUND(F584*G584,2)</f>
        <v>476</v>
      </c>
      <c r="I584" s="32">
        <f t="shared" si="1356"/>
        <v>42.84</v>
      </c>
      <c r="J584" s="32">
        <f t="shared" ref="J584" si="1438">H584*0.06</f>
        <v>28.56</v>
      </c>
      <c r="K584" s="32">
        <f t="shared" ref="K584" si="1439">H584+I584+J584</f>
        <v>547.4</v>
      </c>
      <c r="M584" s="2"/>
      <c r="N584" s="33">
        <f t="shared" ref="N584" si="1440">M584*F584</f>
        <v>0</v>
      </c>
      <c r="O584" s="34">
        <f t="shared" si="1360"/>
        <v>0</v>
      </c>
      <c r="P584" s="35">
        <f t="shared" ref="P584" si="1441">N584*$N$2</f>
        <v>0</v>
      </c>
      <c r="Q584" s="33">
        <f t="shared" ref="Q584" si="1442">N584+O584+P584</f>
        <v>0</v>
      </c>
    </row>
    <row r="585" spans="1:17" ht="90" x14ac:dyDescent="0.25">
      <c r="A585" s="36"/>
      <c r="B585" s="36"/>
      <c r="C585" s="36"/>
      <c r="D585" s="28" t="s">
        <v>69</v>
      </c>
      <c r="E585" s="36"/>
      <c r="F585" s="36"/>
      <c r="G585" s="36"/>
      <c r="H585" s="36"/>
      <c r="M585" s="37"/>
      <c r="N585" s="38"/>
      <c r="O585" s="38"/>
      <c r="P585" s="38"/>
      <c r="Q585" s="39"/>
    </row>
    <row r="586" spans="1:17" ht="22.5" x14ac:dyDescent="0.25">
      <c r="A586" s="26" t="s">
        <v>97</v>
      </c>
      <c r="B586" s="27" t="s">
        <v>11</v>
      </c>
      <c r="C586" s="27" t="s">
        <v>12</v>
      </c>
      <c r="D586" s="28" t="s">
        <v>98</v>
      </c>
      <c r="E586" s="36"/>
      <c r="F586" s="40">
        <v>1</v>
      </c>
      <c r="G586" s="40">
        <v>2695</v>
      </c>
      <c r="H586" s="41">
        <f>ROUND(F586*G586,2)</f>
        <v>2695</v>
      </c>
      <c r="I586" s="32">
        <f t="shared" si="1356"/>
        <v>242.55</v>
      </c>
      <c r="J586" s="32">
        <f t="shared" ref="J586" si="1443">H586*0.06</f>
        <v>161.69999999999999</v>
      </c>
      <c r="K586" s="32">
        <f t="shared" ref="K586" si="1444">H586+I586+J586</f>
        <v>3099.25</v>
      </c>
      <c r="M586" s="2"/>
      <c r="N586" s="33">
        <f t="shared" ref="N586" si="1445">M586*F586</f>
        <v>0</v>
      </c>
      <c r="O586" s="34">
        <f t="shared" si="1360"/>
        <v>0</v>
      </c>
      <c r="P586" s="35">
        <f t="shared" ref="P586" si="1446">N586*$N$2</f>
        <v>0</v>
      </c>
      <c r="Q586" s="33">
        <f t="shared" ref="Q586" si="1447">N586+O586+P586</f>
        <v>0</v>
      </c>
    </row>
    <row r="587" spans="1:17" ht="112.5" x14ac:dyDescent="0.25">
      <c r="A587" s="36"/>
      <c r="B587" s="36"/>
      <c r="C587" s="36"/>
      <c r="D587" s="28" t="s">
        <v>99</v>
      </c>
      <c r="E587" s="36"/>
      <c r="F587" s="36"/>
      <c r="G587" s="36"/>
      <c r="H587" s="36"/>
      <c r="M587" s="37"/>
      <c r="N587" s="38"/>
      <c r="O587" s="38"/>
      <c r="P587" s="38"/>
      <c r="Q587" s="39"/>
    </row>
    <row r="588" spans="1:17" x14ac:dyDescent="0.25">
      <c r="A588" s="26" t="s">
        <v>144</v>
      </c>
      <c r="B588" s="27" t="s">
        <v>11</v>
      </c>
      <c r="C588" s="27" t="s">
        <v>12</v>
      </c>
      <c r="D588" s="28" t="s">
        <v>145</v>
      </c>
      <c r="E588" s="36"/>
      <c r="F588" s="40">
        <v>1</v>
      </c>
      <c r="G588" s="40">
        <v>264</v>
      </c>
      <c r="H588" s="41">
        <f>ROUND(F588*G588,2)</f>
        <v>264</v>
      </c>
      <c r="I588" s="32">
        <f t="shared" si="1356"/>
        <v>23.76</v>
      </c>
      <c r="J588" s="32">
        <f t="shared" ref="J588:J589" si="1448">H588*0.06</f>
        <v>15.84</v>
      </c>
      <c r="K588" s="32">
        <f t="shared" ref="K588:K589" si="1449">H588+I588+J588</f>
        <v>303.60000000000002</v>
      </c>
      <c r="M588" s="2"/>
      <c r="N588" s="33">
        <f t="shared" ref="N588:N589" si="1450">M588*F588</f>
        <v>0</v>
      </c>
      <c r="O588" s="34">
        <f t="shared" si="1360"/>
        <v>0</v>
      </c>
      <c r="P588" s="35">
        <f t="shared" ref="P588:P589" si="1451">N588*$N$2</f>
        <v>0</v>
      </c>
      <c r="Q588" s="33">
        <f t="shared" ref="Q588:Q589" si="1452">N588+O588+P588</f>
        <v>0</v>
      </c>
    </row>
    <row r="589" spans="1:17" x14ac:dyDescent="0.25">
      <c r="A589" s="26" t="s">
        <v>70</v>
      </c>
      <c r="B589" s="27" t="s">
        <v>11</v>
      </c>
      <c r="C589" s="27" t="s">
        <v>71</v>
      </c>
      <c r="D589" s="28" t="s">
        <v>72</v>
      </c>
      <c r="E589" s="36"/>
      <c r="F589" s="40">
        <v>16</v>
      </c>
      <c r="G589" s="40">
        <v>44</v>
      </c>
      <c r="H589" s="41">
        <f>ROUND(F589*G589,2)</f>
        <v>704</v>
      </c>
      <c r="I589" s="32">
        <f t="shared" si="1356"/>
        <v>63.36</v>
      </c>
      <c r="J589" s="32">
        <f t="shared" si="1448"/>
        <v>42.24</v>
      </c>
      <c r="K589" s="32">
        <f t="shared" si="1449"/>
        <v>809.6</v>
      </c>
      <c r="M589" s="2"/>
      <c r="N589" s="33">
        <f t="shared" si="1450"/>
        <v>0</v>
      </c>
      <c r="O589" s="34">
        <f t="shared" si="1360"/>
        <v>0</v>
      </c>
      <c r="P589" s="35">
        <f t="shared" si="1451"/>
        <v>0</v>
      </c>
      <c r="Q589" s="33">
        <f t="shared" si="1452"/>
        <v>0</v>
      </c>
    </row>
    <row r="590" spans="1:17" x14ac:dyDescent="0.25">
      <c r="A590" s="36"/>
      <c r="B590" s="36"/>
      <c r="C590" s="36"/>
      <c r="D590" s="43"/>
      <c r="E590" s="44" t="s">
        <v>146</v>
      </c>
      <c r="F590" s="45"/>
      <c r="G590" s="46"/>
      <c r="H590" s="46">
        <f>SUM(H533:H589)</f>
        <v>84002.25</v>
      </c>
      <c r="K590" s="46">
        <f>SUM(K533:K589)</f>
        <v>96602.559999999998</v>
      </c>
      <c r="N590" s="42">
        <f>SUM(N533:N589)</f>
        <v>0</v>
      </c>
      <c r="Q590" s="42">
        <f>SUM(Q533:Q589)</f>
        <v>0</v>
      </c>
    </row>
    <row r="591" spans="1:17" ht="0.95" customHeight="1" x14ac:dyDescent="0.25">
      <c r="A591" s="47"/>
      <c r="B591" s="47"/>
      <c r="C591" s="47"/>
      <c r="D591" s="48"/>
      <c r="E591" s="47"/>
      <c r="F591" s="47"/>
      <c r="G591" s="47"/>
      <c r="H591" s="47"/>
    </row>
    <row r="592" spans="1:17" x14ac:dyDescent="0.25">
      <c r="A592" s="18" t="s">
        <v>147</v>
      </c>
      <c r="B592" s="18" t="s">
        <v>7</v>
      </c>
      <c r="C592" s="18" t="s">
        <v>8</v>
      </c>
      <c r="D592" s="19" t="s">
        <v>148</v>
      </c>
      <c r="E592" s="20"/>
      <c r="F592" s="22"/>
      <c r="G592" s="22"/>
      <c r="H592" s="22"/>
      <c r="I592" s="22"/>
      <c r="J592" s="22"/>
      <c r="K592" s="22"/>
    </row>
    <row r="593" spans="1:17" x14ac:dyDescent="0.25">
      <c r="A593" s="26" t="s">
        <v>10</v>
      </c>
      <c r="B593" s="27" t="s">
        <v>11</v>
      </c>
      <c r="C593" s="27" t="s">
        <v>12</v>
      </c>
      <c r="D593" s="28" t="s">
        <v>13</v>
      </c>
      <c r="E593" s="36"/>
      <c r="F593" s="40">
        <v>14</v>
      </c>
      <c r="G593" s="40">
        <v>208.68</v>
      </c>
      <c r="H593" s="41">
        <f>ROUND(F593*G593,2)</f>
        <v>2921.52</v>
      </c>
      <c r="I593" s="32">
        <f t="shared" ref="I593:I605" si="1453">0.09*H593</f>
        <v>262.94</v>
      </c>
      <c r="J593" s="32">
        <f t="shared" ref="J593" si="1454">H593*0.06</f>
        <v>175.29</v>
      </c>
      <c r="K593" s="32">
        <f t="shared" ref="K593" si="1455">H593+I593+J593</f>
        <v>3359.75</v>
      </c>
      <c r="M593" s="2"/>
      <c r="N593" s="33">
        <f t="shared" ref="N593" si="1456">M593*F593</f>
        <v>0</v>
      </c>
      <c r="O593" s="34">
        <f t="shared" ref="O593:O634" si="1457">N593*$N$1</f>
        <v>0</v>
      </c>
      <c r="P593" s="35">
        <f t="shared" ref="P593" si="1458">N593*$N$2</f>
        <v>0</v>
      </c>
      <c r="Q593" s="33">
        <f t="shared" ref="Q593" si="1459">N593+O593+P593</f>
        <v>0</v>
      </c>
    </row>
    <row r="594" spans="1:17" ht="90" x14ac:dyDescent="0.25">
      <c r="A594" s="36"/>
      <c r="B594" s="36"/>
      <c r="C594" s="36"/>
      <c r="D594" s="28" t="s">
        <v>14</v>
      </c>
      <c r="E594" s="36"/>
      <c r="F594" s="36"/>
      <c r="G594" s="36"/>
      <c r="H594" s="36"/>
      <c r="M594" s="37"/>
      <c r="N594" s="38"/>
      <c r="O594" s="38"/>
      <c r="P594" s="38"/>
      <c r="Q594" s="39"/>
    </row>
    <row r="595" spans="1:17" x14ac:dyDescent="0.25">
      <c r="A595" s="26" t="s">
        <v>15</v>
      </c>
      <c r="B595" s="27" t="s">
        <v>11</v>
      </c>
      <c r="C595" s="27" t="s">
        <v>12</v>
      </c>
      <c r="D595" s="28" t="s">
        <v>16</v>
      </c>
      <c r="E595" s="36"/>
      <c r="F595" s="40">
        <v>1</v>
      </c>
      <c r="G595" s="40">
        <v>1598.9</v>
      </c>
      <c r="H595" s="41">
        <f>ROUND(F595*G595,2)</f>
        <v>1598.9</v>
      </c>
      <c r="I595" s="32">
        <f t="shared" si="1453"/>
        <v>143.9</v>
      </c>
      <c r="J595" s="32">
        <f t="shared" ref="J595" si="1460">H595*0.06</f>
        <v>95.93</v>
      </c>
      <c r="K595" s="32">
        <f t="shared" ref="K595" si="1461">H595+I595+J595</f>
        <v>1838.73</v>
      </c>
      <c r="M595" s="2"/>
      <c r="N595" s="33">
        <f t="shared" ref="N595" si="1462">M595*F595</f>
        <v>0</v>
      </c>
      <c r="O595" s="34">
        <f t="shared" si="1457"/>
        <v>0</v>
      </c>
      <c r="P595" s="35">
        <f t="shared" ref="P595" si="1463">N595*$N$2</f>
        <v>0</v>
      </c>
      <c r="Q595" s="33">
        <f t="shared" ref="Q595" si="1464">N595+O595+P595</f>
        <v>0</v>
      </c>
    </row>
    <row r="596" spans="1:17" ht="202.5" x14ac:dyDescent="0.25">
      <c r="A596" s="36"/>
      <c r="B596" s="36"/>
      <c r="C596" s="36"/>
      <c r="D596" s="28" t="s">
        <v>17</v>
      </c>
      <c r="E596" s="36"/>
      <c r="F596" s="36"/>
      <c r="G596" s="36"/>
      <c r="H596" s="36"/>
      <c r="M596" s="37"/>
      <c r="N596" s="38"/>
      <c r="O596" s="38"/>
      <c r="P596" s="38"/>
      <c r="Q596" s="39"/>
    </row>
    <row r="597" spans="1:17" x14ac:dyDescent="0.25">
      <c r="A597" s="26" t="s">
        <v>18</v>
      </c>
      <c r="B597" s="27" t="s">
        <v>11</v>
      </c>
      <c r="C597" s="27" t="s">
        <v>12</v>
      </c>
      <c r="D597" s="28" t="s">
        <v>19</v>
      </c>
      <c r="E597" s="36"/>
      <c r="F597" s="40">
        <v>1</v>
      </c>
      <c r="G597" s="40">
        <v>760.78</v>
      </c>
      <c r="H597" s="41">
        <f>ROUND(F597*G597,2)</f>
        <v>760.78</v>
      </c>
      <c r="I597" s="32">
        <f t="shared" si="1453"/>
        <v>68.47</v>
      </c>
      <c r="J597" s="32">
        <f t="shared" ref="J597" si="1465">H597*0.06</f>
        <v>45.65</v>
      </c>
      <c r="K597" s="32">
        <f t="shared" ref="K597" si="1466">H597+I597+J597</f>
        <v>874.9</v>
      </c>
      <c r="M597" s="2"/>
      <c r="N597" s="33">
        <f t="shared" ref="N597" si="1467">M597*F597</f>
        <v>0</v>
      </c>
      <c r="O597" s="34">
        <f t="shared" si="1457"/>
        <v>0</v>
      </c>
      <c r="P597" s="35">
        <f t="shared" ref="P597" si="1468">N597*$N$2</f>
        <v>0</v>
      </c>
      <c r="Q597" s="33">
        <f t="shared" ref="Q597" si="1469">N597+O597+P597</f>
        <v>0</v>
      </c>
    </row>
    <row r="598" spans="1:17" ht="101.25" x14ac:dyDescent="0.25">
      <c r="A598" s="36"/>
      <c r="B598" s="36"/>
      <c r="C598" s="36"/>
      <c r="D598" s="28" t="s">
        <v>20</v>
      </c>
      <c r="E598" s="36"/>
      <c r="F598" s="36"/>
      <c r="G598" s="36"/>
      <c r="H598" s="36"/>
      <c r="M598" s="37"/>
      <c r="N598" s="38"/>
      <c r="O598" s="38"/>
      <c r="P598" s="38"/>
      <c r="Q598" s="39"/>
    </row>
    <row r="599" spans="1:17" x14ac:dyDescent="0.25">
      <c r="A599" s="26" t="s">
        <v>24</v>
      </c>
      <c r="B599" s="27" t="s">
        <v>11</v>
      </c>
      <c r="C599" s="27" t="s">
        <v>12</v>
      </c>
      <c r="D599" s="28" t="s">
        <v>25</v>
      </c>
      <c r="E599" s="36"/>
      <c r="F599" s="40">
        <v>1</v>
      </c>
      <c r="G599" s="40">
        <v>650.78</v>
      </c>
      <c r="H599" s="41">
        <f>ROUND(F599*G599,2)</f>
        <v>650.78</v>
      </c>
      <c r="I599" s="32">
        <f t="shared" si="1453"/>
        <v>58.57</v>
      </c>
      <c r="J599" s="32">
        <f t="shared" ref="J599" si="1470">H599*0.06</f>
        <v>39.049999999999997</v>
      </c>
      <c r="K599" s="32">
        <f t="shared" ref="K599" si="1471">H599+I599+J599</f>
        <v>748.4</v>
      </c>
      <c r="M599" s="2"/>
      <c r="N599" s="33">
        <f t="shared" ref="N599" si="1472">M599*F599</f>
        <v>0</v>
      </c>
      <c r="O599" s="34">
        <f t="shared" si="1457"/>
        <v>0</v>
      </c>
      <c r="P599" s="35">
        <f t="shared" ref="P599" si="1473">N599*$N$2</f>
        <v>0</v>
      </c>
      <c r="Q599" s="33">
        <f t="shared" ref="Q599" si="1474">N599+O599+P599</f>
        <v>0</v>
      </c>
    </row>
    <row r="600" spans="1:17" ht="45" x14ac:dyDescent="0.25">
      <c r="A600" s="36"/>
      <c r="B600" s="36"/>
      <c r="C600" s="36"/>
      <c r="D600" s="28" t="s">
        <v>26</v>
      </c>
      <c r="E600" s="36"/>
      <c r="F600" s="36"/>
      <c r="G600" s="36"/>
      <c r="H600" s="36"/>
      <c r="M600" s="37"/>
      <c r="N600" s="38"/>
      <c r="O600" s="38"/>
      <c r="P600" s="38"/>
      <c r="Q600" s="39"/>
    </row>
    <row r="601" spans="1:17" ht="22.5" x14ac:dyDescent="0.25">
      <c r="A601" s="26" t="s">
        <v>140</v>
      </c>
      <c r="B601" s="27" t="s">
        <v>11</v>
      </c>
      <c r="C601" s="27" t="s">
        <v>141</v>
      </c>
      <c r="D601" s="28" t="s">
        <v>142</v>
      </c>
      <c r="E601" s="36"/>
      <c r="F601" s="40">
        <v>45</v>
      </c>
      <c r="G601" s="40">
        <v>36.19</v>
      </c>
      <c r="H601" s="41">
        <f>ROUND(F601*G601,2)</f>
        <v>1628.55</v>
      </c>
      <c r="I601" s="32">
        <f t="shared" si="1453"/>
        <v>146.57</v>
      </c>
      <c r="J601" s="32">
        <f t="shared" ref="J601" si="1475">H601*0.06</f>
        <v>97.71</v>
      </c>
      <c r="K601" s="32">
        <f t="shared" ref="K601" si="1476">H601+I601+J601</f>
        <v>1872.83</v>
      </c>
      <c r="M601" s="2"/>
      <c r="N601" s="33">
        <f t="shared" ref="N601" si="1477">M601*F601</f>
        <v>0</v>
      </c>
      <c r="O601" s="34">
        <f t="shared" si="1457"/>
        <v>0</v>
      </c>
      <c r="P601" s="35">
        <f t="shared" ref="P601" si="1478">N601*$N$2</f>
        <v>0</v>
      </c>
      <c r="Q601" s="33">
        <f t="shared" ref="Q601" si="1479">N601+O601+P601</f>
        <v>0</v>
      </c>
    </row>
    <row r="602" spans="1:17" ht="90" x14ac:dyDescent="0.25">
      <c r="A602" s="36"/>
      <c r="B602" s="36"/>
      <c r="C602" s="36"/>
      <c r="D602" s="28" t="s">
        <v>143</v>
      </c>
      <c r="E602" s="36"/>
      <c r="F602" s="36"/>
      <c r="G602" s="36"/>
      <c r="H602" s="36"/>
      <c r="M602" s="37"/>
      <c r="N602" s="38"/>
      <c r="O602" s="38"/>
      <c r="P602" s="38"/>
      <c r="Q602" s="39"/>
    </row>
    <row r="603" spans="1:17" ht="22.5" x14ac:dyDescent="0.25">
      <c r="A603" s="26" t="s">
        <v>27</v>
      </c>
      <c r="B603" s="27" t="s">
        <v>11</v>
      </c>
      <c r="C603" s="27" t="s">
        <v>12</v>
      </c>
      <c r="D603" s="28" t="s">
        <v>28</v>
      </c>
      <c r="E603" s="36"/>
      <c r="F603" s="40">
        <v>2</v>
      </c>
      <c r="G603" s="40">
        <v>1935.46</v>
      </c>
      <c r="H603" s="41">
        <f>ROUND(F603*G603,2)</f>
        <v>3870.92</v>
      </c>
      <c r="I603" s="32">
        <f t="shared" si="1453"/>
        <v>348.38</v>
      </c>
      <c r="J603" s="32">
        <f t="shared" ref="J603" si="1480">H603*0.06</f>
        <v>232.26</v>
      </c>
      <c r="K603" s="32">
        <f t="shared" ref="K603" si="1481">H603+I603+J603</f>
        <v>4451.5600000000004</v>
      </c>
      <c r="M603" s="2"/>
      <c r="N603" s="33">
        <f t="shared" ref="N603" si="1482">M603*F603</f>
        <v>0</v>
      </c>
      <c r="O603" s="34">
        <f t="shared" si="1457"/>
        <v>0</v>
      </c>
      <c r="P603" s="35">
        <f t="shared" ref="P603" si="1483">N603*$N$2</f>
        <v>0</v>
      </c>
      <c r="Q603" s="33">
        <f t="shared" ref="Q603" si="1484">N603+O603+P603</f>
        <v>0</v>
      </c>
    </row>
    <row r="604" spans="1:17" ht="101.25" x14ac:dyDescent="0.25">
      <c r="A604" s="36"/>
      <c r="B604" s="36"/>
      <c r="C604" s="36"/>
      <c r="D604" s="28" t="s">
        <v>29</v>
      </c>
      <c r="E604" s="36"/>
      <c r="F604" s="36"/>
      <c r="G604" s="36"/>
      <c r="H604" s="36"/>
      <c r="M604" s="37"/>
      <c r="N604" s="38"/>
      <c r="O604" s="38"/>
      <c r="P604" s="38"/>
      <c r="Q604" s="39"/>
    </row>
    <row r="605" spans="1:17" x14ac:dyDescent="0.25">
      <c r="A605" s="26" t="s">
        <v>149</v>
      </c>
      <c r="B605" s="27" t="s">
        <v>11</v>
      </c>
      <c r="C605" s="27" t="s">
        <v>12</v>
      </c>
      <c r="D605" s="28" t="s">
        <v>150</v>
      </c>
      <c r="E605" s="36"/>
      <c r="F605" s="40">
        <v>3</v>
      </c>
      <c r="G605" s="40">
        <v>502.78</v>
      </c>
      <c r="H605" s="41">
        <f>ROUND(F605*G605,2)</f>
        <v>1508.34</v>
      </c>
      <c r="I605" s="32">
        <f t="shared" si="1453"/>
        <v>135.75</v>
      </c>
      <c r="J605" s="32">
        <f t="shared" ref="J605" si="1485">H605*0.06</f>
        <v>90.5</v>
      </c>
      <c r="K605" s="32">
        <f t="shared" ref="K605" si="1486">H605+I605+J605</f>
        <v>1734.59</v>
      </c>
      <c r="M605" s="2"/>
      <c r="N605" s="33">
        <f t="shared" ref="N605" si="1487">M605*F605</f>
        <v>0</v>
      </c>
      <c r="O605" s="34">
        <f t="shared" si="1457"/>
        <v>0</v>
      </c>
      <c r="P605" s="35">
        <f t="shared" ref="P605" si="1488">N605*$N$2</f>
        <v>0</v>
      </c>
      <c r="Q605" s="33">
        <f t="shared" ref="Q605" si="1489">N605+O605+P605</f>
        <v>0</v>
      </c>
    </row>
    <row r="606" spans="1:17" ht="22.5" x14ac:dyDescent="0.25">
      <c r="A606" s="36"/>
      <c r="B606" s="36"/>
      <c r="C606" s="36"/>
      <c r="D606" s="28" t="s">
        <v>151</v>
      </c>
      <c r="E606" s="36"/>
      <c r="F606" s="36"/>
      <c r="G606" s="36"/>
      <c r="H606" s="36"/>
      <c r="M606" s="37"/>
      <c r="N606" s="38"/>
      <c r="O606" s="38"/>
      <c r="P606" s="38"/>
      <c r="Q606" s="39"/>
    </row>
    <row r="607" spans="1:17" x14ac:dyDescent="0.25">
      <c r="A607" s="26" t="s">
        <v>152</v>
      </c>
      <c r="B607" s="27" t="s">
        <v>11</v>
      </c>
      <c r="C607" s="27" t="s">
        <v>12</v>
      </c>
      <c r="D607" s="28" t="s">
        <v>153</v>
      </c>
      <c r="E607" s="36"/>
      <c r="F607" s="40">
        <v>1</v>
      </c>
      <c r="G607" s="40">
        <v>974</v>
      </c>
      <c r="H607" s="41">
        <f>ROUND(F607*G607,2)</f>
        <v>974</v>
      </c>
      <c r="I607" s="32">
        <f t="shared" ref="I607:I608" si="1490">0.09*H607</f>
        <v>87.66</v>
      </c>
      <c r="J607" s="32">
        <f t="shared" ref="J607" si="1491">H607*0.06</f>
        <v>58.44</v>
      </c>
      <c r="K607" s="32">
        <f t="shared" ref="K607" si="1492">H607+I607+J607</f>
        <v>1120.0999999999999</v>
      </c>
      <c r="M607" s="2"/>
      <c r="N607" s="33">
        <f t="shared" ref="N607:N608" si="1493">M607*F607</f>
        <v>0</v>
      </c>
      <c r="O607" s="34">
        <f t="shared" si="1457"/>
        <v>0</v>
      </c>
      <c r="P607" s="35">
        <f t="shared" ref="P607:P608" si="1494">N607*$N$2</f>
        <v>0</v>
      </c>
      <c r="Q607" s="33">
        <f t="shared" ref="Q607:Q608" si="1495">N607+O607+P607</f>
        <v>0</v>
      </c>
    </row>
    <row r="608" spans="1:17" x14ac:dyDescent="0.25">
      <c r="A608" s="26" t="s">
        <v>30</v>
      </c>
      <c r="B608" s="27" t="s">
        <v>11</v>
      </c>
      <c r="C608" s="27" t="s">
        <v>12</v>
      </c>
      <c r="D608" s="28" t="s">
        <v>31</v>
      </c>
      <c r="E608" s="36"/>
      <c r="F608" s="40">
        <v>1</v>
      </c>
      <c r="G608" s="40">
        <v>349.34</v>
      </c>
      <c r="H608" s="41">
        <f>ROUND(F608*G608,2)</f>
        <v>349.34</v>
      </c>
      <c r="I608" s="32">
        <f t="shared" si="1490"/>
        <v>31.44</v>
      </c>
      <c r="J608" s="32">
        <f t="shared" ref="J608" si="1496">H608*0.06</f>
        <v>20.96</v>
      </c>
      <c r="K608" s="32">
        <f t="shared" ref="K608" si="1497">H608+I608+J608</f>
        <v>401.74</v>
      </c>
      <c r="M608" s="2"/>
      <c r="N608" s="33">
        <f t="shared" si="1493"/>
        <v>0</v>
      </c>
      <c r="O608" s="34">
        <f t="shared" si="1457"/>
        <v>0</v>
      </c>
      <c r="P608" s="35">
        <f t="shared" si="1494"/>
        <v>0</v>
      </c>
      <c r="Q608" s="33">
        <f t="shared" si="1495"/>
        <v>0</v>
      </c>
    </row>
    <row r="609" spans="1:17" ht="78.75" x14ac:dyDescent="0.25">
      <c r="A609" s="36"/>
      <c r="B609" s="36"/>
      <c r="C609" s="36"/>
      <c r="D609" s="28" t="s">
        <v>32</v>
      </c>
      <c r="E609" s="36"/>
      <c r="F609" s="36"/>
      <c r="G609" s="36"/>
      <c r="H609" s="36"/>
      <c r="M609" s="37"/>
      <c r="N609" s="38"/>
      <c r="O609" s="38"/>
      <c r="P609" s="38"/>
      <c r="Q609" s="39"/>
    </row>
    <row r="610" spans="1:17" ht="22.5" x14ac:dyDescent="0.25">
      <c r="A610" s="26" t="s">
        <v>33</v>
      </c>
      <c r="B610" s="27" t="s">
        <v>11</v>
      </c>
      <c r="C610" s="27" t="s">
        <v>12</v>
      </c>
      <c r="D610" s="28" t="s">
        <v>34</v>
      </c>
      <c r="E610" s="36"/>
      <c r="F610" s="40">
        <v>2</v>
      </c>
      <c r="G610" s="40">
        <v>662.4</v>
      </c>
      <c r="H610" s="41">
        <f>ROUND(F610*G610,2)</f>
        <v>1324.8</v>
      </c>
      <c r="I610" s="32">
        <f t="shared" ref="I610:I630" si="1498">0.09*H610</f>
        <v>119.23</v>
      </c>
      <c r="J610" s="32">
        <f t="shared" ref="J610" si="1499">H610*0.06</f>
        <v>79.489999999999995</v>
      </c>
      <c r="K610" s="32">
        <f t="shared" ref="K610" si="1500">H610+I610+J610</f>
        <v>1523.52</v>
      </c>
      <c r="M610" s="2"/>
      <c r="N610" s="33">
        <f t="shared" ref="N610" si="1501">M610*F610</f>
        <v>0</v>
      </c>
      <c r="O610" s="34">
        <f t="shared" si="1457"/>
        <v>0</v>
      </c>
      <c r="P610" s="35">
        <f t="shared" ref="P610" si="1502">N610*$N$2</f>
        <v>0</v>
      </c>
      <c r="Q610" s="33">
        <f t="shared" ref="Q610" si="1503">N610+O610+P610</f>
        <v>0</v>
      </c>
    </row>
    <row r="611" spans="1:17" ht="146.25" x14ac:dyDescent="0.25">
      <c r="A611" s="36"/>
      <c r="B611" s="36"/>
      <c r="C611" s="36"/>
      <c r="D611" s="28" t="s">
        <v>35</v>
      </c>
      <c r="E611" s="36"/>
      <c r="F611" s="36"/>
      <c r="G611" s="36"/>
      <c r="H611" s="36"/>
      <c r="M611" s="37"/>
      <c r="N611" s="38"/>
      <c r="O611" s="38"/>
      <c r="P611" s="38"/>
      <c r="Q611" s="39"/>
    </row>
    <row r="612" spans="1:17" ht="22.5" x14ac:dyDescent="0.25">
      <c r="A612" s="26" t="s">
        <v>36</v>
      </c>
      <c r="B612" s="27" t="s">
        <v>11</v>
      </c>
      <c r="C612" s="27" t="s">
        <v>12</v>
      </c>
      <c r="D612" s="28" t="s">
        <v>37</v>
      </c>
      <c r="E612" s="36"/>
      <c r="F612" s="40">
        <v>5</v>
      </c>
      <c r="G612" s="40">
        <v>159.03</v>
      </c>
      <c r="H612" s="41">
        <f>ROUND(F612*G612,2)</f>
        <v>795.15</v>
      </c>
      <c r="I612" s="32">
        <f t="shared" si="1498"/>
        <v>71.56</v>
      </c>
      <c r="J612" s="32">
        <f t="shared" ref="J612" si="1504">H612*0.06</f>
        <v>47.71</v>
      </c>
      <c r="K612" s="32">
        <f t="shared" ref="K612" si="1505">H612+I612+J612</f>
        <v>914.42</v>
      </c>
      <c r="M612" s="2"/>
      <c r="N612" s="33">
        <f t="shared" ref="N612" si="1506">M612*F612</f>
        <v>0</v>
      </c>
      <c r="O612" s="34">
        <f t="shared" si="1457"/>
        <v>0</v>
      </c>
      <c r="P612" s="35">
        <f t="shared" ref="P612" si="1507">N612*$N$2</f>
        <v>0</v>
      </c>
      <c r="Q612" s="33">
        <f t="shared" ref="Q612" si="1508">N612+O612+P612</f>
        <v>0</v>
      </c>
    </row>
    <row r="613" spans="1:17" ht="56.25" x14ac:dyDescent="0.25">
      <c r="A613" s="36"/>
      <c r="B613" s="36"/>
      <c r="C613" s="36"/>
      <c r="D613" s="28" t="s">
        <v>38</v>
      </c>
      <c r="E613" s="36"/>
      <c r="F613" s="36"/>
      <c r="G613" s="36"/>
      <c r="H613" s="36"/>
      <c r="M613" s="37"/>
      <c r="N613" s="38"/>
      <c r="O613" s="38"/>
      <c r="P613" s="38"/>
      <c r="Q613" s="39"/>
    </row>
    <row r="614" spans="1:17" x14ac:dyDescent="0.25">
      <c r="A614" s="26" t="s">
        <v>39</v>
      </c>
      <c r="B614" s="27" t="s">
        <v>11</v>
      </c>
      <c r="C614" s="27" t="s">
        <v>12</v>
      </c>
      <c r="D614" s="28" t="s">
        <v>40</v>
      </c>
      <c r="E614" s="36"/>
      <c r="F614" s="40">
        <v>8</v>
      </c>
      <c r="G614" s="40">
        <v>161.30000000000001</v>
      </c>
      <c r="H614" s="41">
        <f>ROUND(F614*G614,2)</f>
        <v>1290.4000000000001</v>
      </c>
      <c r="I614" s="32">
        <f t="shared" si="1498"/>
        <v>116.14</v>
      </c>
      <c r="J614" s="32">
        <f t="shared" ref="J614" si="1509">H614*0.06</f>
        <v>77.42</v>
      </c>
      <c r="K614" s="32">
        <f t="shared" ref="K614" si="1510">H614+I614+J614</f>
        <v>1483.96</v>
      </c>
      <c r="M614" s="2"/>
      <c r="N614" s="33">
        <f t="shared" ref="N614" si="1511">M614*F614</f>
        <v>0</v>
      </c>
      <c r="O614" s="34">
        <f t="shared" si="1457"/>
        <v>0</v>
      </c>
      <c r="P614" s="35">
        <f t="shared" ref="P614" si="1512">N614*$N$2</f>
        <v>0</v>
      </c>
      <c r="Q614" s="33">
        <f t="shared" ref="Q614" si="1513">N614+O614+P614</f>
        <v>0</v>
      </c>
    </row>
    <row r="615" spans="1:17" ht="90" x14ac:dyDescent="0.25">
      <c r="A615" s="36"/>
      <c r="B615" s="36"/>
      <c r="C615" s="36"/>
      <c r="D615" s="28" t="s">
        <v>41</v>
      </c>
      <c r="E615" s="36"/>
      <c r="F615" s="36"/>
      <c r="G615" s="36"/>
      <c r="H615" s="36"/>
      <c r="M615" s="37"/>
      <c r="N615" s="38"/>
      <c r="O615" s="38"/>
      <c r="P615" s="38"/>
      <c r="Q615" s="39"/>
    </row>
    <row r="616" spans="1:17" x14ac:dyDescent="0.25">
      <c r="A616" s="26" t="s">
        <v>42</v>
      </c>
      <c r="B616" s="27" t="s">
        <v>11</v>
      </c>
      <c r="C616" s="27" t="s">
        <v>12</v>
      </c>
      <c r="D616" s="28" t="s">
        <v>43</v>
      </c>
      <c r="E616" s="36"/>
      <c r="F616" s="40">
        <v>3</v>
      </c>
      <c r="G616" s="40">
        <v>182.02</v>
      </c>
      <c r="H616" s="41">
        <f>ROUND(F616*G616,2)</f>
        <v>546.05999999999995</v>
      </c>
      <c r="I616" s="32">
        <f t="shared" si="1498"/>
        <v>49.15</v>
      </c>
      <c r="J616" s="32">
        <f t="shared" ref="J616" si="1514">H616*0.06</f>
        <v>32.76</v>
      </c>
      <c r="K616" s="32">
        <f t="shared" ref="K616" si="1515">H616+I616+J616</f>
        <v>627.97</v>
      </c>
      <c r="M616" s="2"/>
      <c r="N616" s="33">
        <f t="shared" ref="N616" si="1516">M616*F616</f>
        <v>0</v>
      </c>
      <c r="O616" s="34">
        <f t="shared" si="1457"/>
        <v>0</v>
      </c>
      <c r="P616" s="35">
        <f t="shared" ref="P616" si="1517">N616*$N$2</f>
        <v>0</v>
      </c>
      <c r="Q616" s="33">
        <f t="shared" ref="Q616" si="1518">N616+O616+P616</f>
        <v>0</v>
      </c>
    </row>
    <row r="617" spans="1:17" ht="101.25" x14ac:dyDescent="0.25">
      <c r="A617" s="36"/>
      <c r="B617" s="36"/>
      <c r="C617" s="36"/>
      <c r="D617" s="28" t="s">
        <v>44</v>
      </c>
      <c r="E617" s="36"/>
      <c r="F617" s="36"/>
      <c r="G617" s="36"/>
      <c r="H617" s="36"/>
      <c r="M617" s="37"/>
      <c r="N617" s="38"/>
      <c r="O617" s="38"/>
      <c r="P617" s="38"/>
      <c r="Q617" s="39"/>
    </row>
    <row r="618" spans="1:17" ht="22.5" x14ac:dyDescent="0.25">
      <c r="A618" s="26" t="s">
        <v>45</v>
      </c>
      <c r="B618" s="27" t="s">
        <v>11</v>
      </c>
      <c r="C618" s="27" t="s">
        <v>12</v>
      </c>
      <c r="D618" s="28" t="s">
        <v>46</v>
      </c>
      <c r="E618" s="36"/>
      <c r="F618" s="40">
        <v>1</v>
      </c>
      <c r="G618" s="40">
        <v>930.38</v>
      </c>
      <c r="H618" s="41">
        <f>ROUND(F618*G618,2)</f>
        <v>930.38</v>
      </c>
      <c r="I618" s="32">
        <f t="shared" si="1498"/>
        <v>83.73</v>
      </c>
      <c r="J618" s="32">
        <f t="shared" ref="J618" si="1519">H618*0.06</f>
        <v>55.82</v>
      </c>
      <c r="K618" s="32">
        <f t="shared" ref="K618" si="1520">H618+I618+J618</f>
        <v>1069.93</v>
      </c>
      <c r="M618" s="2"/>
      <c r="N618" s="33">
        <f t="shared" ref="N618" si="1521">M618*F618</f>
        <v>0</v>
      </c>
      <c r="O618" s="34">
        <f t="shared" si="1457"/>
        <v>0</v>
      </c>
      <c r="P618" s="35">
        <f t="shared" ref="P618" si="1522">N618*$N$2</f>
        <v>0</v>
      </c>
      <c r="Q618" s="33">
        <f t="shared" ref="Q618" si="1523">N618+O618+P618</f>
        <v>0</v>
      </c>
    </row>
    <row r="619" spans="1:17" ht="67.5" x14ac:dyDescent="0.25">
      <c r="A619" s="36"/>
      <c r="B619" s="36"/>
      <c r="C619" s="36"/>
      <c r="D619" s="28" t="s">
        <v>47</v>
      </c>
      <c r="E619" s="36"/>
      <c r="F619" s="36"/>
      <c r="G619" s="36"/>
      <c r="H619" s="36"/>
      <c r="M619" s="37"/>
      <c r="N619" s="38"/>
      <c r="O619" s="38"/>
      <c r="P619" s="38"/>
      <c r="Q619" s="39"/>
    </row>
    <row r="620" spans="1:17" x14ac:dyDescent="0.25">
      <c r="A620" s="26" t="s">
        <v>48</v>
      </c>
      <c r="B620" s="27" t="s">
        <v>11</v>
      </c>
      <c r="C620" s="27" t="s">
        <v>12</v>
      </c>
      <c r="D620" s="28" t="s">
        <v>49</v>
      </c>
      <c r="E620" s="36"/>
      <c r="F620" s="40">
        <v>1</v>
      </c>
      <c r="G620" s="40">
        <v>631.46</v>
      </c>
      <c r="H620" s="41">
        <f>ROUND(F620*G620,2)</f>
        <v>631.46</v>
      </c>
      <c r="I620" s="32">
        <f t="shared" si="1498"/>
        <v>56.83</v>
      </c>
      <c r="J620" s="32">
        <f t="shared" ref="J620" si="1524">H620*0.06</f>
        <v>37.89</v>
      </c>
      <c r="K620" s="32">
        <f t="shared" ref="K620" si="1525">H620+I620+J620</f>
        <v>726.18</v>
      </c>
      <c r="M620" s="2"/>
      <c r="N620" s="33">
        <f t="shared" ref="N620" si="1526">M620*F620</f>
        <v>0</v>
      </c>
      <c r="O620" s="34">
        <f t="shared" si="1457"/>
        <v>0</v>
      </c>
      <c r="P620" s="35">
        <f t="shared" ref="P620" si="1527">N620*$N$2</f>
        <v>0</v>
      </c>
      <c r="Q620" s="33">
        <f t="shared" ref="Q620" si="1528">N620+O620+P620</f>
        <v>0</v>
      </c>
    </row>
    <row r="621" spans="1:17" ht="135" x14ac:dyDescent="0.25">
      <c r="A621" s="36"/>
      <c r="B621" s="36"/>
      <c r="C621" s="36"/>
      <c r="D621" s="28" t="s">
        <v>50</v>
      </c>
      <c r="E621" s="36"/>
      <c r="F621" s="36"/>
      <c r="G621" s="36"/>
      <c r="H621" s="36"/>
      <c r="M621" s="37"/>
      <c r="N621" s="38"/>
      <c r="O621" s="38"/>
      <c r="P621" s="38"/>
      <c r="Q621" s="39"/>
    </row>
    <row r="622" spans="1:17" x14ac:dyDescent="0.25">
      <c r="A622" s="26" t="s">
        <v>51</v>
      </c>
      <c r="B622" s="27" t="s">
        <v>11</v>
      </c>
      <c r="C622" s="27" t="s">
        <v>12</v>
      </c>
      <c r="D622" s="28" t="s">
        <v>52</v>
      </c>
      <c r="E622" s="36"/>
      <c r="F622" s="40">
        <v>1</v>
      </c>
      <c r="G622" s="40">
        <v>12830.48</v>
      </c>
      <c r="H622" s="41">
        <f>ROUND(F622*G622,2)</f>
        <v>12830.48</v>
      </c>
      <c r="I622" s="32">
        <f t="shared" si="1498"/>
        <v>1154.74</v>
      </c>
      <c r="J622" s="32">
        <f t="shared" ref="J622" si="1529">H622*0.06</f>
        <v>769.83</v>
      </c>
      <c r="K622" s="32">
        <f t="shared" ref="K622" si="1530">H622+I622+J622</f>
        <v>14755.05</v>
      </c>
      <c r="M622" s="2"/>
      <c r="N622" s="33">
        <f t="shared" ref="N622" si="1531">M622*F622</f>
        <v>0</v>
      </c>
      <c r="O622" s="34">
        <f t="shared" si="1457"/>
        <v>0</v>
      </c>
      <c r="P622" s="35">
        <f t="shared" ref="P622" si="1532">N622*$N$2</f>
        <v>0</v>
      </c>
      <c r="Q622" s="33">
        <f t="shared" ref="Q622" si="1533">N622+O622+P622</f>
        <v>0</v>
      </c>
    </row>
    <row r="623" spans="1:17" ht="236.25" x14ac:dyDescent="0.25">
      <c r="A623" s="36"/>
      <c r="B623" s="36"/>
      <c r="C623" s="36"/>
      <c r="D623" s="28" t="s">
        <v>53</v>
      </c>
      <c r="E623" s="36"/>
      <c r="F623" s="36"/>
      <c r="G623" s="36"/>
      <c r="H623" s="36"/>
      <c r="M623" s="37"/>
      <c r="N623" s="38"/>
      <c r="O623" s="38"/>
      <c r="P623" s="38"/>
      <c r="Q623" s="39"/>
    </row>
    <row r="624" spans="1:17" x14ac:dyDescent="0.25">
      <c r="A624" s="26" t="s">
        <v>54</v>
      </c>
      <c r="B624" s="27" t="s">
        <v>11</v>
      </c>
      <c r="C624" s="27" t="s">
        <v>55</v>
      </c>
      <c r="D624" s="28" t="s">
        <v>56</v>
      </c>
      <c r="E624" s="36"/>
      <c r="F624" s="40">
        <v>300</v>
      </c>
      <c r="G624" s="40">
        <v>13.55</v>
      </c>
      <c r="H624" s="41">
        <f>ROUND(F624*G624,2)</f>
        <v>4065</v>
      </c>
      <c r="I624" s="32">
        <f t="shared" si="1498"/>
        <v>365.85</v>
      </c>
      <c r="J624" s="32">
        <f t="shared" ref="J624" si="1534">H624*0.06</f>
        <v>243.9</v>
      </c>
      <c r="K624" s="32">
        <f t="shared" ref="K624" si="1535">H624+I624+J624</f>
        <v>4674.75</v>
      </c>
      <c r="M624" s="2"/>
      <c r="N624" s="33">
        <f t="shared" ref="N624" si="1536">M624*F624</f>
        <v>0</v>
      </c>
      <c r="O624" s="34">
        <f t="shared" si="1457"/>
        <v>0</v>
      </c>
      <c r="P624" s="35">
        <f t="shared" ref="P624" si="1537">N624*$N$2</f>
        <v>0</v>
      </c>
      <c r="Q624" s="33">
        <f t="shared" ref="Q624" si="1538">N624+O624+P624</f>
        <v>0</v>
      </c>
    </row>
    <row r="625" spans="1:17" ht="135" x14ac:dyDescent="0.25">
      <c r="A625" s="36"/>
      <c r="B625" s="36"/>
      <c r="C625" s="36"/>
      <c r="D625" s="28" t="s">
        <v>57</v>
      </c>
      <c r="E625" s="36"/>
      <c r="F625" s="36"/>
      <c r="G625" s="36"/>
      <c r="H625" s="36"/>
      <c r="M625" s="37"/>
      <c r="N625" s="38"/>
      <c r="O625" s="38"/>
      <c r="P625" s="38"/>
      <c r="Q625" s="39"/>
    </row>
    <row r="626" spans="1:17" x14ac:dyDescent="0.25">
      <c r="A626" s="26" t="s">
        <v>58</v>
      </c>
      <c r="B626" s="27" t="s">
        <v>11</v>
      </c>
      <c r="C626" s="27" t="s">
        <v>12</v>
      </c>
      <c r="D626" s="28" t="s">
        <v>59</v>
      </c>
      <c r="E626" s="36"/>
      <c r="F626" s="40">
        <v>1</v>
      </c>
      <c r="G626" s="40">
        <v>1561.6</v>
      </c>
      <c r="H626" s="41">
        <f>ROUND(F626*G626,2)</f>
        <v>1561.6</v>
      </c>
      <c r="I626" s="32">
        <f t="shared" si="1498"/>
        <v>140.54</v>
      </c>
      <c r="J626" s="32">
        <f t="shared" ref="J626" si="1539">H626*0.06</f>
        <v>93.7</v>
      </c>
      <c r="K626" s="32">
        <f t="shared" ref="K626" si="1540">H626+I626+J626</f>
        <v>1795.84</v>
      </c>
      <c r="M626" s="2"/>
      <c r="N626" s="33">
        <f t="shared" ref="N626" si="1541">M626*F626</f>
        <v>0</v>
      </c>
      <c r="O626" s="34">
        <f t="shared" si="1457"/>
        <v>0</v>
      </c>
      <c r="P626" s="35">
        <f t="shared" ref="P626" si="1542">N626*$N$2</f>
        <v>0</v>
      </c>
      <c r="Q626" s="33">
        <f t="shared" ref="Q626" si="1543">N626+O626+P626</f>
        <v>0</v>
      </c>
    </row>
    <row r="627" spans="1:17" ht="78.75" x14ac:dyDescent="0.25">
      <c r="A627" s="36"/>
      <c r="B627" s="36"/>
      <c r="C627" s="36"/>
      <c r="D627" s="28" t="s">
        <v>60</v>
      </c>
      <c r="E627" s="36"/>
      <c r="F627" s="36"/>
      <c r="G627" s="36"/>
      <c r="H627" s="36"/>
      <c r="M627" s="37"/>
      <c r="N627" s="38"/>
      <c r="O627" s="38"/>
      <c r="P627" s="38"/>
      <c r="Q627" s="39"/>
    </row>
    <row r="628" spans="1:17" x14ac:dyDescent="0.25">
      <c r="A628" s="26" t="s">
        <v>61</v>
      </c>
      <c r="B628" s="27" t="s">
        <v>11</v>
      </c>
      <c r="C628" s="27" t="s">
        <v>55</v>
      </c>
      <c r="D628" s="28" t="s">
        <v>62</v>
      </c>
      <c r="E628" s="36"/>
      <c r="F628" s="40">
        <v>300</v>
      </c>
      <c r="G628" s="40">
        <v>4.5199999999999996</v>
      </c>
      <c r="H628" s="41">
        <f>ROUND(F628*G628,2)</f>
        <v>1356</v>
      </c>
      <c r="I628" s="32">
        <f t="shared" si="1498"/>
        <v>122.04</v>
      </c>
      <c r="J628" s="32">
        <f t="shared" ref="J628" si="1544">H628*0.06</f>
        <v>81.36</v>
      </c>
      <c r="K628" s="32">
        <f t="shared" ref="K628" si="1545">H628+I628+J628</f>
        <v>1559.4</v>
      </c>
      <c r="M628" s="2"/>
      <c r="N628" s="33">
        <f t="shared" ref="N628" si="1546">M628*F628</f>
        <v>0</v>
      </c>
      <c r="O628" s="34">
        <f t="shared" si="1457"/>
        <v>0</v>
      </c>
      <c r="P628" s="35">
        <f t="shared" ref="P628" si="1547">N628*$N$2</f>
        <v>0</v>
      </c>
      <c r="Q628" s="33">
        <f t="shared" ref="Q628" si="1548">N628+O628+P628</f>
        <v>0</v>
      </c>
    </row>
    <row r="629" spans="1:17" ht="67.5" x14ac:dyDescent="0.25">
      <c r="A629" s="36"/>
      <c r="B629" s="36"/>
      <c r="C629" s="36"/>
      <c r="D629" s="28" t="s">
        <v>63</v>
      </c>
      <c r="E629" s="36"/>
      <c r="F629" s="36"/>
      <c r="G629" s="36"/>
      <c r="H629" s="36"/>
      <c r="M629" s="37"/>
      <c r="N629" s="38"/>
      <c r="O629" s="38"/>
      <c r="P629" s="38"/>
      <c r="Q629" s="39"/>
    </row>
    <row r="630" spans="1:17" x14ac:dyDescent="0.25">
      <c r="A630" s="26" t="s">
        <v>64</v>
      </c>
      <c r="B630" s="27" t="s">
        <v>11</v>
      </c>
      <c r="C630" s="27" t="s">
        <v>12</v>
      </c>
      <c r="D630" s="28" t="s">
        <v>65</v>
      </c>
      <c r="E630" s="36"/>
      <c r="F630" s="40">
        <v>1</v>
      </c>
      <c r="G630" s="40">
        <v>852.8</v>
      </c>
      <c r="H630" s="41">
        <f>ROUND(F630*G630,2)</f>
        <v>852.8</v>
      </c>
      <c r="I630" s="32">
        <f t="shared" si="1498"/>
        <v>76.75</v>
      </c>
      <c r="J630" s="32">
        <f t="shared" ref="J630" si="1549">H630*0.06</f>
        <v>51.17</v>
      </c>
      <c r="K630" s="32">
        <f t="shared" ref="K630" si="1550">H630+I630+J630</f>
        <v>980.72</v>
      </c>
      <c r="M630" s="2"/>
      <c r="N630" s="33">
        <f t="shared" ref="N630" si="1551">M630*F630</f>
        <v>0</v>
      </c>
      <c r="O630" s="34">
        <f t="shared" si="1457"/>
        <v>0</v>
      </c>
      <c r="P630" s="35">
        <f t="shared" ref="P630" si="1552">N630*$N$2</f>
        <v>0</v>
      </c>
      <c r="Q630" s="33">
        <f t="shared" ref="Q630" si="1553">N630+O630+P630</f>
        <v>0</v>
      </c>
    </row>
    <row r="631" spans="1:17" ht="33.75" x14ac:dyDescent="0.25">
      <c r="A631" s="36"/>
      <c r="B631" s="36"/>
      <c r="C631" s="36"/>
      <c r="D631" s="28" t="s">
        <v>66</v>
      </c>
      <c r="E631" s="36"/>
      <c r="F631" s="36"/>
      <c r="G631" s="36"/>
      <c r="H631" s="36"/>
      <c r="M631" s="37"/>
      <c r="N631" s="38"/>
      <c r="O631" s="38"/>
      <c r="P631" s="38"/>
      <c r="Q631" s="39"/>
    </row>
    <row r="632" spans="1:17" x14ac:dyDescent="0.25">
      <c r="A632" s="26" t="s">
        <v>67</v>
      </c>
      <c r="B632" s="27" t="s">
        <v>11</v>
      </c>
      <c r="C632" s="27" t="s">
        <v>12</v>
      </c>
      <c r="D632" s="28" t="s">
        <v>68</v>
      </c>
      <c r="E632" s="36"/>
      <c r="F632" s="40">
        <v>1</v>
      </c>
      <c r="G632" s="40">
        <v>476</v>
      </c>
      <c r="H632" s="41">
        <f>ROUND(F632*G632,2)</f>
        <v>476</v>
      </c>
      <c r="I632" s="32">
        <f t="shared" ref="I632" si="1554">0.09*H632</f>
        <v>42.84</v>
      </c>
      <c r="J632" s="32">
        <f t="shared" ref="J632" si="1555">H632*0.06</f>
        <v>28.56</v>
      </c>
      <c r="K632" s="32">
        <f t="shared" ref="K632" si="1556">H632+I632+J632</f>
        <v>547.4</v>
      </c>
      <c r="M632" s="2"/>
      <c r="N632" s="33">
        <f t="shared" ref="N632" si="1557">M632*F632</f>
        <v>0</v>
      </c>
      <c r="O632" s="34">
        <f t="shared" si="1457"/>
        <v>0</v>
      </c>
      <c r="P632" s="35">
        <f t="shared" ref="P632" si="1558">N632*$N$2</f>
        <v>0</v>
      </c>
      <c r="Q632" s="33">
        <f t="shared" ref="Q632" si="1559">N632+O632+P632</f>
        <v>0</v>
      </c>
    </row>
    <row r="633" spans="1:17" ht="90" x14ac:dyDescent="0.25">
      <c r="A633" s="36"/>
      <c r="B633" s="36"/>
      <c r="C633" s="36"/>
      <c r="D633" s="28" t="s">
        <v>69</v>
      </c>
      <c r="E633" s="36"/>
      <c r="F633" s="36"/>
      <c r="G633" s="36"/>
      <c r="H633" s="36"/>
      <c r="M633" s="37"/>
      <c r="N633" s="38"/>
      <c r="O633" s="38"/>
      <c r="P633" s="38"/>
      <c r="Q633" s="39"/>
    </row>
    <row r="634" spans="1:17" x14ac:dyDescent="0.25">
      <c r="A634" s="26" t="s">
        <v>70</v>
      </c>
      <c r="B634" s="27" t="s">
        <v>11</v>
      </c>
      <c r="C634" s="27" t="s">
        <v>71</v>
      </c>
      <c r="D634" s="28" t="s">
        <v>72</v>
      </c>
      <c r="E634" s="36"/>
      <c r="F634" s="40">
        <v>16</v>
      </c>
      <c r="G634" s="40">
        <v>44</v>
      </c>
      <c r="H634" s="41">
        <f>ROUND(F634*G634,2)</f>
        <v>704</v>
      </c>
      <c r="I634" s="32">
        <f t="shared" ref="I634" si="1560">0.09*H634</f>
        <v>63.36</v>
      </c>
      <c r="J634" s="32">
        <f t="shared" ref="J634" si="1561">H634*0.06</f>
        <v>42.24</v>
      </c>
      <c r="K634" s="32">
        <f t="shared" ref="K634" si="1562">H634+I634+J634</f>
        <v>809.6</v>
      </c>
      <c r="M634" s="2"/>
      <c r="N634" s="33">
        <f t="shared" ref="N634" si="1563">M634*F634</f>
        <v>0</v>
      </c>
      <c r="O634" s="34">
        <f t="shared" si="1457"/>
        <v>0</v>
      </c>
      <c r="P634" s="35">
        <f t="shared" ref="P634" si="1564">N634*$N$2</f>
        <v>0</v>
      </c>
      <c r="Q634" s="33">
        <f t="shared" ref="Q634" si="1565">N634+O634+P634</f>
        <v>0</v>
      </c>
    </row>
    <row r="635" spans="1:17" x14ac:dyDescent="0.25">
      <c r="A635" s="36"/>
      <c r="B635" s="36"/>
      <c r="C635" s="36"/>
      <c r="D635" s="43"/>
      <c r="E635" s="44" t="s">
        <v>154</v>
      </c>
      <c r="F635" s="45"/>
      <c r="G635" s="46"/>
      <c r="H635" s="46">
        <f>SUM(H593:H634)</f>
        <v>41627.26</v>
      </c>
      <c r="K635" s="46">
        <f>SUM(K593:K634)</f>
        <v>47871.34</v>
      </c>
      <c r="N635" s="42">
        <f>SUM(N593:N634)</f>
        <v>0</v>
      </c>
      <c r="Q635" s="42">
        <f>SUM(Q593:Q634)</f>
        <v>0</v>
      </c>
    </row>
    <row r="636" spans="1:17" ht="0.95" customHeight="1" x14ac:dyDescent="0.25">
      <c r="A636" s="47"/>
      <c r="B636" s="47"/>
      <c r="C636" s="47"/>
      <c r="D636" s="48"/>
      <c r="E636" s="47"/>
      <c r="F636" s="47"/>
      <c r="G636" s="47"/>
      <c r="H636" s="47"/>
    </row>
    <row r="637" spans="1:17" x14ac:dyDescent="0.25">
      <c r="A637" s="18" t="s">
        <v>155</v>
      </c>
      <c r="B637" s="18" t="s">
        <v>7</v>
      </c>
      <c r="C637" s="18" t="s">
        <v>8</v>
      </c>
      <c r="D637" s="19" t="s">
        <v>156</v>
      </c>
      <c r="E637" s="20"/>
      <c r="F637" s="22"/>
      <c r="G637" s="22"/>
      <c r="H637" s="22"/>
      <c r="I637" s="22"/>
      <c r="J637" s="22"/>
      <c r="K637" s="22"/>
    </row>
    <row r="638" spans="1:17" x14ac:dyDescent="0.25">
      <c r="A638" s="26" t="s">
        <v>103</v>
      </c>
      <c r="B638" s="27" t="s">
        <v>11</v>
      </c>
      <c r="C638" s="27" t="s">
        <v>12</v>
      </c>
      <c r="D638" s="28" t="s">
        <v>104</v>
      </c>
      <c r="E638" s="36"/>
      <c r="F638" s="40">
        <v>4</v>
      </c>
      <c r="G638" s="40">
        <v>1889.3</v>
      </c>
      <c r="H638" s="41">
        <f>ROUND(F638*G638,2)</f>
        <v>7557.2</v>
      </c>
      <c r="I638" s="32">
        <f t="shared" ref="I638:I650" si="1566">0.09*H638</f>
        <v>680.15</v>
      </c>
      <c r="J638" s="32">
        <f t="shared" ref="J638" si="1567">H638*0.06</f>
        <v>453.43</v>
      </c>
      <c r="K638" s="32">
        <f t="shared" ref="K638" si="1568">H638+I638+J638</f>
        <v>8690.7800000000007</v>
      </c>
      <c r="M638" s="2"/>
      <c r="N638" s="33">
        <f t="shared" ref="N638" si="1569">M638*F638</f>
        <v>0</v>
      </c>
      <c r="O638" s="34">
        <f t="shared" ref="O638:O685" si="1570">N638*$N$1</f>
        <v>0</v>
      </c>
      <c r="P638" s="35">
        <f t="shared" ref="P638" si="1571">N638*$N$2</f>
        <v>0</v>
      </c>
      <c r="Q638" s="33">
        <f t="shared" ref="Q638" si="1572">N638+O638+P638</f>
        <v>0</v>
      </c>
    </row>
    <row r="639" spans="1:17" ht="213.75" x14ac:dyDescent="0.25">
      <c r="A639" s="36"/>
      <c r="B639" s="36"/>
      <c r="C639" s="36"/>
      <c r="D639" s="28" t="s">
        <v>105</v>
      </c>
      <c r="E639" s="36"/>
      <c r="F639" s="36"/>
      <c r="G639" s="36"/>
      <c r="H639" s="36"/>
      <c r="M639" s="37"/>
      <c r="N639" s="38"/>
      <c r="O639" s="38"/>
      <c r="P639" s="38"/>
      <c r="Q639" s="39"/>
    </row>
    <row r="640" spans="1:17" x14ac:dyDescent="0.25">
      <c r="A640" s="26" t="s">
        <v>10</v>
      </c>
      <c r="B640" s="27" t="s">
        <v>11</v>
      </c>
      <c r="C640" s="27" t="s">
        <v>12</v>
      </c>
      <c r="D640" s="28" t="s">
        <v>13</v>
      </c>
      <c r="E640" s="36"/>
      <c r="F640" s="40">
        <v>18</v>
      </c>
      <c r="G640" s="40">
        <v>208.68</v>
      </c>
      <c r="H640" s="41">
        <f>ROUND(F640*G640,2)</f>
        <v>3756.24</v>
      </c>
      <c r="I640" s="32">
        <f t="shared" si="1566"/>
        <v>338.06</v>
      </c>
      <c r="J640" s="32">
        <f t="shared" ref="J640" si="1573">H640*0.06</f>
        <v>225.37</v>
      </c>
      <c r="K640" s="32">
        <f t="shared" ref="K640" si="1574">H640+I640+J640</f>
        <v>4319.67</v>
      </c>
      <c r="M640" s="2"/>
      <c r="N640" s="33">
        <f t="shared" ref="N640" si="1575">M640*F640</f>
        <v>0</v>
      </c>
      <c r="O640" s="34">
        <f t="shared" si="1570"/>
        <v>0</v>
      </c>
      <c r="P640" s="35">
        <f t="shared" ref="P640" si="1576">N640*$N$2</f>
        <v>0</v>
      </c>
      <c r="Q640" s="33">
        <f t="shared" ref="Q640" si="1577">N640+O640+P640</f>
        <v>0</v>
      </c>
    </row>
    <row r="641" spans="1:17" ht="90" x14ac:dyDescent="0.25">
      <c r="A641" s="36"/>
      <c r="B641" s="36"/>
      <c r="C641" s="36"/>
      <c r="D641" s="28" t="s">
        <v>14</v>
      </c>
      <c r="E641" s="36"/>
      <c r="F641" s="36"/>
      <c r="G641" s="36"/>
      <c r="H641" s="36"/>
      <c r="M641" s="37"/>
      <c r="N641" s="38"/>
      <c r="O641" s="38"/>
      <c r="P641" s="38"/>
      <c r="Q641" s="39"/>
    </row>
    <row r="642" spans="1:17" x14ac:dyDescent="0.25">
      <c r="A642" s="26" t="s">
        <v>15</v>
      </c>
      <c r="B642" s="27" t="s">
        <v>11</v>
      </c>
      <c r="C642" s="27" t="s">
        <v>12</v>
      </c>
      <c r="D642" s="28" t="s">
        <v>16</v>
      </c>
      <c r="E642" s="36"/>
      <c r="F642" s="40">
        <v>1</v>
      </c>
      <c r="G642" s="40">
        <v>1598.9</v>
      </c>
      <c r="H642" s="41">
        <f>ROUND(F642*G642,2)</f>
        <v>1598.9</v>
      </c>
      <c r="I642" s="32">
        <f t="shared" si="1566"/>
        <v>143.9</v>
      </c>
      <c r="J642" s="32">
        <f t="shared" ref="J642" si="1578">H642*0.06</f>
        <v>95.93</v>
      </c>
      <c r="K642" s="32">
        <f t="shared" ref="K642" si="1579">H642+I642+J642</f>
        <v>1838.73</v>
      </c>
      <c r="M642" s="2"/>
      <c r="N642" s="33">
        <f t="shared" ref="N642" si="1580">M642*F642</f>
        <v>0</v>
      </c>
      <c r="O642" s="34">
        <f t="shared" si="1570"/>
        <v>0</v>
      </c>
      <c r="P642" s="35">
        <f t="shared" ref="P642" si="1581">N642*$N$2</f>
        <v>0</v>
      </c>
      <c r="Q642" s="33">
        <f t="shared" ref="Q642" si="1582">N642+O642+P642</f>
        <v>0</v>
      </c>
    </row>
    <row r="643" spans="1:17" ht="202.5" x14ac:dyDescent="0.25">
      <c r="A643" s="36"/>
      <c r="B643" s="36"/>
      <c r="C643" s="36"/>
      <c r="D643" s="28" t="s">
        <v>17</v>
      </c>
      <c r="E643" s="36"/>
      <c r="F643" s="36"/>
      <c r="G643" s="36"/>
      <c r="H643" s="36"/>
      <c r="M643" s="37"/>
      <c r="N643" s="38"/>
      <c r="O643" s="38"/>
      <c r="P643" s="38"/>
      <c r="Q643" s="39"/>
    </row>
    <row r="644" spans="1:17" x14ac:dyDescent="0.25">
      <c r="A644" s="26" t="s">
        <v>24</v>
      </c>
      <c r="B644" s="27" t="s">
        <v>11</v>
      </c>
      <c r="C644" s="27" t="s">
        <v>12</v>
      </c>
      <c r="D644" s="28" t="s">
        <v>25</v>
      </c>
      <c r="E644" s="36"/>
      <c r="F644" s="40">
        <v>1</v>
      </c>
      <c r="G644" s="40">
        <v>650.78</v>
      </c>
      <c r="H644" s="41">
        <f>ROUND(F644*G644,2)</f>
        <v>650.78</v>
      </c>
      <c r="I644" s="32">
        <f t="shared" si="1566"/>
        <v>58.57</v>
      </c>
      <c r="J644" s="32">
        <f t="shared" ref="J644" si="1583">H644*0.06</f>
        <v>39.049999999999997</v>
      </c>
      <c r="K644" s="32">
        <f t="shared" ref="K644" si="1584">H644+I644+J644</f>
        <v>748.4</v>
      </c>
      <c r="M644" s="2"/>
      <c r="N644" s="33">
        <f t="shared" ref="N644" si="1585">M644*F644</f>
        <v>0</v>
      </c>
      <c r="O644" s="34">
        <f t="shared" si="1570"/>
        <v>0</v>
      </c>
      <c r="P644" s="35">
        <f t="shared" ref="P644" si="1586">N644*$N$2</f>
        <v>0</v>
      </c>
      <c r="Q644" s="33">
        <f t="shared" ref="Q644" si="1587">N644+O644+P644</f>
        <v>0</v>
      </c>
    </row>
    <row r="645" spans="1:17" ht="45" x14ac:dyDescent="0.25">
      <c r="A645" s="36"/>
      <c r="B645" s="36"/>
      <c r="C645" s="36"/>
      <c r="D645" s="28" t="s">
        <v>26</v>
      </c>
      <c r="E645" s="36"/>
      <c r="F645" s="36"/>
      <c r="G645" s="36"/>
      <c r="H645" s="36"/>
      <c r="M645" s="37"/>
      <c r="N645" s="38"/>
      <c r="O645" s="38"/>
      <c r="P645" s="38"/>
      <c r="Q645" s="39"/>
    </row>
    <row r="646" spans="1:17" ht="22.5" x14ac:dyDescent="0.25">
      <c r="A646" s="26" t="s">
        <v>140</v>
      </c>
      <c r="B646" s="27" t="s">
        <v>11</v>
      </c>
      <c r="C646" s="27" t="s">
        <v>141</v>
      </c>
      <c r="D646" s="28" t="s">
        <v>142</v>
      </c>
      <c r="E646" s="36"/>
      <c r="F646" s="40">
        <v>3</v>
      </c>
      <c r="G646" s="40">
        <v>36.19</v>
      </c>
      <c r="H646" s="41">
        <f>ROUND(F646*G646,2)</f>
        <v>108.57</v>
      </c>
      <c r="I646" s="32">
        <f t="shared" si="1566"/>
        <v>9.77</v>
      </c>
      <c r="J646" s="32">
        <f t="shared" ref="J646" si="1588">H646*0.06</f>
        <v>6.51</v>
      </c>
      <c r="K646" s="32">
        <f t="shared" ref="K646" si="1589">H646+I646+J646</f>
        <v>124.85</v>
      </c>
      <c r="M646" s="2"/>
      <c r="N646" s="33">
        <f t="shared" ref="N646" si="1590">M646*F646</f>
        <v>0</v>
      </c>
      <c r="O646" s="34">
        <f t="shared" si="1570"/>
        <v>0</v>
      </c>
      <c r="P646" s="35">
        <f t="shared" ref="P646" si="1591">N646*$N$2</f>
        <v>0</v>
      </c>
      <c r="Q646" s="33">
        <f t="shared" ref="Q646" si="1592">N646+O646+P646</f>
        <v>0</v>
      </c>
    </row>
    <row r="647" spans="1:17" ht="90" x14ac:dyDescent="0.25">
      <c r="A647" s="36"/>
      <c r="B647" s="36"/>
      <c r="C647" s="36"/>
      <c r="D647" s="28" t="s">
        <v>143</v>
      </c>
      <c r="E647" s="36"/>
      <c r="F647" s="36"/>
      <c r="G647" s="36"/>
      <c r="H647" s="36"/>
      <c r="M647" s="37"/>
      <c r="N647" s="38"/>
      <c r="O647" s="38"/>
      <c r="P647" s="38"/>
      <c r="Q647" s="39"/>
    </row>
    <row r="648" spans="1:17" ht="22.5" x14ac:dyDescent="0.25">
      <c r="A648" s="26" t="s">
        <v>27</v>
      </c>
      <c r="B648" s="27" t="s">
        <v>11</v>
      </c>
      <c r="C648" s="27" t="s">
        <v>12</v>
      </c>
      <c r="D648" s="28" t="s">
        <v>28</v>
      </c>
      <c r="E648" s="36"/>
      <c r="F648" s="40">
        <v>2</v>
      </c>
      <c r="G648" s="40">
        <v>1935.46</v>
      </c>
      <c r="H648" s="41">
        <f>ROUND(F648*G648,2)</f>
        <v>3870.92</v>
      </c>
      <c r="I648" s="32">
        <f t="shared" si="1566"/>
        <v>348.38</v>
      </c>
      <c r="J648" s="32">
        <f t="shared" ref="J648" si="1593">H648*0.06</f>
        <v>232.26</v>
      </c>
      <c r="K648" s="32">
        <f t="shared" ref="K648" si="1594">H648+I648+J648</f>
        <v>4451.5600000000004</v>
      </c>
      <c r="M648" s="2"/>
      <c r="N648" s="33">
        <f t="shared" ref="N648" si="1595">M648*F648</f>
        <v>0</v>
      </c>
      <c r="O648" s="34">
        <f t="shared" si="1570"/>
        <v>0</v>
      </c>
      <c r="P648" s="35">
        <f t="shared" ref="P648" si="1596">N648*$N$2</f>
        <v>0</v>
      </c>
      <c r="Q648" s="33">
        <f t="shared" ref="Q648" si="1597">N648+O648+P648</f>
        <v>0</v>
      </c>
    </row>
    <row r="649" spans="1:17" ht="101.25" x14ac:dyDescent="0.25">
      <c r="A649" s="36"/>
      <c r="B649" s="36"/>
      <c r="C649" s="36"/>
      <c r="D649" s="28" t="s">
        <v>29</v>
      </c>
      <c r="E649" s="36"/>
      <c r="F649" s="36"/>
      <c r="G649" s="36"/>
      <c r="H649" s="36"/>
      <c r="M649" s="37"/>
      <c r="N649" s="38"/>
      <c r="O649" s="38"/>
      <c r="P649" s="38"/>
      <c r="Q649" s="39"/>
    </row>
    <row r="650" spans="1:17" x14ac:dyDescent="0.25">
      <c r="A650" s="26" t="s">
        <v>82</v>
      </c>
      <c r="B650" s="27" t="s">
        <v>11</v>
      </c>
      <c r="C650" s="27" t="s">
        <v>12</v>
      </c>
      <c r="D650" s="28" t="s">
        <v>83</v>
      </c>
      <c r="E650" s="36"/>
      <c r="F650" s="40">
        <v>4</v>
      </c>
      <c r="G650" s="40">
        <v>276.35000000000002</v>
      </c>
      <c r="H650" s="41">
        <f>ROUND(F650*G650,2)</f>
        <v>1105.4000000000001</v>
      </c>
      <c r="I650" s="32">
        <f t="shared" si="1566"/>
        <v>99.49</v>
      </c>
      <c r="J650" s="32">
        <f t="shared" ref="J650" si="1598">H650*0.06</f>
        <v>66.319999999999993</v>
      </c>
      <c r="K650" s="32">
        <f t="shared" ref="K650" si="1599">H650+I650+J650</f>
        <v>1271.21</v>
      </c>
      <c r="M650" s="2"/>
      <c r="N650" s="33">
        <f t="shared" ref="N650" si="1600">M650*F650</f>
        <v>0</v>
      </c>
      <c r="O650" s="34">
        <f t="shared" si="1570"/>
        <v>0</v>
      </c>
      <c r="P650" s="35">
        <f t="shared" ref="P650" si="1601">N650*$N$2</f>
        <v>0</v>
      </c>
      <c r="Q650" s="33">
        <f t="shared" ref="Q650" si="1602">N650+O650+P650</f>
        <v>0</v>
      </c>
    </row>
    <row r="651" spans="1:17" ht="101.25" x14ac:dyDescent="0.25">
      <c r="A651" s="36"/>
      <c r="B651" s="36"/>
      <c r="C651" s="36"/>
      <c r="D651" s="28" t="s">
        <v>84</v>
      </c>
      <c r="E651" s="36"/>
      <c r="F651" s="36"/>
      <c r="G651" s="36"/>
      <c r="H651" s="36"/>
      <c r="M651" s="37"/>
      <c r="N651" s="38"/>
      <c r="O651" s="38"/>
      <c r="P651" s="38"/>
      <c r="Q651" s="39"/>
    </row>
    <row r="652" spans="1:17" x14ac:dyDescent="0.25">
      <c r="A652" s="26" t="s">
        <v>120</v>
      </c>
      <c r="B652" s="27" t="s">
        <v>11</v>
      </c>
      <c r="C652" s="27" t="s">
        <v>12</v>
      </c>
      <c r="D652" s="28" t="s">
        <v>121</v>
      </c>
      <c r="E652" s="36"/>
      <c r="F652" s="40">
        <v>4</v>
      </c>
      <c r="G652" s="40">
        <v>1512</v>
      </c>
      <c r="H652" s="41">
        <f>ROUND(F652*G652,2)</f>
        <v>6048</v>
      </c>
      <c r="I652" s="32">
        <f t="shared" ref="I652:I685" si="1603">0.09*H652</f>
        <v>544.32000000000005</v>
      </c>
      <c r="J652" s="32">
        <f t="shared" ref="J652" si="1604">H652*0.06</f>
        <v>362.88</v>
      </c>
      <c r="K652" s="32">
        <f t="shared" ref="K652" si="1605">H652+I652+J652</f>
        <v>6955.2</v>
      </c>
      <c r="M652" s="2"/>
      <c r="N652" s="33">
        <f t="shared" ref="N652:N653" si="1606">M652*F652</f>
        <v>0</v>
      </c>
      <c r="O652" s="34">
        <f t="shared" si="1570"/>
        <v>0</v>
      </c>
      <c r="P652" s="35">
        <f t="shared" ref="P652:P653" si="1607">N652*$N$2</f>
        <v>0</v>
      </c>
      <c r="Q652" s="33">
        <f t="shared" ref="Q652:Q653" si="1608">N652+O652+P652</f>
        <v>0</v>
      </c>
    </row>
    <row r="653" spans="1:17" x14ac:dyDescent="0.25">
      <c r="A653" s="26" t="s">
        <v>30</v>
      </c>
      <c r="B653" s="27" t="s">
        <v>11</v>
      </c>
      <c r="C653" s="27" t="s">
        <v>12</v>
      </c>
      <c r="D653" s="28" t="s">
        <v>31</v>
      </c>
      <c r="E653" s="36"/>
      <c r="F653" s="40">
        <v>1</v>
      </c>
      <c r="G653" s="40">
        <v>349.34</v>
      </c>
      <c r="H653" s="41">
        <f>ROUND(F653*G653,2)</f>
        <v>349.34</v>
      </c>
      <c r="I653" s="32">
        <f t="shared" si="1603"/>
        <v>31.44</v>
      </c>
      <c r="J653" s="32">
        <f t="shared" ref="J653" si="1609">H653*0.06</f>
        <v>20.96</v>
      </c>
      <c r="K653" s="32">
        <f t="shared" ref="K653" si="1610">H653+I653+J653</f>
        <v>401.74</v>
      </c>
      <c r="M653" s="2"/>
      <c r="N653" s="33">
        <f t="shared" si="1606"/>
        <v>0</v>
      </c>
      <c r="O653" s="34">
        <f t="shared" si="1570"/>
        <v>0</v>
      </c>
      <c r="P653" s="35">
        <f t="shared" si="1607"/>
        <v>0</v>
      </c>
      <c r="Q653" s="33">
        <f t="shared" si="1608"/>
        <v>0</v>
      </c>
    </row>
    <row r="654" spans="1:17" ht="78.75" x14ac:dyDescent="0.25">
      <c r="A654" s="36"/>
      <c r="B654" s="36"/>
      <c r="C654" s="36"/>
      <c r="D654" s="28" t="s">
        <v>32</v>
      </c>
      <c r="E654" s="36"/>
      <c r="F654" s="36"/>
      <c r="G654" s="36"/>
      <c r="H654" s="36"/>
      <c r="M654" s="37"/>
      <c r="N654" s="38"/>
      <c r="O654" s="38"/>
      <c r="P654" s="38"/>
      <c r="Q654" s="39"/>
    </row>
    <row r="655" spans="1:17" x14ac:dyDescent="0.25">
      <c r="A655" s="26" t="s">
        <v>125</v>
      </c>
      <c r="B655" s="27" t="s">
        <v>11</v>
      </c>
      <c r="C655" s="27" t="s">
        <v>12</v>
      </c>
      <c r="D655" s="28" t="s">
        <v>126</v>
      </c>
      <c r="E655" s="36"/>
      <c r="F655" s="40">
        <v>2</v>
      </c>
      <c r="G655" s="40">
        <v>9112</v>
      </c>
      <c r="H655" s="41">
        <f>ROUND(F655*G655,2)</f>
        <v>18224</v>
      </c>
      <c r="I655" s="32">
        <f t="shared" si="1603"/>
        <v>1640.16</v>
      </c>
      <c r="J655" s="32">
        <f t="shared" ref="J655" si="1611">H655*0.06</f>
        <v>1093.44</v>
      </c>
      <c r="K655" s="32">
        <f t="shared" ref="K655" si="1612">H655+I655+J655</f>
        <v>20957.599999999999</v>
      </c>
      <c r="M655" s="2"/>
      <c r="N655" s="33">
        <f t="shared" ref="N655" si="1613">M655*F655</f>
        <v>0</v>
      </c>
      <c r="O655" s="34">
        <f t="shared" si="1570"/>
        <v>0</v>
      </c>
      <c r="P655" s="35">
        <f t="shared" ref="P655" si="1614">N655*$N$2</f>
        <v>0</v>
      </c>
      <c r="Q655" s="33">
        <f t="shared" ref="Q655" si="1615">N655+O655+P655</f>
        <v>0</v>
      </c>
    </row>
    <row r="656" spans="1:17" ht="101.25" x14ac:dyDescent="0.25">
      <c r="A656" s="36"/>
      <c r="B656" s="36"/>
      <c r="C656" s="36"/>
      <c r="D656" s="28" t="s">
        <v>127</v>
      </c>
      <c r="E656" s="36"/>
      <c r="F656" s="36"/>
      <c r="G656" s="36"/>
      <c r="H656" s="36"/>
      <c r="M656" s="37"/>
      <c r="N656" s="38"/>
      <c r="O656" s="38"/>
      <c r="P656" s="38"/>
      <c r="Q656" s="39"/>
    </row>
    <row r="657" spans="1:17" ht="22.5" x14ac:dyDescent="0.25">
      <c r="A657" s="26" t="s">
        <v>33</v>
      </c>
      <c r="B657" s="27" t="s">
        <v>11</v>
      </c>
      <c r="C657" s="27" t="s">
        <v>12</v>
      </c>
      <c r="D657" s="28" t="s">
        <v>34</v>
      </c>
      <c r="E657" s="36"/>
      <c r="F657" s="40">
        <v>2</v>
      </c>
      <c r="G657" s="40">
        <v>662.4</v>
      </c>
      <c r="H657" s="41">
        <f>ROUND(F657*G657,2)</f>
        <v>1324.8</v>
      </c>
      <c r="I657" s="32">
        <f t="shared" si="1603"/>
        <v>119.23</v>
      </c>
      <c r="J657" s="32">
        <f t="shared" ref="J657" si="1616">H657*0.06</f>
        <v>79.489999999999995</v>
      </c>
      <c r="K657" s="32">
        <f t="shared" ref="K657" si="1617">H657+I657+J657</f>
        <v>1523.52</v>
      </c>
      <c r="M657" s="2"/>
      <c r="N657" s="33">
        <f t="shared" ref="N657" si="1618">M657*F657</f>
        <v>0</v>
      </c>
      <c r="O657" s="34">
        <f t="shared" si="1570"/>
        <v>0</v>
      </c>
      <c r="P657" s="35">
        <f t="shared" ref="P657" si="1619">N657*$N$2</f>
        <v>0</v>
      </c>
      <c r="Q657" s="33">
        <f t="shared" ref="Q657" si="1620">N657+O657+P657</f>
        <v>0</v>
      </c>
    </row>
    <row r="658" spans="1:17" ht="146.25" x14ac:dyDescent="0.25">
      <c r="A658" s="36"/>
      <c r="B658" s="36"/>
      <c r="C658" s="36"/>
      <c r="D658" s="28" t="s">
        <v>35</v>
      </c>
      <c r="E658" s="36"/>
      <c r="F658" s="36"/>
      <c r="G658" s="36"/>
      <c r="H658" s="36"/>
      <c r="M658" s="37"/>
      <c r="N658" s="38"/>
      <c r="O658" s="38"/>
      <c r="P658" s="38"/>
      <c r="Q658" s="39"/>
    </row>
    <row r="659" spans="1:17" ht="22.5" x14ac:dyDescent="0.25">
      <c r="A659" s="26" t="s">
        <v>36</v>
      </c>
      <c r="B659" s="27" t="s">
        <v>11</v>
      </c>
      <c r="C659" s="27" t="s">
        <v>12</v>
      </c>
      <c r="D659" s="28" t="s">
        <v>37</v>
      </c>
      <c r="E659" s="36"/>
      <c r="F659" s="40">
        <v>3</v>
      </c>
      <c r="G659" s="40">
        <v>159.03</v>
      </c>
      <c r="H659" s="41">
        <f>ROUND(F659*G659,2)</f>
        <v>477.09</v>
      </c>
      <c r="I659" s="32">
        <f t="shared" si="1603"/>
        <v>42.94</v>
      </c>
      <c r="J659" s="32">
        <f t="shared" ref="J659" si="1621">H659*0.06</f>
        <v>28.63</v>
      </c>
      <c r="K659" s="32">
        <f t="shared" ref="K659" si="1622">H659+I659+J659</f>
        <v>548.66</v>
      </c>
      <c r="M659" s="2"/>
      <c r="N659" s="33">
        <f t="shared" ref="N659" si="1623">M659*F659</f>
        <v>0</v>
      </c>
      <c r="O659" s="34">
        <f t="shared" si="1570"/>
        <v>0</v>
      </c>
      <c r="P659" s="35">
        <f t="shared" ref="P659" si="1624">N659*$N$2</f>
        <v>0</v>
      </c>
      <c r="Q659" s="33">
        <f t="shared" ref="Q659" si="1625">N659+O659+P659</f>
        <v>0</v>
      </c>
    </row>
    <row r="660" spans="1:17" ht="56.25" x14ac:dyDescent="0.25">
      <c r="A660" s="36"/>
      <c r="B660" s="36"/>
      <c r="C660" s="36"/>
      <c r="D660" s="28" t="s">
        <v>38</v>
      </c>
      <c r="E660" s="36"/>
      <c r="F660" s="36"/>
      <c r="G660" s="36"/>
      <c r="H660" s="36"/>
      <c r="M660" s="37"/>
      <c r="N660" s="38"/>
      <c r="O660" s="38"/>
      <c r="P660" s="38"/>
      <c r="Q660" s="39"/>
    </row>
    <row r="661" spans="1:17" x14ac:dyDescent="0.25">
      <c r="A661" s="26" t="s">
        <v>157</v>
      </c>
      <c r="B661" s="27" t="s">
        <v>11</v>
      </c>
      <c r="C661" s="27" t="s">
        <v>12</v>
      </c>
      <c r="D661" s="28" t="s">
        <v>158</v>
      </c>
      <c r="E661" s="36"/>
      <c r="F661" s="40">
        <v>2</v>
      </c>
      <c r="G661" s="40">
        <v>616.48</v>
      </c>
      <c r="H661" s="41">
        <f>ROUND(F661*G661,2)</f>
        <v>1232.96</v>
      </c>
      <c r="I661" s="32">
        <f t="shared" si="1603"/>
        <v>110.97</v>
      </c>
      <c r="J661" s="32">
        <f t="shared" ref="J661" si="1626">H661*0.06</f>
        <v>73.98</v>
      </c>
      <c r="K661" s="32">
        <f t="shared" ref="K661" si="1627">H661+I661+J661</f>
        <v>1417.91</v>
      </c>
      <c r="M661" s="2"/>
      <c r="N661" s="33">
        <f t="shared" ref="N661" si="1628">M661*F661</f>
        <v>0</v>
      </c>
      <c r="O661" s="34">
        <f t="shared" si="1570"/>
        <v>0</v>
      </c>
      <c r="P661" s="35">
        <f t="shared" ref="P661" si="1629">N661*$N$2</f>
        <v>0</v>
      </c>
      <c r="Q661" s="33">
        <f t="shared" ref="Q661" si="1630">N661+O661+P661</f>
        <v>0</v>
      </c>
    </row>
    <row r="662" spans="1:17" ht="33.75" x14ac:dyDescent="0.25">
      <c r="A662" s="36"/>
      <c r="B662" s="36"/>
      <c r="C662" s="36"/>
      <c r="D662" s="28" t="s">
        <v>159</v>
      </c>
      <c r="E662" s="36"/>
      <c r="F662" s="36"/>
      <c r="G662" s="36"/>
      <c r="H662" s="36"/>
      <c r="M662" s="37"/>
      <c r="N662" s="38"/>
      <c r="O662" s="38"/>
      <c r="P662" s="38"/>
      <c r="Q662" s="39"/>
    </row>
    <row r="663" spans="1:17" x14ac:dyDescent="0.25">
      <c r="A663" s="26" t="s">
        <v>39</v>
      </c>
      <c r="B663" s="27" t="s">
        <v>11</v>
      </c>
      <c r="C663" s="27" t="s">
        <v>12</v>
      </c>
      <c r="D663" s="28" t="s">
        <v>40</v>
      </c>
      <c r="E663" s="36"/>
      <c r="F663" s="40">
        <v>3</v>
      </c>
      <c r="G663" s="40">
        <v>161.30000000000001</v>
      </c>
      <c r="H663" s="41">
        <f>ROUND(F663*G663,2)</f>
        <v>483.9</v>
      </c>
      <c r="I663" s="32">
        <f t="shared" si="1603"/>
        <v>43.55</v>
      </c>
      <c r="J663" s="32">
        <f t="shared" ref="J663" si="1631">H663*0.06</f>
        <v>29.03</v>
      </c>
      <c r="K663" s="32">
        <f t="shared" ref="K663" si="1632">H663+I663+J663</f>
        <v>556.48</v>
      </c>
      <c r="M663" s="2"/>
      <c r="N663" s="33">
        <f t="shared" ref="N663" si="1633">M663*F663</f>
        <v>0</v>
      </c>
      <c r="O663" s="34">
        <f t="shared" si="1570"/>
        <v>0</v>
      </c>
      <c r="P663" s="35">
        <f t="shared" ref="P663" si="1634">N663*$N$2</f>
        <v>0</v>
      </c>
      <c r="Q663" s="33">
        <f t="shared" ref="Q663" si="1635">N663+O663+P663</f>
        <v>0</v>
      </c>
    </row>
    <row r="664" spans="1:17" ht="90" x14ac:dyDescent="0.25">
      <c r="A664" s="36"/>
      <c r="B664" s="36"/>
      <c r="C664" s="36"/>
      <c r="D664" s="28" t="s">
        <v>41</v>
      </c>
      <c r="E664" s="36"/>
      <c r="F664" s="36"/>
      <c r="G664" s="36"/>
      <c r="H664" s="36"/>
      <c r="M664" s="37"/>
      <c r="N664" s="38"/>
      <c r="O664" s="38"/>
      <c r="P664" s="38"/>
      <c r="Q664" s="39"/>
    </row>
    <row r="665" spans="1:17" x14ac:dyDescent="0.25">
      <c r="A665" s="26" t="s">
        <v>42</v>
      </c>
      <c r="B665" s="27" t="s">
        <v>11</v>
      </c>
      <c r="C665" s="27" t="s">
        <v>12</v>
      </c>
      <c r="D665" s="28" t="s">
        <v>43</v>
      </c>
      <c r="E665" s="36"/>
      <c r="F665" s="40">
        <v>3</v>
      </c>
      <c r="G665" s="40">
        <v>182.02</v>
      </c>
      <c r="H665" s="41">
        <f>ROUND(F665*G665,2)</f>
        <v>546.05999999999995</v>
      </c>
      <c r="I665" s="32">
        <f t="shared" si="1603"/>
        <v>49.15</v>
      </c>
      <c r="J665" s="32">
        <f t="shared" ref="J665" si="1636">H665*0.06</f>
        <v>32.76</v>
      </c>
      <c r="K665" s="32">
        <f t="shared" ref="K665" si="1637">H665+I665+J665</f>
        <v>627.97</v>
      </c>
      <c r="M665" s="2"/>
      <c r="N665" s="33">
        <f t="shared" ref="N665" si="1638">M665*F665</f>
        <v>0</v>
      </c>
      <c r="O665" s="34">
        <f t="shared" si="1570"/>
        <v>0</v>
      </c>
      <c r="P665" s="35">
        <f t="shared" ref="P665" si="1639">N665*$N$2</f>
        <v>0</v>
      </c>
      <c r="Q665" s="33">
        <f t="shared" ref="Q665" si="1640">N665+O665+P665</f>
        <v>0</v>
      </c>
    </row>
    <row r="666" spans="1:17" ht="101.25" x14ac:dyDescent="0.25">
      <c r="A666" s="36"/>
      <c r="B666" s="36"/>
      <c r="C666" s="36"/>
      <c r="D666" s="28" t="s">
        <v>44</v>
      </c>
      <c r="E666" s="36"/>
      <c r="F666" s="36"/>
      <c r="G666" s="36"/>
      <c r="H666" s="36"/>
      <c r="M666" s="37"/>
      <c r="N666" s="38"/>
      <c r="O666" s="38"/>
      <c r="P666" s="38"/>
      <c r="Q666" s="39"/>
    </row>
    <row r="667" spans="1:17" ht="22.5" x14ac:dyDescent="0.25">
      <c r="A667" s="26" t="s">
        <v>45</v>
      </c>
      <c r="B667" s="27" t="s">
        <v>11</v>
      </c>
      <c r="C667" s="27" t="s">
        <v>12</v>
      </c>
      <c r="D667" s="28" t="s">
        <v>46</v>
      </c>
      <c r="E667" s="36"/>
      <c r="F667" s="40">
        <v>1</v>
      </c>
      <c r="G667" s="40">
        <v>930.38</v>
      </c>
      <c r="H667" s="41">
        <f>ROUND(F667*G667,2)</f>
        <v>930.38</v>
      </c>
      <c r="I667" s="32">
        <f t="shared" si="1603"/>
        <v>83.73</v>
      </c>
      <c r="J667" s="32">
        <f t="shared" ref="J667" si="1641">H667*0.06</f>
        <v>55.82</v>
      </c>
      <c r="K667" s="32">
        <f t="shared" ref="K667" si="1642">H667+I667+J667</f>
        <v>1069.93</v>
      </c>
      <c r="M667" s="2"/>
      <c r="N667" s="33">
        <f t="shared" ref="N667" si="1643">M667*F667</f>
        <v>0</v>
      </c>
      <c r="O667" s="34">
        <f t="shared" si="1570"/>
        <v>0</v>
      </c>
      <c r="P667" s="35">
        <f t="shared" ref="P667" si="1644">N667*$N$2</f>
        <v>0</v>
      </c>
      <c r="Q667" s="33">
        <f t="shared" ref="Q667" si="1645">N667+O667+P667</f>
        <v>0</v>
      </c>
    </row>
    <row r="668" spans="1:17" ht="67.5" x14ac:dyDescent="0.25">
      <c r="A668" s="36"/>
      <c r="B668" s="36"/>
      <c r="C668" s="36"/>
      <c r="D668" s="28" t="s">
        <v>47</v>
      </c>
      <c r="E668" s="36"/>
      <c r="F668" s="36"/>
      <c r="G668" s="36"/>
      <c r="H668" s="36"/>
      <c r="M668" s="37"/>
      <c r="N668" s="38"/>
      <c r="O668" s="38"/>
      <c r="P668" s="38"/>
      <c r="Q668" s="39"/>
    </row>
    <row r="669" spans="1:17" x14ac:dyDescent="0.25">
      <c r="A669" s="26" t="s">
        <v>48</v>
      </c>
      <c r="B669" s="27" t="s">
        <v>11</v>
      </c>
      <c r="C669" s="27" t="s">
        <v>12</v>
      </c>
      <c r="D669" s="28" t="s">
        <v>49</v>
      </c>
      <c r="E669" s="36"/>
      <c r="F669" s="40">
        <v>1</v>
      </c>
      <c r="G669" s="40">
        <v>631.46</v>
      </c>
      <c r="H669" s="41">
        <f>ROUND(F669*G669,2)</f>
        <v>631.46</v>
      </c>
      <c r="I669" s="32">
        <f t="shared" si="1603"/>
        <v>56.83</v>
      </c>
      <c r="J669" s="32">
        <f t="shared" ref="J669" si="1646">H669*0.06</f>
        <v>37.89</v>
      </c>
      <c r="K669" s="32">
        <f t="shared" ref="K669" si="1647">H669+I669+J669</f>
        <v>726.18</v>
      </c>
      <c r="M669" s="2"/>
      <c r="N669" s="33">
        <f t="shared" ref="N669" si="1648">M669*F669</f>
        <v>0</v>
      </c>
      <c r="O669" s="34">
        <f t="shared" si="1570"/>
        <v>0</v>
      </c>
      <c r="P669" s="35">
        <f t="shared" ref="P669" si="1649">N669*$N$2</f>
        <v>0</v>
      </c>
      <c r="Q669" s="33">
        <f t="shared" ref="Q669" si="1650">N669+O669+P669</f>
        <v>0</v>
      </c>
    </row>
    <row r="670" spans="1:17" ht="135" x14ac:dyDescent="0.25">
      <c r="A670" s="36"/>
      <c r="B670" s="36"/>
      <c r="C670" s="36"/>
      <c r="D670" s="28" t="s">
        <v>50</v>
      </c>
      <c r="E670" s="36"/>
      <c r="F670" s="36"/>
      <c r="G670" s="36"/>
      <c r="H670" s="36"/>
      <c r="M670" s="37"/>
      <c r="N670" s="38"/>
      <c r="O670" s="38"/>
      <c r="P670" s="38"/>
      <c r="Q670" s="39"/>
    </row>
    <row r="671" spans="1:17" x14ac:dyDescent="0.25">
      <c r="A671" s="26" t="s">
        <v>51</v>
      </c>
      <c r="B671" s="27" t="s">
        <v>11</v>
      </c>
      <c r="C671" s="27" t="s">
        <v>12</v>
      </c>
      <c r="D671" s="28" t="s">
        <v>52</v>
      </c>
      <c r="E671" s="36"/>
      <c r="F671" s="40">
        <v>1</v>
      </c>
      <c r="G671" s="40">
        <v>12830.48</v>
      </c>
      <c r="H671" s="41">
        <f>ROUND(F671*G671,2)</f>
        <v>12830.48</v>
      </c>
      <c r="I671" s="32">
        <f t="shared" si="1603"/>
        <v>1154.74</v>
      </c>
      <c r="J671" s="32">
        <f t="shared" ref="J671" si="1651">H671*0.06</f>
        <v>769.83</v>
      </c>
      <c r="K671" s="32">
        <f t="shared" ref="K671" si="1652">H671+I671+J671</f>
        <v>14755.05</v>
      </c>
      <c r="M671" s="2"/>
      <c r="N671" s="33">
        <f t="shared" ref="N671" si="1653">M671*F671</f>
        <v>0</v>
      </c>
      <c r="O671" s="34">
        <f t="shared" si="1570"/>
        <v>0</v>
      </c>
      <c r="P671" s="35">
        <f t="shared" ref="P671" si="1654">N671*$N$2</f>
        <v>0</v>
      </c>
      <c r="Q671" s="33">
        <f t="shared" ref="Q671" si="1655">N671+O671+P671</f>
        <v>0</v>
      </c>
    </row>
    <row r="672" spans="1:17" ht="236.25" x14ac:dyDescent="0.25">
      <c r="A672" s="36"/>
      <c r="B672" s="36"/>
      <c r="C672" s="36"/>
      <c r="D672" s="28" t="s">
        <v>53</v>
      </c>
      <c r="E672" s="36"/>
      <c r="F672" s="36"/>
      <c r="G672" s="36"/>
      <c r="H672" s="36"/>
      <c r="M672" s="37"/>
      <c r="N672" s="38"/>
      <c r="O672" s="38"/>
      <c r="P672" s="38"/>
      <c r="Q672" s="39"/>
    </row>
    <row r="673" spans="1:17" x14ac:dyDescent="0.25">
      <c r="A673" s="26" t="s">
        <v>94</v>
      </c>
      <c r="B673" s="27" t="s">
        <v>11</v>
      </c>
      <c r="C673" s="27" t="s">
        <v>12</v>
      </c>
      <c r="D673" s="28" t="s">
        <v>95</v>
      </c>
      <c r="E673" s="36"/>
      <c r="F673" s="40">
        <v>2</v>
      </c>
      <c r="G673" s="40">
        <v>847.08</v>
      </c>
      <c r="H673" s="41">
        <f>ROUND(F673*G673,2)</f>
        <v>1694.16</v>
      </c>
      <c r="I673" s="32">
        <f t="shared" si="1603"/>
        <v>152.47</v>
      </c>
      <c r="J673" s="32">
        <f t="shared" ref="J673" si="1656">H673*0.06</f>
        <v>101.65</v>
      </c>
      <c r="K673" s="32">
        <f t="shared" ref="K673" si="1657">H673+I673+J673</f>
        <v>1948.28</v>
      </c>
      <c r="M673" s="2"/>
      <c r="N673" s="33">
        <f t="shared" ref="N673" si="1658">M673*F673</f>
        <v>0</v>
      </c>
      <c r="O673" s="34">
        <f t="shared" si="1570"/>
        <v>0</v>
      </c>
      <c r="P673" s="35">
        <f t="shared" ref="P673" si="1659">N673*$N$2</f>
        <v>0</v>
      </c>
      <c r="Q673" s="33">
        <f t="shared" ref="Q673" si="1660">N673+O673+P673</f>
        <v>0</v>
      </c>
    </row>
    <row r="674" spans="1:17" ht="123.75" x14ac:dyDescent="0.25">
      <c r="A674" s="36"/>
      <c r="B674" s="36"/>
      <c r="C674" s="36"/>
      <c r="D674" s="28" t="s">
        <v>96</v>
      </c>
      <c r="E674" s="36"/>
      <c r="F674" s="36"/>
      <c r="G674" s="36"/>
      <c r="H674" s="36"/>
      <c r="M674" s="37"/>
      <c r="N674" s="38"/>
      <c r="O674" s="38"/>
      <c r="P674" s="38"/>
      <c r="Q674" s="39"/>
    </row>
    <row r="675" spans="1:17" x14ac:dyDescent="0.25">
      <c r="A675" s="26" t="s">
        <v>54</v>
      </c>
      <c r="B675" s="27" t="s">
        <v>11</v>
      </c>
      <c r="C675" s="27" t="s">
        <v>55</v>
      </c>
      <c r="D675" s="28" t="s">
        <v>56</v>
      </c>
      <c r="E675" s="36"/>
      <c r="F675" s="40">
        <v>520</v>
      </c>
      <c r="G675" s="40">
        <v>13.55</v>
      </c>
      <c r="H675" s="41">
        <f>ROUND(F675*G675,2)</f>
        <v>7046</v>
      </c>
      <c r="I675" s="32">
        <f t="shared" si="1603"/>
        <v>634.14</v>
      </c>
      <c r="J675" s="32">
        <f t="shared" ref="J675" si="1661">H675*0.06</f>
        <v>422.76</v>
      </c>
      <c r="K675" s="32">
        <f t="shared" ref="K675" si="1662">H675+I675+J675</f>
        <v>8102.9</v>
      </c>
      <c r="M675" s="2"/>
      <c r="N675" s="33">
        <f t="shared" ref="N675" si="1663">M675*F675</f>
        <v>0</v>
      </c>
      <c r="O675" s="34">
        <f t="shared" si="1570"/>
        <v>0</v>
      </c>
      <c r="P675" s="35">
        <f t="shared" ref="P675" si="1664">N675*$N$2</f>
        <v>0</v>
      </c>
      <c r="Q675" s="33">
        <f t="shared" ref="Q675" si="1665">N675+O675+P675</f>
        <v>0</v>
      </c>
    </row>
    <row r="676" spans="1:17" ht="135" x14ac:dyDescent="0.25">
      <c r="A676" s="36"/>
      <c r="B676" s="36"/>
      <c r="C676" s="36"/>
      <c r="D676" s="28" t="s">
        <v>57</v>
      </c>
      <c r="E676" s="36"/>
      <c r="F676" s="36"/>
      <c r="G676" s="36"/>
      <c r="H676" s="36"/>
      <c r="M676" s="37"/>
      <c r="N676" s="38"/>
      <c r="O676" s="38"/>
      <c r="P676" s="38"/>
      <c r="Q676" s="39"/>
    </row>
    <row r="677" spans="1:17" x14ac:dyDescent="0.25">
      <c r="A677" s="26" t="s">
        <v>58</v>
      </c>
      <c r="B677" s="27" t="s">
        <v>11</v>
      </c>
      <c r="C677" s="27" t="s">
        <v>12</v>
      </c>
      <c r="D677" s="28" t="s">
        <v>59</v>
      </c>
      <c r="E677" s="36"/>
      <c r="F677" s="40">
        <v>1</v>
      </c>
      <c r="G677" s="40">
        <v>1561.6</v>
      </c>
      <c r="H677" s="41">
        <f>ROUND(F677*G677,2)</f>
        <v>1561.6</v>
      </c>
      <c r="I677" s="32">
        <f t="shared" si="1603"/>
        <v>140.54</v>
      </c>
      <c r="J677" s="32">
        <f t="shared" ref="J677" si="1666">H677*0.06</f>
        <v>93.7</v>
      </c>
      <c r="K677" s="32">
        <f t="shared" ref="K677" si="1667">H677+I677+J677</f>
        <v>1795.84</v>
      </c>
      <c r="M677" s="2"/>
      <c r="N677" s="33">
        <f t="shared" ref="N677" si="1668">M677*F677</f>
        <v>0</v>
      </c>
      <c r="O677" s="34">
        <f t="shared" si="1570"/>
        <v>0</v>
      </c>
      <c r="P677" s="35">
        <f t="shared" ref="P677" si="1669">N677*$N$2</f>
        <v>0</v>
      </c>
      <c r="Q677" s="33">
        <f t="shared" ref="Q677" si="1670">N677+O677+P677</f>
        <v>0</v>
      </c>
    </row>
    <row r="678" spans="1:17" ht="78.75" x14ac:dyDescent="0.25">
      <c r="A678" s="36"/>
      <c r="B678" s="36"/>
      <c r="C678" s="36"/>
      <c r="D678" s="28" t="s">
        <v>60</v>
      </c>
      <c r="E678" s="36"/>
      <c r="F678" s="36"/>
      <c r="G678" s="36"/>
      <c r="H678" s="36"/>
      <c r="M678" s="37"/>
      <c r="N678" s="38"/>
      <c r="O678" s="38"/>
      <c r="P678" s="38"/>
      <c r="Q678" s="39"/>
    </row>
    <row r="679" spans="1:17" x14ac:dyDescent="0.25">
      <c r="A679" s="26" t="s">
        <v>61</v>
      </c>
      <c r="B679" s="27" t="s">
        <v>11</v>
      </c>
      <c r="C679" s="27" t="s">
        <v>55</v>
      </c>
      <c r="D679" s="28" t="s">
        <v>62</v>
      </c>
      <c r="E679" s="36"/>
      <c r="F679" s="40">
        <v>520</v>
      </c>
      <c r="G679" s="40">
        <v>4.5199999999999996</v>
      </c>
      <c r="H679" s="41">
        <f>ROUND(F679*G679,2)</f>
        <v>2350.4</v>
      </c>
      <c r="I679" s="32">
        <f t="shared" si="1603"/>
        <v>211.54</v>
      </c>
      <c r="J679" s="32">
        <f t="shared" ref="J679" si="1671">H679*0.06</f>
        <v>141.02000000000001</v>
      </c>
      <c r="K679" s="32">
        <f t="shared" ref="K679" si="1672">H679+I679+J679</f>
        <v>2702.96</v>
      </c>
      <c r="M679" s="2"/>
      <c r="N679" s="33">
        <f t="shared" ref="N679" si="1673">M679*F679</f>
        <v>0</v>
      </c>
      <c r="O679" s="34">
        <f t="shared" si="1570"/>
        <v>0</v>
      </c>
      <c r="P679" s="35">
        <f t="shared" ref="P679" si="1674">N679*$N$2</f>
        <v>0</v>
      </c>
      <c r="Q679" s="33">
        <f t="shared" ref="Q679" si="1675">N679+O679+P679</f>
        <v>0</v>
      </c>
    </row>
    <row r="680" spans="1:17" ht="67.5" x14ac:dyDescent="0.25">
      <c r="A680" s="36"/>
      <c r="B680" s="36"/>
      <c r="C680" s="36"/>
      <c r="D680" s="28" t="s">
        <v>63</v>
      </c>
      <c r="E680" s="36"/>
      <c r="F680" s="36"/>
      <c r="G680" s="36"/>
      <c r="H680" s="36"/>
      <c r="M680" s="37"/>
      <c r="N680" s="38"/>
      <c r="O680" s="38"/>
      <c r="P680" s="38"/>
      <c r="Q680" s="39"/>
    </row>
    <row r="681" spans="1:17" x14ac:dyDescent="0.25">
      <c r="A681" s="26" t="s">
        <v>64</v>
      </c>
      <c r="B681" s="27" t="s">
        <v>11</v>
      </c>
      <c r="C681" s="27" t="s">
        <v>12</v>
      </c>
      <c r="D681" s="28" t="s">
        <v>65</v>
      </c>
      <c r="E681" s="36"/>
      <c r="F681" s="40">
        <v>1</v>
      </c>
      <c r="G681" s="40">
        <v>852.8</v>
      </c>
      <c r="H681" s="41">
        <f>ROUND(F681*G681,2)</f>
        <v>852.8</v>
      </c>
      <c r="I681" s="32">
        <f t="shared" si="1603"/>
        <v>76.75</v>
      </c>
      <c r="J681" s="32">
        <f t="shared" ref="J681" si="1676">H681*0.06</f>
        <v>51.17</v>
      </c>
      <c r="K681" s="32">
        <f t="shared" ref="K681" si="1677">H681+I681+J681</f>
        <v>980.72</v>
      </c>
      <c r="M681" s="2"/>
      <c r="N681" s="33">
        <f t="shared" ref="N681" si="1678">M681*F681</f>
        <v>0</v>
      </c>
      <c r="O681" s="34">
        <f t="shared" si="1570"/>
        <v>0</v>
      </c>
      <c r="P681" s="35">
        <f t="shared" ref="P681" si="1679">N681*$N$2</f>
        <v>0</v>
      </c>
      <c r="Q681" s="33">
        <f t="shared" ref="Q681" si="1680">N681+O681+P681</f>
        <v>0</v>
      </c>
    </row>
    <row r="682" spans="1:17" ht="33.75" x14ac:dyDescent="0.25">
      <c r="A682" s="36"/>
      <c r="B682" s="36"/>
      <c r="C682" s="36"/>
      <c r="D682" s="28" t="s">
        <v>66</v>
      </c>
      <c r="E682" s="36"/>
      <c r="F682" s="36"/>
      <c r="G682" s="36"/>
      <c r="H682" s="36"/>
      <c r="M682" s="37"/>
      <c r="N682" s="38"/>
      <c r="O682" s="38"/>
      <c r="P682" s="38"/>
      <c r="Q682" s="39"/>
    </row>
    <row r="683" spans="1:17" x14ac:dyDescent="0.25">
      <c r="A683" s="26" t="s">
        <v>67</v>
      </c>
      <c r="B683" s="27" t="s">
        <v>11</v>
      </c>
      <c r="C683" s="27" t="s">
        <v>12</v>
      </c>
      <c r="D683" s="28" t="s">
        <v>68</v>
      </c>
      <c r="E683" s="36"/>
      <c r="F683" s="40">
        <v>1</v>
      </c>
      <c r="G683" s="40">
        <v>476</v>
      </c>
      <c r="H683" s="41">
        <f>ROUND(F683*G683,2)</f>
        <v>476</v>
      </c>
      <c r="I683" s="32">
        <f t="shared" si="1603"/>
        <v>42.84</v>
      </c>
      <c r="J683" s="32">
        <f t="shared" ref="J683" si="1681">H683*0.06</f>
        <v>28.56</v>
      </c>
      <c r="K683" s="32">
        <f t="shared" ref="K683" si="1682">H683+I683+J683</f>
        <v>547.4</v>
      </c>
      <c r="M683" s="2"/>
      <c r="N683" s="33">
        <f t="shared" ref="N683" si="1683">M683*F683</f>
        <v>0</v>
      </c>
      <c r="O683" s="34">
        <f t="shared" si="1570"/>
        <v>0</v>
      </c>
      <c r="P683" s="35">
        <f t="shared" ref="P683" si="1684">N683*$N$2</f>
        <v>0</v>
      </c>
      <c r="Q683" s="33">
        <f t="shared" ref="Q683" si="1685">N683+O683+P683</f>
        <v>0</v>
      </c>
    </row>
    <row r="684" spans="1:17" ht="90" x14ac:dyDescent="0.25">
      <c r="A684" s="36"/>
      <c r="B684" s="36"/>
      <c r="C684" s="36"/>
      <c r="D684" s="28" t="s">
        <v>69</v>
      </c>
      <c r="E684" s="36"/>
      <c r="F684" s="36"/>
      <c r="G684" s="36"/>
      <c r="H684" s="36"/>
      <c r="M684" s="37"/>
      <c r="N684" s="38"/>
      <c r="O684" s="38"/>
      <c r="P684" s="38"/>
      <c r="Q684" s="39"/>
    </row>
    <row r="685" spans="1:17" x14ac:dyDescent="0.25">
      <c r="A685" s="26" t="s">
        <v>70</v>
      </c>
      <c r="B685" s="27" t="s">
        <v>11</v>
      </c>
      <c r="C685" s="27" t="s">
        <v>71</v>
      </c>
      <c r="D685" s="28" t="s">
        <v>72</v>
      </c>
      <c r="E685" s="36"/>
      <c r="F685" s="40">
        <v>16</v>
      </c>
      <c r="G685" s="40">
        <v>44</v>
      </c>
      <c r="H685" s="41">
        <f>ROUND(F685*G685,2)</f>
        <v>704</v>
      </c>
      <c r="I685" s="32">
        <f t="shared" si="1603"/>
        <v>63.36</v>
      </c>
      <c r="J685" s="32">
        <f t="shared" ref="J685" si="1686">H685*0.06</f>
        <v>42.24</v>
      </c>
      <c r="K685" s="32">
        <f t="shared" ref="K685" si="1687">H685+I685+J685</f>
        <v>809.6</v>
      </c>
      <c r="M685" s="2"/>
      <c r="N685" s="33">
        <f t="shared" ref="N685" si="1688">M685*F685</f>
        <v>0</v>
      </c>
      <c r="O685" s="34">
        <f t="shared" si="1570"/>
        <v>0</v>
      </c>
      <c r="P685" s="35">
        <f t="shared" ref="P685" si="1689">N685*$N$2</f>
        <v>0</v>
      </c>
      <c r="Q685" s="33">
        <f t="shared" ref="Q685" si="1690">N685+O685+P685</f>
        <v>0</v>
      </c>
    </row>
    <row r="686" spans="1:17" x14ac:dyDescent="0.25">
      <c r="A686" s="36"/>
      <c r="B686" s="36"/>
      <c r="C686" s="36"/>
      <c r="D686" s="43"/>
      <c r="E686" s="44" t="s">
        <v>160</v>
      </c>
      <c r="F686" s="45"/>
      <c r="G686" s="46"/>
      <c r="H686" s="46">
        <f>SUM(H638:H685)</f>
        <v>76411.44</v>
      </c>
      <c r="K686" s="46">
        <f>SUM(K638:K685)</f>
        <v>87873.14</v>
      </c>
      <c r="N686" s="42">
        <f>SUM(N638:N685)</f>
        <v>0</v>
      </c>
      <c r="Q686" s="42">
        <f>SUM(Q638:Q685)</f>
        <v>0</v>
      </c>
    </row>
    <row r="687" spans="1:17" ht="0.95" customHeight="1" x14ac:dyDescent="0.25">
      <c r="A687" s="47"/>
      <c r="B687" s="47"/>
      <c r="C687" s="47"/>
      <c r="D687" s="48"/>
      <c r="E687" s="47"/>
      <c r="F687" s="47"/>
      <c r="G687" s="47"/>
      <c r="H687" s="47"/>
    </row>
    <row r="688" spans="1:17" x14ac:dyDescent="0.25">
      <c r="A688" s="18" t="s">
        <v>161</v>
      </c>
      <c r="B688" s="18" t="s">
        <v>7</v>
      </c>
      <c r="C688" s="18" t="s">
        <v>8</v>
      </c>
      <c r="D688" s="19" t="s">
        <v>162</v>
      </c>
      <c r="E688" s="20"/>
      <c r="F688" s="22"/>
      <c r="G688" s="22"/>
      <c r="H688" s="22"/>
      <c r="I688" s="22"/>
      <c r="J688" s="22"/>
      <c r="K688" s="22"/>
    </row>
    <row r="689" spans="1:17" x14ac:dyDescent="0.25">
      <c r="A689" s="26" t="s">
        <v>163</v>
      </c>
      <c r="B689" s="27" t="s">
        <v>11</v>
      </c>
      <c r="C689" s="27" t="s">
        <v>12</v>
      </c>
      <c r="D689" s="28" t="s">
        <v>164</v>
      </c>
      <c r="E689" s="36"/>
      <c r="F689" s="40">
        <v>14</v>
      </c>
      <c r="G689" s="40">
        <v>3310.7</v>
      </c>
      <c r="H689" s="41">
        <f>ROUND(F689*G689,2)</f>
        <v>46349.8</v>
      </c>
      <c r="I689" s="32">
        <f t="shared" ref="I689:I701" si="1691">0.09*H689</f>
        <v>4171.4799999999996</v>
      </c>
      <c r="J689" s="32">
        <f t="shared" ref="J689" si="1692">H689*0.06</f>
        <v>2780.99</v>
      </c>
      <c r="K689" s="32">
        <f t="shared" ref="K689" si="1693">H689+I689+J689</f>
        <v>53302.27</v>
      </c>
      <c r="M689" s="2"/>
      <c r="N689" s="33">
        <f t="shared" ref="N689" si="1694">M689*F689</f>
        <v>0</v>
      </c>
      <c r="O689" s="34">
        <f t="shared" ref="O689:O701" si="1695">N689*$N$1</f>
        <v>0</v>
      </c>
      <c r="P689" s="35">
        <f t="shared" ref="P689" si="1696">N689*$N$2</f>
        <v>0</v>
      </c>
      <c r="Q689" s="33">
        <f t="shared" ref="Q689" si="1697">N689+O689+P689</f>
        <v>0</v>
      </c>
    </row>
    <row r="690" spans="1:17" ht="281.25" x14ac:dyDescent="0.25">
      <c r="A690" s="36"/>
      <c r="B690" s="36"/>
      <c r="C690" s="36"/>
      <c r="D690" s="28" t="s">
        <v>165</v>
      </c>
      <c r="E690" s="36"/>
      <c r="F690" s="36"/>
      <c r="G690" s="36"/>
      <c r="H690" s="36"/>
      <c r="M690" s="37"/>
      <c r="N690" s="38"/>
      <c r="O690" s="38"/>
      <c r="P690" s="38"/>
      <c r="Q690" s="39"/>
    </row>
    <row r="691" spans="1:17" ht="22.5" x14ac:dyDescent="0.25">
      <c r="A691" s="26" t="s">
        <v>166</v>
      </c>
      <c r="B691" s="27" t="s">
        <v>11</v>
      </c>
      <c r="C691" s="27" t="s">
        <v>12</v>
      </c>
      <c r="D691" s="28" t="s">
        <v>167</v>
      </c>
      <c r="E691" s="36"/>
      <c r="F691" s="40">
        <v>14</v>
      </c>
      <c r="G691" s="40">
        <v>1109.04</v>
      </c>
      <c r="H691" s="41">
        <f>ROUND(F691*G691,2)</f>
        <v>15526.56</v>
      </c>
      <c r="I691" s="32">
        <f t="shared" si="1691"/>
        <v>1397.39</v>
      </c>
      <c r="J691" s="32">
        <f t="shared" ref="J691" si="1698">H691*0.06</f>
        <v>931.59</v>
      </c>
      <c r="K691" s="32">
        <f t="shared" ref="K691" si="1699">H691+I691+J691</f>
        <v>17855.54</v>
      </c>
      <c r="M691" s="2"/>
      <c r="N691" s="33">
        <f t="shared" ref="N691" si="1700">M691*F691</f>
        <v>0</v>
      </c>
      <c r="O691" s="34">
        <f t="shared" si="1695"/>
        <v>0</v>
      </c>
      <c r="P691" s="35">
        <f t="shared" ref="P691" si="1701">N691*$N$2</f>
        <v>0</v>
      </c>
      <c r="Q691" s="33">
        <f t="shared" ref="Q691" si="1702">N691+O691+P691</f>
        <v>0</v>
      </c>
    </row>
    <row r="692" spans="1:17" ht="101.25" x14ac:dyDescent="0.25">
      <c r="A692" s="36"/>
      <c r="B692" s="36"/>
      <c r="C692" s="36"/>
      <c r="D692" s="28" t="s">
        <v>168</v>
      </c>
      <c r="E692" s="36"/>
      <c r="F692" s="36"/>
      <c r="G692" s="36"/>
      <c r="H692" s="36"/>
      <c r="M692" s="37"/>
      <c r="N692" s="38"/>
      <c r="O692" s="38"/>
      <c r="P692" s="38"/>
      <c r="Q692" s="39"/>
    </row>
    <row r="693" spans="1:17" ht="22.5" x14ac:dyDescent="0.25">
      <c r="A693" s="26" t="s">
        <v>169</v>
      </c>
      <c r="B693" s="27" t="s">
        <v>11</v>
      </c>
      <c r="C693" s="27" t="s">
        <v>12</v>
      </c>
      <c r="D693" s="28" t="s">
        <v>170</v>
      </c>
      <c r="E693" s="36"/>
      <c r="F693" s="40">
        <v>15</v>
      </c>
      <c r="G693" s="40">
        <v>1392</v>
      </c>
      <c r="H693" s="41">
        <f>ROUND(F693*G693,2)</f>
        <v>20880</v>
      </c>
      <c r="I693" s="32">
        <f t="shared" si="1691"/>
        <v>1879.2</v>
      </c>
      <c r="J693" s="32">
        <f t="shared" ref="J693" si="1703">H693*0.06</f>
        <v>1252.8</v>
      </c>
      <c r="K693" s="32">
        <f t="shared" ref="K693" si="1704">H693+I693+J693</f>
        <v>24012</v>
      </c>
      <c r="M693" s="2"/>
      <c r="N693" s="33">
        <f t="shared" ref="N693" si="1705">M693*F693</f>
        <v>0</v>
      </c>
      <c r="O693" s="34">
        <f t="shared" si="1695"/>
        <v>0</v>
      </c>
      <c r="P693" s="35">
        <f t="shared" ref="P693" si="1706">N693*$N$2</f>
        <v>0</v>
      </c>
      <c r="Q693" s="33">
        <f t="shared" ref="Q693" si="1707">N693+O693+P693</f>
        <v>0</v>
      </c>
    </row>
    <row r="694" spans="1:17" ht="33.75" x14ac:dyDescent="0.25">
      <c r="A694" s="36"/>
      <c r="B694" s="36"/>
      <c r="C694" s="36"/>
      <c r="D694" s="28" t="s">
        <v>171</v>
      </c>
      <c r="E694" s="36"/>
      <c r="F694" s="36"/>
      <c r="G694" s="36"/>
      <c r="H694" s="36"/>
      <c r="M694" s="37"/>
      <c r="N694" s="38"/>
      <c r="O694" s="38"/>
      <c r="P694" s="38"/>
      <c r="Q694" s="39"/>
    </row>
    <row r="695" spans="1:17" x14ac:dyDescent="0.25">
      <c r="A695" s="26" t="s">
        <v>172</v>
      </c>
      <c r="B695" s="27" t="s">
        <v>11</v>
      </c>
      <c r="C695" s="27" t="s">
        <v>12</v>
      </c>
      <c r="D695" s="28" t="s">
        <v>173</v>
      </c>
      <c r="E695" s="36"/>
      <c r="F695" s="40">
        <v>18</v>
      </c>
      <c r="G695" s="40">
        <v>4200</v>
      </c>
      <c r="H695" s="41">
        <f>ROUND(F695*G695,2)</f>
        <v>75600</v>
      </c>
      <c r="I695" s="32">
        <f t="shared" si="1691"/>
        <v>6804</v>
      </c>
      <c r="J695" s="32">
        <f t="shared" ref="J695" si="1708">H695*0.06</f>
        <v>4536</v>
      </c>
      <c r="K695" s="32">
        <f t="shared" ref="K695" si="1709">H695+I695+J695</f>
        <v>86940</v>
      </c>
      <c r="M695" s="2"/>
      <c r="N695" s="33">
        <f t="shared" ref="N695" si="1710">M695*F695</f>
        <v>0</v>
      </c>
      <c r="O695" s="34">
        <f t="shared" si="1695"/>
        <v>0</v>
      </c>
      <c r="P695" s="35">
        <f t="shared" ref="P695" si="1711">N695*$N$2</f>
        <v>0</v>
      </c>
      <c r="Q695" s="33">
        <f t="shared" ref="Q695" si="1712">N695+O695+P695</f>
        <v>0</v>
      </c>
    </row>
    <row r="696" spans="1:17" ht="78.75" x14ac:dyDescent="0.25">
      <c r="A696" s="36"/>
      <c r="B696" s="36"/>
      <c r="C696" s="36"/>
      <c r="D696" s="28" t="s">
        <v>174</v>
      </c>
      <c r="E696" s="36"/>
      <c r="F696" s="36"/>
      <c r="G696" s="36"/>
      <c r="H696" s="36"/>
      <c r="M696" s="37"/>
      <c r="N696" s="38"/>
      <c r="O696" s="38"/>
      <c r="P696" s="38"/>
      <c r="Q696" s="39"/>
    </row>
    <row r="697" spans="1:17" x14ac:dyDescent="0.25">
      <c r="A697" s="26" t="s">
        <v>175</v>
      </c>
      <c r="B697" s="27" t="s">
        <v>11</v>
      </c>
      <c r="C697" s="27" t="s">
        <v>12</v>
      </c>
      <c r="D697" s="28" t="s">
        <v>176</v>
      </c>
      <c r="E697" s="36"/>
      <c r="F697" s="40">
        <v>15</v>
      </c>
      <c r="G697" s="40">
        <v>385</v>
      </c>
      <c r="H697" s="41">
        <f>ROUND(F697*G697,2)</f>
        <v>5775</v>
      </c>
      <c r="I697" s="32">
        <f t="shared" si="1691"/>
        <v>519.75</v>
      </c>
      <c r="J697" s="32">
        <f t="shared" ref="J697" si="1713">H697*0.06</f>
        <v>346.5</v>
      </c>
      <c r="K697" s="32">
        <f t="shared" ref="K697" si="1714">H697+I697+J697</f>
        <v>6641.25</v>
      </c>
      <c r="M697" s="2"/>
      <c r="N697" s="33">
        <f t="shared" ref="N697" si="1715">M697*F697</f>
        <v>0</v>
      </c>
      <c r="O697" s="34">
        <f t="shared" si="1695"/>
        <v>0</v>
      </c>
      <c r="P697" s="35">
        <f t="shared" ref="P697" si="1716">N697*$N$2</f>
        <v>0</v>
      </c>
      <c r="Q697" s="33">
        <f t="shared" ref="Q697" si="1717">N697+O697+P697</f>
        <v>0</v>
      </c>
    </row>
    <row r="698" spans="1:17" ht="67.5" x14ac:dyDescent="0.25">
      <c r="A698" s="36"/>
      <c r="B698" s="36"/>
      <c r="C698" s="36"/>
      <c r="D698" s="28" t="s">
        <v>177</v>
      </c>
      <c r="E698" s="36"/>
      <c r="F698" s="36"/>
      <c r="G698" s="36"/>
      <c r="H698" s="36"/>
      <c r="M698" s="37"/>
      <c r="N698" s="38"/>
      <c r="O698" s="38"/>
      <c r="P698" s="38"/>
      <c r="Q698" s="39"/>
    </row>
    <row r="699" spans="1:17" ht="22.5" x14ac:dyDescent="0.25">
      <c r="A699" s="26" t="s">
        <v>178</v>
      </c>
      <c r="B699" s="27" t="s">
        <v>11</v>
      </c>
      <c r="C699" s="27" t="s">
        <v>12</v>
      </c>
      <c r="D699" s="28" t="s">
        <v>179</v>
      </c>
      <c r="E699" s="36"/>
      <c r="F699" s="40">
        <v>15</v>
      </c>
      <c r="G699" s="40">
        <v>373</v>
      </c>
      <c r="H699" s="41">
        <f>ROUND(F699*G699,2)</f>
        <v>5595</v>
      </c>
      <c r="I699" s="32">
        <f t="shared" si="1691"/>
        <v>503.55</v>
      </c>
      <c r="J699" s="32">
        <f t="shared" ref="J699" si="1718">H699*0.06</f>
        <v>335.7</v>
      </c>
      <c r="K699" s="32">
        <f t="shared" ref="K699" si="1719">H699+I699+J699</f>
        <v>6434.25</v>
      </c>
      <c r="M699" s="2"/>
      <c r="N699" s="33">
        <f t="shared" ref="N699" si="1720">M699*F699</f>
        <v>0</v>
      </c>
      <c r="O699" s="34">
        <f t="shared" si="1695"/>
        <v>0</v>
      </c>
      <c r="P699" s="35">
        <f t="shared" ref="P699" si="1721">N699*$N$2</f>
        <v>0</v>
      </c>
      <c r="Q699" s="33">
        <f t="shared" ref="Q699" si="1722">N699+O699+P699</f>
        <v>0</v>
      </c>
    </row>
    <row r="700" spans="1:17" ht="33.75" x14ac:dyDescent="0.25">
      <c r="A700" s="36"/>
      <c r="B700" s="36"/>
      <c r="C700" s="36"/>
      <c r="D700" s="28" t="s">
        <v>180</v>
      </c>
      <c r="E700" s="36"/>
      <c r="F700" s="36"/>
      <c r="G700" s="36"/>
      <c r="H700" s="36"/>
      <c r="M700" s="37"/>
      <c r="N700" s="38"/>
      <c r="O700" s="38"/>
      <c r="P700" s="38"/>
      <c r="Q700" s="39"/>
    </row>
    <row r="701" spans="1:17" x14ac:dyDescent="0.25">
      <c r="A701" s="26" t="s">
        <v>181</v>
      </c>
      <c r="B701" s="27" t="s">
        <v>11</v>
      </c>
      <c r="C701" s="27" t="s">
        <v>12</v>
      </c>
      <c r="D701" s="28" t="s">
        <v>182</v>
      </c>
      <c r="E701" s="36"/>
      <c r="F701" s="40">
        <v>1</v>
      </c>
      <c r="G701" s="40">
        <v>2436</v>
      </c>
      <c r="H701" s="41">
        <f>ROUND(F701*G701,2)</f>
        <v>2436</v>
      </c>
      <c r="I701" s="32">
        <f t="shared" si="1691"/>
        <v>219.24</v>
      </c>
      <c r="J701" s="32">
        <f t="shared" ref="J701" si="1723">H701*0.06</f>
        <v>146.16</v>
      </c>
      <c r="K701" s="32">
        <f t="shared" ref="K701" si="1724">H701+I701+J701</f>
        <v>2801.4</v>
      </c>
      <c r="M701" s="2"/>
      <c r="N701" s="33">
        <f t="shared" ref="N701" si="1725">M701*F701</f>
        <v>0</v>
      </c>
      <c r="O701" s="34">
        <f t="shared" si="1695"/>
        <v>0</v>
      </c>
      <c r="P701" s="35">
        <f t="shared" ref="P701" si="1726">N701*$N$2</f>
        <v>0</v>
      </c>
      <c r="Q701" s="33">
        <f t="shared" ref="Q701" si="1727">N701+O701+P701</f>
        <v>0</v>
      </c>
    </row>
    <row r="702" spans="1:17" x14ac:dyDescent="0.25">
      <c r="A702" s="36"/>
      <c r="B702" s="36"/>
      <c r="C702" s="36"/>
      <c r="D702" s="43"/>
      <c r="E702" s="44" t="s">
        <v>183</v>
      </c>
      <c r="F702" s="45"/>
      <c r="G702" s="46"/>
      <c r="H702" s="46">
        <f>SUM(H689:H701)</f>
        <v>172162.36</v>
      </c>
      <c r="K702" s="46">
        <f>SUM(K689:K701)</f>
        <v>197986.71</v>
      </c>
      <c r="N702" s="42">
        <f>SUM(N689:N701)</f>
        <v>0</v>
      </c>
      <c r="O702" s="49"/>
      <c r="P702" s="49"/>
      <c r="Q702" s="49">
        <f>SUM(Q689:Q701)</f>
        <v>0</v>
      </c>
    </row>
    <row r="703" spans="1:17" ht="0.95" customHeight="1" x14ac:dyDescent="0.25">
      <c r="A703" s="47"/>
      <c r="B703" s="47"/>
      <c r="C703" s="47"/>
      <c r="D703" s="48"/>
      <c r="E703" s="47"/>
      <c r="F703" s="47"/>
      <c r="G703" s="47"/>
      <c r="H703" s="47"/>
    </row>
    <row r="704" spans="1:17" x14ac:dyDescent="0.25">
      <c r="A704" s="36"/>
      <c r="B704" s="36"/>
      <c r="C704" s="36"/>
      <c r="D704" s="43"/>
      <c r="E704" s="44" t="s">
        <v>184</v>
      </c>
      <c r="F704" s="45"/>
      <c r="G704" s="46"/>
      <c r="H704" s="46">
        <f>H702+H686+H635+H590+H530+H480+H434+H388+H334+H289+H242+H194+H146+H90+H46</f>
        <v>843599.73</v>
      </c>
      <c r="K704" s="46">
        <f>K702+K686+K635+K590+K530+K480+K434+K388+K334+K289+K242+K194+K146+K90+K46</f>
        <v>970139.58</v>
      </c>
    </row>
    <row r="705" spans="1:18" ht="0.95" customHeight="1" x14ac:dyDescent="0.25">
      <c r="A705" s="47"/>
      <c r="B705" s="47"/>
      <c r="C705" s="47"/>
      <c r="D705" s="48"/>
      <c r="E705" s="47"/>
      <c r="F705" s="47"/>
      <c r="G705" s="47"/>
      <c r="H705" s="47"/>
    </row>
    <row r="709" spans="1:18" ht="23.25" x14ac:dyDescent="0.35">
      <c r="N709" s="50" t="s">
        <v>198</v>
      </c>
      <c r="O709" s="50"/>
      <c r="P709" s="50"/>
      <c r="R709" s="51"/>
    </row>
    <row r="710" spans="1:18" x14ac:dyDescent="0.25">
      <c r="N710" s="50"/>
      <c r="O710" s="50"/>
      <c r="P710" s="50"/>
    </row>
    <row r="711" spans="1:18" x14ac:dyDescent="0.25">
      <c r="M711" s="5" t="s">
        <v>199</v>
      </c>
      <c r="N711" s="52">
        <f>N702+N686+N635+N590+N530+N480+N434+N388+N334+N289+N242+N194+N146+N90+N46</f>
        <v>0</v>
      </c>
      <c r="O711" s="52"/>
      <c r="P711" s="52"/>
    </row>
    <row r="712" spans="1:18" x14ac:dyDescent="0.25">
      <c r="M712" s="53" t="s">
        <v>200</v>
      </c>
      <c r="N712" s="54">
        <f>SUM(O7:O701)</f>
        <v>0</v>
      </c>
      <c r="O712" s="55"/>
      <c r="P712" s="56"/>
    </row>
    <row r="713" spans="1:18" x14ac:dyDescent="0.25">
      <c r="M713" s="53" t="s">
        <v>201</v>
      </c>
      <c r="N713" s="57">
        <f>SUM(P7:P701)</f>
        <v>0</v>
      </c>
      <c r="O713" s="57"/>
      <c r="P713" s="57"/>
    </row>
    <row r="714" spans="1:18" x14ac:dyDescent="0.25">
      <c r="M714" s="5" t="s">
        <v>202</v>
      </c>
      <c r="N714" s="58">
        <f>ROUND((N711+N712+N713),2)</f>
        <v>0</v>
      </c>
      <c r="O714" s="58"/>
      <c r="P714" s="58"/>
    </row>
    <row r="715" spans="1:18" x14ac:dyDescent="0.25">
      <c r="M715" s="59">
        <v>0.21</v>
      </c>
      <c r="N715" s="58">
        <f>N714*0.21</f>
        <v>0</v>
      </c>
      <c r="O715" s="58"/>
      <c r="P715" s="58"/>
    </row>
    <row r="716" spans="1:18" x14ac:dyDescent="0.25">
      <c r="M716" s="5" t="s">
        <v>203</v>
      </c>
      <c r="N716" s="58">
        <f>N714+N715</f>
        <v>0</v>
      </c>
      <c r="O716" s="58"/>
      <c r="P716" s="58"/>
    </row>
  </sheetData>
  <sheetProtection algorithmName="SHA-512" hashValue="HRjDmZJYguk35nvB/3vXGQbxtJStx7WUjDMcIVeMWJsU63HUloWD8nD3Vpx/q0UI8hCP9Fu6sz0K3zjN5hY/AQ==" saltValue="S2+qTtJXbuy4Xppx4XWlgw==" spinCount="100000" sheet="1" objects="1" scenarios="1"/>
  <mergeCells count="9">
    <mergeCell ref="A2:K2"/>
    <mergeCell ref="N709:P710"/>
    <mergeCell ref="N716:P716"/>
    <mergeCell ref="N711:P711"/>
    <mergeCell ref="N712:P712"/>
    <mergeCell ref="N713:P713"/>
    <mergeCell ref="N714:P714"/>
    <mergeCell ref="N715:P715"/>
    <mergeCell ref="N3:Q4"/>
  </mergeCells>
  <dataValidations disablePrompts="1" count="1">
    <dataValidation type="list" allowBlank="1" showInputMessage="1" showErrorMessage="1" sqref="B6:B705" xr:uid="{9F70E6E0-001D-47B4-AD64-39CE9E28C885}">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Romero, Mª Jesús</dc:creator>
  <cp:lastModifiedBy>Martín Romero, Mª Jesús</cp:lastModifiedBy>
  <dcterms:created xsi:type="dcterms:W3CDTF">2023-02-21T11:24:07Z</dcterms:created>
  <dcterms:modified xsi:type="dcterms:W3CDTF">2023-03-02T11:42:17Z</dcterms:modified>
</cp:coreProperties>
</file>