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3\6000011267_SuO_REP EQUIPOS DE TECNOLOGÍA SEPSA\1. Vb Pliegos\"/>
    </mc:Choice>
  </mc:AlternateContent>
  <xr:revisionPtr revIDLastSave="0" documentId="8_{F0DE28EA-CA88-4666-8A04-E587C547A0B0}" xr6:coauthVersionLast="47" xr6:coauthVersionMax="47" xr10:uidLastSave="{00000000-0000-0000-0000-000000000000}"/>
  <bookViews>
    <workbookView xWindow="-108" yWindow="-108" windowWidth="23256" windowHeight="12576" xr2:uid="{A1BEA833-DABF-4FBB-B4F8-AD24B49D211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I2" i="1" s="1"/>
  <c r="H3" i="1"/>
  <c r="H4" i="1"/>
  <c r="I4" i="1" s="1"/>
  <c r="H5" i="1"/>
  <c r="I5" i="1" s="1"/>
  <c r="H6" i="1"/>
  <c r="I6" i="1" s="1"/>
  <c r="H7" i="1"/>
  <c r="H8" i="1"/>
  <c r="I8" i="1" s="1"/>
  <c r="H9" i="1"/>
  <c r="I9" i="1" s="1"/>
  <c r="H10" i="1"/>
  <c r="I10" i="1" s="1"/>
  <c r="H11" i="1"/>
  <c r="H12" i="1"/>
  <c r="I12" i="1" s="1"/>
  <c r="H13" i="1"/>
  <c r="I13" i="1" s="1"/>
  <c r="H14" i="1"/>
  <c r="I14" i="1" s="1"/>
  <c r="H15" i="1"/>
  <c r="H16" i="1"/>
  <c r="I16" i="1" s="1"/>
  <c r="H17" i="1"/>
  <c r="I17" i="1" s="1"/>
  <c r="H18" i="1"/>
  <c r="I18" i="1" s="1"/>
  <c r="H19" i="1"/>
  <c r="H20" i="1"/>
  <c r="I20" i="1" s="1"/>
  <c r="H21" i="1"/>
  <c r="I21" i="1" s="1"/>
  <c r="H22" i="1"/>
  <c r="I22" i="1" s="1"/>
  <c r="H23" i="1"/>
  <c r="H24" i="1"/>
  <c r="H25" i="1"/>
  <c r="I25" i="1" s="1"/>
  <c r="H26" i="1"/>
  <c r="I26" i="1" s="1"/>
  <c r="H27" i="1"/>
  <c r="H28" i="1"/>
  <c r="I28" i="1" s="1"/>
  <c r="H29" i="1"/>
  <c r="I29" i="1" s="1"/>
  <c r="H30" i="1"/>
  <c r="I30" i="1" s="1"/>
  <c r="H31" i="1"/>
  <c r="H32" i="1"/>
  <c r="I32" i="1" s="1"/>
  <c r="H33" i="1"/>
  <c r="I33" i="1" s="1"/>
  <c r="H34" i="1"/>
  <c r="I34" i="1" s="1"/>
  <c r="H35" i="1"/>
  <c r="H36" i="1"/>
  <c r="I36" i="1" s="1"/>
  <c r="H37" i="1"/>
  <c r="I37" i="1" s="1"/>
  <c r="H38" i="1"/>
  <c r="I38" i="1" s="1"/>
  <c r="H39" i="1"/>
  <c r="H40" i="1"/>
  <c r="I40" i="1" s="1"/>
  <c r="H41" i="1"/>
  <c r="I41" i="1" s="1"/>
  <c r="H42" i="1"/>
  <c r="I42" i="1" s="1"/>
  <c r="H43" i="1"/>
  <c r="H44" i="1"/>
  <c r="I44" i="1" s="1"/>
  <c r="H45" i="1"/>
  <c r="I45" i="1" s="1"/>
  <c r="H46" i="1"/>
  <c r="I46" i="1" s="1"/>
  <c r="H47" i="1"/>
  <c r="H48" i="1"/>
  <c r="I48" i="1" s="1"/>
  <c r="H49" i="1"/>
  <c r="I49" i="1" s="1"/>
  <c r="H50" i="1"/>
  <c r="I50" i="1" s="1"/>
  <c r="H51" i="1"/>
  <c r="H52" i="1"/>
  <c r="I52" i="1" s="1"/>
  <c r="H53" i="1"/>
  <c r="I53" i="1" s="1"/>
  <c r="H54" i="1"/>
  <c r="I54" i="1" s="1"/>
  <c r="H55" i="1"/>
  <c r="H56" i="1"/>
  <c r="I56" i="1" s="1"/>
  <c r="H57" i="1"/>
  <c r="I57" i="1" s="1"/>
  <c r="H58" i="1"/>
  <c r="I58" i="1" s="1"/>
  <c r="H59" i="1"/>
  <c r="H60" i="1"/>
  <c r="I60" i="1" s="1"/>
  <c r="H61" i="1"/>
  <c r="I61" i="1" s="1"/>
  <c r="H62" i="1"/>
  <c r="I62" i="1" s="1"/>
  <c r="H63" i="1"/>
  <c r="H64" i="1"/>
  <c r="I64" i="1" s="1"/>
  <c r="H65" i="1"/>
  <c r="I65" i="1" s="1"/>
  <c r="H66" i="1"/>
  <c r="I66" i="1" s="1"/>
  <c r="H67" i="1"/>
  <c r="H68" i="1"/>
  <c r="I68" i="1" s="1"/>
  <c r="H69" i="1"/>
  <c r="I69" i="1" s="1"/>
  <c r="H70" i="1"/>
  <c r="I70" i="1" s="1"/>
  <c r="H71" i="1"/>
  <c r="H72" i="1"/>
  <c r="I72" i="1" s="1"/>
  <c r="H73" i="1"/>
  <c r="I73" i="1" s="1"/>
  <c r="H74" i="1"/>
  <c r="I74" i="1" s="1"/>
  <c r="H75" i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I82" i="1" s="1"/>
  <c r="H83" i="1"/>
  <c r="H84" i="1"/>
  <c r="I3" i="1"/>
  <c r="I7" i="1"/>
  <c r="I11" i="1"/>
  <c r="I15" i="1"/>
  <c r="I19" i="1"/>
  <c r="I23" i="1"/>
  <c r="I24" i="1"/>
  <c r="I27" i="1"/>
  <c r="I31" i="1"/>
  <c r="I35" i="1"/>
  <c r="I39" i="1"/>
  <c r="I43" i="1"/>
  <c r="I47" i="1"/>
  <c r="I51" i="1"/>
  <c r="I55" i="1"/>
  <c r="I59" i="1"/>
  <c r="I63" i="1"/>
  <c r="I67" i="1"/>
  <c r="I71" i="1"/>
  <c r="I75" i="1"/>
  <c r="I83" i="1"/>
  <c r="I84" i="1"/>
  <c r="O3" i="1" l="1"/>
  <c r="P3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P62" i="1" s="1"/>
  <c r="O63" i="1"/>
  <c r="P63" i="1" s="1"/>
  <c r="O64" i="1"/>
  <c r="P64" i="1" s="1"/>
  <c r="O65" i="1"/>
  <c r="P65" i="1" s="1"/>
  <c r="O67" i="1"/>
  <c r="P67" i="1" s="1"/>
  <c r="O68" i="1"/>
  <c r="P68" i="1" s="1"/>
  <c r="O69" i="1"/>
  <c r="P69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2" i="1"/>
  <c r="K3" i="1"/>
  <c r="L3" i="1" s="1"/>
  <c r="K4" i="1"/>
  <c r="L4" i="1" s="1"/>
  <c r="K5" i="1"/>
  <c r="K6" i="1"/>
  <c r="L6" i="1" s="1"/>
  <c r="M6" i="1" s="1"/>
  <c r="K7" i="1"/>
  <c r="L7" i="1" s="1"/>
  <c r="M7" i="1" s="1"/>
  <c r="K8" i="1"/>
  <c r="L8" i="1" s="1"/>
  <c r="K9" i="1"/>
  <c r="K10" i="1"/>
  <c r="L10" i="1" s="1"/>
  <c r="K11" i="1"/>
  <c r="L11" i="1" s="1"/>
  <c r="M11" i="1" s="1"/>
  <c r="K12" i="1"/>
  <c r="L12" i="1" s="1"/>
  <c r="K13" i="1"/>
  <c r="K14" i="1"/>
  <c r="L14" i="1" s="1"/>
  <c r="K15" i="1"/>
  <c r="L15" i="1" s="1"/>
  <c r="M15" i="1" s="1"/>
  <c r="K16" i="1"/>
  <c r="L16" i="1" s="1"/>
  <c r="M16" i="1" s="1"/>
  <c r="K17" i="1"/>
  <c r="L17" i="1" s="1"/>
  <c r="K18" i="1"/>
  <c r="L18" i="1" s="1"/>
  <c r="K19" i="1"/>
  <c r="L19" i="1" s="1"/>
  <c r="M19" i="1" s="1"/>
  <c r="K20" i="1"/>
  <c r="L20" i="1" s="1"/>
  <c r="M20" i="1" s="1"/>
  <c r="K21" i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M27" i="1" s="1"/>
  <c r="K28" i="1"/>
  <c r="L28" i="1" s="1"/>
  <c r="K29" i="1"/>
  <c r="K30" i="1"/>
  <c r="L30" i="1" s="1"/>
  <c r="M30" i="1" s="1"/>
  <c r="K31" i="1"/>
  <c r="L31" i="1" s="1"/>
  <c r="K32" i="1"/>
  <c r="L32" i="1" s="1"/>
  <c r="K33" i="1"/>
  <c r="L33" i="1" s="1"/>
  <c r="K34" i="1"/>
  <c r="L34" i="1" s="1"/>
  <c r="K35" i="1"/>
  <c r="L35" i="1" s="1"/>
  <c r="M35" i="1" s="1"/>
  <c r="K36" i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M43" i="1" s="1"/>
  <c r="K44" i="1"/>
  <c r="L44" i="1" s="1"/>
  <c r="K45" i="1"/>
  <c r="K46" i="1"/>
  <c r="L46" i="1" s="1"/>
  <c r="K47" i="1"/>
  <c r="L47" i="1" s="1"/>
  <c r="K48" i="1"/>
  <c r="L48" i="1" s="1"/>
  <c r="K49" i="1"/>
  <c r="L49" i="1" s="1"/>
  <c r="K50" i="1"/>
  <c r="K51" i="1"/>
  <c r="L51" i="1" s="1"/>
  <c r="M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M59" i="1" s="1"/>
  <c r="K60" i="1"/>
  <c r="L60" i="1" s="1"/>
  <c r="K61" i="1"/>
  <c r="L61" i="1" s="1"/>
  <c r="K62" i="1"/>
  <c r="L62" i="1" s="1"/>
  <c r="K63" i="1"/>
  <c r="L63" i="1" s="1"/>
  <c r="M63" i="1" s="1"/>
  <c r="K64" i="1"/>
  <c r="L64" i="1" s="1"/>
  <c r="K65" i="1"/>
  <c r="L65" i="1" s="1"/>
  <c r="K66" i="1"/>
  <c r="L66" i="1" s="1"/>
  <c r="K67" i="1"/>
  <c r="L67" i="1" s="1"/>
  <c r="M67" i="1" s="1"/>
  <c r="K68" i="1"/>
  <c r="L68" i="1" s="1"/>
  <c r="K69" i="1"/>
  <c r="L69" i="1" s="1"/>
  <c r="K70" i="1"/>
  <c r="L70" i="1" s="1"/>
  <c r="K71" i="1"/>
  <c r="L71" i="1" s="1"/>
  <c r="K72" i="1"/>
  <c r="L72" i="1" s="1"/>
  <c r="M72" i="1" s="1"/>
  <c r="K73" i="1"/>
  <c r="L73" i="1" s="1"/>
  <c r="K74" i="1"/>
  <c r="L74" i="1" s="1"/>
  <c r="K75" i="1"/>
  <c r="L75" i="1" s="1"/>
  <c r="M75" i="1" s="1"/>
  <c r="K76" i="1"/>
  <c r="L76" i="1" s="1"/>
  <c r="K77" i="1"/>
  <c r="K78" i="1"/>
  <c r="L78" i="1" s="1"/>
  <c r="K79" i="1"/>
  <c r="L79" i="1" s="1"/>
  <c r="K80" i="1"/>
  <c r="L80" i="1" s="1"/>
  <c r="K81" i="1"/>
  <c r="L81" i="1" s="1"/>
  <c r="K82" i="1"/>
  <c r="K83" i="1"/>
  <c r="L83" i="1" s="1"/>
  <c r="M83" i="1" s="1"/>
  <c r="K84" i="1"/>
  <c r="L84" i="1" s="1"/>
  <c r="K2" i="1"/>
  <c r="L2" i="1" s="1"/>
  <c r="N6" i="1" l="1"/>
  <c r="P2" i="1"/>
  <c r="O18" i="1"/>
  <c r="P18" i="1" s="1"/>
  <c r="O54" i="1"/>
  <c r="P54" i="1" s="1"/>
  <c r="O70" i="1"/>
  <c r="P70" i="1" s="1"/>
  <c r="O66" i="1"/>
  <c r="P66" i="1" s="1"/>
  <c r="O34" i="1"/>
  <c r="P34" i="1" s="1"/>
  <c r="N30" i="1"/>
  <c r="N72" i="1"/>
  <c r="N20" i="1"/>
  <c r="N16" i="1"/>
  <c r="N83" i="1"/>
  <c r="N75" i="1"/>
  <c r="N67" i="1"/>
  <c r="N63" i="1"/>
  <c r="N59" i="1"/>
  <c r="N51" i="1"/>
  <c r="N43" i="1"/>
  <c r="N35" i="1"/>
  <c r="N27" i="1"/>
  <c r="N19" i="1"/>
  <c r="N15" i="1"/>
  <c r="N11" i="1"/>
  <c r="N7" i="1"/>
  <c r="M78" i="1"/>
  <c r="N78" i="1" s="1"/>
  <c r="M8" i="1"/>
  <c r="N8" i="1" s="1"/>
  <c r="M80" i="1"/>
  <c r="N80" i="1" s="1"/>
  <c r="M60" i="1"/>
  <c r="N60" i="1" s="1"/>
  <c r="M71" i="1"/>
  <c r="N71" i="1" s="1"/>
  <c r="M39" i="1"/>
  <c r="N39" i="1" s="1"/>
  <c r="M49" i="1"/>
  <c r="N49" i="1" s="1"/>
  <c r="M54" i="1"/>
  <c r="N54" i="1" s="1"/>
  <c r="M84" i="1"/>
  <c r="N84" i="1" s="1"/>
  <c r="M70" i="1"/>
  <c r="N70" i="1" s="1"/>
  <c r="M28" i="1"/>
  <c r="N28" i="1" s="1"/>
  <c r="M73" i="1"/>
  <c r="N73" i="1" s="1"/>
  <c r="M57" i="1"/>
  <c r="N57" i="1" s="1"/>
  <c r="M81" i="1"/>
  <c r="N81" i="1" s="1"/>
  <c r="M68" i="1"/>
  <c r="N68" i="1" s="1"/>
  <c r="M46" i="1"/>
  <c r="N46" i="1" s="1"/>
  <c r="M52" i="1"/>
  <c r="N52" i="1" s="1"/>
  <c r="M38" i="1"/>
  <c r="N38" i="1" s="1"/>
  <c r="M41" i="1"/>
  <c r="N41" i="1" s="1"/>
  <c r="L36" i="1"/>
  <c r="M2" i="1"/>
  <c r="N2" i="1" s="1"/>
  <c r="M74" i="1"/>
  <c r="N74" i="1" s="1"/>
  <c r="M42" i="1"/>
  <c r="N42" i="1" s="1"/>
  <c r="M23" i="1"/>
  <c r="N23" i="1" s="1"/>
  <c r="M12" i="1"/>
  <c r="N12" i="1" s="1"/>
  <c r="M56" i="1"/>
  <c r="N56" i="1" s="1"/>
  <c r="M66" i="1"/>
  <c r="N66" i="1" s="1"/>
  <c r="M55" i="1"/>
  <c r="N55" i="1" s="1"/>
  <c r="M34" i="1"/>
  <c r="N34" i="1" s="1"/>
  <c r="M26" i="1"/>
  <c r="N26" i="1" s="1"/>
  <c r="M64" i="1"/>
  <c r="N64" i="1" s="1"/>
  <c r="M76" i="1"/>
  <c r="N76" i="1" s="1"/>
  <c r="M65" i="1"/>
  <c r="N65" i="1" s="1"/>
  <c r="M62" i="1"/>
  <c r="N62" i="1" s="1"/>
  <c r="M48" i="1"/>
  <c r="N48" i="1" s="1"/>
  <c r="M44" i="1"/>
  <c r="N44" i="1" s="1"/>
  <c r="M33" i="1"/>
  <c r="N33" i="1" s="1"/>
  <c r="M25" i="1"/>
  <c r="N25" i="1" s="1"/>
  <c r="M22" i="1"/>
  <c r="N22" i="1" s="1"/>
  <c r="M32" i="1"/>
  <c r="N32" i="1" s="1"/>
  <c r="M79" i="1"/>
  <c r="N79" i="1" s="1"/>
  <c r="M58" i="1"/>
  <c r="N58" i="1" s="1"/>
  <c r="M47" i="1"/>
  <c r="N47" i="1" s="1"/>
  <c r="M17" i="1"/>
  <c r="N17" i="1" s="1"/>
  <c r="M14" i="1"/>
  <c r="N14" i="1" s="1"/>
  <c r="M24" i="1"/>
  <c r="N24" i="1" s="1"/>
  <c r="L82" i="1"/>
  <c r="L50" i="1"/>
  <c r="M40" i="1"/>
  <c r="N40" i="1" s="1"/>
  <c r="M10" i="1"/>
  <c r="N10" i="1" s="1"/>
  <c r="L9" i="1"/>
  <c r="M69" i="1"/>
  <c r="N69" i="1" s="1"/>
  <c r="M61" i="1"/>
  <c r="N61" i="1" s="1"/>
  <c r="M53" i="1"/>
  <c r="N53" i="1" s="1"/>
  <c r="M37" i="1"/>
  <c r="N37" i="1" s="1"/>
  <c r="L77" i="1"/>
  <c r="L45" i="1"/>
  <c r="L29" i="1"/>
  <c r="L21" i="1"/>
  <c r="M18" i="1"/>
  <c r="N18" i="1" s="1"/>
  <c r="L13" i="1"/>
  <c r="L5" i="1"/>
  <c r="M4" i="1"/>
  <c r="N4" i="1" s="1"/>
  <c r="M3" i="1"/>
  <c r="N3" i="1" s="1"/>
  <c r="M31" i="1"/>
  <c r="N31" i="1" s="1"/>
  <c r="M36" i="1" l="1"/>
  <c r="N36" i="1" s="1"/>
  <c r="M29" i="1"/>
  <c r="N29" i="1" s="1"/>
  <c r="M45" i="1"/>
  <c r="N45" i="1" s="1"/>
  <c r="M21" i="1"/>
  <c r="N21" i="1" s="1"/>
  <c r="M77" i="1"/>
  <c r="N77" i="1" s="1"/>
  <c r="M50" i="1"/>
  <c r="N50" i="1" s="1"/>
  <c r="M82" i="1"/>
  <c r="N82" i="1" s="1"/>
  <c r="M5" i="1"/>
  <c r="N5" i="1" s="1"/>
  <c r="N86" i="1" s="1"/>
  <c r="M9" i="1"/>
  <c r="N9" i="1" s="1"/>
  <c r="M13" i="1"/>
  <c r="N13" i="1" s="1"/>
  <c r="N87" i="1" l="1"/>
  <c r="N88" i="1" s="1"/>
</calcChain>
</file>

<file path=xl/sharedStrings.xml><?xml version="1.0" encoding="utf-8"?>
<sst xmlns="http://schemas.openxmlformats.org/spreadsheetml/2006/main" count="247" uniqueCount="201">
  <si>
    <t>Serie</t>
  </si>
  <si>
    <t>Referencia
 CAF /Hitachi</t>
  </si>
  <si>
    <t>Referencia
SEPSA</t>
  </si>
  <si>
    <t>Ref. Metro de Madrid</t>
  </si>
  <si>
    <t>Descripción</t>
  </si>
  <si>
    <t>Importe total</t>
  </si>
  <si>
    <t>No disponible</t>
  </si>
  <si>
    <t>Tarjeta disparo IGBT</t>
  </si>
  <si>
    <t>Gastos generales aplicados en la oferta (GG)</t>
  </si>
  <si>
    <t>Subc. Rack control conv. 97kva Sepsa</t>
  </si>
  <si>
    <t>Beneficio industrial aplicado en la oferta (BI)</t>
  </si>
  <si>
    <t>Subc. Inversor Sepsa</t>
  </si>
  <si>
    <t>TARJETA CONTROL SEPSA</t>
  </si>
  <si>
    <t>Tarjeta driver rectificador conv. 97 kva Sepsa</t>
  </si>
  <si>
    <t>Tarjeta F.A. y control Sepsa conv. 15 Kva</t>
  </si>
  <si>
    <t>Subc.Inversor conv.101 kva Sepsa</t>
  </si>
  <si>
    <t>Tarjeta control conv. 101 kva Sepsa</t>
  </si>
  <si>
    <t>Tarjeta detectora A.T. conv. 101 kva Sepsa</t>
  </si>
  <si>
    <t>CENTRALINA IRIS</t>
  </si>
  <si>
    <t>INTERFONO</t>
  </si>
  <si>
    <t>Tarjeta SD+COM Cesis s9000 y s7000</t>
  </si>
  <si>
    <t>Tarjeta ED+BAL CIM-T1</t>
  </si>
  <si>
    <t>Tarjeta CPU Iris S7000</t>
  </si>
  <si>
    <t>Modulo FA y Display</t>
  </si>
  <si>
    <t>TARJETA DVAS</t>
  </si>
  <si>
    <t>TARJETA MEX</t>
  </si>
  <si>
    <t>TARJETA ED2 CESIS</t>
  </si>
  <si>
    <t>TARJETA SD+COM</t>
  </si>
  <si>
    <t>Tarjeta Cpu cesis</t>
  </si>
  <si>
    <t>Tarjeta E. A S7000 y S9000</t>
  </si>
  <si>
    <t>TARJETA U.C. SEPSA S9000</t>
  </si>
  <si>
    <t>TARJETA ED+BAL</t>
  </si>
  <si>
    <t xml:space="preserve">AA04ERT                 </t>
  </si>
  <si>
    <t>CARTEL DESTINO INTERIOR</t>
  </si>
  <si>
    <t xml:space="preserve">AA04ERU                 </t>
  </si>
  <si>
    <t>CARTEL DESTINO EXTERIOR</t>
  </si>
  <si>
    <t xml:space="preserve">AA04ERV                 </t>
  </si>
  <si>
    <t>CARTEL N. TREN EXTERIOR</t>
  </si>
  <si>
    <t xml:space="preserve">AA04ETH                 </t>
  </si>
  <si>
    <t>CAJA NEGRA</t>
  </si>
  <si>
    <t xml:space="preserve">AA04ETJ                 </t>
  </si>
  <si>
    <t>VELOCIMETRO LCD</t>
  </si>
  <si>
    <t xml:space="preserve">AA04ETO                 </t>
  </si>
  <si>
    <t>Intercomunicador Sepsa cod. 071229 S9000</t>
  </si>
  <si>
    <t>CA87800034</t>
  </si>
  <si>
    <t>C34413</t>
  </si>
  <si>
    <t>TARJETA SALIDAS SICAS SE</t>
  </si>
  <si>
    <t>CA87800035</t>
  </si>
  <si>
    <t>C34412</t>
  </si>
  <si>
    <t>TARJETA ENTRADAS SICAS S</t>
  </si>
  <si>
    <t>CA87800036</t>
  </si>
  <si>
    <t>C34411</t>
  </si>
  <si>
    <t xml:space="preserve">TARJETA CPU SICAS SEPSA </t>
  </si>
  <si>
    <t>CA87800037</t>
  </si>
  <si>
    <t>C34410</t>
  </si>
  <si>
    <t>TARJETA COMUNIC. SICAS S</t>
  </si>
  <si>
    <t>CA87800038</t>
  </si>
  <si>
    <t>C34409</t>
  </si>
  <si>
    <t>TARJETA MVB C2 SICAS SEP</t>
  </si>
  <si>
    <t>CA87800039</t>
  </si>
  <si>
    <t>C34408</t>
  </si>
  <si>
    <t>TARJETA MVB C1 SICAS SEP</t>
  </si>
  <si>
    <t>CA87800040</t>
  </si>
  <si>
    <t>C34407</t>
  </si>
  <si>
    <t>TARJETA F.A. SICAS REF 0</t>
  </si>
  <si>
    <t>CA87800040E01</t>
  </si>
  <si>
    <t>TARJETA F.A. SICAS SEPSA</t>
  </si>
  <si>
    <t>CA87800040E05</t>
  </si>
  <si>
    <t>CA87800043</t>
  </si>
  <si>
    <t>C32313</t>
  </si>
  <si>
    <t>CARTEL INTERIOR SEPSA 07</t>
  </si>
  <si>
    <t>CA87800043E01</t>
  </si>
  <si>
    <t>TARJETA SMD MATRIZ DE LE</t>
  </si>
  <si>
    <t>CA87800043E02</t>
  </si>
  <si>
    <t>TARJETA DE CONTROL REF S</t>
  </si>
  <si>
    <t>CA87800043E03</t>
  </si>
  <si>
    <t>FUENTE DE ALIMENTACION C</t>
  </si>
  <si>
    <t>CA87800044</t>
  </si>
  <si>
    <t>C32312</t>
  </si>
  <si>
    <t>TARJETA E/S+BAL CIM-T2 I</t>
  </si>
  <si>
    <t>CA87800046</t>
  </si>
  <si>
    <t>C32309</t>
  </si>
  <si>
    <t xml:space="preserve">TARJETA U.C. IRIS SEPSA </t>
  </si>
  <si>
    <t>CA87800047</t>
  </si>
  <si>
    <t>C32308</t>
  </si>
  <si>
    <t>TARJETA COMUNICACIONES I</t>
  </si>
  <si>
    <t>CA87800048</t>
  </si>
  <si>
    <t>C32307</t>
  </si>
  <si>
    <t>TARJETA E/S+BAL CIM-T1 I</t>
  </si>
  <si>
    <t>CA87800049</t>
  </si>
  <si>
    <t>C32306</t>
  </si>
  <si>
    <t>TARJETA RSE-II IRIS SEPS</t>
  </si>
  <si>
    <t>CA87800050</t>
  </si>
  <si>
    <t>C32305</t>
  </si>
  <si>
    <t>MODULO AMPLIFICADOR AUDI</t>
  </si>
  <si>
    <t>CA87800051</t>
  </si>
  <si>
    <t>C32304</t>
  </si>
  <si>
    <t>MODULO DE AUDIO IRIS REF</t>
  </si>
  <si>
    <t>CA87800052</t>
  </si>
  <si>
    <t>C32303</t>
  </si>
  <si>
    <t>MODULO F.A. Y DISPLAY IR</t>
  </si>
  <si>
    <t>CA87800054</t>
  </si>
  <si>
    <t>C30407</t>
  </si>
  <si>
    <t>TARJETA U.C. CESIS SEPSA</t>
  </si>
  <si>
    <t>CA87800055</t>
  </si>
  <si>
    <t>C30406</t>
  </si>
  <si>
    <t>TARJETA MVB C2 ESD+ CESI</t>
  </si>
  <si>
    <t>CA87800056</t>
  </si>
  <si>
    <t>C30405</t>
  </si>
  <si>
    <t>TARJETA SD+COM CESIS SEP</t>
  </si>
  <si>
    <t>CA87800057</t>
  </si>
  <si>
    <t>C30404</t>
  </si>
  <si>
    <t>TARJETA ENTRADAS CESIS S</t>
  </si>
  <si>
    <t>CA87800058</t>
  </si>
  <si>
    <t>C30403</t>
  </si>
  <si>
    <t>MODULO F.A. Y DISPLAY CE</t>
  </si>
  <si>
    <t>CA87800071</t>
  </si>
  <si>
    <t>C34802</t>
  </si>
  <si>
    <t>DISTRIBUIDOR DE VIDEO DV</t>
  </si>
  <si>
    <t>CA87800072</t>
  </si>
  <si>
    <t>C34801</t>
  </si>
  <si>
    <t>CA87801502</t>
  </si>
  <si>
    <t>C32301</t>
  </si>
  <si>
    <t>EXTRAIBLE CENTRAL IRIS S</t>
  </si>
  <si>
    <t>CA87801502E01</t>
  </si>
  <si>
    <t>EXTRAIBLE CENTRAL IRIS (</t>
  </si>
  <si>
    <t>CA87801701</t>
  </si>
  <si>
    <t>INTERCOMUNICADOR IRIS 24</t>
  </si>
  <si>
    <t>CA87802201</t>
  </si>
  <si>
    <t>C32315</t>
  </si>
  <si>
    <t>CARTEL FRONTAL SEPSA 071</t>
  </si>
  <si>
    <t>CA87802301</t>
  </si>
  <si>
    <t>C32316</t>
  </si>
  <si>
    <t>CARTEL NUMERO DE TREN 07</t>
  </si>
  <si>
    <t>CA87802501</t>
  </si>
  <si>
    <t xml:space="preserve">ANTENA DE BALIZA - REF. </t>
  </si>
  <si>
    <t>CA87806002</t>
  </si>
  <si>
    <t>C30401</t>
  </si>
  <si>
    <t xml:space="preserve">EXTRAIBLE CENTRAL CESIS </t>
  </si>
  <si>
    <t>CA87806101</t>
  </si>
  <si>
    <t>C30408</t>
  </si>
  <si>
    <t>VELOCIMETRO - REF. 07321</t>
  </si>
  <si>
    <t>CA87807200</t>
  </si>
  <si>
    <t>C34401</t>
  </si>
  <si>
    <t>CENTRAL CT1 SEPSA 072212</t>
  </si>
  <si>
    <t>CA87807300</t>
  </si>
  <si>
    <t>C34402</t>
  </si>
  <si>
    <t xml:space="preserve">CENTRAL CT2             </t>
  </si>
  <si>
    <t>CA87807500</t>
  </si>
  <si>
    <t>MODULO MRE  SICAS-MM3000</t>
  </si>
  <si>
    <t>CA87807500E05</t>
  </si>
  <si>
    <t>TARJETA MRE  SICAS-MM300</t>
  </si>
  <si>
    <t>CA87853800</t>
  </si>
  <si>
    <t>C34404</t>
  </si>
  <si>
    <t>CENTRAL CT1R SEPSA 07222</t>
  </si>
  <si>
    <t>CA88500053</t>
  </si>
  <si>
    <t>C31041</t>
  </si>
  <si>
    <t>TARJETA COMUNICACIONES B</t>
  </si>
  <si>
    <t>CA88500054</t>
  </si>
  <si>
    <t>C31040</t>
  </si>
  <si>
    <t>TARJETA CONTROL CONVERTI</t>
  </si>
  <si>
    <t>CA88500060E01</t>
  </si>
  <si>
    <t>TARJETA DISPARO IGBT BIT</t>
  </si>
  <si>
    <t>CA88500071</t>
  </si>
  <si>
    <t>C31024</t>
  </si>
  <si>
    <t>CA88500073</t>
  </si>
  <si>
    <t>C31022</t>
  </si>
  <si>
    <t>TARJETA F.A.+E/S - SEPSA</t>
  </si>
  <si>
    <t>CA88500078E00</t>
  </si>
  <si>
    <t>TARJETA SEPSA 013812 (SU</t>
  </si>
  <si>
    <t>CA88500088</t>
  </si>
  <si>
    <t>C31007</t>
  </si>
  <si>
    <t>TARJETA COMUNICACIONES "</t>
  </si>
  <si>
    <t>CA88500089</t>
  </si>
  <si>
    <t>C31006</t>
  </si>
  <si>
    <t>TARJETA DISPARO IGBT (2)</t>
  </si>
  <si>
    <t>CA88500089E01</t>
  </si>
  <si>
    <t>MODULO DE TARJETA DISPAR</t>
  </si>
  <si>
    <t>CA88500091</t>
  </si>
  <si>
    <t>C31004</t>
  </si>
  <si>
    <t>TARJETA DISPARO TH PRECA</t>
  </si>
  <si>
    <t>CA88500092</t>
  </si>
  <si>
    <t>C31003</t>
  </si>
  <si>
    <t>TARJETA DETECTORA CA SEP</t>
  </si>
  <si>
    <t>CA88500096</t>
  </si>
  <si>
    <t>C30905</t>
  </si>
  <si>
    <t>TARJETA CONTROL Y F.A. I</t>
  </si>
  <si>
    <t>TOTAL</t>
  </si>
  <si>
    <t>IVA</t>
  </si>
  <si>
    <t>Importe total con IVA</t>
  </si>
  <si>
    <t>Cantidad total estimada</t>
  </si>
  <si>
    <t>Cantidad estimada año 1</t>
  </si>
  <si>
    <t>Cantidad estimada año 2</t>
  </si>
  <si>
    <t>Cantidad estimada año 3</t>
  </si>
  <si>
    <t>Precio a aplicar en prórroga 1 si se utiliza</t>
  </si>
  <si>
    <t>Precio a aplicar en prórroga 2 si se utiliza</t>
  </si>
  <si>
    <t>* Se tendrán en cuenta las Notas del apartado 27 del Cuadro Resumen del Pliego de Condiciones Particulares</t>
  </si>
  <si>
    <t>Precios ofertado unitario con GG y BI AÑO 1</t>
  </si>
  <si>
    <t>Precios ofertado unitario con GG y BI AÑO 2</t>
  </si>
  <si>
    <t>Precios ofertado unitario con GG y BI AÑO 3</t>
  </si>
  <si>
    <t>Precio unitario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</si>
</sst>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000000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Arial Black"/>
      <family val="2"/>
    </font>
    <font>
      <b/>
      <sz val="14"/>
      <color rgb="FF0070C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left" vertical="center" wrapText="1"/>
    </xf>
    <xf numFmtId="8" fontId="4" fillId="3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8" fontId="0" fillId="5" borderId="1" xfId="0" applyNumberFormat="1" applyFill="1" applyBorder="1" applyAlignment="1" applyProtection="1">
      <alignment horizontal="center"/>
      <protection locked="0"/>
    </xf>
    <xf numFmtId="8" fontId="0" fillId="6" borderId="1" xfId="0" applyNumberFormat="1" applyFill="1" applyBorder="1" applyAlignment="1">
      <alignment horizontal="center"/>
    </xf>
    <xf numFmtId="8" fontId="6" fillId="4" borderId="1" xfId="0" applyNumberFormat="1" applyFont="1" applyFill="1" applyBorder="1" applyAlignment="1">
      <alignment horizontal="center"/>
    </xf>
    <xf numFmtId="165" fontId="0" fillId="0" borderId="1" xfId="0" applyNumberFormat="1" applyBorder="1"/>
    <xf numFmtId="165" fontId="0" fillId="6" borderId="1" xfId="0" applyNumberFormat="1" applyFill="1" applyBorder="1" applyAlignment="1">
      <alignment horizontal="center"/>
    </xf>
    <xf numFmtId="9" fontId="0" fillId="5" borderId="1" xfId="0" applyNumberFormat="1" applyFill="1" applyBorder="1" applyAlignment="1" applyProtection="1">
      <alignment horizontal="center" vertical="center"/>
      <protection locked="0"/>
    </xf>
    <xf numFmtId="4" fontId="0" fillId="3" borderId="0" xfId="0" applyNumberForma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373AA-8442-4E59-9885-B614CE9A7698}">
  <dimension ref="A1:S92"/>
  <sheetViews>
    <sheetView tabSelected="1" topLeftCell="A62" zoomScale="60" zoomScaleNormal="60" workbookViewId="0">
      <selection activeCell="N86" sqref="N86"/>
    </sheetView>
  </sheetViews>
  <sheetFormatPr baseColWidth="10" defaultRowHeight="14.4" x14ac:dyDescent="0.3"/>
  <cols>
    <col min="1" max="1" width="11.5546875" style="3"/>
    <col min="2" max="2" width="13.77734375" style="3" customWidth="1"/>
    <col min="3" max="3" width="15.21875" style="3" customWidth="1"/>
    <col min="4" max="4" width="15.109375" style="3" bestFit="1" customWidth="1"/>
    <col min="5" max="5" width="40.109375" style="3" customWidth="1"/>
    <col min="6" max="6" width="14.5546875" style="3" customWidth="1"/>
    <col min="7" max="7" width="29" style="3" customWidth="1"/>
    <col min="8" max="9" width="17.88671875" style="3" customWidth="1"/>
    <col min="10" max="13" width="14.21875" style="4" customWidth="1"/>
    <col min="14" max="14" width="18.33203125" style="4" customWidth="1"/>
    <col min="15" max="16" width="14.21875" style="4" customWidth="1"/>
    <col min="17" max="17" width="8.5546875" style="3" customWidth="1"/>
    <col min="18" max="18" width="41.33203125" style="4" bestFit="1" customWidth="1"/>
    <col min="19" max="19" width="18.21875" style="3" customWidth="1"/>
    <col min="20" max="16384" width="11.5546875" style="3"/>
  </cols>
  <sheetData>
    <row r="1" spans="1:19" ht="69.599999999999994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200</v>
      </c>
      <c r="G1" s="1" t="s">
        <v>197</v>
      </c>
      <c r="H1" s="1" t="s">
        <v>198</v>
      </c>
      <c r="I1" s="1" t="s">
        <v>199</v>
      </c>
      <c r="J1" s="1" t="s">
        <v>190</v>
      </c>
      <c r="K1" s="1" t="s">
        <v>191</v>
      </c>
      <c r="L1" s="1" t="s">
        <v>192</v>
      </c>
      <c r="M1" s="1" t="s">
        <v>193</v>
      </c>
      <c r="N1" s="1" t="s">
        <v>5</v>
      </c>
      <c r="O1" s="1" t="s">
        <v>194</v>
      </c>
      <c r="P1" s="1" t="s">
        <v>195</v>
      </c>
    </row>
    <row r="2" spans="1:19" ht="16.2" customHeight="1" x14ac:dyDescent="0.3">
      <c r="A2" s="5">
        <v>9000</v>
      </c>
      <c r="B2" s="6">
        <v>7489</v>
      </c>
      <c r="C2" s="7">
        <v>7489</v>
      </c>
      <c r="D2" s="7" t="s">
        <v>6</v>
      </c>
      <c r="E2" s="8" t="s">
        <v>7</v>
      </c>
      <c r="F2" s="20">
        <v>378</v>
      </c>
      <c r="G2" s="17"/>
      <c r="H2" s="18">
        <f>+G2*1.02</f>
        <v>0</v>
      </c>
      <c r="I2" s="18">
        <f>+H2*1.02</f>
        <v>0</v>
      </c>
      <c r="J2" s="5">
        <v>5</v>
      </c>
      <c r="K2" s="5">
        <f>+ROUND(J2/3,0)</f>
        <v>2</v>
      </c>
      <c r="L2" s="5">
        <f>+K2</f>
        <v>2</v>
      </c>
      <c r="M2" s="5">
        <f>+J2-K2-L2</f>
        <v>1</v>
      </c>
      <c r="N2" s="19">
        <f>+(G2*K2)+(H2*L2)+(I2*M2)</f>
        <v>0</v>
      </c>
      <c r="O2" s="21">
        <f t="shared" ref="O2:O33" si="0">+I2*1.01</f>
        <v>0</v>
      </c>
      <c r="P2" s="21">
        <f>+O2*1.01</f>
        <v>0</v>
      </c>
      <c r="R2" s="9" t="s">
        <v>8</v>
      </c>
      <c r="S2" s="22">
        <v>0</v>
      </c>
    </row>
    <row r="3" spans="1:19" ht="16.2" customHeight="1" x14ac:dyDescent="0.3">
      <c r="A3" s="5">
        <v>9000</v>
      </c>
      <c r="B3" s="6">
        <v>7700</v>
      </c>
      <c r="C3" s="7">
        <v>7700</v>
      </c>
      <c r="D3" s="7" t="s">
        <v>6</v>
      </c>
      <c r="E3" s="8" t="s">
        <v>9</v>
      </c>
      <c r="F3" s="20">
        <v>1048</v>
      </c>
      <c r="G3" s="17"/>
      <c r="H3" s="18">
        <f t="shared" ref="H3:I3" si="1">+G3*1.02</f>
        <v>0</v>
      </c>
      <c r="I3" s="18">
        <f t="shared" si="1"/>
        <v>0</v>
      </c>
      <c r="J3" s="5">
        <v>2</v>
      </c>
      <c r="K3" s="5">
        <f t="shared" ref="K3:K66" si="2">+ROUND(J3/3,0)</f>
        <v>1</v>
      </c>
      <c r="L3" s="5">
        <f t="shared" ref="L3:L66" si="3">+K3</f>
        <v>1</v>
      </c>
      <c r="M3" s="5">
        <f t="shared" ref="M3:M66" si="4">+J3-K3-L3</f>
        <v>0</v>
      </c>
      <c r="N3" s="19">
        <f t="shared" ref="N3:N66" si="5">+(G3*K3)+(H3*L3)+(I3*M3)</f>
        <v>0</v>
      </c>
      <c r="O3" s="21">
        <f t="shared" si="0"/>
        <v>0</v>
      </c>
      <c r="P3" s="21">
        <f t="shared" ref="P3:P66" si="6">+O3*1.01</f>
        <v>0</v>
      </c>
      <c r="R3" s="10" t="s">
        <v>10</v>
      </c>
      <c r="S3" s="22">
        <v>0</v>
      </c>
    </row>
    <row r="4" spans="1:19" x14ac:dyDescent="0.3">
      <c r="A4" s="5">
        <v>9000</v>
      </c>
      <c r="B4" s="6">
        <v>7705</v>
      </c>
      <c r="C4" s="7">
        <v>7705</v>
      </c>
      <c r="D4" s="7" t="s">
        <v>6</v>
      </c>
      <c r="E4" s="8" t="s">
        <v>11</v>
      </c>
      <c r="F4" s="20">
        <v>2344</v>
      </c>
      <c r="G4" s="17"/>
      <c r="H4" s="18">
        <f t="shared" ref="H4:I4" si="7">+G4*1.02</f>
        <v>0</v>
      </c>
      <c r="I4" s="18">
        <f t="shared" si="7"/>
        <v>0</v>
      </c>
      <c r="J4" s="5">
        <v>11</v>
      </c>
      <c r="K4" s="5">
        <f t="shared" si="2"/>
        <v>4</v>
      </c>
      <c r="L4" s="5">
        <f t="shared" si="3"/>
        <v>4</v>
      </c>
      <c r="M4" s="5">
        <f t="shared" si="4"/>
        <v>3</v>
      </c>
      <c r="N4" s="19">
        <f t="shared" si="5"/>
        <v>0</v>
      </c>
      <c r="O4" s="21">
        <f t="shared" si="0"/>
        <v>0</v>
      </c>
      <c r="P4" s="21">
        <f t="shared" si="6"/>
        <v>0</v>
      </c>
    </row>
    <row r="5" spans="1:19" x14ac:dyDescent="0.3">
      <c r="A5" s="5">
        <v>9000</v>
      </c>
      <c r="B5" s="6">
        <v>7711</v>
      </c>
      <c r="C5" s="7">
        <v>7711</v>
      </c>
      <c r="D5" s="7" t="s">
        <v>6</v>
      </c>
      <c r="E5" s="8" t="s">
        <v>12</v>
      </c>
      <c r="F5" s="20">
        <v>624</v>
      </c>
      <c r="G5" s="17"/>
      <c r="H5" s="18">
        <f t="shared" ref="H5:I5" si="8">+G5*1.02</f>
        <v>0</v>
      </c>
      <c r="I5" s="18">
        <f t="shared" si="8"/>
        <v>0</v>
      </c>
      <c r="J5" s="5">
        <v>139</v>
      </c>
      <c r="K5" s="5">
        <f t="shared" si="2"/>
        <v>46</v>
      </c>
      <c r="L5" s="5">
        <f t="shared" si="3"/>
        <v>46</v>
      </c>
      <c r="M5" s="5">
        <f t="shared" si="4"/>
        <v>47</v>
      </c>
      <c r="N5" s="19">
        <f t="shared" si="5"/>
        <v>0</v>
      </c>
      <c r="O5" s="21">
        <f t="shared" si="0"/>
        <v>0</v>
      </c>
      <c r="P5" s="21">
        <f t="shared" si="6"/>
        <v>0</v>
      </c>
    </row>
    <row r="6" spans="1:19" x14ac:dyDescent="0.3">
      <c r="A6" s="5">
        <v>9000</v>
      </c>
      <c r="B6" s="6">
        <v>7733</v>
      </c>
      <c r="C6" s="7">
        <v>7733</v>
      </c>
      <c r="D6" s="7" t="s">
        <v>6</v>
      </c>
      <c r="E6" s="8" t="s">
        <v>13</v>
      </c>
      <c r="F6" s="20">
        <v>224</v>
      </c>
      <c r="G6" s="17"/>
      <c r="H6" s="18">
        <f t="shared" ref="H6:I6" si="9">+G6*1.02</f>
        <v>0</v>
      </c>
      <c r="I6" s="18">
        <f t="shared" si="9"/>
        <v>0</v>
      </c>
      <c r="J6" s="5">
        <v>2</v>
      </c>
      <c r="K6" s="5">
        <f t="shared" si="2"/>
        <v>1</v>
      </c>
      <c r="L6" s="5">
        <f t="shared" si="3"/>
        <v>1</v>
      </c>
      <c r="M6" s="5">
        <f t="shared" si="4"/>
        <v>0</v>
      </c>
      <c r="N6" s="19">
        <f t="shared" si="5"/>
        <v>0</v>
      </c>
      <c r="O6" s="21">
        <f t="shared" si="0"/>
        <v>0</v>
      </c>
      <c r="P6" s="21">
        <f t="shared" si="6"/>
        <v>0</v>
      </c>
    </row>
    <row r="7" spans="1:19" x14ac:dyDescent="0.3">
      <c r="A7" s="5">
        <v>9000</v>
      </c>
      <c r="B7" s="6">
        <v>7815</v>
      </c>
      <c r="C7" s="7">
        <v>7815</v>
      </c>
      <c r="D7" s="7" t="s">
        <v>6</v>
      </c>
      <c r="E7" s="8" t="s">
        <v>14</v>
      </c>
      <c r="F7" s="20">
        <v>1289</v>
      </c>
      <c r="G7" s="17"/>
      <c r="H7" s="18">
        <f t="shared" ref="H7:I7" si="10">+G7*1.02</f>
        <v>0</v>
      </c>
      <c r="I7" s="18">
        <f t="shared" si="10"/>
        <v>0</v>
      </c>
      <c r="J7" s="5">
        <v>5</v>
      </c>
      <c r="K7" s="5">
        <f t="shared" si="2"/>
        <v>2</v>
      </c>
      <c r="L7" s="5">
        <f t="shared" si="3"/>
        <v>2</v>
      </c>
      <c r="M7" s="5">
        <f t="shared" si="4"/>
        <v>1</v>
      </c>
      <c r="N7" s="19">
        <f t="shared" si="5"/>
        <v>0</v>
      </c>
      <c r="O7" s="21">
        <f t="shared" si="0"/>
        <v>0</v>
      </c>
      <c r="P7" s="21">
        <f t="shared" si="6"/>
        <v>0</v>
      </c>
    </row>
    <row r="8" spans="1:19" x14ac:dyDescent="0.3">
      <c r="A8" s="5">
        <v>9000</v>
      </c>
      <c r="B8" s="6">
        <v>13755</v>
      </c>
      <c r="C8" s="7">
        <v>13755</v>
      </c>
      <c r="D8" s="7" t="s">
        <v>6</v>
      </c>
      <c r="E8" s="8" t="s">
        <v>15</v>
      </c>
      <c r="F8" s="20">
        <v>9105</v>
      </c>
      <c r="G8" s="17"/>
      <c r="H8" s="18">
        <f t="shared" ref="H8:I8" si="11">+G8*1.02</f>
        <v>0</v>
      </c>
      <c r="I8" s="18">
        <f t="shared" si="11"/>
        <v>0</v>
      </c>
      <c r="J8" s="5">
        <v>3</v>
      </c>
      <c r="K8" s="5">
        <f t="shared" si="2"/>
        <v>1</v>
      </c>
      <c r="L8" s="5">
        <f t="shared" si="3"/>
        <v>1</v>
      </c>
      <c r="M8" s="5">
        <f t="shared" si="4"/>
        <v>1</v>
      </c>
      <c r="N8" s="19">
        <f t="shared" si="5"/>
        <v>0</v>
      </c>
      <c r="O8" s="21">
        <f t="shared" si="0"/>
        <v>0</v>
      </c>
      <c r="P8" s="21">
        <f t="shared" si="6"/>
        <v>0</v>
      </c>
    </row>
    <row r="9" spans="1:19" x14ac:dyDescent="0.3">
      <c r="A9" s="5">
        <v>9000</v>
      </c>
      <c r="B9" s="6">
        <v>13761</v>
      </c>
      <c r="C9" s="7">
        <v>13761</v>
      </c>
      <c r="D9" s="7" t="s">
        <v>6</v>
      </c>
      <c r="E9" s="8" t="s">
        <v>16</v>
      </c>
      <c r="F9" s="20">
        <v>677</v>
      </c>
      <c r="G9" s="17"/>
      <c r="H9" s="18">
        <f t="shared" ref="H9:I9" si="12">+G9*1.02</f>
        <v>0</v>
      </c>
      <c r="I9" s="18">
        <f t="shared" si="12"/>
        <v>0</v>
      </c>
      <c r="J9" s="5">
        <v>27</v>
      </c>
      <c r="K9" s="5">
        <f t="shared" si="2"/>
        <v>9</v>
      </c>
      <c r="L9" s="5">
        <f t="shared" si="3"/>
        <v>9</v>
      </c>
      <c r="M9" s="5">
        <f t="shared" si="4"/>
        <v>9</v>
      </c>
      <c r="N9" s="19">
        <f t="shared" si="5"/>
        <v>0</v>
      </c>
      <c r="O9" s="21">
        <f t="shared" si="0"/>
        <v>0</v>
      </c>
      <c r="P9" s="21">
        <f t="shared" si="6"/>
        <v>0</v>
      </c>
    </row>
    <row r="10" spans="1:19" x14ac:dyDescent="0.3">
      <c r="A10" s="5">
        <v>9000</v>
      </c>
      <c r="B10" s="6">
        <v>13812</v>
      </c>
      <c r="C10" s="7">
        <v>13812</v>
      </c>
      <c r="D10" s="7" t="s">
        <v>6</v>
      </c>
      <c r="E10" s="8" t="s">
        <v>17</v>
      </c>
      <c r="F10" s="20">
        <v>289</v>
      </c>
      <c r="G10" s="17"/>
      <c r="H10" s="18">
        <f t="shared" ref="H10:I10" si="13">+G10*1.02</f>
        <v>0</v>
      </c>
      <c r="I10" s="18">
        <f t="shared" si="13"/>
        <v>0</v>
      </c>
      <c r="J10" s="5">
        <v>2</v>
      </c>
      <c r="K10" s="5">
        <f t="shared" si="2"/>
        <v>1</v>
      </c>
      <c r="L10" s="5">
        <f t="shared" si="3"/>
        <v>1</v>
      </c>
      <c r="M10" s="5">
        <f t="shared" si="4"/>
        <v>0</v>
      </c>
      <c r="N10" s="19">
        <f t="shared" si="5"/>
        <v>0</v>
      </c>
      <c r="O10" s="21">
        <f t="shared" si="0"/>
        <v>0</v>
      </c>
      <c r="P10" s="21">
        <f t="shared" si="6"/>
        <v>0</v>
      </c>
    </row>
    <row r="11" spans="1:19" x14ac:dyDescent="0.3">
      <c r="A11" s="5">
        <v>9000</v>
      </c>
      <c r="B11" s="6">
        <v>71222</v>
      </c>
      <c r="C11" s="7">
        <v>71222</v>
      </c>
      <c r="D11" s="7" t="s">
        <v>6</v>
      </c>
      <c r="E11" s="8" t="s">
        <v>18</v>
      </c>
      <c r="F11" s="20">
        <v>4186</v>
      </c>
      <c r="G11" s="17"/>
      <c r="H11" s="18">
        <f t="shared" ref="H11:I11" si="14">+G11*1.02</f>
        <v>0</v>
      </c>
      <c r="I11" s="18">
        <f t="shared" si="14"/>
        <v>0</v>
      </c>
      <c r="J11" s="5">
        <v>2</v>
      </c>
      <c r="K11" s="5">
        <f t="shared" si="2"/>
        <v>1</v>
      </c>
      <c r="L11" s="5">
        <f t="shared" si="3"/>
        <v>1</v>
      </c>
      <c r="M11" s="5">
        <f t="shared" si="4"/>
        <v>0</v>
      </c>
      <c r="N11" s="19">
        <f t="shared" si="5"/>
        <v>0</v>
      </c>
      <c r="O11" s="21">
        <f t="shared" si="0"/>
        <v>0</v>
      </c>
      <c r="P11" s="21">
        <f t="shared" si="6"/>
        <v>0</v>
      </c>
    </row>
    <row r="12" spans="1:19" x14ac:dyDescent="0.3">
      <c r="A12" s="5">
        <v>9000</v>
      </c>
      <c r="B12" s="6">
        <v>71224</v>
      </c>
      <c r="C12" s="7">
        <v>71224</v>
      </c>
      <c r="D12" s="7" t="s">
        <v>6</v>
      </c>
      <c r="E12" s="8" t="s">
        <v>18</v>
      </c>
      <c r="F12" s="20">
        <v>4070</v>
      </c>
      <c r="G12" s="17"/>
      <c r="H12" s="18">
        <f t="shared" ref="H12:I12" si="15">+G12*1.02</f>
        <v>0</v>
      </c>
      <c r="I12" s="18">
        <f t="shared" si="15"/>
        <v>0</v>
      </c>
      <c r="J12" s="5">
        <v>2</v>
      </c>
      <c r="K12" s="5">
        <f t="shared" si="2"/>
        <v>1</v>
      </c>
      <c r="L12" s="5">
        <f t="shared" si="3"/>
        <v>1</v>
      </c>
      <c r="M12" s="5">
        <f t="shared" si="4"/>
        <v>0</v>
      </c>
      <c r="N12" s="19">
        <f t="shared" si="5"/>
        <v>0</v>
      </c>
      <c r="O12" s="21">
        <f t="shared" si="0"/>
        <v>0</v>
      </c>
      <c r="P12" s="21">
        <f t="shared" si="6"/>
        <v>0</v>
      </c>
    </row>
    <row r="13" spans="1:19" x14ac:dyDescent="0.3">
      <c r="A13" s="5">
        <v>9000</v>
      </c>
      <c r="B13" s="6">
        <v>71230</v>
      </c>
      <c r="C13" s="7">
        <v>71230</v>
      </c>
      <c r="D13" s="7" t="s">
        <v>6</v>
      </c>
      <c r="E13" s="8" t="s">
        <v>19</v>
      </c>
      <c r="F13" s="20">
        <v>265</v>
      </c>
      <c r="G13" s="17"/>
      <c r="H13" s="18">
        <f t="shared" ref="H13:I13" si="16">+G13*1.02</f>
        <v>0</v>
      </c>
      <c r="I13" s="18">
        <f t="shared" si="16"/>
        <v>0</v>
      </c>
      <c r="J13" s="5">
        <v>5</v>
      </c>
      <c r="K13" s="5">
        <f t="shared" si="2"/>
        <v>2</v>
      </c>
      <c r="L13" s="5">
        <f t="shared" si="3"/>
        <v>2</v>
      </c>
      <c r="M13" s="5">
        <f t="shared" si="4"/>
        <v>1</v>
      </c>
      <c r="N13" s="19">
        <f t="shared" si="5"/>
        <v>0</v>
      </c>
      <c r="O13" s="21">
        <f t="shared" si="0"/>
        <v>0</v>
      </c>
      <c r="P13" s="21">
        <f t="shared" si="6"/>
        <v>0</v>
      </c>
    </row>
    <row r="14" spans="1:19" x14ac:dyDescent="0.3">
      <c r="A14" s="5">
        <v>9000</v>
      </c>
      <c r="B14" s="6">
        <v>85335</v>
      </c>
      <c r="C14" s="7">
        <v>85335</v>
      </c>
      <c r="D14" s="7" t="s">
        <v>6</v>
      </c>
      <c r="E14" s="8" t="s">
        <v>20</v>
      </c>
      <c r="F14" s="20">
        <v>327</v>
      </c>
      <c r="G14" s="17"/>
      <c r="H14" s="18">
        <f t="shared" ref="H14:I14" si="17">+G14*1.02</f>
        <v>0</v>
      </c>
      <c r="I14" s="18">
        <f t="shared" si="17"/>
        <v>0</v>
      </c>
      <c r="J14" s="5">
        <v>16</v>
      </c>
      <c r="K14" s="5">
        <f t="shared" si="2"/>
        <v>5</v>
      </c>
      <c r="L14" s="5">
        <f t="shared" si="3"/>
        <v>5</v>
      </c>
      <c r="M14" s="5">
        <f t="shared" si="4"/>
        <v>6</v>
      </c>
      <c r="N14" s="19">
        <f t="shared" si="5"/>
        <v>0</v>
      </c>
      <c r="O14" s="21">
        <f t="shared" si="0"/>
        <v>0</v>
      </c>
      <c r="P14" s="21">
        <f t="shared" si="6"/>
        <v>0</v>
      </c>
    </row>
    <row r="15" spans="1:19" x14ac:dyDescent="0.3">
      <c r="A15" s="5">
        <v>9000</v>
      </c>
      <c r="B15" s="6">
        <v>85422</v>
      </c>
      <c r="C15" s="7">
        <v>85422</v>
      </c>
      <c r="D15" s="7" t="s">
        <v>6</v>
      </c>
      <c r="E15" s="8" t="s">
        <v>21</v>
      </c>
      <c r="F15" s="20">
        <v>240</v>
      </c>
      <c r="G15" s="17"/>
      <c r="H15" s="18">
        <f t="shared" ref="H15:I15" si="18">+G15*1.02</f>
        <v>0</v>
      </c>
      <c r="I15" s="18">
        <f t="shared" si="18"/>
        <v>0</v>
      </c>
      <c r="J15" s="5">
        <v>3</v>
      </c>
      <c r="K15" s="5">
        <f t="shared" si="2"/>
        <v>1</v>
      </c>
      <c r="L15" s="5">
        <f t="shared" si="3"/>
        <v>1</v>
      </c>
      <c r="M15" s="5">
        <f t="shared" si="4"/>
        <v>1</v>
      </c>
      <c r="N15" s="19">
        <f t="shared" si="5"/>
        <v>0</v>
      </c>
      <c r="O15" s="21">
        <f t="shared" si="0"/>
        <v>0</v>
      </c>
      <c r="P15" s="21">
        <f t="shared" si="6"/>
        <v>0</v>
      </c>
    </row>
    <row r="16" spans="1:19" x14ac:dyDescent="0.3">
      <c r="A16" s="5">
        <v>9000</v>
      </c>
      <c r="B16" s="6">
        <v>85428</v>
      </c>
      <c r="C16" s="7">
        <v>85428</v>
      </c>
      <c r="D16" s="7" t="s">
        <v>6</v>
      </c>
      <c r="E16" s="8" t="s">
        <v>22</v>
      </c>
      <c r="F16" s="20">
        <v>200</v>
      </c>
      <c r="G16" s="17"/>
      <c r="H16" s="18">
        <f t="shared" ref="H16:I16" si="19">+G16*1.02</f>
        <v>0</v>
      </c>
      <c r="I16" s="18">
        <f t="shared" si="19"/>
        <v>0</v>
      </c>
      <c r="J16" s="5">
        <v>2</v>
      </c>
      <c r="K16" s="5">
        <f t="shared" si="2"/>
        <v>1</v>
      </c>
      <c r="L16" s="5">
        <f t="shared" si="3"/>
        <v>1</v>
      </c>
      <c r="M16" s="5">
        <f t="shared" si="4"/>
        <v>0</v>
      </c>
      <c r="N16" s="19">
        <f t="shared" si="5"/>
        <v>0</v>
      </c>
      <c r="O16" s="21">
        <f t="shared" si="0"/>
        <v>0</v>
      </c>
      <c r="P16" s="21">
        <f t="shared" si="6"/>
        <v>0</v>
      </c>
    </row>
    <row r="17" spans="1:16" x14ac:dyDescent="0.3">
      <c r="A17" s="5">
        <v>9000</v>
      </c>
      <c r="B17" s="6">
        <v>85430</v>
      </c>
      <c r="C17" s="7">
        <v>85430</v>
      </c>
      <c r="D17" s="7" t="s">
        <v>6</v>
      </c>
      <c r="E17" s="8" t="s">
        <v>23</v>
      </c>
      <c r="F17" s="20">
        <v>656</v>
      </c>
      <c r="G17" s="17"/>
      <c r="H17" s="18">
        <f t="shared" ref="H17:I17" si="20">+G17*1.02</f>
        <v>0</v>
      </c>
      <c r="I17" s="18">
        <f t="shared" si="20"/>
        <v>0</v>
      </c>
      <c r="J17" s="5">
        <v>2</v>
      </c>
      <c r="K17" s="5">
        <f t="shared" si="2"/>
        <v>1</v>
      </c>
      <c r="L17" s="5">
        <f t="shared" si="3"/>
        <v>1</v>
      </c>
      <c r="M17" s="5">
        <f t="shared" si="4"/>
        <v>0</v>
      </c>
      <c r="N17" s="19">
        <f t="shared" si="5"/>
        <v>0</v>
      </c>
      <c r="O17" s="21">
        <f t="shared" si="0"/>
        <v>0</v>
      </c>
      <c r="P17" s="21">
        <f t="shared" si="6"/>
        <v>0</v>
      </c>
    </row>
    <row r="18" spans="1:16" x14ac:dyDescent="0.3">
      <c r="A18" s="5">
        <v>9000</v>
      </c>
      <c r="B18" s="6">
        <v>85433</v>
      </c>
      <c r="C18" s="7">
        <v>85433</v>
      </c>
      <c r="D18" s="7" t="s">
        <v>6</v>
      </c>
      <c r="E18" s="8" t="s">
        <v>24</v>
      </c>
      <c r="F18" s="20">
        <v>781</v>
      </c>
      <c r="G18" s="17"/>
      <c r="H18" s="18">
        <f t="shared" ref="H18:I18" si="21">+G18*1.02</f>
        <v>0</v>
      </c>
      <c r="I18" s="18">
        <f t="shared" si="21"/>
        <v>0</v>
      </c>
      <c r="J18" s="5">
        <v>2</v>
      </c>
      <c r="K18" s="5">
        <f t="shared" si="2"/>
        <v>1</v>
      </c>
      <c r="L18" s="5">
        <f t="shared" si="3"/>
        <v>1</v>
      </c>
      <c r="M18" s="5">
        <f t="shared" si="4"/>
        <v>0</v>
      </c>
      <c r="N18" s="19">
        <f t="shared" si="5"/>
        <v>0</v>
      </c>
      <c r="O18" s="21">
        <f t="shared" si="0"/>
        <v>0</v>
      </c>
      <c r="P18" s="21">
        <f t="shared" si="6"/>
        <v>0</v>
      </c>
    </row>
    <row r="19" spans="1:16" x14ac:dyDescent="0.3">
      <c r="A19" s="5">
        <v>9000</v>
      </c>
      <c r="B19" s="6">
        <v>85440</v>
      </c>
      <c r="C19" s="7">
        <v>85440</v>
      </c>
      <c r="D19" s="7" t="s">
        <v>6</v>
      </c>
      <c r="E19" s="8" t="s">
        <v>25</v>
      </c>
      <c r="F19" s="20">
        <v>520</v>
      </c>
      <c r="G19" s="17"/>
      <c r="H19" s="18">
        <f t="shared" ref="H19:I19" si="22">+G19*1.02</f>
        <v>0</v>
      </c>
      <c r="I19" s="18">
        <f t="shared" si="22"/>
        <v>0</v>
      </c>
      <c r="J19" s="5">
        <v>13</v>
      </c>
      <c r="K19" s="5">
        <f t="shared" si="2"/>
        <v>4</v>
      </c>
      <c r="L19" s="5">
        <f t="shared" si="3"/>
        <v>4</v>
      </c>
      <c r="M19" s="5">
        <f t="shared" si="4"/>
        <v>5</v>
      </c>
      <c r="N19" s="19">
        <f t="shared" si="5"/>
        <v>0</v>
      </c>
      <c r="O19" s="21">
        <f t="shared" si="0"/>
        <v>0</v>
      </c>
      <c r="P19" s="21">
        <f t="shared" si="6"/>
        <v>0</v>
      </c>
    </row>
    <row r="20" spans="1:16" x14ac:dyDescent="0.3">
      <c r="A20" s="5">
        <v>9000</v>
      </c>
      <c r="B20" s="6">
        <v>85462</v>
      </c>
      <c r="C20" s="7">
        <v>85462</v>
      </c>
      <c r="D20" s="7" t="s">
        <v>6</v>
      </c>
      <c r="E20" s="8" t="s">
        <v>26</v>
      </c>
      <c r="F20" s="20">
        <v>221</v>
      </c>
      <c r="G20" s="17"/>
      <c r="H20" s="18">
        <f t="shared" ref="H20:I20" si="23">+G20*1.02</f>
        <v>0</v>
      </c>
      <c r="I20" s="18">
        <f t="shared" si="23"/>
        <v>0</v>
      </c>
      <c r="J20" s="5">
        <v>3</v>
      </c>
      <c r="K20" s="5">
        <f t="shared" si="2"/>
        <v>1</v>
      </c>
      <c r="L20" s="5">
        <f t="shared" si="3"/>
        <v>1</v>
      </c>
      <c r="M20" s="5">
        <f t="shared" si="4"/>
        <v>1</v>
      </c>
      <c r="N20" s="19">
        <f t="shared" si="5"/>
        <v>0</v>
      </c>
      <c r="O20" s="21">
        <f t="shared" si="0"/>
        <v>0</v>
      </c>
      <c r="P20" s="21">
        <f t="shared" si="6"/>
        <v>0</v>
      </c>
    </row>
    <row r="21" spans="1:16" x14ac:dyDescent="0.3">
      <c r="A21" s="5">
        <v>9000</v>
      </c>
      <c r="B21" s="6">
        <v>85497</v>
      </c>
      <c r="C21" s="7">
        <v>85497</v>
      </c>
      <c r="D21" s="7" t="s">
        <v>6</v>
      </c>
      <c r="E21" s="8" t="s">
        <v>27</v>
      </c>
      <c r="F21" s="20">
        <v>259</v>
      </c>
      <c r="G21" s="17"/>
      <c r="H21" s="18">
        <f t="shared" ref="H21:I21" si="24">+G21*1.02</f>
        <v>0</v>
      </c>
      <c r="I21" s="18">
        <f t="shared" si="24"/>
        <v>0</v>
      </c>
      <c r="J21" s="5">
        <v>2</v>
      </c>
      <c r="K21" s="5">
        <f t="shared" si="2"/>
        <v>1</v>
      </c>
      <c r="L21" s="5">
        <f t="shared" si="3"/>
        <v>1</v>
      </c>
      <c r="M21" s="5">
        <f t="shared" si="4"/>
        <v>0</v>
      </c>
      <c r="N21" s="19">
        <f t="shared" si="5"/>
        <v>0</v>
      </c>
      <c r="O21" s="21">
        <f t="shared" si="0"/>
        <v>0</v>
      </c>
      <c r="P21" s="21">
        <f t="shared" si="6"/>
        <v>0</v>
      </c>
    </row>
    <row r="22" spans="1:16" x14ac:dyDescent="0.3">
      <c r="A22" s="5">
        <v>9000</v>
      </c>
      <c r="B22" s="6">
        <v>85511</v>
      </c>
      <c r="C22" s="7">
        <v>85511</v>
      </c>
      <c r="D22" s="7" t="s">
        <v>6</v>
      </c>
      <c r="E22" s="8" t="s">
        <v>28</v>
      </c>
      <c r="F22" s="20">
        <v>707</v>
      </c>
      <c r="G22" s="17"/>
      <c r="H22" s="18">
        <f t="shared" ref="H22:I22" si="25">+G22*1.02</f>
        <v>0</v>
      </c>
      <c r="I22" s="18">
        <f t="shared" si="25"/>
        <v>0</v>
      </c>
      <c r="J22" s="5">
        <v>30</v>
      </c>
      <c r="K22" s="5">
        <f t="shared" si="2"/>
        <v>10</v>
      </c>
      <c r="L22" s="5">
        <f t="shared" si="3"/>
        <v>10</v>
      </c>
      <c r="M22" s="5">
        <f t="shared" si="4"/>
        <v>10</v>
      </c>
      <c r="N22" s="19">
        <f t="shared" si="5"/>
        <v>0</v>
      </c>
      <c r="O22" s="21">
        <f t="shared" si="0"/>
        <v>0</v>
      </c>
      <c r="P22" s="21">
        <f t="shared" si="6"/>
        <v>0</v>
      </c>
    </row>
    <row r="23" spans="1:16" x14ac:dyDescent="0.3">
      <c r="A23" s="5">
        <v>9000</v>
      </c>
      <c r="B23" s="6">
        <v>85619</v>
      </c>
      <c r="C23" s="7">
        <v>85619</v>
      </c>
      <c r="D23" s="7" t="s">
        <v>6</v>
      </c>
      <c r="E23" s="8" t="s">
        <v>29</v>
      </c>
      <c r="F23" s="20">
        <v>150</v>
      </c>
      <c r="G23" s="17"/>
      <c r="H23" s="18">
        <f t="shared" ref="H23:I23" si="26">+G23*1.02</f>
        <v>0</v>
      </c>
      <c r="I23" s="18">
        <f t="shared" si="26"/>
        <v>0</v>
      </c>
      <c r="J23" s="5">
        <v>6</v>
      </c>
      <c r="K23" s="5">
        <f t="shared" si="2"/>
        <v>2</v>
      </c>
      <c r="L23" s="5">
        <f t="shared" si="3"/>
        <v>2</v>
      </c>
      <c r="M23" s="5">
        <f t="shared" si="4"/>
        <v>2</v>
      </c>
      <c r="N23" s="19">
        <f t="shared" si="5"/>
        <v>0</v>
      </c>
      <c r="O23" s="21">
        <f t="shared" si="0"/>
        <v>0</v>
      </c>
      <c r="P23" s="21">
        <f t="shared" si="6"/>
        <v>0</v>
      </c>
    </row>
    <row r="24" spans="1:16" x14ac:dyDescent="0.3">
      <c r="A24" s="5">
        <v>9000</v>
      </c>
      <c r="B24" s="6">
        <v>87346</v>
      </c>
      <c r="C24" s="7">
        <v>87346</v>
      </c>
      <c r="D24" s="7" t="s">
        <v>6</v>
      </c>
      <c r="E24" s="8" t="s">
        <v>30</v>
      </c>
      <c r="F24" s="20">
        <v>382</v>
      </c>
      <c r="G24" s="17"/>
      <c r="H24" s="18">
        <f t="shared" ref="H24:I24" si="27">+G24*1.02</f>
        <v>0</v>
      </c>
      <c r="I24" s="18">
        <f t="shared" si="27"/>
        <v>0</v>
      </c>
      <c r="J24" s="5">
        <v>10</v>
      </c>
      <c r="K24" s="5">
        <f t="shared" si="2"/>
        <v>3</v>
      </c>
      <c r="L24" s="5">
        <f t="shared" si="3"/>
        <v>3</v>
      </c>
      <c r="M24" s="5">
        <f t="shared" si="4"/>
        <v>4</v>
      </c>
      <c r="N24" s="19">
        <f t="shared" si="5"/>
        <v>0</v>
      </c>
      <c r="O24" s="21">
        <f t="shared" si="0"/>
        <v>0</v>
      </c>
      <c r="P24" s="21">
        <f t="shared" si="6"/>
        <v>0</v>
      </c>
    </row>
    <row r="25" spans="1:16" x14ac:dyDescent="0.3">
      <c r="A25" s="5">
        <v>9000</v>
      </c>
      <c r="B25" s="6">
        <v>87349</v>
      </c>
      <c r="C25" s="7">
        <v>87349</v>
      </c>
      <c r="D25" s="7" t="s">
        <v>6</v>
      </c>
      <c r="E25" s="8" t="s">
        <v>31</v>
      </c>
      <c r="F25" s="20">
        <v>268</v>
      </c>
      <c r="G25" s="17"/>
      <c r="H25" s="18">
        <f t="shared" ref="H25:I25" si="28">+G25*1.02</f>
        <v>0</v>
      </c>
      <c r="I25" s="18">
        <f t="shared" si="28"/>
        <v>0</v>
      </c>
      <c r="J25" s="5">
        <v>2</v>
      </c>
      <c r="K25" s="5">
        <f t="shared" si="2"/>
        <v>1</v>
      </c>
      <c r="L25" s="5">
        <f t="shared" si="3"/>
        <v>1</v>
      </c>
      <c r="M25" s="5">
        <f t="shared" si="4"/>
        <v>0</v>
      </c>
      <c r="N25" s="19">
        <f t="shared" si="5"/>
        <v>0</v>
      </c>
      <c r="O25" s="21">
        <f t="shared" si="0"/>
        <v>0</v>
      </c>
      <c r="P25" s="21">
        <f t="shared" si="6"/>
        <v>0</v>
      </c>
    </row>
    <row r="26" spans="1:16" x14ac:dyDescent="0.3">
      <c r="A26" s="5">
        <v>9000</v>
      </c>
      <c r="B26" s="6" t="s">
        <v>32</v>
      </c>
      <c r="C26" s="7">
        <v>71228</v>
      </c>
      <c r="D26" s="7" t="s">
        <v>6</v>
      </c>
      <c r="E26" s="8" t="s">
        <v>33</v>
      </c>
      <c r="F26" s="20">
        <v>1087</v>
      </c>
      <c r="G26" s="17"/>
      <c r="H26" s="18">
        <f t="shared" ref="H26:I26" si="29">+G26*1.02</f>
        <v>0</v>
      </c>
      <c r="I26" s="18">
        <f t="shared" si="29"/>
        <v>0</v>
      </c>
      <c r="J26" s="5">
        <v>100</v>
      </c>
      <c r="K26" s="5">
        <f t="shared" si="2"/>
        <v>33</v>
      </c>
      <c r="L26" s="5">
        <f t="shared" si="3"/>
        <v>33</v>
      </c>
      <c r="M26" s="5">
        <f t="shared" si="4"/>
        <v>34</v>
      </c>
      <c r="N26" s="19">
        <f t="shared" si="5"/>
        <v>0</v>
      </c>
      <c r="O26" s="21">
        <f t="shared" si="0"/>
        <v>0</v>
      </c>
      <c r="P26" s="21">
        <f t="shared" si="6"/>
        <v>0</v>
      </c>
    </row>
    <row r="27" spans="1:16" x14ac:dyDescent="0.3">
      <c r="A27" s="5">
        <v>9000</v>
      </c>
      <c r="B27" s="6" t="s">
        <v>34</v>
      </c>
      <c r="C27" s="7">
        <v>71225</v>
      </c>
      <c r="D27" s="7" t="s">
        <v>6</v>
      </c>
      <c r="E27" s="8" t="s">
        <v>35</v>
      </c>
      <c r="F27" s="20">
        <v>1003</v>
      </c>
      <c r="G27" s="17"/>
      <c r="H27" s="18">
        <f t="shared" ref="H27:I27" si="30">+G27*1.02</f>
        <v>0</v>
      </c>
      <c r="I27" s="18">
        <f t="shared" si="30"/>
        <v>0</v>
      </c>
      <c r="J27" s="5">
        <v>18</v>
      </c>
      <c r="K27" s="5">
        <f t="shared" si="2"/>
        <v>6</v>
      </c>
      <c r="L27" s="5">
        <f t="shared" si="3"/>
        <v>6</v>
      </c>
      <c r="M27" s="5">
        <f t="shared" si="4"/>
        <v>6</v>
      </c>
      <c r="N27" s="19">
        <f t="shared" si="5"/>
        <v>0</v>
      </c>
      <c r="O27" s="21">
        <f t="shared" si="0"/>
        <v>0</v>
      </c>
      <c r="P27" s="21">
        <f t="shared" si="6"/>
        <v>0</v>
      </c>
    </row>
    <row r="28" spans="1:16" x14ac:dyDescent="0.3">
      <c r="A28" s="5">
        <v>9000</v>
      </c>
      <c r="B28" s="6" t="s">
        <v>36</v>
      </c>
      <c r="C28" s="7">
        <v>71226</v>
      </c>
      <c r="D28" s="7" t="s">
        <v>6</v>
      </c>
      <c r="E28" s="8" t="s">
        <v>37</v>
      </c>
      <c r="F28" s="20">
        <v>968</v>
      </c>
      <c r="G28" s="17"/>
      <c r="H28" s="18">
        <f t="shared" ref="H28:I28" si="31">+G28*1.02</f>
        <v>0</v>
      </c>
      <c r="I28" s="18">
        <f t="shared" si="31"/>
        <v>0</v>
      </c>
      <c r="J28" s="5">
        <v>16</v>
      </c>
      <c r="K28" s="5">
        <f t="shared" si="2"/>
        <v>5</v>
      </c>
      <c r="L28" s="5">
        <f t="shared" si="3"/>
        <v>5</v>
      </c>
      <c r="M28" s="5">
        <f t="shared" si="4"/>
        <v>6</v>
      </c>
      <c r="N28" s="19">
        <f t="shared" si="5"/>
        <v>0</v>
      </c>
      <c r="O28" s="21">
        <f t="shared" si="0"/>
        <v>0</v>
      </c>
      <c r="P28" s="21">
        <f t="shared" si="6"/>
        <v>0</v>
      </c>
    </row>
    <row r="29" spans="1:16" x14ac:dyDescent="0.3">
      <c r="A29" s="5">
        <v>9000</v>
      </c>
      <c r="B29" s="6" t="s">
        <v>38</v>
      </c>
      <c r="C29" s="7">
        <v>87500</v>
      </c>
      <c r="D29" s="7" t="s">
        <v>6</v>
      </c>
      <c r="E29" s="8" t="s">
        <v>39</v>
      </c>
      <c r="F29" s="20">
        <v>546</v>
      </c>
      <c r="G29" s="17"/>
      <c r="H29" s="18">
        <f t="shared" ref="H29:I29" si="32">+G29*1.02</f>
        <v>0</v>
      </c>
      <c r="I29" s="18">
        <f t="shared" si="32"/>
        <v>0</v>
      </c>
      <c r="J29" s="5">
        <v>3</v>
      </c>
      <c r="K29" s="5">
        <f t="shared" si="2"/>
        <v>1</v>
      </c>
      <c r="L29" s="5">
        <f t="shared" si="3"/>
        <v>1</v>
      </c>
      <c r="M29" s="5">
        <f t="shared" si="4"/>
        <v>1</v>
      </c>
      <c r="N29" s="19">
        <f t="shared" si="5"/>
        <v>0</v>
      </c>
      <c r="O29" s="21">
        <f t="shared" si="0"/>
        <v>0</v>
      </c>
      <c r="P29" s="21">
        <f t="shared" si="6"/>
        <v>0</v>
      </c>
    </row>
    <row r="30" spans="1:16" x14ac:dyDescent="0.3">
      <c r="A30" s="5">
        <v>9000</v>
      </c>
      <c r="B30" s="6" t="s">
        <v>40</v>
      </c>
      <c r="C30" s="7">
        <v>81525</v>
      </c>
      <c r="D30" s="7" t="s">
        <v>6</v>
      </c>
      <c r="E30" s="8" t="s">
        <v>41</v>
      </c>
      <c r="F30" s="20">
        <v>918</v>
      </c>
      <c r="G30" s="17"/>
      <c r="H30" s="18">
        <f t="shared" ref="H30:I30" si="33">+G30*1.02</f>
        <v>0</v>
      </c>
      <c r="I30" s="18">
        <f t="shared" si="33"/>
        <v>0</v>
      </c>
      <c r="J30" s="5">
        <v>18</v>
      </c>
      <c r="K30" s="5">
        <f t="shared" si="2"/>
        <v>6</v>
      </c>
      <c r="L30" s="5">
        <f t="shared" si="3"/>
        <v>6</v>
      </c>
      <c r="M30" s="5">
        <f t="shared" si="4"/>
        <v>6</v>
      </c>
      <c r="N30" s="19">
        <f t="shared" si="5"/>
        <v>0</v>
      </c>
      <c r="O30" s="21">
        <f t="shared" si="0"/>
        <v>0</v>
      </c>
      <c r="P30" s="21">
        <f t="shared" si="6"/>
        <v>0</v>
      </c>
    </row>
    <row r="31" spans="1:16" x14ac:dyDescent="0.3">
      <c r="A31" s="5">
        <v>9000</v>
      </c>
      <c r="B31" s="6" t="s">
        <v>42</v>
      </c>
      <c r="C31" s="7">
        <v>71230</v>
      </c>
      <c r="D31" s="7" t="s">
        <v>6</v>
      </c>
      <c r="E31" s="8" t="s">
        <v>43</v>
      </c>
      <c r="F31" s="20">
        <v>265</v>
      </c>
      <c r="G31" s="17"/>
      <c r="H31" s="18">
        <f t="shared" ref="H31:I31" si="34">+G31*1.02</f>
        <v>0</v>
      </c>
      <c r="I31" s="18">
        <f t="shared" si="34"/>
        <v>0</v>
      </c>
      <c r="J31" s="5">
        <v>5</v>
      </c>
      <c r="K31" s="5">
        <f t="shared" si="2"/>
        <v>2</v>
      </c>
      <c r="L31" s="5">
        <f t="shared" si="3"/>
        <v>2</v>
      </c>
      <c r="M31" s="5">
        <f t="shared" si="4"/>
        <v>1</v>
      </c>
      <c r="N31" s="19">
        <f t="shared" si="5"/>
        <v>0</v>
      </c>
      <c r="O31" s="21">
        <f t="shared" si="0"/>
        <v>0</v>
      </c>
      <c r="P31" s="21">
        <f t="shared" si="6"/>
        <v>0</v>
      </c>
    </row>
    <row r="32" spans="1:16" x14ac:dyDescent="0.3">
      <c r="A32" s="5">
        <v>3000</v>
      </c>
      <c r="B32" s="8" t="s">
        <v>44</v>
      </c>
      <c r="C32" s="7">
        <v>87537</v>
      </c>
      <c r="D32" s="7" t="s">
        <v>45</v>
      </c>
      <c r="E32" s="8" t="s">
        <v>46</v>
      </c>
      <c r="F32" s="20">
        <v>271</v>
      </c>
      <c r="G32" s="17"/>
      <c r="H32" s="18">
        <f t="shared" ref="H32:I32" si="35">+G32*1.02</f>
        <v>0</v>
      </c>
      <c r="I32" s="18">
        <f t="shared" si="35"/>
        <v>0</v>
      </c>
      <c r="J32" s="5">
        <v>45</v>
      </c>
      <c r="K32" s="5">
        <f t="shared" si="2"/>
        <v>15</v>
      </c>
      <c r="L32" s="5">
        <f t="shared" si="3"/>
        <v>15</v>
      </c>
      <c r="M32" s="5">
        <f t="shared" si="4"/>
        <v>15</v>
      </c>
      <c r="N32" s="19">
        <f t="shared" si="5"/>
        <v>0</v>
      </c>
      <c r="O32" s="21">
        <f t="shared" si="0"/>
        <v>0</v>
      </c>
      <c r="P32" s="21">
        <f t="shared" si="6"/>
        <v>0</v>
      </c>
    </row>
    <row r="33" spans="1:16" x14ac:dyDescent="0.3">
      <c r="A33" s="5">
        <v>3000</v>
      </c>
      <c r="B33" s="8" t="s">
        <v>47</v>
      </c>
      <c r="C33" s="7">
        <v>87536</v>
      </c>
      <c r="D33" s="7" t="s">
        <v>48</v>
      </c>
      <c r="E33" s="8" t="s">
        <v>49</v>
      </c>
      <c r="F33" s="20">
        <v>269</v>
      </c>
      <c r="G33" s="17"/>
      <c r="H33" s="18">
        <f t="shared" ref="H33:I33" si="36">+G33*1.02</f>
        <v>0</v>
      </c>
      <c r="I33" s="18">
        <f t="shared" si="36"/>
        <v>0</v>
      </c>
      <c r="J33" s="5">
        <v>75</v>
      </c>
      <c r="K33" s="5">
        <f t="shared" si="2"/>
        <v>25</v>
      </c>
      <c r="L33" s="5">
        <f t="shared" si="3"/>
        <v>25</v>
      </c>
      <c r="M33" s="5">
        <f t="shared" si="4"/>
        <v>25</v>
      </c>
      <c r="N33" s="19">
        <f t="shared" si="5"/>
        <v>0</v>
      </c>
      <c r="O33" s="21">
        <f t="shared" si="0"/>
        <v>0</v>
      </c>
      <c r="P33" s="21">
        <f t="shared" si="6"/>
        <v>0</v>
      </c>
    </row>
    <row r="34" spans="1:16" x14ac:dyDescent="0.3">
      <c r="A34" s="5">
        <v>3000</v>
      </c>
      <c r="B34" s="8" t="s">
        <v>50</v>
      </c>
      <c r="C34" s="7">
        <v>87535</v>
      </c>
      <c r="D34" s="7" t="s">
        <v>51</v>
      </c>
      <c r="E34" s="8" t="s">
        <v>52</v>
      </c>
      <c r="F34" s="20">
        <v>302</v>
      </c>
      <c r="G34" s="17"/>
      <c r="H34" s="18">
        <f t="shared" ref="H34:I34" si="37">+G34*1.02</f>
        <v>0</v>
      </c>
      <c r="I34" s="18">
        <f t="shared" si="37"/>
        <v>0</v>
      </c>
      <c r="J34" s="5">
        <v>2</v>
      </c>
      <c r="K34" s="5">
        <f t="shared" si="2"/>
        <v>1</v>
      </c>
      <c r="L34" s="5">
        <f t="shared" si="3"/>
        <v>1</v>
      </c>
      <c r="M34" s="5">
        <f t="shared" si="4"/>
        <v>0</v>
      </c>
      <c r="N34" s="19">
        <f t="shared" si="5"/>
        <v>0</v>
      </c>
      <c r="O34" s="21">
        <f t="shared" ref="O34:O65" si="38">+I34*1.01</f>
        <v>0</v>
      </c>
      <c r="P34" s="21">
        <f t="shared" si="6"/>
        <v>0</v>
      </c>
    </row>
    <row r="35" spans="1:16" x14ac:dyDescent="0.3">
      <c r="A35" s="5">
        <v>3000</v>
      </c>
      <c r="B35" s="8" t="s">
        <v>53</v>
      </c>
      <c r="C35" s="7">
        <v>87534</v>
      </c>
      <c r="D35" s="7" t="s">
        <v>54</v>
      </c>
      <c r="E35" s="8" t="s">
        <v>55</v>
      </c>
      <c r="F35" s="20">
        <v>137</v>
      </c>
      <c r="G35" s="17"/>
      <c r="H35" s="18">
        <f t="shared" ref="H35:I35" si="39">+G35*1.02</f>
        <v>0</v>
      </c>
      <c r="I35" s="18">
        <f t="shared" si="39"/>
        <v>0</v>
      </c>
      <c r="J35" s="5">
        <v>36</v>
      </c>
      <c r="K35" s="5">
        <f t="shared" si="2"/>
        <v>12</v>
      </c>
      <c r="L35" s="5">
        <f t="shared" si="3"/>
        <v>12</v>
      </c>
      <c r="M35" s="5">
        <f t="shared" si="4"/>
        <v>12</v>
      </c>
      <c r="N35" s="19">
        <f t="shared" si="5"/>
        <v>0</v>
      </c>
      <c r="O35" s="21">
        <f t="shared" si="38"/>
        <v>0</v>
      </c>
      <c r="P35" s="21">
        <f t="shared" si="6"/>
        <v>0</v>
      </c>
    </row>
    <row r="36" spans="1:16" x14ac:dyDescent="0.3">
      <c r="A36" s="5">
        <v>3000</v>
      </c>
      <c r="B36" s="8" t="s">
        <v>56</v>
      </c>
      <c r="C36" s="7">
        <v>87533</v>
      </c>
      <c r="D36" s="7" t="s">
        <v>57</v>
      </c>
      <c r="E36" s="8" t="s">
        <v>58</v>
      </c>
      <c r="F36" s="20">
        <v>360</v>
      </c>
      <c r="G36" s="17"/>
      <c r="H36" s="18">
        <f t="shared" ref="H36:I36" si="40">+G36*1.02</f>
        <v>0</v>
      </c>
      <c r="I36" s="18">
        <f t="shared" si="40"/>
        <v>0</v>
      </c>
      <c r="J36" s="5">
        <v>3</v>
      </c>
      <c r="K36" s="5">
        <f t="shared" si="2"/>
        <v>1</v>
      </c>
      <c r="L36" s="5">
        <f t="shared" si="3"/>
        <v>1</v>
      </c>
      <c r="M36" s="5">
        <f t="shared" si="4"/>
        <v>1</v>
      </c>
      <c r="N36" s="19">
        <f t="shared" si="5"/>
        <v>0</v>
      </c>
      <c r="O36" s="21">
        <f t="shared" si="38"/>
        <v>0</v>
      </c>
      <c r="P36" s="21">
        <f t="shared" si="6"/>
        <v>0</v>
      </c>
    </row>
    <row r="37" spans="1:16" x14ac:dyDescent="0.3">
      <c r="A37" s="5">
        <v>3000</v>
      </c>
      <c r="B37" s="8" t="s">
        <v>59</v>
      </c>
      <c r="C37" s="7">
        <v>87532</v>
      </c>
      <c r="D37" s="7" t="s">
        <v>60</v>
      </c>
      <c r="E37" s="8" t="s">
        <v>61</v>
      </c>
      <c r="F37" s="20">
        <v>339</v>
      </c>
      <c r="G37" s="17"/>
      <c r="H37" s="18">
        <f t="shared" ref="H37:I37" si="41">+G37*1.02</f>
        <v>0</v>
      </c>
      <c r="I37" s="18">
        <f t="shared" si="41"/>
        <v>0</v>
      </c>
      <c r="J37" s="5">
        <v>10</v>
      </c>
      <c r="K37" s="5">
        <f t="shared" si="2"/>
        <v>3</v>
      </c>
      <c r="L37" s="5">
        <f t="shared" si="3"/>
        <v>3</v>
      </c>
      <c r="M37" s="5">
        <f t="shared" si="4"/>
        <v>4</v>
      </c>
      <c r="N37" s="19">
        <f t="shared" si="5"/>
        <v>0</v>
      </c>
      <c r="O37" s="21">
        <f t="shared" si="38"/>
        <v>0</v>
      </c>
      <c r="P37" s="21">
        <f t="shared" si="6"/>
        <v>0</v>
      </c>
    </row>
    <row r="38" spans="1:16" x14ac:dyDescent="0.3">
      <c r="A38" s="5">
        <v>3000</v>
      </c>
      <c r="B38" s="8" t="s">
        <v>62</v>
      </c>
      <c r="C38" s="7">
        <v>87531</v>
      </c>
      <c r="D38" s="7" t="s">
        <v>63</v>
      </c>
      <c r="E38" s="8" t="s">
        <v>64</v>
      </c>
      <c r="F38" s="20">
        <v>242</v>
      </c>
      <c r="G38" s="17"/>
      <c r="H38" s="18">
        <f t="shared" ref="H38:I38" si="42">+G38*1.02</f>
        <v>0</v>
      </c>
      <c r="I38" s="18">
        <f t="shared" si="42"/>
        <v>0</v>
      </c>
      <c r="J38" s="5">
        <v>60</v>
      </c>
      <c r="K38" s="5">
        <f t="shared" si="2"/>
        <v>20</v>
      </c>
      <c r="L38" s="5">
        <f t="shared" si="3"/>
        <v>20</v>
      </c>
      <c r="M38" s="5">
        <f t="shared" si="4"/>
        <v>20</v>
      </c>
      <c r="N38" s="19">
        <f t="shared" si="5"/>
        <v>0</v>
      </c>
      <c r="O38" s="21">
        <f t="shared" si="38"/>
        <v>0</v>
      </c>
      <c r="P38" s="21">
        <f t="shared" si="6"/>
        <v>0</v>
      </c>
    </row>
    <row r="39" spans="1:16" x14ac:dyDescent="0.3">
      <c r="A39" s="5">
        <v>3000</v>
      </c>
      <c r="B39" s="8" t="s">
        <v>65</v>
      </c>
      <c r="C39" s="7">
        <v>87554</v>
      </c>
      <c r="D39" s="7" t="s">
        <v>6</v>
      </c>
      <c r="E39" s="8" t="s">
        <v>66</v>
      </c>
      <c r="F39" s="20">
        <v>173</v>
      </c>
      <c r="G39" s="17"/>
      <c r="H39" s="18">
        <f t="shared" ref="H39:I39" si="43">+G39*1.02</f>
        <v>0</v>
      </c>
      <c r="I39" s="18">
        <f t="shared" si="43"/>
        <v>0</v>
      </c>
      <c r="J39" s="5">
        <v>3</v>
      </c>
      <c r="K39" s="5">
        <f t="shared" si="2"/>
        <v>1</v>
      </c>
      <c r="L39" s="5">
        <f t="shared" si="3"/>
        <v>1</v>
      </c>
      <c r="M39" s="5">
        <f t="shared" si="4"/>
        <v>1</v>
      </c>
      <c r="N39" s="19">
        <f t="shared" si="5"/>
        <v>0</v>
      </c>
      <c r="O39" s="21">
        <f t="shared" si="38"/>
        <v>0</v>
      </c>
      <c r="P39" s="21">
        <f t="shared" si="6"/>
        <v>0</v>
      </c>
    </row>
    <row r="40" spans="1:16" x14ac:dyDescent="0.3">
      <c r="A40" s="5">
        <v>3000</v>
      </c>
      <c r="B40" s="8" t="s">
        <v>67</v>
      </c>
      <c r="C40" s="7">
        <v>87552</v>
      </c>
      <c r="D40" s="7" t="s">
        <v>6</v>
      </c>
      <c r="E40" s="8" t="s">
        <v>66</v>
      </c>
      <c r="F40" s="20">
        <v>242</v>
      </c>
      <c r="G40" s="17"/>
      <c r="H40" s="18">
        <f t="shared" ref="H40:I40" si="44">+G40*1.02</f>
        <v>0</v>
      </c>
      <c r="I40" s="18">
        <f t="shared" si="44"/>
        <v>0</v>
      </c>
      <c r="J40" s="5">
        <v>2</v>
      </c>
      <c r="K40" s="5">
        <f t="shared" si="2"/>
        <v>1</v>
      </c>
      <c r="L40" s="5">
        <f t="shared" si="3"/>
        <v>1</v>
      </c>
      <c r="M40" s="5">
        <f t="shared" si="4"/>
        <v>0</v>
      </c>
      <c r="N40" s="19">
        <f t="shared" si="5"/>
        <v>0</v>
      </c>
      <c r="O40" s="21">
        <f t="shared" si="38"/>
        <v>0</v>
      </c>
      <c r="P40" s="21">
        <f t="shared" si="6"/>
        <v>0</v>
      </c>
    </row>
    <row r="41" spans="1:16" x14ac:dyDescent="0.3">
      <c r="A41" s="5">
        <v>3000</v>
      </c>
      <c r="B41" s="8" t="s">
        <v>68</v>
      </c>
      <c r="C41" s="7">
        <v>71275</v>
      </c>
      <c r="D41" s="7" t="s">
        <v>69</v>
      </c>
      <c r="E41" s="8" t="s">
        <v>70</v>
      </c>
      <c r="F41" s="20">
        <v>548</v>
      </c>
      <c r="G41" s="17"/>
      <c r="H41" s="18">
        <f t="shared" ref="H41:I41" si="45">+G41*1.02</f>
        <v>0</v>
      </c>
      <c r="I41" s="18">
        <f t="shared" si="45"/>
        <v>0</v>
      </c>
      <c r="J41" s="5">
        <v>171</v>
      </c>
      <c r="K41" s="5">
        <f t="shared" si="2"/>
        <v>57</v>
      </c>
      <c r="L41" s="5">
        <f t="shared" si="3"/>
        <v>57</v>
      </c>
      <c r="M41" s="5">
        <f t="shared" si="4"/>
        <v>57</v>
      </c>
      <c r="N41" s="19">
        <f t="shared" si="5"/>
        <v>0</v>
      </c>
      <c r="O41" s="21">
        <f t="shared" si="38"/>
        <v>0</v>
      </c>
      <c r="P41" s="21">
        <f t="shared" si="6"/>
        <v>0</v>
      </c>
    </row>
    <row r="42" spans="1:16" x14ac:dyDescent="0.3">
      <c r="A42" s="5">
        <v>3000</v>
      </c>
      <c r="B42" s="8" t="s">
        <v>71</v>
      </c>
      <c r="C42" s="7">
        <v>87452</v>
      </c>
      <c r="D42" s="7" t="s">
        <v>6</v>
      </c>
      <c r="E42" s="8" t="s">
        <v>72</v>
      </c>
      <c r="F42" s="20">
        <v>143</v>
      </c>
      <c r="G42" s="17"/>
      <c r="H42" s="18">
        <f t="shared" ref="H42:I42" si="46">+G42*1.02</f>
        <v>0</v>
      </c>
      <c r="I42" s="18">
        <f t="shared" si="46"/>
        <v>0</v>
      </c>
      <c r="J42" s="5">
        <v>2</v>
      </c>
      <c r="K42" s="5">
        <f t="shared" si="2"/>
        <v>1</v>
      </c>
      <c r="L42" s="5">
        <f t="shared" si="3"/>
        <v>1</v>
      </c>
      <c r="M42" s="5">
        <f t="shared" si="4"/>
        <v>0</v>
      </c>
      <c r="N42" s="19">
        <f t="shared" si="5"/>
        <v>0</v>
      </c>
      <c r="O42" s="21">
        <f t="shared" si="38"/>
        <v>0</v>
      </c>
      <c r="P42" s="21">
        <f t="shared" si="6"/>
        <v>0</v>
      </c>
    </row>
    <row r="43" spans="1:16" x14ac:dyDescent="0.3">
      <c r="A43" s="5">
        <v>3000</v>
      </c>
      <c r="B43" s="8" t="s">
        <v>73</v>
      </c>
      <c r="C43" s="7">
        <v>87556</v>
      </c>
      <c r="D43" s="7" t="s">
        <v>6</v>
      </c>
      <c r="E43" s="8" t="s">
        <v>74</v>
      </c>
      <c r="F43" s="20">
        <v>260</v>
      </c>
      <c r="G43" s="17"/>
      <c r="H43" s="18">
        <f t="shared" ref="H43:I43" si="47">+G43*1.02</f>
        <v>0</v>
      </c>
      <c r="I43" s="18">
        <f t="shared" si="47"/>
        <v>0</v>
      </c>
      <c r="J43" s="5">
        <v>15</v>
      </c>
      <c r="K43" s="5">
        <f t="shared" si="2"/>
        <v>5</v>
      </c>
      <c r="L43" s="5">
        <f t="shared" si="3"/>
        <v>5</v>
      </c>
      <c r="M43" s="5">
        <f t="shared" si="4"/>
        <v>5</v>
      </c>
      <c r="N43" s="19">
        <f t="shared" si="5"/>
        <v>0</v>
      </c>
      <c r="O43" s="21">
        <f t="shared" si="38"/>
        <v>0</v>
      </c>
      <c r="P43" s="21">
        <f t="shared" si="6"/>
        <v>0</v>
      </c>
    </row>
    <row r="44" spans="1:16" x14ac:dyDescent="0.3">
      <c r="A44" s="5">
        <v>3000</v>
      </c>
      <c r="B44" s="8" t="s">
        <v>75</v>
      </c>
      <c r="C44" s="7">
        <v>87450</v>
      </c>
      <c r="D44" s="7" t="s">
        <v>6</v>
      </c>
      <c r="E44" s="8" t="s">
        <v>76</v>
      </c>
      <c r="F44" s="20">
        <v>260</v>
      </c>
      <c r="G44" s="17"/>
      <c r="H44" s="18">
        <f t="shared" ref="H44:I44" si="48">+G44*1.02</f>
        <v>0</v>
      </c>
      <c r="I44" s="18">
        <f t="shared" si="48"/>
        <v>0</v>
      </c>
      <c r="J44" s="5">
        <v>19</v>
      </c>
      <c r="K44" s="5">
        <f t="shared" si="2"/>
        <v>6</v>
      </c>
      <c r="L44" s="5">
        <f t="shared" si="3"/>
        <v>6</v>
      </c>
      <c r="M44" s="5">
        <f t="shared" si="4"/>
        <v>7</v>
      </c>
      <c r="N44" s="19">
        <f t="shared" si="5"/>
        <v>0</v>
      </c>
      <c r="O44" s="21">
        <f t="shared" si="38"/>
        <v>0</v>
      </c>
      <c r="P44" s="21">
        <f t="shared" si="6"/>
        <v>0</v>
      </c>
    </row>
    <row r="45" spans="1:16" x14ac:dyDescent="0.3">
      <c r="A45" s="5">
        <v>3000</v>
      </c>
      <c r="B45" s="8" t="s">
        <v>77</v>
      </c>
      <c r="C45" s="7">
        <v>87446</v>
      </c>
      <c r="D45" s="7" t="s">
        <v>78</v>
      </c>
      <c r="E45" s="8" t="s">
        <v>79</v>
      </c>
      <c r="F45" s="20">
        <v>472</v>
      </c>
      <c r="G45" s="17"/>
      <c r="H45" s="18">
        <f t="shared" ref="H45:I45" si="49">+G45*1.02</f>
        <v>0</v>
      </c>
      <c r="I45" s="18">
        <f t="shared" si="49"/>
        <v>0</v>
      </c>
      <c r="J45" s="5">
        <v>2</v>
      </c>
      <c r="K45" s="5">
        <f t="shared" si="2"/>
        <v>1</v>
      </c>
      <c r="L45" s="5">
        <f t="shared" si="3"/>
        <v>1</v>
      </c>
      <c r="M45" s="5">
        <f t="shared" si="4"/>
        <v>0</v>
      </c>
      <c r="N45" s="19">
        <f t="shared" si="5"/>
        <v>0</v>
      </c>
      <c r="O45" s="21">
        <f t="shared" si="38"/>
        <v>0</v>
      </c>
      <c r="P45" s="21">
        <f t="shared" si="6"/>
        <v>0</v>
      </c>
    </row>
    <row r="46" spans="1:16" x14ac:dyDescent="0.3">
      <c r="A46" s="5">
        <v>3000</v>
      </c>
      <c r="B46" s="8" t="s">
        <v>80</v>
      </c>
      <c r="C46" s="7">
        <v>87438</v>
      </c>
      <c r="D46" s="7" t="s">
        <v>81</v>
      </c>
      <c r="E46" s="8" t="s">
        <v>82</v>
      </c>
      <c r="F46" s="20">
        <v>355</v>
      </c>
      <c r="G46" s="17"/>
      <c r="H46" s="18">
        <f t="shared" ref="H46:I46" si="50">+G46*1.02</f>
        <v>0</v>
      </c>
      <c r="I46" s="18">
        <f t="shared" si="50"/>
        <v>0</v>
      </c>
      <c r="J46" s="5">
        <v>15</v>
      </c>
      <c r="K46" s="5">
        <f t="shared" si="2"/>
        <v>5</v>
      </c>
      <c r="L46" s="5">
        <f t="shared" si="3"/>
        <v>5</v>
      </c>
      <c r="M46" s="5">
        <f t="shared" si="4"/>
        <v>5</v>
      </c>
      <c r="N46" s="19">
        <f t="shared" si="5"/>
        <v>0</v>
      </c>
      <c r="O46" s="21">
        <f t="shared" si="38"/>
        <v>0</v>
      </c>
      <c r="P46" s="21">
        <f t="shared" si="6"/>
        <v>0</v>
      </c>
    </row>
    <row r="47" spans="1:16" x14ac:dyDescent="0.3">
      <c r="A47" s="5">
        <v>3000</v>
      </c>
      <c r="B47" s="8" t="s">
        <v>83</v>
      </c>
      <c r="C47" s="7">
        <v>86997</v>
      </c>
      <c r="D47" s="7" t="s">
        <v>84</v>
      </c>
      <c r="E47" s="8" t="s">
        <v>85</v>
      </c>
      <c r="F47" s="20">
        <v>230</v>
      </c>
      <c r="G47" s="17"/>
      <c r="H47" s="18">
        <f t="shared" ref="H47:I47" si="51">+G47*1.02</f>
        <v>0</v>
      </c>
      <c r="I47" s="18">
        <f t="shared" si="51"/>
        <v>0</v>
      </c>
      <c r="J47" s="5">
        <v>40</v>
      </c>
      <c r="K47" s="5">
        <f t="shared" si="2"/>
        <v>13</v>
      </c>
      <c r="L47" s="5">
        <f t="shared" si="3"/>
        <v>13</v>
      </c>
      <c r="M47" s="5">
        <f t="shared" si="4"/>
        <v>14</v>
      </c>
      <c r="N47" s="19">
        <f t="shared" si="5"/>
        <v>0</v>
      </c>
      <c r="O47" s="21">
        <f t="shared" si="38"/>
        <v>0</v>
      </c>
      <c r="P47" s="21">
        <f t="shared" si="6"/>
        <v>0</v>
      </c>
    </row>
    <row r="48" spans="1:16" x14ac:dyDescent="0.3">
      <c r="A48" s="5">
        <v>3000</v>
      </c>
      <c r="B48" s="8" t="s">
        <v>86</v>
      </c>
      <c r="C48" s="7">
        <v>87445</v>
      </c>
      <c r="D48" s="7" t="s">
        <v>87</v>
      </c>
      <c r="E48" s="8" t="s">
        <v>88</v>
      </c>
      <c r="F48" s="20">
        <v>342</v>
      </c>
      <c r="G48" s="17"/>
      <c r="H48" s="18">
        <f t="shared" ref="H48:I48" si="52">+G48*1.02</f>
        <v>0</v>
      </c>
      <c r="I48" s="18">
        <f t="shared" si="52"/>
        <v>0</v>
      </c>
      <c r="J48" s="5">
        <v>6</v>
      </c>
      <c r="K48" s="5">
        <f t="shared" si="2"/>
        <v>2</v>
      </c>
      <c r="L48" s="5">
        <f t="shared" si="3"/>
        <v>2</v>
      </c>
      <c r="M48" s="5">
        <f t="shared" si="4"/>
        <v>2</v>
      </c>
      <c r="N48" s="19">
        <f t="shared" si="5"/>
        <v>0</v>
      </c>
      <c r="O48" s="21">
        <f t="shared" si="38"/>
        <v>0</v>
      </c>
      <c r="P48" s="21">
        <f t="shared" si="6"/>
        <v>0</v>
      </c>
    </row>
    <row r="49" spans="1:16" x14ac:dyDescent="0.3">
      <c r="A49" s="5">
        <v>3000</v>
      </c>
      <c r="B49" s="8" t="s">
        <v>89</v>
      </c>
      <c r="C49" s="7">
        <v>87457</v>
      </c>
      <c r="D49" s="7" t="s">
        <v>90</v>
      </c>
      <c r="E49" s="8" t="s">
        <v>91</v>
      </c>
      <c r="F49" s="20">
        <v>429</v>
      </c>
      <c r="G49" s="17"/>
      <c r="H49" s="18">
        <f t="shared" ref="H49:I49" si="53">+G49*1.02</f>
        <v>0</v>
      </c>
      <c r="I49" s="18">
        <f t="shared" si="53"/>
        <v>0</v>
      </c>
      <c r="J49" s="5">
        <v>20</v>
      </c>
      <c r="K49" s="5">
        <f t="shared" si="2"/>
        <v>7</v>
      </c>
      <c r="L49" s="5">
        <f t="shared" si="3"/>
        <v>7</v>
      </c>
      <c r="M49" s="5">
        <f t="shared" si="4"/>
        <v>6</v>
      </c>
      <c r="N49" s="19">
        <f t="shared" si="5"/>
        <v>0</v>
      </c>
      <c r="O49" s="21">
        <f t="shared" si="38"/>
        <v>0</v>
      </c>
      <c r="P49" s="21">
        <f t="shared" si="6"/>
        <v>0</v>
      </c>
    </row>
    <row r="50" spans="1:16" x14ac:dyDescent="0.3">
      <c r="A50" s="5">
        <v>3000</v>
      </c>
      <c r="B50" s="8" t="s">
        <v>92</v>
      </c>
      <c r="C50" s="7">
        <v>86133</v>
      </c>
      <c r="D50" s="7" t="s">
        <v>93</v>
      </c>
      <c r="E50" s="8" t="s">
        <v>94</v>
      </c>
      <c r="F50" s="20">
        <v>270</v>
      </c>
      <c r="G50" s="17"/>
      <c r="H50" s="18">
        <f t="shared" ref="H50:I50" si="54">+G50*1.02</f>
        <v>0</v>
      </c>
      <c r="I50" s="18">
        <f t="shared" si="54"/>
        <v>0</v>
      </c>
      <c r="J50" s="5">
        <v>2</v>
      </c>
      <c r="K50" s="5">
        <f t="shared" si="2"/>
        <v>1</v>
      </c>
      <c r="L50" s="5">
        <f t="shared" si="3"/>
        <v>1</v>
      </c>
      <c r="M50" s="5">
        <f t="shared" si="4"/>
        <v>0</v>
      </c>
      <c r="N50" s="19">
        <f t="shared" si="5"/>
        <v>0</v>
      </c>
      <c r="O50" s="21">
        <f t="shared" si="38"/>
        <v>0</v>
      </c>
      <c r="P50" s="21">
        <f t="shared" si="6"/>
        <v>0</v>
      </c>
    </row>
    <row r="51" spans="1:16" x14ac:dyDescent="0.3">
      <c r="A51" s="5">
        <v>3000</v>
      </c>
      <c r="B51" s="8" t="s">
        <v>95</v>
      </c>
      <c r="C51" s="7">
        <v>87455</v>
      </c>
      <c r="D51" s="7" t="s">
        <v>96</v>
      </c>
      <c r="E51" s="8" t="s">
        <v>97</v>
      </c>
      <c r="F51" s="20">
        <v>379</v>
      </c>
      <c r="G51" s="17"/>
      <c r="H51" s="18">
        <f t="shared" ref="H51:I51" si="55">+G51*1.02</f>
        <v>0</v>
      </c>
      <c r="I51" s="18">
        <f t="shared" si="55"/>
        <v>0</v>
      </c>
      <c r="J51" s="5">
        <v>5</v>
      </c>
      <c r="K51" s="5">
        <f t="shared" si="2"/>
        <v>2</v>
      </c>
      <c r="L51" s="5">
        <f t="shared" si="3"/>
        <v>2</v>
      </c>
      <c r="M51" s="5">
        <f t="shared" si="4"/>
        <v>1</v>
      </c>
      <c r="N51" s="19">
        <f t="shared" si="5"/>
        <v>0</v>
      </c>
      <c r="O51" s="21">
        <f t="shared" si="38"/>
        <v>0</v>
      </c>
      <c r="P51" s="21">
        <f t="shared" si="6"/>
        <v>0</v>
      </c>
    </row>
    <row r="52" spans="1:16" x14ac:dyDescent="0.3">
      <c r="A52" s="5">
        <v>3000</v>
      </c>
      <c r="B52" s="8" t="s">
        <v>98</v>
      </c>
      <c r="C52" s="7">
        <v>87453</v>
      </c>
      <c r="D52" s="7" t="s">
        <v>99</v>
      </c>
      <c r="E52" s="8" t="s">
        <v>100</v>
      </c>
      <c r="F52" s="20">
        <v>506</v>
      </c>
      <c r="G52" s="17"/>
      <c r="H52" s="18">
        <f t="shared" ref="H52:I52" si="56">+G52*1.02</f>
        <v>0</v>
      </c>
      <c r="I52" s="18">
        <f t="shared" si="56"/>
        <v>0</v>
      </c>
      <c r="J52" s="5">
        <v>3</v>
      </c>
      <c r="K52" s="5">
        <f t="shared" si="2"/>
        <v>1</v>
      </c>
      <c r="L52" s="5">
        <f t="shared" si="3"/>
        <v>1</v>
      </c>
      <c r="M52" s="5">
        <f t="shared" si="4"/>
        <v>1</v>
      </c>
      <c r="N52" s="19">
        <f t="shared" si="5"/>
        <v>0</v>
      </c>
      <c r="O52" s="21">
        <f t="shared" si="38"/>
        <v>0</v>
      </c>
      <c r="P52" s="21">
        <f t="shared" si="6"/>
        <v>0</v>
      </c>
    </row>
    <row r="53" spans="1:16" x14ac:dyDescent="0.3">
      <c r="A53" s="5">
        <v>3000</v>
      </c>
      <c r="B53" s="8" t="s">
        <v>101</v>
      </c>
      <c r="C53" s="7">
        <v>87379</v>
      </c>
      <c r="D53" s="7" t="s">
        <v>102</v>
      </c>
      <c r="E53" s="8" t="s">
        <v>103</v>
      </c>
      <c r="F53" s="20">
        <v>360</v>
      </c>
      <c r="G53" s="17"/>
      <c r="H53" s="18">
        <f t="shared" ref="H53:I53" si="57">+G53*1.02</f>
        <v>0</v>
      </c>
      <c r="I53" s="18">
        <f t="shared" si="57"/>
        <v>0</v>
      </c>
      <c r="J53" s="5">
        <v>2</v>
      </c>
      <c r="K53" s="5">
        <f t="shared" si="2"/>
        <v>1</v>
      </c>
      <c r="L53" s="5">
        <f t="shared" si="3"/>
        <v>1</v>
      </c>
      <c r="M53" s="5">
        <f t="shared" si="4"/>
        <v>0</v>
      </c>
      <c r="N53" s="19">
        <f t="shared" si="5"/>
        <v>0</v>
      </c>
      <c r="O53" s="21">
        <f t="shared" si="38"/>
        <v>0</v>
      </c>
      <c r="P53" s="21">
        <f t="shared" si="6"/>
        <v>0</v>
      </c>
    </row>
    <row r="54" spans="1:16" x14ac:dyDescent="0.3">
      <c r="A54" s="5">
        <v>3000</v>
      </c>
      <c r="B54" s="8" t="s">
        <v>104</v>
      </c>
      <c r="C54" s="7">
        <v>87378</v>
      </c>
      <c r="D54" s="7" t="s">
        <v>105</v>
      </c>
      <c r="E54" s="8" t="s">
        <v>106</v>
      </c>
      <c r="F54" s="20">
        <v>418</v>
      </c>
      <c r="G54" s="17"/>
      <c r="H54" s="18">
        <f t="shared" ref="H54:I54" si="58">+G54*1.02</f>
        <v>0</v>
      </c>
      <c r="I54" s="18">
        <f t="shared" si="58"/>
        <v>0</v>
      </c>
      <c r="J54" s="5">
        <v>15</v>
      </c>
      <c r="K54" s="5">
        <f t="shared" si="2"/>
        <v>5</v>
      </c>
      <c r="L54" s="5">
        <f t="shared" si="3"/>
        <v>5</v>
      </c>
      <c r="M54" s="5">
        <f t="shared" si="4"/>
        <v>5</v>
      </c>
      <c r="N54" s="19">
        <f t="shared" si="5"/>
        <v>0</v>
      </c>
      <c r="O54" s="21">
        <f t="shared" si="38"/>
        <v>0</v>
      </c>
      <c r="P54" s="21">
        <f t="shared" si="6"/>
        <v>0</v>
      </c>
    </row>
    <row r="55" spans="1:16" x14ac:dyDescent="0.3">
      <c r="A55" s="5">
        <v>3000</v>
      </c>
      <c r="B55" s="8" t="s">
        <v>107</v>
      </c>
      <c r="C55" s="7">
        <v>87374</v>
      </c>
      <c r="D55" s="7" t="s">
        <v>108</v>
      </c>
      <c r="E55" s="8" t="s">
        <v>109</v>
      </c>
      <c r="F55" s="20">
        <v>140</v>
      </c>
      <c r="G55" s="17"/>
      <c r="H55" s="18">
        <f t="shared" ref="H55:I55" si="59">+G55*1.02</f>
        <v>0</v>
      </c>
      <c r="I55" s="18">
        <f t="shared" si="59"/>
        <v>0</v>
      </c>
      <c r="J55" s="5">
        <v>15</v>
      </c>
      <c r="K55" s="5">
        <f t="shared" si="2"/>
        <v>5</v>
      </c>
      <c r="L55" s="5">
        <f t="shared" si="3"/>
        <v>5</v>
      </c>
      <c r="M55" s="5">
        <f t="shared" si="4"/>
        <v>5</v>
      </c>
      <c r="N55" s="19">
        <f t="shared" si="5"/>
        <v>0</v>
      </c>
      <c r="O55" s="21">
        <f t="shared" si="38"/>
        <v>0</v>
      </c>
      <c r="P55" s="21">
        <f t="shared" si="6"/>
        <v>0</v>
      </c>
    </row>
    <row r="56" spans="1:16" x14ac:dyDescent="0.3">
      <c r="A56" s="5">
        <v>3000</v>
      </c>
      <c r="B56" s="8" t="s">
        <v>110</v>
      </c>
      <c r="C56" s="7">
        <v>87373</v>
      </c>
      <c r="D56" s="7" t="s">
        <v>111</v>
      </c>
      <c r="E56" s="8" t="s">
        <v>112</v>
      </c>
      <c r="F56" s="20">
        <v>130</v>
      </c>
      <c r="G56" s="17"/>
      <c r="H56" s="18">
        <f t="shared" ref="H56:I56" si="60">+G56*1.02</f>
        <v>0</v>
      </c>
      <c r="I56" s="18">
        <f t="shared" si="60"/>
        <v>0</v>
      </c>
      <c r="J56" s="5">
        <v>2</v>
      </c>
      <c r="K56" s="5">
        <f t="shared" si="2"/>
        <v>1</v>
      </c>
      <c r="L56" s="5">
        <f t="shared" si="3"/>
        <v>1</v>
      </c>
      <c r="M56" s="5">
        <f t="shared" si="4"/>
        <v>0</v>
      </c>
      <c r="N56" s="19">
        <f t="shared" si="5"/>
        <v>0</v>
      </c>
      <c r="O56" s="21">
        <f t="shared" si="38"/>
        <v>0</v>
      </c>
      <c r="P56" s="21">
        <f t="shared" si="6"/>
        <v>0</v>
      </c>
    </row>
    <row r="57" spans="1:16" x14ac:dyDescent="0.3">
      <c r="A57" s="5">
        <v>3000</v>
      </c>
      <c r="B57" s="8" t="s">
        <v>113</v>
      </c>
      <c r="C57" s="7">
        <v>87371</v>
      </c>
      <c r="D57" s="7" t="s">
        <v>114</v>
      </c>
      <c r="E57" s="8" t="s">
        <v>115</v>
      </c>
      <c r="F57" s="20">
        <v>510</v>
      </c>
      <c r="G57" s="17"/>
      <c r="H57" s="18">
        <f t="shared" ref="H57:I57" si="61">+G57*1.02</f>
        <v>0</v>
      </c>
      <c r="I57" s="18">
        <f t="shared" si="61"/>
        <v>0</v>
      </c>
      <c r="J57" s="5">
        <v>2</v>
      </c>
      <c r="K57" s="5">
        <f t="shared" si="2"/>
        <v>1</v>
      </c>
      <c r="L57" s="5">
        <f t="shared" si="3"/>
        <v>1</v>
      </c>
      <c r="M57" s="5">
        <f t="shared" si="4"/>
        <v>0</v>
      </c>
      <c r="N57" s="19">
        <f t="shared" si="5"/>
        <v>0</v>
      </c>
      <c r="O57" s="21">
        <f t="shared" si="38"/>
        <v>0</v>
      </c>
      <c r="P57" s="21">
        <f t="shared" si="6"/>
        <v>0</v>
      </c>
    </row>
    <row r="58" spans="1:16" x14ac:dyDescent="0.3">
      <c r="A58" s="5">
        <v>3000</v>
      </c>
      <c r="B58" s="8" t="s">
        <v>116</v>
      </c>
      <c r="C58" s="7">
        <v>78234</v>
      </c>
      <c r="D58" s="7" t="s">
        <v>117</v>
      </c>
      <c r="E58" s="8" t="s">
        <v>118</v>
      </c>
      <c r="F58" s="20">
        <v>2337</v>
      </c>
      <c r="G58" s="17"/>
      <c r="H58" s="18">
        <f t="shared" ref="H58:I58" si="62">+G58*1.02</f>
        <v>0</v>
      </c>
      <c r="I58" s="18">
        <f t="shared" si="62"/>
        <v>0</v>
      </c>
      <c r="J58" s="5">
        <v>3</v>
      </c>
      <c r="K58" s="5">
        <f t="shared" si="2"/>
        <v>1</v>
      </c>
      <c r="L58" s="5">
        <f t="shared" si="3"/>
        <v>1</v>
      </c>
      <c r="M58" s="5">
        <f t="shared" si="4"/>
        <v>1</v>
      </c>
      <c r="N58" s="19">
        <f t="shared" si="5"/>
        <v>0</v>
      </c>
      <c r="O58" s="21">
        <f t="shared" si="38"/>
        <v>0</v>
      </c>
      <c r="P58" s="21">
        <f t="shared" si="6"/>
        <v>0</v>
      </c>
    </row>
    <row r="59" spans="1:16" x14ac:dyDescent="0.3">
      <c r="A59" s="5">
        <v>3000</v>
      </c>
      <c r="B59" s="8" t="s">
        <v>119</v>
      </c>
      <c r="C59" s="7">
        <v>78232</v>
      </c>
      <c r="D59" s="7" t="s">
        <v>120</v>
      </c>
      <c r="E59" s="8" t="s">
        <v>118</v>
      </c>
      <c r="F59" s="20">
        <v>2209</v>
      </c>
      <c r="G59" s="17"/>
      <c r="H59" s="18">
        <f t="shared" ref="H59:I59" si="63">+G59*1.02</f>
        <v>0</v>
      </c>
      <c r="I59" s="18">
        <f t="shared" si="63"/>
        <v>0</v>
      </c>
      <c r="J59" s="5">
        <v>3</v>
      </c>
      <c r="K59" s="5">
        <f t="shared" si="2"/>
        <v>1</v>
      </c>
      <c r="L59" s="5">
        <f t="shared" si="3"/>
        <v>1</v>
      </c>
      <c r="M59" s="5">
        <f t="shared" si="4"/>
        <v>1</v>
      </c>
      <c r="N59" s="19">
        <f t="shared" si="5"/>
        <v>0</v>
      </c>
      <c r="O59" s="21">
        <f t="shared" si="38"/>
        <v>0</v>
      </c>
      <c r="P59" s="21">
        <f t="shared" si="6"/>
        <v>0</v>
      </c>
    </row>
    <row r="60" spans="1:16" x14ac:dyDescent="0.3">
      <c r="A60" s="5">
        <v>3000</v>
      </c>
      <c r="B60" s="8" t="s">
        <v>121</v>
      </c>
      <c r="C60" s="7">
        <v>71246</v>
      </c>
      <c r="D60" s="7" t="s">
        <v>122</v>
      </c>
      <c r="E60" s="8" t="s">
        <v>123</v>
      </c>
      <c r="F60" s="20">
        <v>1969</v>
      </c>
      <c r="G60" s="17"/>
      <c r="H60" s="18">
        <f t="shared" ref="H60:I60" si="64">+G60*1.02</f>
        <v>0</v>
      </c>
      <c r="I60" s="18">
        <f t="shared" si="64"/>
        <v>0</v>
      </c>
      <c r="J60" s="5">
        <v>25</v>
      </c>
      <c r="K60" s="5">
        <f t="shared" si="2"/>
        <v>8</v>
      </c>
      <c r="L60" s="5">
        <f t="shared" si="3"/>
        <v>8</v>
      </c>
      <c r="M60" s="5">
        <f t="shared" si="4"/>
        <v>9</v>
      </c>
      <c r="N60" s="19">
        <f t="shared" si="5"/>
        <v>0</v>
      </c>
      <c r="O60" s="21">
        <f t="shared" si="38"/>
        <v>0</v>
      </c>
      <c r="P60" s="21">
        <f t="shared" si="6"/>
        <v>0</v>
      </c>
    </row>
    <row r="61" spans="1:16" x14ac:dyDescent="0.3">
      <c r="A61" s="5">
        <v>3000</v>
      </c>
      <c r="B61" s="8" t="s">
        <v>124</v>
      </c>
      <c r="C61" s="7">
        <v>71245</v>
      </c>
      <c r="D61" s="7" t="s">
        <v>6</v>
      </c>
      <c r="E61" s="8" t="s">
        <v>125</v>
      </c>
      <c r="F61" s="20">
        <v>1969</v>
      </c>
      <c r="G61" s="17"/>
      <c r="H61" s="18">
        <f t="shared" ref="H61:I61" si="65">+G61*1.02</f>
        <v>0</v>
      </c>
      <c r="I61" s="18">
        <f t="shared" si="65"/>
        <v>0</v>
      </c>
      <c r="J61" s="5">
        <v>2</v>
      </c>
      <c r="K61" s="5">
        <f t="shared" si="2"/>
        <v>1</v>
      </c>
      <c r="L61" s="5">
        <f t="shared" si="3"/>
        <v>1</v>
      </c>
      <c r="M61" s="5">
        <f t="shared" si="4"/>
        <v>0</v>
      </c>
      <c r="N61" s="19">
        <f t="shared" si="5"/>
        <v>0</v>
      </c>
      <c r="O61" s="21">
        <f t="shared" si="38"/>
        <v>0</v>
      </c>
      <c r="P61" s="21">
        <f t="shared" si="6"/>
        <v>0</v>
      </c>
    </row>
    <row r="62" spans="1:16" x14ac:dyDescent="0.3">
      <c r="A62" s="5">
        <v>3000</v>
      </c>
      <c r="B62" s="8" t="s">
        <v>126</v>
      </c>
      <c r="C62" s="7">
        <v>71250</v>
      </c>
      <c r="D62" s="7" t="s">
        <v>6</v>
      </c>
      <c r="E62" s="8" t="s">
        <v>127</v>
      </c>
      <c r="F62" s="20">
        <v>198</v>
      </c>
      <c r="G62" s="17"/>
      <c r="H62" s="18">
        <f t="shared" ref="H62:I62" si="66">+G62*1.02</f>
        <v>0</v>
      </c>
      <c r="I62" s="18">
        <f t="shared" si="66"/>
        <v>0</v>
      </c>
      <c r="J62" s="5">
        <v>15</v>
      </c>
      <c r="K62" s="5">
        <f t="shared" si="2"/>
        <v>5</v>
      </c>
      <c r="L62" s="5">
        <f t="shared" si="3"/>
        <v>5</v>
      </c>
      <c r="M62" s="5">
        <f t="shared" si="4"/>
        <v>5</v>
      </c>
      <c r="N62" s="19">
        <f t="shared" si="5"/>
        <v>0</v>
      </c>
      <c r="O62" s="21">
        <f t="shared" si="38"/>
        <v>0</v>
      </c>
      <c r="P62" s="21">
        <f t="shared" si="6"/>
        <v>0</v>
      </c>
    </row>
    <row r="63" spans="1:16" x14ac:dyDescent="0.3">
      <c r="A63" s="5">
        <v>3000</v>
      </c>
      <c r="B63" s="8" t="s">
        <v>128</v>
      </c>
      <c r="C63" s="7">
        <v>71225</v>
      </c>
      <c r="D63" s="7" t="s">
        <v>129</v>
      </c>
      <c r="E63" s="8" t="s">
        <v>130</v>
      </c>
      <c r="F63" s="20">
        <v>1003</v>
      </c>
      <c r="G63" s="17"/>
      <c r="H63" s="18">
        <f t="shared" ref="H63:I63" si="67">+G63*1.02</f>
        <v>0</v>
      </c>
      <c r="I63" s="18">
        <f t="shared" si="67"/>
        <v>0</v>
      </c>
      <c r="J63" s="5">
        <v>35</v>
      </c>
      <c r="K63" s="5">
        <f t="shared" si="2"/>
        <v>12</v>
      </c>
      <c r="L63" s="5">
        <f t="shared" si="3"/>
        <v>12</v>
      </c>
      <c r="M63" s="5">
        <f t="shared" si="4"/>
        <v>11</v>
      </c>
      <c r="N63" s="19">
        <f t="shared" si="5"/>
        <v>0</v>
      </c>
      <c r="O63" s="21">
        <f t="shared" si="38"/>
        <v>0</v>
      </c>
      <c r="P63" s="21">
        <f t="shared" si="6"/>
        <v>0</v>
      </c>
    </row>
    <row r="64" spans="1:16" x14ac:dyDescent="0.3">
      <c r="A64" s="5">
        <v>3000</v>
      </c>
      <c r="B64" s="8" t="s">
        <v>131</v>
      </c>
      <c r="C64" s="7">
        <v>71226</v>
      </c>
      <c r="D64" s="7" t="s">
        <v>132</v>
      </c>
      <c r="E64" s="8" t="s">
        <v>133</v>
      </c>
      <c r="F64" s="20">
        <v>968</v>
      </c>
      <c r="G64" s="17"/>
      <c r="H64" s="18">
        <f t="shared" ref="H64:I64" si="68">+G64*1.02</f>
        <v>0</v>
      </c>
      <c r="I64" s="18">
        <f t="shared" si="68"/>
        <v>0</v>
      </c>
      <c r="J64" s="5">
        <v>35</v>
      </c>
      <c r="K64" s="5">
        <f t="shared" si="2"/>
        <v>12</v>
      </c>
      <c r="L64" s="5">
        <f t="shared" si="3"/>
        <v>12</v>
      </c>
      <c r="M64" s="5">
        <f t="shared" si="4"/>
        <v>11</v>
      </c>
      <c r="N64" s="19">
        <f t="shared" si="5"/>
        <v>0</v>
      </c>
      <c r="O64" s="21">
        <f t="shared" si="38"/>
        <v>0</v>
      </c>
      <c r="P64" s="21">
        <f t="shared" si="6"/>
        <v>0</v>
      </c>
    </row>
    <row r="65" spans="1:16" x14ac:dyDescent="0.3">
      <c r="A65" s="5">
        <v>3000</v>
      </c>
      <c r="B65" s="8" t="s">
        <v>134</v>
      </c>
      <c r="C65" s="7">
        <v>71269</v>
      </c>
      <c r="D65" s="7" t="s">
        <v>6</v>
      </c>
      <c r="E65" s="8" t="s">
        <v>135</v>
      </c>
      <c r="F65" s="20">
        <v>376</v>
      </c>
      <c r="G65" s="17"/>
      <c r="H65" s="18">
        <f t="shared" ref="H65:I65" si="69">+G65*1.02</f>
        <v>0</v>
      </c>
      <c r="I65" s="18">
        <f t="shared" si="69"/>
        <v>0</v>
      </c>
      <c r="J65" s="5">
        <v>3</v>
      </c>
      <c r="K65" s="5">
        <f t="shared" si="2"/>
        <v>1</v>
      </c>
      <c r="L65" s="5">
        <f t="shared" si="3"/>
        <v>1</v>
      </c>
      <c r="M65" s="5">
        <f t="shared" si="4"/>
        <v>1</v>
      </c>
      <c r="N65" s="19">
        <f t="shared" si="5"/>
        <v>0</v>
      </c>
      <c r="O65" s="21">
        <f t="shared" si="38"/>
        <v>0</v>
      </c>
      <c r="P65" s="21">
        <f t="shared" si="6"/>
        <v>0</v>
      </c>
    </row>
    <row r="66" spans="1:16" x14ac:dyDescent="0.3">
      <c r="A66" s="5">
        <v>3000</v>
      </c>
      <c r="B66" s="8" t="s">
        <v>136</v>
      </c>
      <c r="C66" s="7">
        <v>73205</v>
      </c>
      <c r="D66" s="7" t="s">
        <v>137</v>
      </c>
      <c r="E66" s="8" t="s">
        <v>138</v>
      </c>
      <c r="F66" s="20">
        <v>1969</v>
      </c>
      <c r="G66" s="17"/>
      <c r="H66" s="18">
        <f t="shared" ref="H66:I66" si="70">+G66*1.02</f>
        <v>0</v>
      </c>
      <c r="I66" s="18">
        <f t="shared" si="70"/>
        <v>0</v>
      </c>
      <c r="J66" s="5">
        <v>15</v>
      </c>
      <c r="K66" s="5">
        <f t="shared" si="2"/>
        <v>5</v>
      </c>
      <c r="L66" s="5">
        <f t="shared" si="3"/>
        <v>5</v>
      </c>
      <c r="M66" s="5">
        <f t="shared" si="4"/>
        <v>5</v>
      </c>
      <c r="N66" s="19">
        <f t="shared" si="5"/>
        <v>0</v>
      </c>
      <c r="O66" s="21">
        <f t="shared" ref="O66:O84" si="71">+I66*1.01</f>
        <v>0</v>
      </c>
      <c r="P66" s="21">
        <f t="shared" si="6"/>
        <v>0</v>
      </c>
    </row>
    <row r="67" spans="1:16" x14ac:dyDescent="0.3">
      <c r="A67" s="5">
        <v>3000</v>
      </c>
      <c r="B67" s="8" t="s">
        <v>139</v>
      </c>
      <c r="C67" s="7">
        <v>73210</v>
      </c>
      <c r="D67" s="7" t="s">
        <v>140</v>
      </c>
      <c r="E67" s="8" t="s">
        <v>141</v>
      </c>
      <c r="F67" s="20">
        <v>984</v>
      </c>
      <c r="G67" s="17"/>
      <c r="H67" s="18">
        <f t="shared" ref="H67:I67" si="72">+G67*1.02</f>
        <v>0</v>
      </c>
      <c r="I67" s="18">
        <f t="shared" si="72"/>
        <v>0</v>
      </c>
      <c r="J67" s="5">
        <v>10</v>
      </c>
      <c r="K67" s="5">
        <f t="shared" ref="K67:K84" si="73">+ROUND(J67/3,0)</f>
        <v>3</v>
      </c>
      <c r="L67" s="5">
        <f t="shared" ref="L67:L84" si="74">+K67</f>
        <v>3</v>
      </c>
      <c r="M67" s="5">
        <f t="shared" ref="M67:M84" si="75">+J67-K67-L67</f>
        <v>4</v>
      </c>
      <c r="N67" s="19">
        <f t="shared" ref="N67:N84" si="76">+(G67*K67)+(H67*L67)+(I67*M67)</f>
        <v>0</v>
      </c>
      <c r="O67" s="21">
        <f t="shared" si="71"/>
        <v>0</v>
      </c>
      <c r="P67" s="21">
        <f t="shared" ref="P67:P84" si="77">+O67*1.01</f>
        <v>0</v>
      </c>
    </row>
    <row r="68" spans="1:16" x14ac:dyDescent="0.3">
      <c r="A68" s="5">
        <v>3000</v>
      </c>
      <c r="B68" s="8" t="s">
        <v>142</v>
      </c>
      <c r="C68" s="7">
        <v>72212</v>
      </c>
      <c r="D68" s="7" t="s">
        <v>143</v>
      </c>
      <c r="E68" s="8" t="s">
        <v>144</v>
      </c>
      <c r="F68" s="20">
        <v>3855</v>
      </c>
      <c r="G68" s="17"/>
      <c r="H68" s="18">
        <f t="shared" ref="H68:I68" si="78">+G68*1.02</f>
        <v>0</v>
      </c>
      <c r="I68" s="18">
        <f t="shared" si="78"/>
        <v>0</v>
      </c>
      <c r="J68" s="5">
        <v>3</v>
      </c>
      <c r="K68" s="5">
        <f t="shared" si="73"/>
        <v>1</v>
      </c>
      <c r="L68" s="5">
        <f t="shared" si="74"/>
        <v>1</v>
      </c>
      <c r="M68" s="5">
        <f t="shared" si="75"/>
        <v>1</v>
      </c>
      <c r="N68" s="19">
        <f t="shared" si="76"/>
        <v>0</v>
      </c>
      <c r="O68" s="21">
        <f t="shared" si="71"/>
        <v>0</v>
      </c>
      <c r="P68" s="21">
        <f t="shared" si="77"/>
        <v>0</v>
      </c>
    </row>
    <row r="69" spans="1:16" x14ac:dyDescent="0.3">
      <c r="A69" s="5">
        <v>3000</v>
      </c>
      <c r="B69" s="8" t="s">
        <v>145</v>
      </c>
      <c r="C69" s="7">
        <v>72214</v>
      </c>
      <c r="D69" s="7" t="s">
        <v>146</v>
      </c>
      <c r="E69" s="8" t="s">
        <v>147</v>
      </c>
      <c r="F69" s="20">
        <v>3855</v>
      </c>
      <c r="G69" s="17"/>
      <c r="H69" s="18">
        <f t="shared" ref="H69:I69" si="79">+G69*1.02</f>
        <v>0</v>
      </c>
      <c r="I69" s="18">
        <f t="shared" si="79"/>
        <v>0</v>
      </c>
      <c r="J69" s="5">
        <v>2</v>
      </c>
      <c r="K69" s="5">
        <f t="shared" si="73"/>
        <v>1</v>
      </c>
      <c r="L69" s="5">
        <f t="shared" si="74"/>
        <v>1</v>
      </c>
      <c r="M69" s="5">
        <f t="shared" si="75"/>
        <v>0</v>
      </c>
      <c r="N69" s="19">
        <f t="shared" si="76"/>
        <v>0</v>
      </c>
      <c r="O69" s="21">
        <f t="shared" si="71"/>
        <v>0</v>
      </c>
      <c r="P69" s="21">
        <f t="shared" si="77"/>
        <v>0</v>
      </c>
    </row>
    <row r="70" spans="1:16" x14ac:dyDescent="0.3">
      <c r="A70" s="5">
        <v>3000</v>
      </c>
      <c r="B70" s="8" t="s">
        <v>148</v>
      </c>
      <c r="C70" s="7">
        <v>72220</v>
      </c>
      <c r="D70" s="7" t="s">
        <v>6</v>
      </c>
      <c r="E70" s="8" t="s">
        <v>149</v>
      </c>
      <c r="F70" s="20">
        <v>273</v>
      </c>
      <c r="G70" s="17"/>
      <c r="H70" s="18">
        <f t="shared" ref="H70:I70" si="80">+G70*1.02</f>
        <v>0</v>
      </c>
      <c r="I70" s="18">
        <f t="shared" si="80"/>
        <v>0</v>
      </c>
      <c r="J70" s="5">
        <v>10</v>
      </c>
      <c r="K70" s="5">
        <f t="shared" si="73"/>
        <v>3</v>
      </c>
      <c r="L70" s="5">
        <f t="shared" si="74"/>
        <v>3</v>
      </c>
      <c r="M70" s="5">
        <f t="shared" si="75"/>
        <v>4</v>
      </c>
      <c r="N70" s="19">
        <f t="shared" si="76"/>
        <v>0</v>
      </c>
      <c r="O70" s="21">
        <f t="shared" si="71"/>
        <v>0</v>
      </c>
      <c r="P70" s="21">
        <f t="shared" si="77"/>
        <v>0</v>
      </c>
    </row>
    <row r="71" spans="1:16" x14ac:dyDescent="0.3">
      <c r="A71" s="5">
        <v>3000</v>
      </c>
      <c r="B71" s="8" t="s">
        <v>150</v>
      </c>
      <c r="C71" s="7">
        <v>73206</v>
      </c>
      <c r="D71" s="7" t="s">
        <v>6</v>
      </c>
      <c r="E71" s="8" t="s">
        <v>151</v>
      </c>
      <c r="F71" s="20">
        <v>1969</v>
      </c>
      <c r="G71" s="17"/>
      <c r="H71" s="18">
        <f t="shared" ref="H71:I71" si="81">+G71*1.02</f>
        <v>0</v>
      </c>
      <c r="I71" s="18">
        <f t="shared" si="81"/>
        <v>0</v>
      </c>
      <c r="J71" s="5">
        <v>15</v>
      </c>
      <c r="K71" s="5">
        <f t="shared" si="73"/>
        <v>5</v>
      </c>
      <c r="L71" s="5">
        <f t="shared" si="74"/>
        <v>5</v>
      </c>
      <c r="M71" s="5">
        <f t="shared" si="75"/>
        <v>5</v>
      </c>
      <c r="N71" s="19">
        <f t="shared" si="76"/>
        <v>0</v>
      </c>
      <c r="O71" s="21">
        <f t="shared" si="71"/>
        <v>0</v>
      </c>
      <c r="P71" s="21">
        <f t="shared" si="77"/>
        <v>0</v>
      </c>
    </row>
    <row r="72" spans="1:16" x14ac:dyDescent="0.3">
      <c r="A72" s="5">
        <v>3000</v>
      </c>
      <c r="B72" s="8" t="s">
        <v>152</v>
      </c>
      <c r="C72" s="7">
        <v>72222</v>
      </c>
      <c r="D72" s="7" t="s">
        <v>153</v>
      </c>
      <c r="E72" s="8" t="s">
        <v>154</v>
      </c>
      <c r="F72" s="20">
        <v>1969</v>
      </c>
      <c r="G72" s="17"/>
      <c r="H72" s="18">
        <f t="shared" ref="H72:I72" si="82">+G72*1.02</f>
        <v>0</v>
      </c>
      <c r="I72" s="18">
        <f t="shared" si="82"/>
        <v>0</v>
      </c>
      <c r="J72" s="5">
        <v>5</v>
      </c>
      <c r="K72" s="5">
        <f t="shared" si="73"/>
        <v>2</v>
      </c>
      <c r="L72" s="5">
        <f t="shared" si="74"/>
        <v>2</v>
      </c>
      <c r="M72" s="5">
        <f t="shared" si="75"/>
        <v>1</v>
      </c>
      <c r="N72" s="19">
        <f t="shared" si="76"/>
        <v>0</v>
      </c>
      <c r="O72" s="21">
        <f t="shared" si="71"/>
        <v>0</v>
      </c>
      <c r="P72" s="21">
        <f t="shared" si="77"/>
        <v>0</v>
      </c>
    </row>
    <row r="73" spans="1:16" x14ac:dyDescent="0.3">
      <c r="A73" s="5">
        <v>3000</v>
      </c>
      <c r="B73" s="8" t="s">
        <v>155</v>
      </c>
      <c r="C73" s="7">
        <v>13882</v>
      </c>
      <c r="D73" s="7" t="s">
        <v>156</v>
      </c>
      <c r="E73" s="8" t="s">
        <v>157</v>
      </c>
      <c r="F73" s="20">
        <v>886</v>
      </c>
      <c r="G73" s="17"/>
      <c r="H73" s="18">
        <f t="shared" ref="H73:I73" si="83">+G73*1.02</f>
        <v>0</v>
      </c>
      <c r="I73" s="18">
        <f t="shared" si="83"/>
        <v>0</v>
      </c>
      <c r="J73" s="5">
        <v>5</v>
      </c>
      <c r="K73" s="5">
        <f t="shared" si="73"/>
        <v>2</v>
      </c>
      <c r="L73" s="5">
        <f t="shared" si="74"/>
        <v>2</v>
      </c>
      <c r="M73" s="5">
        <f t="shared" si="75"/>
        <v>1</v>
      </c>
      <c r="N73" s="19">
        <f t="shared" si="76"/>
        <v>0</v>
      </c>
      <c r="O73" s="21">
        <f t="shared" si="71"/>
        <v>0</v>
      </c>
      <c r="P73" s="21">
        <f t="shared" si="77"/>
        <v>0</v>
      </c>
    </row>
    <row r="74" spans="1:16" x14ac:dyDescent="0.3">
      <c r="A74" s="5">
        <v>3000</v>
      </c>
      <c r="B74" s="8" t="s">
        <v>158</v>
      </c>
      <c r="C74" s="7">
        <v>13881</v>
      </c>
      <c r="D74" s="7" t="s">
        <v>159</v>
      </c>
      <c r="E74" s="8" t="s">
        <v>160</v>
      </c>
      <c r="F74" s="20">
        <v>475</v>
      </c>
      <c r="G74" s="17"/>
      <c r="H74" s="18">
        <f t="shared" ref="H74:I74" si="84">+G74*1.02</f>
        <v>0</v>
      </c>
      <c r="I74" s="18">
        <f t="shared" si="84"/>
        <v>0</v>
      </c>
      <c r="J74" s="5">
        <v>3</v>
      </c>
      <c r="K74" s="5">
        <f t="shared" si="73"/>
        <v>1</v>
      </c>
      <c r="L74" s="5">
        <f t="shared" si="74"/>
        <v>1</v>
      </c>
      <c r="M74" s="5">
        <f t="shared" si="75"/>
        <v>1</v>
      </c>
      <c r="N74" s="19">
        <f t="shared" si="76"/>
        <v>0</v>
      </c>
      <c r="O74" s="21">
        <f t="shared" si="71"/>
        <v>0</v>
      </c>
      <c r="P74" s="21">
        <f t="shared" si="77"/>
        <v>0</v>
      </c>
    </row>
    <row r="75" spans="1:16" x14ac:dyDescent="0.3">
      <c r="A75" s="5">
        <v>3000</v>
      </c>
      <c r="B75" s="8" t="s">
        <v>161</v>
      </c>
      <c r="C75" s="7">
        <v>14138</v>
      </c>
      <c r="D75" s="7" t="s">
        <v>6</v>
      </c>
      <c r="E75" s="8" t="s">
        <v>162</v>
      </c>
      <c r="F75" s="20">
        <v>321</v>
      </c>
      <c r="G75" s="17"/>
      <c r="H75" s="18">
        <f t="shared" ref="H75:I75" si="85">+G75*1.02</f>
        <v>0</v>
      </c>
      <c r="I75" s="18">
        <f t="shared" si="85"/>
        <v>0</v>
      </c>
      <c r="J75" s="5">
        <v>5</v>
      </c>
      <c r="K75" s="5">
        <f t="shared" si="73"/>
        <v>2</v>
      </c>
      <c r="L75" s="5">
        <f t="shared" si="74"/>
        <v>2</v>
      </c>
      <c r="M75" s="5">
        <f t="shared" si="75"/>
        <v>1</v>
      </c>
      <c r="N75" s="19">
        <f t="shared" si="76"/>
        <v>0</v>
      </c>
      <c r="O75" s="21">
        <f t="shared" si="71"/>
        <v>0</v>
      </c>
      <c r="P75" s="21">
        <f t="shared" si="77"/>
        <v>0</v>
      </c>
    </row>
    <row r="76" spans="1:16" x14ac:dyDescent="0.3">
      <c r="A76" s="5">
        <v>3000</v>
      </c>
      <c r="B76" s="8" t="s">
        <v>163</v>
      </c>
      <c r="C76" s="7">
        <v>13365</v>
      </c>
      <c r="D76" s="7" t="s">
        <v>164</v>
      </c>
      <c r="E76" s="8" t="s">
        <v>160</v>
      </c>
      <c r="F76" s="20">
        <v>572</v>
      </c>
      <c r="G76" s="17"/>
      <c r="H76" s="18">
        <f t="shared" ref="H76:I76" si="86">+G76*1.02</f>
        <v>0</v>
      </c>
      <c r="I76" s="18">
        <f t="shared" si="86"/>
        <v>0</v>
      </c>
      <c r="J76" s="5">
        <v>3</v>
      </c>
      <c r="K76" s="5">
        <f t="shared" si="73"/>
        <v>1</v>
      </c>
      <c r="L76" s="5">
        <f t="shared" si="74"/>
        <v>1</v>
      </c>
      <c r="M76" s="5">
        <f t="shared" si="75"/>
        <v>1</v>
      </c>
      <c r="N76" s="19">
        <f t="shared" si="76"/>
        <v>0</v>
      </c>
      <c r="O76" s="21">
        <f t="shared" si="71"/>
        <v>0</v>
      </c>
      <c r="P76" s="21">
        <f t="shared" si="77"/>
        <v>0</v>
      </c>
    </row>
    <row r="77" spans="1:16" x14ac:dyDescent="0.3">
      <c r="A77" s="5">
        <v>3000</v>
      </c>
      <c r="B77" s="8" t="s">
        <v>165</v>
      </c>
      <c r="C77" s="7">
        <v>13284</v>
      </c>
      <c r="D77" s="7" t="s">
        <v>166</v>
      </c>
      <c r="E77" s="8" t="s">
        <v>167</v>
      </c>
      <c r="F77" s="20">
        <v>642</v>
      </c>
      <c r="G77" s="17"/>
      <c r="H77" s="18">
        <f t="shared" ref="H77:I77" si="87">+G77*1.02</f>
        <v>0</v>
      </c>
      <c r="I77" s="18">
        <f t="shared" si="87"/>
        <v>0</v>
      </c>
      <c r="J77" s="5">
        <v>2</v>
      </c>
      <c r="K77" s="5">
        <f t="shared" si="73"/>
        <v>1</v>
      </c>
      <c r="L77" s="5">
        <f t="shared" si="74"/>
        <v>1</v>
      </c>
      <c r="M77" s="5">
        <f t="shared" si="75"/>
        <v>0</v>
      </c>
      <c r="N77" s="19">
        <f t="shared" si="76"/>
        <v>0</v>
      </c>
      <c r="O77" s="21">
        <f t="shared" si="71"/>
        <v>0</v>
      </c>
      <c r="P77" s="21">
        <f t="shared" si="77"/>
        <v>0</v>
      </c>
    </row>
    <row r="78" spans="1:16" x14ac:dyDescent="0.3">
      <c r="A78" s="5">
        <v>3000</v>
      </c>
      <c r="B78" s="8" t="s">
        <v>168</v>
      </c>
      <c r="C78" s="7">
        <v>13812</v>
      </c>
      <c r="D78" s="7" t="s">
        <v>6</v>
      </c>
      <c r="E78" s="8" t="s">
        <v>169</v>
      </c>
      <c r="F78" s="20">
        <v>289</v>
      </c>
      <c r="G78" s="17"/>
      <c r="H78" s="18">
        <f t="shared" ref="H78:I78" si="88">+G78*1.02</f>
        <v>0</v>
      </c>
      <c r="I78" s="18">
        <f t="shared" si="88"/>
        <v>0</v>
      </c>
      <c r="J78" s="5">
        <v>2</v>
      </c>
      <c r="K78" s="5">
        <f t="shared" si="73"/>
        <v>1</v>
      </c>
      <c r="L78" s="5">
        <f t="shared" si="74"/>
        <v>1</v>
      </c>
      <c r="M78" s="5">
        <f t="shared" si="75"/>
        <v>0</v>
      </c>
      <c r="N78" s="19">
        <f t="shared" si="76"/>
        <v>0</v>
      </c>
      <c r="O78" s="21">
        <f t="shared" si="71"/>
        <v>0</v>
      </c>
      <c r="P78" s="21">
        <f t="shared" si="77"/>
        <v>0</v>
      </c>
    </row>
    <row r="79" spans="1:16" x14ac:dyDescent="0.3">
      <c r="A79" s="5">
        <v>3000</v>
      </c>
      <c r="B79" s="8" t="s">
        <v>170</v>
      </c>
      <c r="C79" s="7">
        <v>13243</v>
      </c>
      <c r="D79" s="7" t="s">
        <v>171</v>
      </c>
      <c r="E79" s="8" t="s">
        <v>172</v>
      </c>
      <c r="F79" s="20">
        <v>893</v>
      </c>
      <c r="G79" s="17"/>
      <c r="H79" s="18">
        <f t="shared" ref="H79:I79" si="89">+G79*1.02</f>
        <v>0</v>
      </c>
      <c r="I79" s="18">
        <f t="shared" si="89"/>
        <v>0</v>
      </c>
      <c r="J79" s="5">
        <v>5</v>
      </c>
      <c r="K79" s="5">
        <f t="shared" si="73"/>
        <v>2</v>
      </c>
      <c r="L79" s="5">
        <f t="shared" si="74"/>
        <v>2</v>
      </c>
      <c r="M79" s="5">
        <f t="shared" si="75"/>
        <v>1</v>
      </c>
      <c r="N79" s="19">
        <f t="shared" si="76"/>
        <v>0</v>
      </c>
      <c r="O79" s="21">
        <f t="shared" si="71"/>
        <v>0</v>
      </c>
      <c r="P79" s="21">
        <f t="shared" si="77"/>
        <v>0</v>
      </c>
    </row>
    <row r="80" spans="1:16" x14ac:dyDescent="0.3">
      <c r="A80" s="5">
        <v>3000</v>
      </c>
      <c r="B80" s="8" t="s">
        <v>173</v>
      </c>
      <c r="C80" s="7">
        <v>14138</v>
      </c>
      <c r="D80" s="7" t="s">
        <v>174</v>
      </c>
      <c r="E80" s="8" t="s">
        <v>175</v>
      </c>
      <c r="F80" s="20">
        <v>320.52499999999998</v>
      </c>
      <c r="G80" s="17"/>
      <c r="H80" s="18">
        <f t="shared" ref="H80:I80" si="90">+G80*1.02</f>
        <v>0</v>
      </c>
      <c r="I80" s="18">
        <f t="shared" si="90"/>
        <v>0</v>
      </c>
      <c r="J80" s="5">
        <v>2</v>
      </c>
      <c r="K80" s="5">
        <f t="shared" si="73"/>
        <v>1</v>
      </c>
      <c r="L80" s="5">
        <f t="shared" si="74"/>
        <v>1</v>
      </c>
      <c r="M80" s="5">
        <f t="shared" si="75"/>
        <v>0</v>
      </c>
      <c r="N80" s="19">
        <f t="shared" si="76"/>
        <v>0</v>
      </c>
      <c r="O80" s="21">
        <f t="shared" si="71"/>
        <v>0</v>
      </c>
      <c r="P80" s="21">
        <f t="shared" si="77"/>
        <v>0</v>
      </c>
    </row>
    <row r="81" spans="1:16" x14ac:dyDescent="0.3">
      <c r="A81" s="5">
        <v>3000</v>
      </c>
      <c r="B81" s="8" t="s">
        <v>176</v>
      </c>
      <c r="C81" s="7">
        <v>14569</v>
      </c>
      <c r="D81" s="7" t="s">
        <v>6</v>
      </c>
      <c r="E81" s="8" t="s">
        <v>177</v>
      </c>
      <c r="F81" s="20">
        <v>319</v>
      </c>
      <c r="G81" s="17"/>
      <c r="H81" s="18">
        <f t="shared" ref="H81:I81" si="91">+G81*1.02</f>
        <v>0</v>
      </c>
      <c r="I81" s="18">
        <f t="shared" si="91"/>
        <v>0</v>
      </c>
      <c r="J81" s="5">
        <v>3</v>
      </c>
      <c r="K81" s="5">
        <f t="shared" si="73"/>
        <v>1</v>
      </c>
      <c r="L81" s="5">
        <f t="shared" si="74"/>
        <v>1</v>
      </c>
      <c r="M81" s="5">
        <f t="shared" si="75"/>
        <v>1</v>
      </c>
      <c r="N81" s="19">
        <f t="shared" si="76"/>
        <v>0</v>
      </c>
      <c r="O81" s="21">
        <f t="shared" si="71"/>
        <v>0</v>
      </c>
      <c r="P81" s="21">
        <f t="shared" si="77"/>
        <v>0</v>
      </c>
    </row>
    <row r="82" spans="1:16" x14ac:dyDescent="0.3">
      <c r="A82" s="5">
        <v>3000</v>
      </c>
      <c r="B82" s="8" t="s">
        <v>178</v>
      </c>
      <c r="C82" s="7">
        <v>9995</v>
      </c>
      <c r="D82" s="7" t="s">
        <v>179</v>
      </c>
      <c r="E82" s="8" t="s">
        <v>180</v>
      </c>
      <c r="F82" s="20">
        <v>410</v>
      </c>
      <c r="G82" s="17"/>
      <c r="H82" s="18">
        <f t="shared" ref="H82:I82" si="92">+G82*1.02</f>
        <v>0</v>
      </c>
      <c r="I82" s="18">
        <f t="shared" si="92"/>
        <v>0</v>
      </c>
      <c r="J82" s="5">
        <v>3</v>
      </c>
      <c r="K82" s="5">
        <f t="shared" si="73"/>
        <v>1</v>
      </c>
      <c r="L82" s="5">
        <f t="shared" si="74"/>
        <v>1</v>
      </c>
      <c r="M82" s="5">
        <f t="shared" si="75"/>
        <v>1</v>
      </c>
      <c r="N82" s="19">
        <f t="shared" si="76"/>
        <v>0</v>
      </c>
      <c r="O82" s="21">
        <f t="shared" si="71"/>
        <v>0</v>
      </c>
      <c r="P82" s="21">
        <f t="shared" si="77"/>
        <v>0</v>
      </c>
    </row>
    <row r="83" spans="1:16" x14ac:dyDescent="0.3">
      <c r="A83" s="5">
        <v>3000</v>
      </c>
      <c r="B83" s="8" t="s">
        <v>181</v>
      </c>
      <c r="C83" s="7">
        <v>7732</v>
      </c>
      <c r="D83" s="7" t="s">
        <v>182</v>
      </c>
      <c r="E83" s="8" t="s">
        <v>183</v>
      </c>
      <c r="F83" s="20">
        <v>147</v>
      </c>
      <c r="G83" s="17"/>
      <c r="H83" s="18">
        <f t="shared" ref="H83:I83" si="93">+G83*1.02</f>
        <v>0</v>
      </c>
      <c r="I83" s="18">
        <f t="shared" si="93"/>
        <v>0</v>
      </c>
      <c r="J83" s="5">
        <v>2</v>
      </c>
      <c r="K83" s="5">
        <f t="shared" si="73"/>
        <v>1</v>
      </c>
      <c r="L83" s="5">
        <f t="shared" si="74"/>
        <v>1</v>
      </c>
      <c r="M83" s="5">
        <f t="shared" si="75"/>
        <v>0</v>
      </c>
      <c r="N83" s="19">
        <f t="shared" si="76"/>
        <v>0</v>
      </c>
      <c r="O83" s="21">
        <f t="shared" si="71"/>
        <v>0</v>
      </c>
      <c r="P83" s="21">
        <f t="shared" si="77"/>
        <v>0</v>
      </c>
    </row>
    <row r="84" spans="1:16" x14ac:dyDescent="0.3">
      <c r="A84" s="5">
        <v>3000</v>
      </c>
      <c r="B84" s="8" t="s">
        <v>184</v>
      </c>
      <c r="C84" s="7">
        <v>13173</v>
      </c>
      <c r="D84" s="7" t="s">
        <v>185</v>
      </c>
      <c r="E84" s="8" t="s">
        <v>186</v>
      </c>
      <c r="F84" s="20">
        <v>806</v>
      </c>
      <c r="G84" s="17"/>
      <c r="H84" s="18">
        <f t="shared" ref="H84:I84" si="94">+G84*1.02</f>
        <v>0</v>
      </c>
      <c r="I84" s="18">
        <f t="shared" si="94"/>
        <v>0</v>
      </c>
      <c r="J84" s="5">
        <v>2</v>
      </c>
      <c r="K84" s="5">
        <f t="shared" si="73"/>
        <v>1</v>
      </c>
      <c r="L84" s="5">
        <f t="shared" si="74"/>
        <v>1</v>
      </c>
      <c r="M84" s="5">
        <f t="shared" si="75"/>
        <v>0</v>
      </c>
      <c r="N84" s="19">
        <f t="shared" si="76"/>
        <v>0</v>
      </c>
      <c r="O84" s="21">
        <f t="shared" si="71"/>
        <v>0</v>
      </c>
      <c r="P84" s="21">
        <f t="shared" si="77"/>
        <v>0</v>
      </c>
    </row>
    <row r="85" spans="1:16" x14ac:dyDescent="0.3">
      <c r="A85"/>
      <c r="B85"/>
      <c r="C85"/>
      <c r="D85"/>
      <c r="E85"/>
      <c r="F85"/>
      <c r="G85"/>
      <c r="H85"/>
      <c r="I85"/>
      <c r="J85" s="11"/>
      <c r="K85" s="11"/>
      <c r="L85" s="11"/>
      <c r="M85" s="11"/>
      <c r="N85" s="11"/>
      <c r="O85" s="11"/>
      <c r="P85" s="11"/>
    </row>
    <row r="86" spans="1:16" ht="22.8" customHeight="1" x14ac:dyDescent="0.35">
      <c r="A86" s="24" t="s">
        <v>187</v>
      </c>
      <c r="B86" s="24"/>
      <c r="C86" s="24"/>
      <c r="D86" s="24"/>
      <c r="E86" s="24"/>
      <c r="F86" s="24"/>
      <c r="G86" s="24"/>
      <c r="H86" s="24"/>
      <c r="I86" s="24"/>
      <c r="J86" s="24"/>
      <c r="K86" s="12"/>
      <c r="L86" s="12"/>
      <c r="M86" s="12"/>
      <c r="N86" s="15">
        <f>SUM(N2:N84)</f>
        <v>0</v>
      </c>
      <c r="O86" s="12"/>
      <c r="P86" s="12"/>
    </row>
    <row r="87" spans="1:16" ht="22.8" customHeight="1" x14ac:dyDescent="0.35">
      <c r="A87" s="24" t="s">
        <v>188</v>
      </c>
      <c r="B87" s="24"/>
      <c r="C87" s="24"/>
      <c r="D87" s="24"/>
      <c r="E87" s="24"/>
      <c r="F87" s="24"/>
      <c r="G87" s="24"/>
      <c r="H87" s="24"/>
      <c r="I87" s="24"/>
      <c r="J87" s="24"/>
      <c r="K87" s="12"/>
      <c r="L87" s="12"/>
      <c r="M87" s="12"/>
      <c r="N87" s="15">
        <f>N86*21/100</f>
        <v>0</v>
      </c>
      <c r="O87" s="12"/>
      <c r="P87" s="12"/>
    </row>
    <row r="88" spans="1:16" ht="22.8" customHeight="1" x14ac:dyDescent="0.35">
      <c r="A88" s="24" t="s">
        <v>189</v>
      </c>
      <c r="B88" s="24"/>
      <c r="C88" s="24"/>
      <c r="D88" s="24"/>
      <c r="E88" s="24"/>
      <c r="F88" s="24"/>
      <c r="G88" s="24"/>
      <c r="H88" s="24"/>
      <c r="I88" s="24"/>
      <c r="J88" s="24"/>
      <c r="K88" s="12"/>
      <c r="L88" s="12"/>
      <c r="M88" s="12"/>
      <c r="N88" s="15">
        <f>SUM(N86:N87)</f>
        <v>0</v>
      </c>
      <c r="O88" s="12"/>
      <c r="P88" s="12"/>
    </row>
    <row r="90" spans="1:16" ht="25.8" customHeight="1" x14ac:dyDescent="0.3">
      <c r="B90" s="13" t="s">
        <v>196</v>
      </c>
    </row>
    <row r="91" spans="1:16" ht="27.6" customHeight="1" x14ac:dyDescent="0.3">
      <c r="B91" s="25"/>
      <c r="C91" s="25"/>
      <c r="D91" s="25"/>
      <c r="E91" s="25"/>
      <c r="F91" s="25"/>
      <c r="G91" s="25"/>
      <c r="H91" s="25"/>
      <c r="I91" s="25"/>
      <c r="J91" s="25"/>
      <c r="K91" s="14"/>
      <c r="L91" s="14"/>
      <c r="M91" s="14"/>
      <c r="N91" s="16"/>
      <c r="O91" s="23"/>
      <c r="P91" s="14"/>
    </row>
    <row r="92" spans="1:16" ht="43.2" customHeight="1" x14ac:dyDescent="0.3">
      <c r="B92" s="25"/>
      <c r="C92" s="25"/>
      <c r="D92" s="25"/>
      <c r="E92" s="25"/>
      <c r="F92" s="25"/>
      <c r="G92" s="25"/>
      <c r="H92" s="25"/>
      <c r="I92" s="25"/>
      <c r="J92" s="25"/>
      <c r="K92" s="14"/>
      <c r="L92" s="14"/>
      <c r="M92" s="14"/>
      <c r="N92" s="16"/>
      <c r="O92" s="14"/>
      <c r="P92" s="14"/>
    </row>
  </sheetData>
  <sheetProtection algorithmName="SHA-512" hashValue="0bzA5Y9WoqZXfkSY+XE4CK7fZokPWK8W6GA+x2K78BTKWZKnPpgMe1A+g4yl9F+GjDwBeYCknITrhdFa2XhZYw==" saltValue="tqIF+lTMXYlpqugs+/okmQ==" spinCount="100000" sheet="1" objects="1" scenarios="1"/>
  <mergeCells count="5">
    <mergeCell ref="A86:J86"/>
    <mergeCell ref="A87:J87"/>
    <mergeCell ref="A88:J88"/>
    <mergeCell ref="B91:J91"/>
    <mergeCell ref="B92:J92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Blázquez Díaz, David</dc:creator>
  <cp:lastModifiedBy>Ruiz de Agustín, Alberto</cp:lastModifiedBy>
  <dcterms:created xsi:type="dcterms:W3CDTF">2023-12-19T12:51:06Z</dcterms:created>
  <dcterms:modified xsi:type="dcterms:W3CDTF">2024-01-09T13:49:27Z</dcterms:modified>
</cp:coreProperties>
</file>