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codeName="ThisWorkbook" defaultThemeVersion="166925"/>
  <xr:revisionPtr revIDLastSave="0" documentId="13_ncr:1_{4F4A8EA5-F175-4EBA-9C18-BC6217D8384F}" xr6:coauthVersionLast="47" xr6:coauthVersionMax="47" xr10:uidLastSave="{00000000-0000-0000-0000-000000000000}"/>
  <bookViews>
    <workbookView xWindow="22932" yWindow="-108" windowWidth="23256" windowHeight="12576" xr2:uid="{00917FB4-2E49-4EEA-A2FC-85030DD9AE68}"/>
  </bookViews>
  <sheets>
    <sheet name="Plantilla Proposición Económic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E10" i="2"/>
  <c r="E17" i="2" l="1"/>
  <c r="E16" i="2"/>
  <c r="E14" i="2"/>
  <c r="E13" i="2"/>
  <c r="E12" i="2"/>
  <c r="E21" i="2" l="1"/>
  <c r="E22" i="2" l="1"/>
  <c r="E23" i="2" s="1"/>
  <c r="E24" i="2" s="1"/>
  <c r="E28" i="2" l="1"/>
  <c r="B28" i="2" s="1"/>
  <c r="H2" i="2"/>
  <c r="H1" i="2"/>
  <c r="D28" i="2" l="1"/>
  <c r="E30" i="2"/>
  <c r="E31" i="2" s="1"/>
  <c r="C28" i="2"/>
  <c r="H3" i="2"/>
</calcChain>
</file>

<file path=xl/sharedStrings.xml><?xml version="1.0" encoding="utf-8"?>
<sst xmlns="http://schemas.openxmlformats.org/spreadsheetml/2006/main" count="39" uniqueCount="39">
  <si>
    <t>EMPRESA</t>
  </si>
  <si>
    <t>CIF / NIF</t>
  </si>
  <si>
    <t>INSTRUCCIONES</t>
  </si>
  <si>
    <t>Unidades M. móvil</t>
  </si>
  <si>
    <t>Unidades Infraestructura</t>
  </si>
  <si>
    <t>Total unidades</t>
  </si>
  <si>
    <t xml:space="preserve">Importe total </t>
  </si>
  <si>
    <t>IMPORTE DETERMINADO POR PRECIOS UNITARIOS:</t>
  </si>
  <si>
    <t>Cumplimentar en las casillas de color salmón:</t>
  </si>
  <si>
    <t>PRECIO TOTAL OFERTADO CON IVA</t>
  </si>
  <si>
    <t>IMPORTE GG (%)</t>
  </si>
  <si>
    <t>IMPORTE BI (%)</t>
  </si>
  <si>
    <t>IMPORTE TOTAL OFERTADO + GG + BI</t>
  </si>
  <si>
    <t>IMPORTE OFERTADO</t>
  </si>
  <si>
    <t>IMPORTE GG</t>
  </si>
  <si>
    <t>IMPORTE BI</t>
  </si>
  <si>
    <t xml:space="preserve">               </t>
  </si>
  <si>
    <t>IVA (21%)</t>
  </si>
  <si>
    <t>Concepto</t>
  </si>
  <si>
    <t>PRECIO TOTAL OFERTADO + GG + BI</t>
  </si>
  <si>
    <t>El coste de la hora de laboratorio incluye instalaciones, equipamiento, materiales, personal de laboratorio, informe de resultados</t>
  </si>
  <si>
    <t>Precio unitario</t>
  </si>
  <si>
    <t>Número total</t>
  </si>
  <si>
    <t>Precio unitario máximo</t>
  </si>
  <si>
    <t>Observaciones</t>
  </si>
  <si>
    <t>Coste recurrente por tren de su Certificación, Inspección, Seguimiento, Control de Calidad y Asistencia hasta su recepción provisional y explotación en GoA2</t>
  </si>
  <si>
    <t>Coste no recurrente para la flota completa para la Certificación, Inspección, Seguimiento, Control de Calidad y Asistencia.</t>
  </si>
  <si>
    <t xml:space="preserve">Seguimiento de garantia de la flota, por mes </t>
  </si>
  <si>
    <t>Pruebas y certificación para la explotación en GoA4 de cada uno de los  trenes</t>
  </si>
  <si>
    <t xml:space="preserve">Inspección, pruebas y certificación de la transformación de cabina en cada uno de los trenes a transformar </t>
  </si>
  <si>
    <t>- Datos identificativos de la empresa
- Precio unitario de cada uno de los conceptos</t>
  </si>
  <si>
    <t>PARTE A</t>
  </si>
  <si>
    <t>PARTE B</t>
  </si>
  <si>
    <t>Horas estimadas</t>
  </si>
  <si>
    <t xml:space="preserve">Precio/Hora de especialista para la realización de los estudios, ensayos o contraensayos adicionales </t>
  </si>
  <si>
    <t xml:space="preserve">Precio/Hora de laboratorio  para la realización de los estudios, ensayos o contraensayos adicionales </t>
  </si>
  <si>
    <t>SUMA DE LOS IMPORTES TOTALES DE LA PARTE A</t>
  </si>
  <si>
    <t>El “precio total ofertado” de la siguiente tabla, servirá para asignar los puntos económicos y en consecuencia para adjudicar el contrato a la oferta con mejor relación calidad precio.
No obstante lo anterior, el precio del contrato (sin IVA) será igual a la suma de los importes totales de la parte A más la cantidad de 200.000,00 euros correspondientes a la parte B (en lugar del importe total ofertado para la parte B), sin perjuicio de que la empresa que resulte adjudicataria deba aplicar los precios unitarios ofertados en la parte B durante toda la ejecución del contrato.</t>
  </si>
  <si>
    <t>No obstante lo anterior, el precio de la parte B del contrato (sin IVA), será igual a 200.000,00 euros, sin perjuicio de que la empresa que resulte adjudicataria deba aplicar los precios ofertados durante toda la ejecución del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</si>
</sst>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&quot;€&quot;"/>
    <numFmt numFmtId="166" formatCode="#,##0.00\ [$€-C0A]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3"/>
      <color theme="4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6"/>
      <color theme="4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 style="thin">
        <color theme="4"/>
      </right>
      <top style="medium">
        <color indexed="64"/>
      </top>
      <bottom style="thin">
        <color theme="4"/>
      </bottom>
      <diagonal/>
    </border>
    <border>
      <left style="thin">
        <color theme="4"/>
      </left>
      <right style="medium">
        <color indexed="64"/>
      </right>
      <top style="medium">
        <color indexed="64"/>
      </top>
      <bottom style="thin">
        <color theme="4"/>
      </bottom>
      <diagonal/>
    </border>
    <border>
      <left style="medium">
        <color indexed="64"/>
      </left>
      <right style="thin">
        <color theme="4"/>
      </right>
      <top style="thin">
        <color theme="4"/>
      </top>
      <bottom style="medium">
        <color indexed="64"/>
      </bottom>
      <diagonal/>
    </border>
    <border>
      <left style="thin">
        <color theme="4"/>
      </left>
      <right style="medium">
        <color indexed="64"/>
      </right>
      <top style="thin">
        <color theme="4"/>
      </top>
      <bottom style="medium">
        <color indexed="64"/>
      </bottom>
      <diagonal/>
    </border>
    <border>
      <left style="thick">
        <color rgb="FF808080"/>
      </left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/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 style="thick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49" fontId="0" fillId="2" borderId="3" xfId="2" applyNumberFormat="1" applyFont="1" applyBorder="1" applyAlignment="1" applyProtection="1">
      <alignment horizontal="center" vertical="center" wrapText="1"/>
      <protection locked="0"/>
    </xf>
    <xf numFmtId="49" fontId="0" fillId="2" borderId="5" xfId="2" applyNumberFormat="1" applyFont="1" applyBorder="1" applyAlignment="1" applyProtection="1">
      <alignment horizontal="center" vertical="center" wrapText="1"/>
      <protection locked="0"/>
    </xf>
    <xf numFmtId="164" fontId="7" fillId="0" borderId="12" xfId="2" applyNumberFormat="1" applyFont="1" applyFill="1" applyBorder="1" applyAlignment="1" applyProtection="1">
      <alignment vertical="center"/>
    </xf>
    <xf numFmtId="10" fontId="0" fillId="4" borderId="13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3" borderId="0" xfId="1" applyFont="1" applyFill="1" applyBorder="1" applyAlignment="1" applyProtection="1">
      <alignment horizontal="left" vertical="center"/>
    </xf>
    <xf numFmtId="0" fontId="5" fillId="0" borderId="2" xfId="0" applyFont="1" applyBorder="1" applyAlignment="1">
      <alignment horizontal="center" vertical="center"/>
    </xf>
    <xf numFmtId="49" fontId="1" fillId="3" borderId="0" xfId="2" applyNumberFormat="1" applyFill="1" applyBorder="1" applyAlignment="1" applyProtection="1">
      <alignment horizontal="center" vertical="center" wrapText="1"/>
    </xf>
    <xf numFmtId="0" fontId="3" fillId="0" borderId="0" xfId="0" applyFont="1"/>
    <xf numFmtId="0" fontId="5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44" fontId="8" fillId="0" borderId="9" xfId="3" applyFont="1" applyBorder="1" applyAlignment="1" applyProtection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6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wrapText="1"/>
    </xf>
    <xf numFmtId="165" fontId="9" fillId="7" borderId="10" xfId="0" applyNumberFormat="1" applyFont="1" applyFill="1" applyBorder="1"/>
    <xf numFmtId="165" fontId="9" fillId="7" borderId="10" xfId="0" applyNumberFormat="1" applyFont="1" applyFill="1" applyBorder="1" applyAlignment="1">
      <alignment horizontal="center"/>
    </xf>
    <xf numFmtId="165" fontId="0" fillId="7" borderId="10" xfId="0" applyNumberFormat="1" applyFill="1" applyBorder="1" applyAlignment="1">
      <alignment horizontal="center"/>
    </xf>
    <xf numFmtId="0" fontId="11" fillId="6" borderId="10" xfId="0" applyFont="1" applyFill="1" applyBorder="1" applyAlignment="1">
      <alignment wrapText="1"/>
    </xf>
    <xf numFmtId="0" fontId="11" fillId="6" borderId="10" xfId="0" applyFont="1" applyFill="1" applyBorder="1" applyAlignment="1">
      <alignment horizontal="center" wrapText="1"/>
    </xf>
    <xf numFmtId="165" fontId="0" fillId="6" borderId="14" xfId="0" applyNumberFormat="1" applyFill="1" applyBorder="1" applyAlignment="1">
      <alignment horizontal="center"/>
    </xf>
    <xf numFmtId="9" fontId="0" fillId="0" borderId="10" xfId="0" applyNumberFormat="1" applyBorder="1"/>
    <xf numFmtId="165" fontId="0" fillId="7" borderId="14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166" fontId="12" fillId="0" borderId="9" xfId="0" applyNumberFormat="1" applyFont="1" applyBorder="1" applyAlignment="1">
      <alignment horizontal="center" vertical="center" wrapText="1"/>
    </xf>
    <xf numFmtId="165" fontId="12" fillId="0" borderId="9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44" fontId="12" fillId="4" borderId="9" xfId="3" applyFont="1" applyFill="1" applyBorder="1" applyAlignment="1" applyProtection="1">
      <alignment horizontal="center" vertical="center" wrapText="1"/>
      <protection locked="0"/>
    </xf>
    <xf numFmtId="44" fontId="12" fillId="0" borderId="9" xfId="3" applyFont="1" applyBorder="1" applyAlignment="1" applyProtection="1">
      <alignment horizontal="center" vertical="center" wrapText="1"/>
    </xf>
    <xf numFmtId="0" fontId="14" fillId="8" borderId="0" xfId="0" applyFont="1" applyFill="1" applyAlignment="1">
      <alignment horizontal="center" vertical="center" wrapText="1"/>
    </xf>
    <xf numFmtId="0" fontId="5" fillId="3" borderId="11" xfId="1" applyFont="1" applyFill="1" applyBorder="1" applyAlignment="1" applyProtection="1">
      <alignment horizontal="right" vertical="center" wrapText="1"/>
    </xf>
    <xf numFmtId="0" fontId="5" fillId="3" borderId="15" xfId="1" applyFont="1" applyFill="1" applyBorder="1" applyAlignment="1" applyProtection="1">
      <alignment horizontal="right" vertical="center" wrapText="1"/>
    </xf>
    <xf numFmtId="0" fontId="5" fillId="3" borderId="16" xfId="1" applyFont="1" applyFill="1" applyBorder="1" applyAlignment="1" applyProtection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</cellXfs>
  <cellStyles count="4">
    <cellStyle name="20% - Énfasis2" xfId="2" builtinId="34"/>
    <cellStyle name="Moneda" xfId="3" builtinId="4"/>
    <cellStyle name="Normal" xfId="0" builtinId="0"/>
    <cellStyle name="Título 2" xfId="1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51AAE-22AD-46D3-8FF2-A0657A350843}">
  <dimension ref="B1:I35"/>
  <sheetViews>
    <sheetView showGridLines="0" tabSelected="1" zoomScale="70" zoomScaleNormal="70" workbookViewId="0">
      <selection activeCell="C10" sqref="C10"/>
    </sheetView>
  </sheetViews>
  <sheetFormatPr baseColWidth="10" defaultRowHeight="14.4" x14ac:dyDescent="0.3"/>
  <cols>
    <col min="1" max="1" width="3" customWidth="1"/>
    <col min="2" max="2" width="47.6640625" style="5" customWidth="1"/>
    <col min="3" max="3" width="31.6640625" style="6" customWidth="1"/>
    <col min="4" max="4" width="53.88671875" style="6" customWidth="1"/>
    <col min="5" max="5" width="21.44140625" customWidth="1"/>
    <col min="6" max="6" width="25.33203125" customWidth="1"/>
    <col min="7" max="7" width="29.33203125" hidden="1" customWidth="1"/>
    <col min="8" max="8" width="11.5546875" hidden="1" customWidth="1"/>
    <col min="9" max="9" width="62.44140625" customWidth="1"/>
  </cols>
  <sheetData>
    <row r="1" spans="2:9" ht="18" thickBot="1" x14ac:dyDescent="0.35">
      <c r="G1" s="7" t="s">
        <v>4</v>
      </c>
      <c r="H1" s="5" t="e">
        <f>#REF!+#REF!</f>
        <v>#REF!</v>
      </c>
    </row>
    <row r="2" spans="2:9" ht="18" x14ac:dyDescent="0.3">
      <c r="B2" s="8" t="s">
        <v>0</v>
      </c>
      <c r="C2" s="1"/>
      <c r="D2" s="9"/>
      <c r="E2" s="10"/>
      <c r="G2" s="7" t="s">
        <v>3</v>
      </c>
      <c r="H2" s="5" t="e">
        <f>#REF!/2</f>
        <v>#REF!</v>
      </c>
    </row>
    <row r="3" spans="2:9" ht="18.600000000000001" thickBot="1" x14ac:dyDescent="0.35">
      <c r="B3" s="11" t="s">
        <v>1</v>
      </c>
      <c r="C3" s="2"/>
      <c r="D3" s="9"/>
      <c r="E3" s="10"/>
      <c r="G3" s="7" t="s">
        <v>5</v>
      </c>
      <c r="H3" s="5" t="e">
        <f>H1+H2</f>
        <v>#REF!</v>
      </c>
    </row>
    <row r="4" spans="2:9" x14ac:dyDescent="0.3">
      <c r="B4" s="12"/>
      <c r="C4" s="13"/>
      <c r="D4" s="13"/>
      <c r="E4" s="10"/>
    </row>
    <row r="5" spans="2:9" ht="112.95" customHeight="1" x14ac:dyDescent="0.3">
      <c r="B5" s="44" t="s">
        <v>37</v>
      </c>
      <c r="C5" s="44"/>
      <c r="D5" s="44"/>
      <c r="E5" s="44"/>
      <c r="F5" s="44"/>
      <c r="G5" s="44"/>
      <c r="H5" s="44"/>
      <c r="I5" s="44"/>
    </row>
    <row r="6" spans="2:9" ht="19.95" customHeight="1" x14ac:dyDescent="0.3">
      <c r="B6" s="12"/>
      <c r="C6" s="13"/>
      <c r="D6" s="13"/>
      <c r="E6" s="10"/>
    </row>
    <row r="7" spans="2:9" ht="15" thickBot="1" x14ac:dyDescent="0.35">
      <c r="B7" s="14" t="s">
        <v>7</v>
      </c>
      <c r="C7" s="13"/>
      <c r="D7" s="13"/>
      <c r="E7" s="10"/>
    </row>
    <row r="8" spans="2:9" ht="15.6" thickTop="1" thickBot="1" x14ac:dyDescent="0.35">
      <c r="B8" s="15" t="s">
        <v>18</v>
      </c>
      <c r="C8" s="16" t="s">
        <v>21</v>
      </c>
      <c r="D8" s="16" t="s">
        <v>22</v>
      </c>
      <c r="E8" s="16" t="s">
        <v>6</v>
      </c>
      <c r="F8" s="16" t="s">
        <v>23</v>
      </c>
      <c r="I8" s="16" t="s">
        <v>24</v>
      </c>
    </row>
    <row r="9" spans="2:9" ht="15" thickBot="1" x14ac:dyDescent="0.35">
      <c r="B9" s="17" t="s">
        <v>31</v>
      </c>
      <c r="C9" s="18"/>
      <c r="D9" s="18"/>
      <c r="E9" s="18"/>
      <c r="F9" s="18"/>
      <c r="I9" s="18"/>
    </row>
    <row r="10" spans="2:9" ht="53.4" thickBot="1" x14ac:dyDescent="0.35">
      <c r="B10" s="19" t="s">
        <v>25</v>
      </c>
      <c r="C10" s="42"/>
      <c r="D10" s="41">
        <v>40</v>
      </c>
      <c r="E10" s="43" t="str">
        <f>IF(ISBLANK(C10)," ",C10*D10)</f>
        <v xml:space="preserve"> </v>
      </c>
      <c r="F10" s="39">
        <v>97500</v>
      </c>
      <c r="I10" s="22"/>
    </row>
    <row r="11" spans="2:9" ht="40.200000000000003" thickBot="1" x14ac:dyDescent="0.35">
      <c r="B11" s="19" t="s">
        <v>26</v>
      </c>
      <c r="C11" s="42"/>
      <c r="D11" s="41">
        <v>1</v>
      </c>
      <c r="E11" s="43" t="str">
        <f>IF(ISBLANK(C11)," ",C11*D11)</f>
        <v xml:space="preserve"> </v>
      </c>
      <c r="F11" s="40">
        <v>1300200</v>
      </c>
      <c r="I11" s="22"/>
    </row>
    <row r="12" spans="2:9" ht="15" thickBot="1" x14ac:dyDescent="0.35">
      <c r="B12" s="19" t="s">
        <v>27</v>
      </c>
      <c r="C12" s="42"/>
      <c r="D12" s="41">
        <v>24</v>
      </c>
      <c r="E12" s="43" t="str">
        <f t="shared" ref="E12:E17" si="0">IF(ISBLANK(C12)," ",C12*D12)</f>
        <v xml:space="preserve"> </v>
      </c>
      <c r="F12" s="40">
        <v>39000</v>
      </c>
      <c r="I12" s="23"/>
    </row>
    <row r="13" spans="2:9" ht="40.200000000000003" thickBot="1" x14ac:dyDescent="0.35">
      <c r="B13" s="19" t="s">
        <v>29</v>
      </c>
      <c r="C13" s="42"/>
      <c r="D13" s="41">
        <v>14</v>
      </c>
      <c r="E13" s="43" t="str">
        <f t="shared" si="0"/>
        <v xml:space="preserve"> </v>
      </c>
      <c r="F13" s="40">
        <v>5850</v>
      </c>
      <c r="I13" s="23"/>
    </row>
    <row r="14" spans="2:9" ht="27" thickBot="1" x14ac:dyDescent="0.35">
      <c r="B14" s="19" t="s">
        <v>28</v>
      </c>
      <c r="C14" s="42"/>
      <c r="D14" s="41">
        <v>14</v>
      </c>
      <c r="E14" s="43" t="str">
        <f t="shared" si="0"/>
        <v xml:space="preserve"> </v>
      </c>
      <c r="F14" s="40">
        <v>5850</v>
      </c>
      <c r="I14" s="22"/>
    </row>
    <row r="15" spans="2:9" ht="15" thickBot="1" x14ac:dyDescent="0.35">
      <c r="B15" s="17" t="s">
        <v>32</v>
      </c>
      <c r="C15" s="18"/>
      <c r="D15" s="18" t="s">
        <v>33</v>
      </c>
      <c r="E15" s="18"/>
      <c r="F15" s="18"/>
      <c r="I15" s="18"/>
    </row>
    <row r="16" spans="2:9" ht="40.200000000000003" customHeight="1" thickBot="1" x14ac:dyDescent="0.35">
      <c r="B16" s="19" t="s">
        <v>34</v>
      </c>
      <c r="C16" s="42"/>
      <c r="D16" s="41">
        <v>1000</v>
      </c>
      <c r="E16" s="21" t="str">
        <f t="shared" si="0"/>
        <v xml:space="preserve"> </v>
      </c>
      <c r="F16" s="40">
        <v>100</v>
      </c>
      <c r="I16" s="20"/>
    </row>
    <row r="17" spans="2:9" ht="38.4" customHeight="1" thickBot="1" x14ac:dyDescent="0.35">
      <c r="B17" s="19" t="s">
        <v>35</v>
      </c>
      <c r="C17" s="42"/>
      <c r="D17" s="41">
        <v>500</v>
      </c>
      <c r="E17" s="21" t="str">
        <f t="shared" si="0"/>
        <v xml:space="preserve"> </v>
      </c>
      <c r="F17" s="40">
        <v>200</v>
      </c>
      <c r="I17" s="20" t="s">
        <v>20</v>
      </c>
    </row>
    <row r="18" spans="2:9" ht="7.95" customHeight="1" x14ac:dyDescent="0.3">
      <c r="B18" s="24"/>
      <c r="C18" s="24"/>
      <c r="D18" s="24"/>
      <c r="E18" s="24"/>
    </row>
    <row r="19" spans="2:9" ht="7.95" customHeight="1" x14ac:dyDescent="0.3">
      <c r="B19" s="24"/>
      <c r="C19" s="24"/>
      <c r="D19" s="24"/>
      <c r="E19" s="24"/>
    </row>
    <row r="20" spans="2:9" ht="7.95" customHeight="1" thickBot="1" x14ac:dyDescent="0.35">
      <c r="B20" s="24"/>
      <c r="C20" s="24"/>
      <c r="D20" s="24"/>
      <c r="E20" s="24"/>
    </row>
    <row r="21" spans="2:9" ht="23.4" customHeight="1" thickBot="1" x14ac:dyDescent="0.35">
      <c r="B21" s="45" t="s">
        <v>36</v>
      </c>
      <c r="C21" s="46"/>
      <c r="D21" s="47"/>
      <c r="E21" s="3">
        <f>SUM(E10:E14)</f>
        <v>0</v>
      </c>
    </row>
    <row r="22" spans="2:9" ht="24.75" customHeight="1" thickBot="1" x14ac:dyDescent="0.35">
      <c r="B22" s="45" t="s">
        <v>19</v>
      </c>
      <c r="C22" s="46"/>
      <c r="D22" s="47"/>
      <c r="E22" s="3">
        <f>SUM(E10:E17)</f>
        <v>0</v>
      </c>
    </row>
    <row r="23" spans="2:9" ht="18.600000000000001" thickBot="1" x14ac:dyDescent="0.35">
      <c r="B23" s="45" t="s">
        <v>17</v>
      </c>
      <c r="C23" s="46"/>
      <c r="D23" s="47"/>
      <c r="E23" s="3">
        <f>E22*0.21</f>
        <v>0</v>
      </c>
    </row>
    <row r="24" spans="2:9" ht="18.600000000000001" thickBot="1" x14ac:dyDescent="0.35">
      <c r="B24" s="45" t="s">
        <v>9</v>
      </c>
      <c r="C24" s="46"/>
      <c r="D24" s="47"/>
      <c r="E24" s="3">
        <f>E23+E22</f>
        <v>0</v>
      </c>
    </row>
    <row r="25" spans="2:9" ht="8.25" customHeight="1" x14ac:dyDescent="0.3">
      <c r="B25" s="24"/>
      <c r="C25" s="25"/>
      <c r="D25" s="24"/>
      <c r="E25" s="25"/>
    </row>
    <row r="26" spans="2:9" ht="20.399999999999999" x14ac:dyDescent="0.3">
      <c r="B26" s="26"/>
      <c r="C26" s="27" t="s">
        <v>10</v>
      </c>
      <c r="D26" s="27" t="s">
        <v>11</v>
      </c>
      <c r="E26" s="27" t="s">
        <v>12</v>
      </c>
    </row>
    <row r="27" spans="2:9" x14ac:dyDescent="0.3">
      <c r="B27" s="26"/>
      <c r="C27" s="4">
        <v>0</v>
      </c>
      <c r="D27" s="4">
        <v>0</v>
      </c>
      <c r="E27" s="28"/>
    </row>
    <row r="28" spans="2:9" x14ac:dyDescent="0.3">
      <c r="B28" s="29" t="str">
        <f>IF(E28&lt;&gt;"",+E28/(1+C27+D27),"")</f>
        <v/>
      </c>
      <c r="C28" s="30" t="str">
        <f>IF(E28&lt;&gt;"",+C27*B28,"")</f>
        <v/>
      </c>
      <c r="D28" s="30" t="str">
        <f>IF(E28&lt;&gt;"",+D27*B28,"")</f>
        <v/>
      </c>
      <c r="E28" s="31" t="str">
        <f>IF(E22&gt;0,E22,"")</f>
        <v/>
      </c>
    </row>
    <row r="29" spans="2:9" ht="15" customHeight="1" x14ac:dyDescent="0.3">
      <c r="B29" s="32" t="s">
        <v>13</v>
      </c>
      <c r="C29" s="33" t="s">
        <v>14</v>
      </c>
      <c r="D29" s="33" t="s">
        <v>15</v>
      </c>
      <c r="E29" s="34" t="s">
        <v>16</v>
      </c>
    </row>
    <row r="30" spans="2:9" x14ac:dyDescent="0.3">
      <c r="B30" s="35">
        <v>0.21</v>
      </c>
      <c r="C30" s="50"/>
      <c r="D30" s="50"/>
      <c r="E30" s="36" t="str">
        <f>IF(E28&lt;&gt;"",E28*B30,"")</f>
        <v/>
      </c>
    </row>
    <row r="31" spans="2:9" x14ac:dyDescent="0.3">
      <c r="B31" s="26"/>
      <c r="C31" s="37"/>
      <c r="D31" s="37"/>
      <c r="E31" s="31" t="str">
        <f>IF(E28&lt;&gt;"",SUM(E28,E30),"")</f>
        <v/>
      </c>
    </row>
    <row r="32" spans="2:9" x14ac:dyDescent="0.3">
      <c r="B32" s="38" t="s">
        <v>2</v>
      </c>
    </row>
    <row r="33" spans="2:5" x14ac:dyDescent="0.3">
      <c r="B33" s="10" t="s">
        <v>8</v>
      </c>
    </row>
    <row r="34" spans="2:5" ht="57.6" customHeight="1" x14ac:dyDescent="0.3">
      <c r="B34" s="49" t="s">
        <v>30</v>
      </c>
      <c r="C34" s="49"/>
      <c r="D34" s="49"/>
      <c r="E34" s="49"/>
    </row>
    <row r="35" spans="2:5" ht="54" customHeight="1" x14ac:dyDescent="0.3">
      <c r="B35" s="48" t="s">
        <v>38</v>
      </c>
      <c r="C35" s="48"/>
      <c r="D35" s="48"/>
      <c r="E35" s="10"/>
    </row>
  </sheetData>
  <sheetProtection sheet="1" selectLockedCells="1"/>
  <protectedRanges>
    <protectedRange sqref="C27:D27" name="Rango3_2_2"/>
  </protectedRanges>
  <mergeCells count="8">
    <mergeCell ref="B5:I5"/>
    <mergeCell ref="B21:D21"/>
    <mergeCell ref="B22:D22"/>
    <mergeCell ref="B23:D23"/>
    <mergeCell ref="B35:D35"/>
    <mergeCell ref="B34:E34"/>
    <mergeCell ref="B24:D24"/>
    <mergeCell ref="C30:D30"/>
  </mergeCells>
  <dataValidations count="6">
    <dataValidation type="decimal" operator="lessThanOrEqual" allowBlank="1" showInputMessage="1" showErrorMessage="1" sqref="C10" xr:uid="{8B493D34-0A04-416E-96BF-B516C0E11EAC}">
      <formula1>97500</formula1>
    </dataValidation>
    <dataValidation type="decimal" operator="lessThanOrEqual" allowBlank="1" showInputMessage="1" showErrorMessage="1" sqref="C11" xr:uid="{9AC6E983-D4D9-4524-8DD7-50564AB0450E}">
      <formula1>1300200</formula1>
    </dataValidation>
    <dataValidation type="decimal" operator="lessThanOrEqual" allowBlank="1" showInputMessage="1" showErrorMessage="1" sqref="C12" xr:uid="{C490C346-6CA0-49F2-868B-449FCB90F119}">
      <formula1>39000</formula1>
    </dataValidation>
    <dataValidation type="decimal" operator="lessThanOrEqual" allowBlank="1" showInputMessage="1" showErrorMessage="1" sqref="C13:C14" xr:uid="{C46C69FA-5FF8-4F29-A593-50DA9A1DFB3A}">
      <formula1>5850</formula1>
    </dataValidation>
    <dataValidation type="decimal" operator="lessThanOrEqual" allowBlank="1" showInputMessage="1" showErrorMessage="1" sqref="C16" xr:uid="{85418C5B-0B7B-40C2-8341-DD1D9C909B3C}">
      <formula1>100</formula1>
    </dataValidation>
    <dataValidation type="decimal" operator="lessThanOrEqual" allowBlank="1" showInputMessage="1" showErrorMessage="1" sqref="C17" xr:uid="{5B37F68C-4B24-429D-9E2C-DDE8CC8FDEAA}">
      <formula1>200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 Proposición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2024-02-09T12:08:50Z</dcterms:created>
  <dcterms:modified xsi:type="dcterms:W3CDTF">2024-02-13T10:59:52Z</dcterms:modified>
</cp:coreProperties>
</file>