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etromadrid.net\estamentos\Ser. Ing. S. Explotacion\Funcional\2. Coord. instalaciones\6. ACTIVIDADES\00. PROYECTOS\2022\IO_22-058P PSIM\Proyecto\Comentarios legales\"/>
    </mc:Choice>
  </mc:AlternateContent>
  <xr:revisionPtr revIDLastSave="0" documentId="13_ncr:1_{17ED03A5-EE20-4441-9A8F-64C882EF1F9A}" xr6:coauthVersionLast="47" xr6:coauthVersionMax="47" xr10:uidLastSave="{00000000-0000-0000-0000-000000000000}"/>
  <bookViews>
    <workbookView xWindow="-23148" yWindow="-108" windowWidth="23256" windowHeight="12576" xr2:uid="{2FE4D981-895E-41A9-84E9-FFB512321CBA}"/>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6" i="1" l="1"/>
  <c r="F225" i="1" l="1"/>
  <c r="H226" i="1"/>
  <c r="F220" i="1"/>
  <c r="H221" i="1"/>
  <c r="G223" i="1" s="1"/>
  <c r="F215" i="1"/>
  <c r="G218" i="1"/>
  <c r="G215" i="1" s="1"/>
  <c r="F192" i="1"/>
  <c r="H211" i="1"/>
  <c r="H209" i="1"/>
  <c r="H207" i="1"/>
  <c r="H205" i="1"/>
  <c r="H203" i="1"/>
  <c r="H201" i="1"/>
  <c r="H199" i="1"/>
  <c r="H197" i="1"/>
  <c r="H195" i="1"/>
  <c r="H193" i="1"/>
  <c r="F175" i="1"/>
  <c r="H188" i="1"/>
  <c r="H186" i="1"/>
  <c r="H184" i="1"/>
  <c r="H182" i="1"/>
  <c r="H180" i="1"/>
  <c r="H178" i="1"/>
  <c r="H176" i="1"/>
  <c r="F126" i="1"/>
  <c r="H171" i="1"/>
  <c r="H169" i="1"/>
  <c r="H167" i="1"/>
  <c r="H165" i="1"/>
  <c r="H163" i="1"/>
  <c r="H161" i="1"/>
  <c r="H159" i="1"/>
  <c r="H157" i="1"/>
  <c r="H155" i="1"/>
  <c r="H153" i="1"/>
  <c r="H151" i="1"/>
  <c r="H149" i="1"/>
  <c r="H147" i="1"/>
  <c r="H145" i="1"/>
  <c r="H143" i="1"/>
  <c r="H141" i="1"/>
  <c r="H139" i="1"/>
  <c r="H137" i="1"/>
  <c r="H135" i="1"/>
  <c r="H133" i="1"/>
  <c r="H131" i="1"/>
  <c r="H129" i="1"/>
  <c r="H127" i="1"/>
  <c r="F117" i="1"/>
  <c r="H122" i="1"/>
  <c r="H120" i="1"/>
  <c r="H118" i="1"/>
  <c r="F70" i="1"/>
  <c r="H113" i="1"/>
  <c r="H111" i="1"/>
  <c r="H109" i="1"/>
  <c r="H107" i="1"/>
  <c r="H105" i="1"/>
  <c r="H103" i="1"/>
  <c r="H101" i="1"/>
  <c r="H99" i="1"/>
  <c r="H97" i="1"/>
  <c r="H95" i="1"/>
  <c r="H93" i="1"/>
  <c r="H91" i="1"/>
  <c r="H89" i="1"/>
  <c r="H87" i="1"/>
  <c r="H85" i="1"/>
  <c r="H83" i="1"/>
  <c r="H81" i="1"/>
  <c r="H79" i="1"/>
  <c r="H77" i="1"/>
  <c r="H75" i="1"/>
  <c r="H73" i="1"/>
  <c r="H71" i="1"/>
  <c r="F35" i="1"/>
  <c r="H66" i="1"/>
  <c r="H64" i="1"/>
  <c r="H62" i="1"/>
  <c r="H60" i="1"/>
  <c r="H58" i="1"/>
  <c r="H56" i="1"/>
  <c r="H54" i="1"/>
  <c r="H52" i="1"/>
  <c r="H50" i="1"/>
  <c r="H48" i="1"/>
  <c r="H46" i="1"/>
  <c r="H44" i="1"/>
  <c r="H42" i="1"/>
  <c r="H40" i="1"/>
  <c r="H38" i="1"/>
  <c r="H36" i="1"/>
  <c r="F4" i="1"/>
  <c r="H31" i="1"/>
  <c r="H29" i="1"/>
  <c r="H27" i="1"/>
  <c r="H25" i="1"/>
  <c r="H23" i="1"/>
  <c r="H21" i="1"/>
  <c r="H19" i="1"/>
  <c r="H17" i="1"/>
  <c r="H15" i="1"/>
  <c r="H13" i="1"/>
  <c r="H11" i="1"/>
  <c r="H9" i="1"/>
  <c r="H7" i="1"/>
  <c r="H5" i="1"/>
  <c r="G33" i="1" s="1"/>
  <c r="G228" i="1" l="1"/>
  <c r="H228" i="1" s="1"/>
  <c r="H225" i="1" s="1"/>
  <c r="G4" i="1"/>
  <c r="G115" i="1"/>
  <c r="G70" i="1" s="1"/>
  <c r="G68" i="1"/>
  <c r="H68" i="1" s="1"/>
  <c r="H35" i="1" s="1"/>
  <c r="G124" i="1"/>
  <c r="G117" i="1" s="1"/>
  <c r="G173" i="1"/>
  <c r="H173" i="1" s="1"/>
  <c r="H126" i="1" s="1"/>
  <c r="G190" i="1"/>
  <c r="G175" i="1" s="1"/>
  <c r="G213" i="1"/>
  <c r="G192" i="1" s="1"/>
  <c r="H223" i="1"/>
  <c r="H220" i="1" s="1"/>
  <c r="G220" i="1"/>
  <c r="H218" i="1"/>
  <c r="H215" i="1" s="1"/>
  <c r="H190" i="1" l="1"/>
  <c r="H175" i="1" s="1"/>
  <c r="G225" i="1"/>
  <c r="H33" i="1"/>
  <c r="H4" i="1" s="1"/>
  <c r="G126" i="1"/>
  <c r="H115" i="1"/>
  <c r="H70" i="1" s="1"/>
  <c r="G35" i="1"/>
  <c r="H124" i="1"/>
  <c r="H117" i="1" s="1"/>
  <c r="H213" i="1"/>
  <c r="H192" i="1" s="1"/>
  <c r="H230" i="1" l="1"/>
  <c r="H232" i="1" s="1"/>
  <c r="H233" i="1" l="1"/>
  <c r="H234" i="1" s="1"/>
  <c r="H235" i="1" s="1"/>
  <c r="H23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Sancho Acevedo, Rubén</author>
  </authors>
  <commentList>
    <comment ref="A3" authorId="0" shapeId="0" xr:uid="{6B642D5E-1C1A-4E31-90D0-710111E4DAAE}">
      <text>
        <r>
          <rPr>
            <b/>
            <sz val="9"/>
            <color indexed="81"/>
            <rFont val="Tahoma"/>
            <family val="2"/>
          </rPr>
          <t>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t>
        </r>
      </text>
    </comment>
    <comment ref="B3" authorId="0" shapeId="0" xr:uid="{BC6EE370-1D35-40F5-8097-7756F8A99FAD}">
      <text>
        <r>
          <rPr>
            <b/>
            <sz val="9"/>
            <color indexed="81"/>
            <rFont val="Tahoma"/>
            <family val="2"/>
          </rPr>
          <t>Naturaleza del concepto (ver menú contextual)</t>
        </r>
      </text>
    </comment>
    <comment ref="C3" authorId="0" shapeId="0" xr:uid="{EE5B7267-19DD-445E-AF0F-78744AAECC2A}">
      <text>
        <r>
          <rPr>
            <b/>
            <sz val="9"/>
            <color indexed="81"/>
            <rFont val="Tahoma"/>
            <family val="2"/>
          </rPr>
          <t>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List>
</comments>
</file>

<file path=xl/sharedStrings.xml><?xml version="1.0" encoding="utf-8"?>
<sst xmlns="http://schemas.openxmlformats.org/spreadsheetml/2006/main" count="556" uniqueCount="325">
  <si>
    <t>Presupuesto</t>
  </si>
  <si>
    <t>Código</t>
  </si>
  <si>
    <t>Nat</t>
  </si>
  <si>
    <t>Ud</t>
  </si>
  <si>
    <t>Resumen</t>
  </si>
  <si>
    <t>CanPres</t>
  </si>
  <si>
    <t>Pres</t>
  </si>
  <si>
    <t>ImpPres</t>
  </si>
  <si>
    <t>01</t>
  </si>
  <si>
    <t>Capítulo</t>
  </si>
  <si>
    <t/>
  </si>
  <si>
    <t>FASE 1: AUDITORÍA Y ESTUDIOS PREVIOS</t>
  </si>
  <si>
    <t>01.1</t>
  </si>
  <si>
    <t>Partida</t>
  </si>
  <si>
    <t>ud</t>
  </si>
  <si>
    <t>Auditoría funcional del sistema</t>
  </si>
  <si>
    <t>01.2</t>
  </si>
  <si>
    <t>Estudio de procedimientos y métodos de trabajo (flujos de trabajo)</t>
  </si>
  <si>
    <t>Automatización y optimización de intervenciones.
Estudio de procedimientos y métodos de trabajo para guiar paso a paso las respuestas ante incidencias, con el fin de obtener resoluciones optimas y efectivas.
El estudio debe contemplar que la herramienta sea modificada/mejora a futuro (con situaciones concretas no exploradas, o ante cambios en procedimientos o normativos etc.). 
- Identificación y documentación de procedimientos existentes.
- Desarrollo de flujos de trabajo eficientes.
- Preparación de un plan para futuras modificaciones y mejoras.</t>
  </si>
  <si>
    <t>01.3</t>
  </si>
  <si>
    <t>Identificación de alto nivel de las integraciones existentes</t>
  </si>
  <si>
    <t>Auditoría de identificación de sistemas que se deben integrar, intercambios de datos y afecciones a tener en consideración en la fase de ingeniería.
- Análisis de sistemas existentes que requieren integración.
- Evaluación de requisitos de intercambio de datos.
- Identificación de implicaciones en el diseño de ingeniería.</t>
  </si>
  <si>
    <t>01.4</t>
  </si>
  <si>
    <t>Auditoría de ciberseguridad</t>
  </si>
  <si>
    <t>Auditoría para el análisis de las amenazas a las que está expuesto el sistema, con el fin de identificar y tomar las medidas adecuadas para paliarlas.
- Evaluación de Activos Críticos: Identificar y clasificar todos los activos críticos, como sistemas de control, servidores, dispositivos de acceso, sistemas de seguridad, cámaras, sensores y sistemas de alarma.
- Análisis de Vulnerabilidades: Realizar un análisis exhaustivo de vulnerabilidades para identificar debilidades en la infraestructura y en los sistemas de seguridad actuales.
- Desarrollo de un plan de seguridad cibernética: Evaluar la eficacia del perímetro de seguridad, incluyendo cortafuegos, sistemas de detección de intrusiones, sistemas de prevención de intrusiones y controles de acceso.
- Políticas y Procedimientos de Seguridad: Revisar y evaluar las políticas y procedimientos de seguridad existentes para asegurarse de que cumplan con los estándares y regulaciones de seguridad.
- Gestión de Identidades y Accesos: Evaluar los procedimientos de autenticación y autorización, así como la administración de usuarios y contraseñas.
- Seguridad de la Red: Analizar la arquitectura de red, la segmentación de la red, la seguridad de la comunicación y los puntos de acceso inalámbrico.
- Cifrado de Datos: Evaluar la implementación de cifrado de datos para proteger la información sensible en tránsito y en reposo.
- Resiliencia y Recuperación: Evaluar las medidas de resiliencia, copias de seguridad y planes de recuperación de desastres para garantizar la continuidad de las operaciones.
- Evaluación de Terceros: Evaluar la seguridad de los subcontratistas que pueden tener acceso a la infraestructura crítica.</t>
  </si>
  <si>
    <t>01.5</t>
  </si>
  <si>
    <t>Auditoría revisión de normas aplicables (grados de seguridad, etc.)</t>
  </si>
  <si>
    <t>Identificación de la normativa de aplicación para los sistemas contemplados en este proyecto. Caracterización de los grados de seguridad en las instalaciones en la actualidad y grados potenciales a la finalización el proyecto.
- Investigación y documentación de normativas relevantes.
- Evaluación de los grados de seguridad actuales y potenciales.
- Grados de seguridad al final del proyecto.</t>
  </si>
  <si>
    <t>01.6</t>
  </si>
  <si>
    <t>Establecimiento de matríz de requisitos</t>
  </si>
  <si>
    <t>Revisión y cierre de requisitos funcionales y no funcionales.
- Identificar y documentar todos los requisitos.
- Validación y revisión de requisitos con las partes interesadas.</t>
  </si>
  <si>
    <t>01.7</t>
  </si>
  <si>
    <t>Auditoría integración con CRAs</t>
  </si>
  <si>
    <t>Auditoría para identificación de interfaces y protocolos con las Centrales de Recepción de Alarmas, tanto analógicas como digitales.
- Análisis de requerimientos de integración con CRAs.
- Evaluación de protocolos de comunicación.
- Necesidades y evaluación para comunicación y correcto funcionamiento.
- Verificación de interoperabilidad.</t>
  </si>
  <si>
    <t>01.8</t>
  </si>
  <si>
    <t>Auditoría integración Centrales de Intrusión</t>
  </si>
  <si>
    <t>Auditoría para identificación de interfaces y protocolos con las Centrales de Intrusión.
- Análisis de requisitos de integración.
- Evaluación de protocolos de comunicación.
- Necesidades y evaluación para comunicación y correcto funcionamiento.
- Verificación de interoperabilidad.</t>
  </si>
  <si>
    <t>01.9</t>
  </si>
  <si>
    <t>Auditoría integraciones con CCAA</t>
  </si>
  <si>
    <t>Auditoría para identificación de interfaces y protocolos con el Sistema de Control de Accesos.
- Análisis de necesidades de integración con CCAA.
- Evaluación de protocolos y estándares de acceso.
- Necesidades y evaluación para comunicación y correcto funcionamiento.
- Verificación de interoperabilidad.</t>
  </si>
  <si>
    <t>01.10</t>
  </si>
  <si>
    <t>Auditoría integraciones con CCTV</t>
  </si>
  <si>
    <t>Auditoría para identificar interfaces y protocolos con el sistema de CCTV.
- Análisis de necesidades de integración con CCTV.
- Evaluación de protocolos y estándares de acceso.
- Necesidades y evaluación para comunicación y correcto funcionamiento.
- Verificación de interoperabilidad.</t>
  </si>
  <si>
    <t>01.11</t>
  </si>
  <si>
    <t>Auditoría de los PCs corporativos</t>
  </si>
  <si>
    <t>Auditoría para identificación de PCs corporativos.
- Requerimientos necesarios para funcionamiento con PSIM.
- Identificación de requerimientos y restricciones.</t>
  </si>
  <si>
    <t>01.14</t>
  </si>
  <si>
    <t>Auditoría de integración con Geminys</t>
  </si>
  <si>
    <t>Auditoría de identificación de necesidades para integración con Geminys.
- Análisis de los sistemas Geminys y PSIM para identificar puntos de integración.
- Identificación de datos de intercambio e interfaces.
- Evaluación de requisitos de comunicación y transferencia de datos.
- Planificación y pruebas de integración.</t>
  </si>
  <si>
    <t>01.12</t>
  </si>
  <si>
    <t>Elaboración informe inicial de auditoría</t>
  </si>
  <si>
    <t>Informe inicial de auditoría, con todos los resultados de auditorías previas, análisis y conclusiones.
- Compilación de hallazgos de auditorías previas.
- Análisis y resumen de resultados clave.
- Presentación de conclusiones y recomendaciones en un informe detallado.</t>
  </si>
  <si>
    <t>01.13</t>
  </si>
  <si>
    <t>Documentación</t>
  </si>
  <si>
    <t>Documentación: colección de documentos e informes de auditoría y seguimiento de todas las actividades desarrolladas durante la fase.
- Organización y archivo de todos los documentos generados.
- Creación de un sistema de seguimiento de actividades y entregables.
- Documentación de procesos y resultados para futuras referencias.</t>
  </si>
  <si>
    <t>Total 01</t>
  </si>
  <si>
    <t>02</t>
  </si>
  <si>
    <t>FASE 2: DISEÑO E INGENIERÍA</t>
  </si>
  <si>
    <t>02.1</t>
  </si>
  <si>
    <t>Diseño funcional, arquitectura del sistema, IHM y ergonomía</t>
  </si>
  <si>
    <t>Ingeniería de diseño de alto nivel de la arquitectura del sistema, tanto en software como hardware, contemplando IHM, ergonomía, mantenimiento, auditoría e interacciones con otros sistemas.
Ingeniería de configuración y puesta en marcha en entorno de pre-producción y nuevo CTE.
Ingeniería de diseño de alto nivel que debe contemplar:
Definición detallada de la arquitectura del sistema, tanto en software como en hardware.
Diseño de la Interfaz de Usuario (IHM) que sea intuitiva y eficiente.
Consideración de la ergonomía para garantizar la comodidad y eficacia del operador.
Desarrollo de estrategias de mantenimiento proactivo para mantener la operatividad del sistema.
Implementación de capacidades de auditoría para el seguimiento y análisis de eventos.
Diseño de interfaces para la interacción con otros sistemas.
Planificación de la configuración del sistema y su puesta en marcha en un entorno de preproducción y nuevo CTE.</t>
  </si>
  <si>
    <t>02.2</t>
  </si>
  <si>
    <t>Diseño de procedimientos y métodos de trabajo (flujos de trabajo)</t>
  </si>
  <si>
    <t>Desarrollo y despliegue de procedimientos y métodos de trabajo para guiar paso a paso las respuestas ante incidencias, con el fin de obtener resoluciones optimas y efectivas.
El procedimiento debe permitir que la herramienta sea modificada/mejora a futuro (por ejemplo, con situaciones concretas no exploradas, o ante cambios en procedimientos o normativos).
Se deben contemplar:
Guía y diseño de todos los procedimientos y flujos de trabajo que guíen a los operadores para responder eficazmente a las incidencias definidas por el cliente. 
Flexibilidad para futuras modificaciones y mejoras, considerando situaciones no exploradas y cambios normativos.
Incorporación de un enfoque de mejora continua para adaptarse a los cambios operativos.</t>
  </si>
  <si>
    <t>02.3</t>
  </si>
  <si>
    <t>Diseño infraestructura TI e interfaces con terceros sistemas</t>
  </si>
  <si>
    <t>Ingeniería de la arquitectura software de bajo nivel, contemplando modelo de intercambio de datos e interfaces necesarias.
Al menos, debe contemplar:
Planificación de la infraestructura de Tecnología de la Información (TI) necesaria.
Modelado de intercambios de datos con otros sistemas y aplicaciones.
Diseño de interfaces eficientes y seguras para garantizar una integración efectiva con sistemas externos.</t>
  </si>
  <si>
    <t>02.4</t>
  </si>
  <si>
    <t>Diseño integración con CRAs</t>
  </si>
  <si>
    <t>Diseño de bajo nivel de los interfaces y protocolos necesarios para integrarse con las Centrales de Recepción de Alarmas, tanto analógicas como digitales.
Al menos, deberán contemplarse:
- Identificación de Requisitos y Objetivos.
- Evaluación de la Infraestructura Existente.
- Selección de Protocolos y Estándares.
- Compatibilidad de protocolos y CRAs.
- Diseño de la Arquitectura de Integración.
- Configuración de Dispositivos.
- Pruebas de Integración.
- Monitorización y Optimización.</t>
  </si>
  <si>
    <t>02.5</t>
  </si>
  <si>
    <t>Diseño integración Centrales de Intrusión</t>
  </si>
  <si>
    <t>Diseño de bajo nivel de los interfaces y protocolos necesarios para integrarse con las Centrales de Intrusión.
Al menos, deberán contemplarse:
Identificación de Requisitos y Objetivos:
Definir los objetivos específicos de la integración del PSIM con las Centrales de Intrusión.
Identificar los requisitos funcionales y no funcionales, como la gestión de credenciales, las políticas de seguridad, etc.
Evaluación de la Infraestructura Existente:
Evaluar la infraestructura de las Centrales de Intrusión existente.
Determinar la compatibilidad de los componentes de las Centrales de Intrusión con la solución PSIM.
Selección de Protocolos y Estándares:
Seleccionar los protocolos y estándares de comunicación que se utilizarán para la integración.
Análisis de compatibilidad de los dispositivos de las Centrales de Intrusión con los protocolos elegidos.
Diseño de la Arquitectura de Integración:
Definir la arquitectura de integración que permita la comunicación eficiente entre el PSIM con las Centrales de Intrusión.
Diseñar una arquitectura escalable que pueda manejar el crecimiento futuro del sistema.
Configuración de Centrales.
Pruebas de Integración:
Plan de pruebas exhaustivas para verificar que la integración funcione según lo previsto.
Comprobar la capacidad del PSIM para recibir eventos de acceso en tiempo real, gestionar permisos y activar alarmas en caso de acceso no autorizado.
Monitorización y Optimización:
Implementar sistemas de monitorización para supervisar la salud y el rendimiento de la integración con las Centrales de Intrusión.
Realizar ajustes y optimizaciones según sea necesario para garantizar un rendimiento óptimo.</t>
  </si>
  <si>
    <t>02.6</t>
  </si>
  <si>
    <t>Diseño integración CCAA</t>
  </si>
  <si>
    <t>Diseño de bajo nivel de los interfaces y protocolos necesarios para integrarse con el Sistema de Control de Accesos.
Al menos, deberán contemplarse:
Identificación de Requisitos y Objetivos:
Definir los objetivos específicos de la integración del PSIM con los sistemas de Control de Accesos.
Identificar los requisitos funcionales y no funcionales, como la gestión de credenciales, la monitorización de accesos y las políticas de seguridad.
Evaluación de la Infraestructura Existente:
Evaluar la infraestructura de Control de Accesos existente, incluyendo dispositivos de control, lectores, cerraduras electrónicas y sistemas de gestión.
Determinar la compatibilidad de los componentes de Control de Accesos con la solución PSIM.
Selección de Protocolos y Estándares:
Seleccionar los protocolos y estándares de comunicación que se utilizarán para la integración.
Asegurarse de que los dispositivos de Control de Accesos sean compatibles con los protocolos elegidos.
Diseño de la Arquitectura de Integración:
Definir la arquitectura de integración que permita la comunicación eficiente entre el PSIM y los sistemas de Control de Accesos.
Diseñar una arquitectura escalable que pueda manejar el crecimiento futuro del sistema de Control de Accesos.
Configuración de Lectores y Dispositivos:
Configurar y agregar lectores, paneles de control y otros dispositivos de Control de Accesos al PSIM, lo que implica proporcionar información sobre la dirección IP, credenciales de acceso y otros parámetros necesarios.
Pruebas de Integración:
Plan de pruebas exhaustivas para verificar que la integración funcione según lo previsto.
Comprobar la capacidad del PSIM para recibir eventos de acceso en tiempo real, gestionar permisos y activar alarmas en caso de acceso no autorizado.
Monitorización y Optimización:
Implementar sistemas de monitorización para supervisar la salud y el rendimiento de la integración del Control de Accesos.
Realizar ajustes y optimizaciones según sea necesario para garantizar un rendimiento óptimo.</t>
  </si>
  <si>
    <t>02.13</t>
  </si>
  <si>
    <t>Diseño integración con CCTV</t>
  </si>
  <si>
    <t>Diseño de bajo nivel de los interfaces y protocolos necesarios para integrarse con el Sistema de CCTV (VMS).
Al menos, deberá contemplarse:
Identificación de Requisitos y Objetivos:
Definir los objetivos específicos de la integración del PSIM con el sistema de CCTV.
Identificar los requisitos funcionales y no funcionales, como la capacidad de gestionar múltiples fuentes de video, la detección de eventos, la grabación y recuperación de video, entre otros.
Evaluación de la Infraestructura Existente:
Evaluar la infraestructura de CCTV existente, incluyendo cámaras, servidores de grabación, redes y sistemas de gestión de video (VMS).
Determinar la compatibilidad de los componentes de CCTV con la solución PSIM.
Selección de Protocolos y Estándares:
Seleccionar los protocolos y estándares de comunicación que se utilizarán para la integración.
Asegurarse de que los dispositivos de CCTV sean compatibles con los protocolos elegidos.
Diseño de la Arquitectura de Integración:
Definir la arquitectura de integración que permita la comunicación fluida entre el PSIM y los sistemas de CCTV.
Diseñar una arquitectura escalable que pueda manejar la expansión futura del sistema de CCTV.
Configuración de Cámaras y Dispositivos:
Configurar y agregar las cámaras y dispositivos de CCTV al PSIM, lo que implica proporcionar información sobre la dirección IP, credenciales de acceso y otros parámetros necesarios.
Configuración de Reglas y Eventos:
Definir reglas y eventos específicos que activarán la integración entre el PSIM y el sistema de CCTV. Por ejemplo, la detección de movimiento, acceso no autorizado u otros eventos críticos.
Pruebas de Integración:
Plan de pruebas exhaustivas para verificar que la integración funcione según lo previsto.
Comprobar la capacidad del PSIM para recibir y visualizar video en tiempo real, así como para activar eventos y alarmas.
Desarrollo de Procedimientos de Respuesta:
Definir procedimientos y flujos de trabajo que guíen a los operadores en la respuesta a eventos relacionados con el sistema de CCTV, como la verificación de incidentes y la toma de decisiones.
Monitorización y Optimización:
Implementar sistemas de monitorización para supervisar la salud y el rendimiento de la integración del sistema de CCTV.
Realizar ajustes y optimizaciones según sea necesario para garantizar un rendimiento óptimo.</t>
  </si>
  <si>
    <t>02.15</t>
  </si>
  <si>
    <t>Diseño integración con Geminys</t>
  </si>
  <si>
    <t>Diseño y desarrollo de integraciones de PSIM con aplicación de Metro Geminys.
Incluyendo todas las funcionalidades solicitadas para el correcto traspaso de información entre plataformas.
Al menos, se debe contemplar:
La transferencia eficiente de información entre plataformas.
Implementación de todas las funcionalidades solicitadas.
Plan de pruebas de integración.</t>
  </si>
  <si>
    <t>02.7</t>
  </si>
  <si>
    <t>Análisis de riesgos</t>
  </si>
  <si>
    <t>Identificación y análisis de riesgos. Estudio de las causas de las posibles amenazas y/o probables eventos no deseados y daños que pudieran producir retrasos en el proyecto.
Al menos, se debe contemplar:
Identificación y análisis exhaustivo de riesgos que puedan afectar al proyecto.
Estudio de las causas de amenazas potenciales y eventos no deseados.
Evaluación de daños que puedan resultar en retrasos en el proyecto.
Desarrollo de planes de mitigación y contingencia para gestionar los riesgos identificados.</t>
  </si>
  <si>
    <t>02.8</t>
  </si>
  <si>
    <t>Análisis de RAMS</t>
  </si>
  <si>
    <t>Legislación y marco normativo aplicable al proyecto.
Análisis del ciclo de vida del sistema. Plan de disponibilidad, implementación de RAMS en proyecto y cálculos.
Al menos, se debe contemplar:
- Consideración de la legislación y normativas aplicables al proyecto:
Identificar y recopilar todas las normativas y regulaciones aplicables al proyecto de PSIM.
Evaluar y comprender los requisitos legales específicos relacionados con la seguridad, la ciberseguridad y la protección de datos.
Definir un plan de cumplimiento normativo para garantizar que el sistema se adhiera a todas las regulaciones aplicables.
- Análisis del ciclo de vida del sistema:
Identificar las diferentes etapas del ciclo de vida del sistema, desde la concepción hasta la retirada.
Evaluar los riesgos y desafíos específicos en cada fase del ciclo de vida, incluyendo el diseño, la implementación, la operación y el mantenimiento.
Establecer un enfoque de gestión de riesgos a lo largo del ciclo de vida para mitigar problemas potenciales.
- Planificación de la disponibilidad del sistema para garantizar su continuidad operativa:
Determinar los objetivos de disponibilidad del sistema, teniendo en cuenta las necesidades operativas y los acuerdos de nivel de servicio definidos.
Identificar puntos únicos de fallo y desarrollar estrategias de redundancia y respaldo para garantizar la alta disponibilidad.
Planificar procedimientos de mantenimiento preventivo y correctivo para minimizar el tiempo de inactividad no planificado
- Implementación de RAMS en el proyecto, incluyendo cálculos y medidas para garantizar la fiabilidad, disponibilidad, mantenibilidad y seguridad del sistema:
Realizar análisis cuantitativos y cualitativos de RAMS para evaluar la fiabilidad y la disponibilidad del sistema.
Desarrollar medidas para mejorar la confiabilidad, como la redundancia de componentes críticos y sistemas de respaldo.
Establecer procedimientos de mantenimiento programados y planificados para garantizar la mantenibilidad del sistema.
Implementar medidas de seguridad, como cortafuegos, controles de acceso y cifrado, para mejorar la seguridad del sistema y protegerlo contra amenazas cibernéticas.
- Cálculos y Evaluaciones:
Realizar cálculos específicos para determinar la fiabilidad, la disponibilidad y la tasa de fallos del sistema.
Evaluar la capacidad del sistema para recuperarse de fallos y garantizar una rápida restauración del servicio.
Evaluar el tiempo medio entre fallos (MTBF) y el tiempo medio de reparación (MTTR) para definir objetivos de disponibilidad y mantenibilidad.
- Seguimiento:
Establecer un sistema de seguimiento continuo y supervisión para evaluar el rendimiento del sistema en términos de RAMS.
Actualizar y adaptar las estrategias de RAMS a medida que el sistema evoluciona o cambian los requisitos normativos.</t>
  </si>
  <si>
    <t>02.9</t>
  </si>
  <si>
    <t>Diseño de Ciberseguridad</t>
  </si>
  <si>
    <t>Ingeniería de diseño de medidas preventivas y correctivas a implementar, junto con el plan de seguridad y vulnerabilidad, y forma de monitoreo del mismo, para fortalecer la seguridad de la información y la continuidad operacional.
Al menos, se deberán contemplar:
Identificación de activos críticos relacionados con el sistema PSIM, como servidores, BBDD, estaciones de trabajo y dispositivos de red. Priorizar estos activos según su importancia.
Evaluación de amenazas y vulnerabilidades, realizando una evaluación exhaustiva. Esto implica identificar posibles escenarios de amenazas, como ataques cibernéticos, malware, acceso no autorizado, entre otros.
Desarrollo de políticas de seguridad específicas para el proyecto PSIM. Esto incluye políticas de contraseñas, políticas de acceso, políticas de retención de datos y otras directrices que regulen el comportamiento y las prácticas de seguridad.
Medidas de seguridad en la red, como firewalls, detección de intrusiones y sistemas de prevención, para proteger la comunicación de datos y las conexiones con sistemas externos.
Establecer un procedimiento de gestión de parches y actualizaciones de software para garantizar que todos los componentes del sistema estén actualizados y protegidos contra vulnerabilidades conocidas.
Sistemas de monitoreo de seguridad para detectar y responder rápidamente a incidentes de seguridad. Esto puede incluir sistemas de información y eventos de seguridad (SIEM) y monitoreo continuo de amenazas.
Desarrollo de un plan de respuesta a incidentes que describa cómo actuar en caso de una brecha de seguridad o un ataque cibernético. Este plan debe incluir la notificación de incidentes y la recuperación de datos.</t>
  </si>
  <si>
    <t>02.10</t>
  </si>
  <si>
    <t>Diseño plan de pruebas global</t>
  </si>
  <si>
    <t>Diseño de plan detallado de pruebas a implementar con descripción técnica del procedimiento.</t>
  </si>
  <si>
    <t>02.14</t>
  </si>
  <si>
    <t>Diseño de planimetría</t>
  </si>
  <si>
    <t>Elaboración, adaptación y actualización de planimetría existente al formato necesarario para correcta integración, para todas las estaciones objeto.
Al menos, se debe contemplar: 
Elaboración, adaptación y actualización de la planimetría existente al formato necesario para la correcta integración en todas las estaciones consideradas.
Asegurar y modificar cuando sea necesario, que la planimetría esté actualizada y sea suficientemente precisa para respaldar la correcta operación del sistema PSIM.</t>
  </si>
  <si>
    <t>02.11</t>
  </si>
  <si>
    <t>Diseño plan de trabajo para despliegue</t>
  </si>
  <si>
    <t>Diseño de la información necesaria para llevar a cabo el proyecto. Definiendo detalladamente los objetivos, los procesos y los tiempos de entrega en cada tarea.
Al menos se debe contemplar:
Diseñar un plan detallado que defina los objetivos, procesos y tiempos de entrega en cada tarea relacionada con el despliegue del proyecto.
Incluir un cronograma claro y la asignación de recursos necesarios para cada etapa del proyecto.
Garantizar que se contemplen las tareas requeridas para una implementación exitosa.</t>
  </si>
  <si>
    <t>02.16</t>
  </si>
  <si>
    <t>Diseño de sistemas externos</t>
  </si>
  <si>
    <t>Al menos se debe contemplar:
Detallar el diseño de sistemas externos que se integrarán con el PSIM, considerando la interacción con sistemas ya existentes o nuevos que sean parte del proyecto.
Asegurarse de que los sistemas externos estén alineados con los objetivos del proyecto y cumplan con los requisitos de interoperabilidad.</t>
  </si>
  <si>
    <t>02.12</t>
  </si>
  <si>
    <t>Documentación: guía de diseños, especificaciones técnicas,  arquitecturas y pruebas</t>
  </si>
  <si>
    <t>Recopilación y correlacionado y guiado de todos los diseños anteriormente descritos, incluyendo guías de diseño, planos, especificaciones técnicas, arquitecturas, pruebas y demás documentos o herramientas necesarias para llevarlos a cabo.
Al menos, se deben contemplar:
Guías de diseño detalladas para comprender y mantener el sistema, con todos los diseños realizados.
Especificaciones técnicas que describan los estándares y requisitos técnicos que deben cumplirse.
Arquitecturas que ilustren la estructura y relaciones del sistema.
Planes de pruebas que indiquen cómo verificar el funcionamiento del sistema.
Asegurar que la documentación sea clara, completa y útil para el desarrollo, implementación y futuras operaciones del PSIM.</t>
  </si>
  <si>
    <t>Total 02</t>
  </si>
  <si>
    <t>03</t>
  </si>
  <si>
    <t>FASE 3: PREPRODUCCION Y PRUEBAS SAT</t>
  </si>
  <si>
    <t>03.1</t>
  </si>
  <si>
    <t>Despliegue plataforma de preproducción (arquitectura)</t>
  </si>
  <si>
    <t>Suministro, transporte y configuración de clúster alta disponibilidad con base de datos compartida en entorno de pre-producción y nuevo CTE.
Las características por cada servidor serán como mínimo:
- Procesador Intel Xeon Silver 4314 2.4GHz 16-cores o equivalente
- Memoria 32 GB
- Disco duro de 240GB SATA en RAID 1 para el sistema operativo
- Doble fuente de alimentación
- Controlador modular 12G SAS para conexión a unidades de disco vinculadas de forma externa
- Tarjeta para conexión directa a cabina de discos externa (Interfaz física para conexión (cobre o fibra) pero con capacidad de transmisión de datos mínimo a 10Gbps)
- Tarjeta de red a 1Gbps
- Licencia de Windows Server 2019 Standard
- Licencia VMware vSphere Enterprise Plus 1 Procesador
- Licencia SQL Server
Además
La capacidad de almacenamiento de la BB.DD. del sistema se conseguirá haciendo uso de las actuales cabinas que tiene METRO instaladas. Para asegurar la compatibilidad se ofertará la siguiente configuración:
- Ampliación de cabina HPE primera 600  (Bandeja de 2U + 2 Discos 3,84 TB SSD) 
Además, se debe contemplar:
Configurar el clúster de alta disponibilidad con una base de datos compartida en el entorno de preproducción, siguiendo los requisitos especificados.
Garantizar que cada servidor cumple con las especificaciones detalladas, incluyendo hardware y software.
Asegurar que se cuente con la capacidad de almacenamiento necesaria para la base de datos del sistema.
Verificar la compatibilidad con las cabinas de almacenamiento existentes y proporcionar una ampliación si es necesario.</t>
  </si>
  <si>
    <t>03.2</t>
  </si>
  <si>
    <t>Despliegue plataforma de preproducción (aplicaciones)</t>
  </si>
  <si>
    <t>Todo el licenciamiento e ingeniería necesario para el despliegue y puesta en marcha del PSIM en entorno de pre-producción y nuevo CTE.
Al menos se debe contemplar:
Realizar la instalación de todas las aplicaciones y licencias requeridas para el entorno de preproducción.
Garantizar que todos los componentes del PSIM estén funcionando correctamente en este entorno.
Realizar pruebas de carga y rendimiento para validar que el sistema cumple con los requisitos de capacidad.</t>
  </si>
  <si>
    <t>03.3</t>
  </si>
  <si>
    <t>Integración equipamiento de estación para pruebas en CTE</t>
  </si>
  <si>
    <t>Realización de integración, implementación e instalación de elementos de preproducción en el Centro de Tenologías de Estación.
Llevar a cabo la integración, implementación e instalación de los elementos de preproducción en el Centro de Tecnologías de Estación (CTE).
Asegurar que el hardware y software se integren sin problemas con el entorno existente del CTE.</t>
  </si>
  <si>
    <t>03.4</t>
  </si>
  <si>
    <t>Desarrollo y despliegue de procedimientos y métodos de trabajo (flujos de trabajo)</t>
  </si>
  <si>
    <t>Realización de integración e implementación de procedimientos y métodos de trabajo para guiar paso a paso las respuestas ante incidencias, con el fin de obtener resoluciones optimas y efectivas.
Crear y desplegar procedimientos y flujos de trabajo detallados que guíen a los usuarios a través de respuestas efectivas ante incidencias.
Verificar que estos procedimientos sean flexibles y puedan ser modificados para acomodar futuros cambios o situaciones no exploradas.</t>
  </si>
  <si>
    <t>03.5</t>
  </si>
  <si>
    <t>Desarrollo y despliegue de la integración con CRAs</t>
  </si>
  <si>
    <t>Realización de integración e implementación en entorno de preproducción con Centrales de Recepción de Alarmas (analógicas y digitales).
Realizar la integración e implementación del PSIM con las Centrales de Recepción de Alarmas (analógicas y digitales) en el entorno de preproducción.
Asegurar que la comunicación y transferencia de datos sean efectivas.</t>
  </si>
  <si>
    <t>03.6</t>
  </si>
  <si>
    <t>Desarrollo y despliegue de la integración con Centrales de Intrusión</t>
  </si>
  <si>
    <t>Realización de integración e implementación en entorno de preproducción con Centrales de Intrusión.
Integrar e implementar el PSIM con las Centrales de Intrusión en el entorno de preproducción, verificando la conectividad y el intercambio de datos.</t>
  </si>
  <si>
    <t>03.7</t>
  </si>
  <si>
    <t>Desarrollo y despliegue de la integración con CCAA</t>
  </si>
  <si>
    <t>Realización de integración e implementación en entorno de preproducción con Sistema de Controles de Acceso.
Realizar la integración e implementación con el Sistema de Control de Accesos en el entorno de preproducción.
Confirmar que el control de acceso sea eficiente y seguro.</t>
  </si>
  <si>
    <t>03.18</t>
  </si>
  <si>
    <t>Desarrollo y despliegue de la integración con CCTV</t>
  </si>
  <si>
    <t>Realización de integración e implementación en entorno de preproducción con Sistema de CCTV (VMS).
Integrar e implementar el PSIM con el Sistema de CCTV (VMS) en el entorno de preproducción, asegurando que las imágenes y vídeos se gestionen adecuadamente.</t>
  </si>
  <si>
    <t>03.20</t>
  </si>
  <si>
    <t>Desarrollo y despliegue de la integración con Geminys</t>
  </si>
  <si>
    <t>Implementar la integración del PSIM con la aplicación de Metro Geminys, asegurando que todas las funcionalidades actuales y solicitadas estén correctamente implementadas: en ningún caso se perderderán funcionalidades.
Realizar pruebas de integración para garantizar que la información se transfiera adecuadamente entre las plataformas.</t>
  </si>
  <si>
    <t>03.8</t>
  </si>
  <si>
    <t>Despliegue de medidas de Ciberseguridad</t>
  </si>
  <si>
    <t>Implementación, en entorno de preproducción, de las medidas de ciberseguridad.
Implementar medidas de seguridad perimetral en el entorno de preproducción para proteger el sistema contra amenazas y vulnerabilidades.
Desarrollo de políticas y procedimientos de seguridad cibernética en conformidad con los estándares y regulaciones pertinentes.
Definición de roles y responsabilidades de los equipos de seguridad cibernética.
Creación de un plan de gestión de incidentes de seguridad cibernética.
Implementación de sistemas de monitoreo continuo y análisis de registros para detectar actividades anómalas.
Establecimiento de alertas y notificaciones automatizadas en respuesta a amenazas potenciales.
Establecimiento de un proceso de evaluación y gestión de vulnerabilidades de software y hardware.
Planificación y aplicación de actualizaciones y parches de seguridad de manera oportuna.
Realizar pruebas de ciberseguridad para verificar la efectividad de las medidas implementadas.</t>
  </si>
  <si>
    <t>03.9</t>
  </si>
  <si>
    <t>Desarrollo y despliegue IHM y ergonomía</t>
  </si>
  <si>
    <t>Implementación, en entorno de preproducción, de IHM y ergonomía.
Implementar la Interfaz de Usuario (IHM) y los aspectos de ergonomía en el entorno de preproducción.
Asegurar que la interfaz sea intuitiva y que cumpla con los estándares de usabilidad.</t>
  </si>
  <si>
    <t>03.10</t>
  </si>
  <si>
    <t>Pruebas de la plataforma de preproducción (arquitectura)</t>
  </si>
  <si>
    <t>Desarrollo de pruebas en entorno de preproducción de los elementos de la arquitectura definida para la solución.
Realizar pruebas en el entorno de preproducción para verificar que la arquitectura del sistema funcione según lo previsto.
Evaluar la capacidad de alta disponibilidad y el rendimiento de los servidores y componentes de la arquitectura.</t>
  </si>
  <si>
    <t>03.11</t>
  </si>
  <si>
    <t>Pruebas de la plataforma de preproducción (aplicaciones)</t>
  </si>
  <si>
    <t>Desarrollo de pruebas en entorno de preproducción de las aplicaciones.
Realizar pruebas exhaustivas de las aplicaciones en el entorno de preproducción para asegurarse de que todas las funcionalidades estén operativas y sean estables.
Identificar y corregir posibles errores o problemas de software.</t>
  </si>
  <si>
    <t>03.12</t>
  </si>
  <si>
    <t>Pruebas de la integración con CRAs</t>
  </si>
  <si>
    <t>Desarrollo de pruebas en entorno de preproducción sobre la integración con Centrales de Recepción de Alarmas (analógicas y digitales).
Realizar pruebas en el entorno de preproducción para validar la integración con las Centrales de Recepción de Alarmas, tanto analógicas como digitales.
Asegurar que la comunicación y el intercambio de datos funcionen correctamente.</t>
  </si>
  <si>
    <t>03.13</t>
  </si>
  <si>
    <t>Pruebas de la integración con Centrales de Intrusión</t>
  </si>
  <si>
    <t>Desarrollo de pruebas en entorno de preproducción sobre la integración con Centrales de Intrusión.
Realizar pruebas en el entorno de preproducción para verificar la integración con las Centrales de Intrusión.
Garantizar que los sistemas se conecten y operen sin problemas.</t>
  </si>
  <si>
    <t>03.14</t>
  </si>
  <si>
    <t>Pruebas de la integración con CCAA</t>
  </si>
  <si>
    <t>Desarrollo de pruebas en entorno de preproducción sobre la integración con Sistema de Control de Accesos.
Llevar a cabo pruebas en el entorno de preproducción para asegurar que la integración con el Sistema de Control de Accesos sea exitosa.
Validar que el control de acceso funcione según lo previsto.</t>
  </si>
  <si>
    <t>03.19</t>
  </si>
  <si>
    <t>Pruebas de la integración con CCTV</t>
  </si>
  <si>
    <t>Desarrollo de pruebas en entorno de preproducción sobre la integración con Sistema de CCTV (VMS).
Realizar pruebas exhaustivas en el entorno de preproducción para verificar la integración con el Sistema de CCTV (VMS).
Comprobar que las imágenes y videos se gestionen adecuadamente.</t>
  </si>
  <si>
    <t>03.21</t>
  </si>
  <si>
    <t>Pruebas de la integración con Geminys</t>
  </si>
  <si>
    <t>Llevar a cabo pruebas específicas sobre la integración con la aplicación de Metro Geminys, verificando la correcta transferencia de información.</t>
  </si>
  <si>
    <t>3.15</t>
  </si>
  <si>
    <t>Pruebas sobre medidas de Ciberseguridad</t>
  </si>
  <si>
    <t>Desarrollo de pruebas en entorno de preproducción sobre las medidas de ciberseguridad.
Realizar pruebas de seguridad en el entorno de preproducción para evaluar la efectividad de las medidas implementadas.</t>
  </si>
  <si>
    <t>03.16</t>
  </si>
  <si>
    <t>Pruebas sobre IHM y ergonomía</t>
  </si>
  <si>
    <t>Desarrollo de pruebas en entorno de preproducción sobre la IHM y la ergonomía.
Evaluar la interfaz de usuario y los aspectos de ergonomía en el entorno de preproducción, asegurándose de que sean amigables y eficientes.</t>
  </si>
  <si>
    <t>03.22</t>
  </si>
  <si>
    <t>Pruebas sobre sistemas externos</t>
  </si>
  <si>
    <t>Realizar pruebas de integración con sistemas externos para garantizar que todas las interfaces funcionen correctamente.</t>
  </si>
  <si>
    <t>03.17</t>
  </si>
  <si>
    <t>Documentación: revisión de diseños, desarrollos, guias de despliegue y pruebas</t>
  </si>
  <si>
    <t>Recopilación, correlacionado y guiado de todos los desarrollos y pruebas anteriormente descritos y demás documentos o herramientas necesarias para llevarlos a cabo.
Revisiones de diseños, desarrollos, guias de despliegue y pruebas.
Recopilar y revisar toda la documentación generada en esta fase, incluyendo diseños, desarrollos, guías de despliegue y pruebas.
Asegurar que la documentación esté completa y sea coherente con los desarrollos realizados.</t>
  </si>
  <si>
    <t>Total 03</t>
  </si>
  <si>
    <t>04</t>
  </si>
  <si>
    <t>FASE 4: DESPLIEGUE ENTORNO DE FORMACIÓN</t>
  </si>
  <si>
    <t>04.1</t>
  </si>
  <si>
    <t>Integración del equipamiento instalado en el aula de estaciones</t>
  </si>
  <si>
    <t>Integración de equipos necesarios para periodo de formación en aula de formación de Canillejas.
Licenciamiento PSIM en entorno de formación.</t>
  </si>
  <si>
    <t>04.2</t>
  </si>
  <si>
    <t>Plan de pruebas del entorno de formación</t>
  </si>
  <si>
    <t>Desarrollo de pruebas para equipo de formación.</t>
  </si>
  <si>
    <t>04.3</t>
  </si>
  <si>
    <t>Informes del despliegue del entorno e información recopilada durante la fase.</t>
  </si>
  <si>
    <t>Total 04</t>
  </si>
  <si>
    <t>05</t>
  </si>
  <si>
    <t>FASE 5: ENTORNO DE PRODUCCIÓN</t>
  </si>
  <si>
    <t>05.1</t>
  </si>
  <si>
    <t>Despliegue plataforma de producción (arquitectura)</t>
  </si>
  <si>
    <t>05.02.01</t>
  </si>
  <si>
    <t>Despliegue plataforma de producción (aplicaciones - intrusión)</t>
  </si>
  <si>
    <t>Despliegue de aplicaciones en plataforma de producción.
Incluye todas las licencias necesarias para funcionamiento del PSIM según proyecto.
Al menos debe contemplar: 
Licencias con:
- 2 servidores
- 2 usuarios simultáneos (puestos de operador)
- emplazamientos ilimitados 
Licencias de ampliación de usuarios simultáneos (por usuario adicional).
Licencia para Honeywell Galaxy, para integración de paneles de alarma anti-intrusión.
Licenciamiento para integración de paneles de intrusión
Se contempla el siguiente alcance: 
462 centrales de intrusión + 20% de posibles ampliaciones
TOTAL: 555 dispositivos
También deberá contemplarse:
Implementar las aplicaciones necesarias en la plataforma de producción.
Adquirir y gestionar las licencias requeridas para el PSIM, incluyendo licencias para servidores, usuarios simultáneos, y ampliaciones de usuarios.
Incluir licencias para la integración con Honeywell Galaxy y paneles de alarma anti-intrusión.</t>
  </si>
  <si>
    <t>05.02.03</t>
  </si>
  <si>
    <t>Despliegue plataforma de producción (aplicaciones - CCAA)</t>
  </si>
  <si>
    <t>Despliegue de aplicaciones en plataforma de producción.
Incluye todas las licencias necesarias para funcionamiento del PSIM según se describe en proyecto.
Al menos debe contemplar: 
Licencias para integración del control de accesos:
Licenciamiento para integración de dispositivos de CCAA.
Se contempla el siguiente alcance estimado: 
TOTAL: 2.132 UCAs + 20 % de crecimiento = 2.559 dispositivos</t>
  </si>
  <si>
    <t>05.02.02</t>
  </si>
  <si>
    <t>Despliegue plataforma de producción (aplicaciones - CCTV)</t>
  </si>
  <si>
    <t>Despliegue de aplicaciones en plataforma de producción.
Incluye todas las licencias necesarias para funcionamiento del PSIM según se describe en proyecto.
Al menos debe contemplar: 
Licencias para integración del VMS.
Licenciamiento para integración de cámaras.
Se contempla el siguiente alcance:
5.083 cámaras actuales en estaciones + 30% de previsión de crecimiento
811 cámaras actuales en recintos y edificios singulares +50% de previsión de crecimiento
TOTAL: 7.825 dispositivos</t>
  </si>
  <si>
    <t>05.4</t>
  </si>
  <si>
    <t>Realización de integración e implementación de procedimientos y métodos de trabajo para guiar paso a paso las respuestas ante incidencias, con el fin de obtener resoluciones optimas y efectivas.
Implementar los procedimientos y métodos de trabajo desarrollados en el entorno de producción.
Asegurar que los flujos de trabajo guíen de manera efectiva las respuestas ante incidencias, con flexibilidad para futuras modificaciones.</t>
  </si>
  <si>
    <t>05.5</t>
  </si>
  <si>
    <t>Realización de integración e implementación en entorno de producción con Centrales de Recepción de Alarmas (analógicas y digitales).
Realizar la integración y despliegue del PSIM en entorno de producción, conectándolo a las Centrales de Recepción de Alarmas (analógicas y digitales).
Asegurar que la comunicación sea estable y eficaz.</t>
  </si>
  <si>
    <t>05.6</t>
  </si>
  <si>
    <t>Realización de integración e implementación en entorno de producción con Centrales de Intrusión.
Implementar la integración del PSIM con Centrales de Intrusión en el entorno de producción.
Verificar que los sistemas se conecten sin problemas y funcionen correctamente.</t>
  </si>
  <si>
    <t>05.7</t>
  </si>
  <si>
    <t>Realización de integración e implementación en entorno de producción con Sistema de Controles de Acceso.
Realizar la integración del PSIM con el Sistema de Control de Accesos en el entorno de producción.
Validar que el control de acceso funcione de acuerdo a las especificaciones del proyecto.</t>
  </si>
  <si>
    <t>05.3</t>
  </si>
  <si>
    <t>Realización de integración e implementación en entorno de producción con Sistema de CCTV (VMS).
Implementar la integración del PSIM con el Sistema de CCTV (VMS) en el entorno de producción.
Garantizar que las imágenes y videos se gestionen adecuadamente y se integren en el sistema.
Documentar cada paso y asegurar que el sistema cumple con los requisitos del proyecto es esencial. 
También se deberá realizar un control documental exhaustivo de las licencias necesarias.</t>
  </si>
  <si>
    <t>05.20</t>
  </si>
  <si>
    <t>Desarrollo y despliegue de integración de PSIM con las funciones de PSIM requeridas por el cliente.
Implementar la integración con la aplicación de Metro Geminys en el entorno de producción.
Asegurarse de que todas las funcionalidades solicitadas para el traspaso de información entre plataformas estén operativas y no haya pérdida de funcionalidades.</t>
  </si>
  <si>
    <t>05.8</t>
  </si>
  <si>
    <t>Realización de integración e implementación en entorno de producción de medidas de ciberseguridad.
Implementar y configurar medidas de ciberseguridad en el entorno de producción.
Asegurar que el sistema esté protegido contra amenazas y vulnerabilidades en un entorno en tiempo real.</t>
  </si>
  <si>
    <t>05.9</t>
  </si>
  <si>
    <t>Implementación, en entorno de producción, de IHM y ergonomía.
Implementar la Interfaz de Usuario (IHM) y aspectos de ergonomía en el entorno de producción.
Garantizar que la interfaz sea intuitiva y eficiente para los operadores.</t>
  </si>
  <si>
    <t>05.10</t>
  </si>
  <si>
    <t>Pruebas de la plataforma de producción (arquitectura)</t>
  </si>
  <si>
    <t>Desarrollo de pruebas en entorno de producción de los elementos de la arquitectura definida para la solución.
Realizar pruebas exhaustivas en el entorno de producción para verificar que la arquitectura de alta disponibilidad funcione según lo previsto.
Evaluar el rendimiento y la sincronización de las cabinas de almacenamiento.</t>
  </si>
  <si>
    <t>05.11</t>
  </si>
  <si>
    <t>Pruebas de la plataforma de producción (aplicaciones)</t>
  </si>
  <si>
    <t>Desarrollo de pruebas en entorno de producción de las aplicaciones diseñadas.
Realizar pruebas en el entorno de producción para garantizar que todas las aplicaciones del PSIM funcionen de manera estable y cumplan con los requisitos del proyecto.</t>
  </si>
  <si>
    <t>05.12</t>
  </si>
  <si>
    <t>Desarrollo de pruebas en entorno de producción de las integraciones con Centrales de Intrusión (analógicas y digitales).
Realizar pruebas en el entorno de producción para validar la integración con las Centrales de Recepción de Alarmas (analógicas y digitales).
Asegurarse de que la comunicación y el intercambio de datos sean efectivos y sin problemas.</t>
  </si>
  <si>
    <t>05.13</t>
  </si>
  <si>
    <t>Desarrollo de pruebas en entorno de producción de las integraciones con Centrales de Intrusión.
Realizar pruebas en el entorno de producción para verificar la integración con las Centrales de Intrusión.
Validar que los sistemas de intrusión se conecten y operen correctamente</t>
  </si>
  <si>
    <t>05.14</t>
  </si>
  <si>
    <t>Desarrollo de pruebas en entorno de producción de las integraciones con Sistema de Control de Accesos.
Llevar a cabo pruebas en el entorno de producción para garantizar que la integración con el Sistema de Control de Accesos sea exitosa.
Verificar que el control de acceso funcione de acuerdo a las especificaciones del proyecto.</t>
  </si>
  <si>
    <t>05.18</t>
  </si>
  <si>
    <t>Desarrollo de pruebas en entorno de producción de las integraciones con Sistema de CCTV (VMS).
Realizar pruebas en el entorno de producción para asegurarse de que la integración con el Sistema de CCTV (VMS) sea efectiva.
Comprobar que las imágenes y videos se gestionen adecuadamente.</t>
  </si>
  <si>
    <t>05.19</t>
  </si>
  <si>
    <t>Desarrollo de pruebas en plataforma de producción sobre integraciones con Geminys.
Realizar pruebas específicas sobre la integración con la aplicación Geminys en el entorno de producción, validando la transferencia de información.</t>
  </si>
  <si>
    <t>05.15</t>
  </si>
  <si>
    <t>Desarrollo de pruebas en entorno de producción de las medidas de ciberseguridad.
Realizar pruebas en el entorno de producción para evaluar la efectividad de las medidas de ciberseguridad implementadas.</t>
  </si>
  <si>
    <t>05.16</t>
  </si>
  <si>
    <t>Desarrollo de pruebas en entorno de producción sobre IHM y ergonomía.
Evaluar la interfaz de usuario y los aspectos de ergonomía en el entorno de producción, asegurándose de que sean amigables y eficientes.</t>
  </si>
  <si>
    <t>05.23</t>
  </si>
  <si>
    <t>Pruebas en sistemas externos</t>
  </si>
  <si>
    <t>05.17</t>
  </si>
  <si>
    <t>Recopilación, correlacionado y guiado de todos los desarrollos, pruebas y resultados anteriormente descritos y demás documentos o herramientas necesarias para llevarlos a cabo.
Revisiones, guias de despliegue, desarrollos, métodos, seguimientos y pruebas.
Recopilar y revisar toda la documentación generada en esta fase, incluyendo diseños, desarrollos, guías de despliegue y pruebas.
Asegurar que la documentación esté completa y coherente con los desarrollos realizados.</t>
  </si>
  <si>
    <t>Total 05</t>
  </si>
  <si>
    <t>06</t>
  </si>
  <si>
    <t>FASE 6: INTEGRACIÓN PUESTOS PILOTO</t>
  </si>
  <si>
    <t>06.1</t>
  </si>
  <si>
    <t>Integración centrales de estación piloto en puesto operador</t>
  </si>
  <si>
    <t>Integración de CRAs, Centrales de Intrusión, CCTV y CCAA de estación acordada como piloto, con un puesto de operador.
Configurar y establecer conexiones entre las Centrales de Recepción de Alarmas (CRAs), Centrales de Intrusión, sistemas de CCTV y sistemas de Control de Acceso (CCAA) de la estación piloto con un puesto de operador.
Realizar pruebas iniciales de comunicación y funcionalidad entre los sistemas y el puesto de operador.</t>
  </si>
  <si>
    <t>06.2</t>
  </si>
  <si>
    <t>Integración de puesto operador piloto</t>
  </si>
  <si>
    <t>Integración de puesto de operador acordado como piloto.
Configurar y habilitar la integración del puesto de operador seleccionado como piloto con los sistemas PSIM y otros sistemas involucrados en la estación piloto.
Realizar pruebas para garantizar que el puesto de operador pueda acceder y controlar todos los sistemas de la estación piloto.</t>
  </si>
  <si>
    <t>06.3</t>
  </si>
  <si>
    <t>Integración de TICS piloto</t>
  </si>
  <si>
    <t>Integración de todos los elementos de en TICS piloto.
Licencias de PSIM, softwares necesarios y materiles, incluidos para sensores, cámaras y controles de acceso.</t>
  </si>
  <si>
    <t>06.4</t>
  </si>
  <si>
    <t>Plan de pruebas</t>
  </si>
  <si>
    <t>Desarrollo del plan de pruebas intensivo y detallado para la estación, puesto de operador y TICS pilotos.
Desarrollar un plan de pruebas detallado que abarque todas las áreas relevantes, incluyendo la estación piloto, el puesto de operador piloto y los sistemas TICS piloto.
Establecer criterios y procedimientos de prueba, así como definir casos de prueba específicos para evaluar el rendimiento y la funcionalidad de los sistemas.</t>
  </si>
  <si>
    <t>06.5</t>
  </si>
  <si>
    <t>Despliegue y puesta en marcha en puesto piloto</t>
  </si>
  <si>
    <t>Despliegue de todos los elementos a implementar en estación piloto.
Implementar y configurar todos los elementos en la estación piloto, asegurando que estén listos para su uso operativo.
Realizar pruebas iniciales de los sistemas en la estación piloto para verificar su funcionamiento.</t>
  </si>
  <si>
    <t>06.6</t>
  </si>
  <si>
    <t>Despliegue y puesta en marcha en TICS piloto</t>
  </si>
  <si>
    <t>Despliegue de todos los elementos a implementar en TICS piloto.
Implementar y configurar todos los componentes del TICS piloto, incluyendo licencias de PSIM, software, sensores, cámaras y controles de acceso.
Realizar pruebas iniciales para confirmar la operación adecuada de los sistemas TICS en la estación piloto.</t>
  </si>
  <si>
    <t>06.7</t>
  </si>
  <si>
    <t>Documentación y Pruebas completas en estación piloto</t>
  </si>
  <si>
    <t>Informes del despliegue en estaciones e información recopilada durante la fase.
Pruebas completas en estación piloto.
Compilar informes detallados sobre el despliegue en la estación piloto, incluyendo todos los cambios realizados y configuraciones aplicadas.
Llevar a cabo pruebas exhaustivas en la estación piloto y documentar los resultados.</t>
  </si>
  <si>
    <t>Total 06</t>
  </si>
  <si>
    <t>07</t>
  </si>
  <si>
    <t>FASE 7: DESPLIEGUE DE PSIM EN RED DE METRO</t>
  </si>
  <si>
    <t>07.1</t>
  </si>
  <si>
    <t>Seg. y salud</t>
  </si>
  <si>
    <t>Aplicación del plan de Seguridad y Salud para garantizar la seguridad de los trabajadores y la prevención de riesgos laborales durante todo el despliegue.</t>
  </si>
  <si>
    <t>07.2</t>
  </si>
  <si>
    <t>Plan de despliegue masivo</t>
  </si>
  <si>
    <t>Desarrollo del plan de despliegue masivo, definiendo tareas, tiempos y otras necesidades relacionadas con la coordinación con las estaciones, TICS y puestos de seguridad.</t>
  </si>
  <si>
    <t>07.3</t>
  </si>
  <si>
    <t>Despliegue masivo: suministro e instalación del equipamiento en TICS1</t>
  </si>
  <si>
    <t>Suministro e instalación del equipamiento de estación y pruebas en todos los puestos de operador del TICS1.
Licencias de PSIM, softwares necesarios y materiles, incluidos para sensores, cámaras y controles de acceso.
Pruebas y configuración final incluido.</t>
  </si>
  <si>
    <t>07.4</t>
  </si>
  <si>
    <t>Despliegue masivo: suministro e instalación del equipamiento en TICS2</t>
  </si>
  <si>
    <t>Suministro e instalación del equipamiento de estación y pruebas en todos los puestos de operador del TICS2.
Licencias de PSIM, softwares necesarios y materiles, incluidos para sensores, cámaras y controles de acceso.
Pruebas y configuración final incluido.</t>
  </si>
  <si>
    <t>07.5</t>
  </si>
  <si>
    <t>Despliegue masivo: suministro e instalación del equipamiento en TICS3</t>
  </si>
  <si>
    <t>Suministro e instalación del equipamiento de estación y pruebas en todos los puestos de operador del TICS3.
Licencias de PSIM, softwares necesarios y materiles, incluidos para sensores, cámaras y controles de acceso.
Pruebas y configuración final incluido.</t>
  </si>
  <si>
    <t>07.6</t>
  </si>
  <si>
    <t>Despliegue masivo: suministro e instalación del equipamiento en TICS4</t>
  </si>
  <si>
    <t>Suministro e instalación del equipamiento de estación y pruebas en todos los puestos de operador del TICS4.
Licencias de PSIM, softwares necesarios y materiles, incluidos para sensores, cámaras y controles de acceso.
Pruebas y configuración final incluido.</t>
  </si>
  <si>
    <t>07.7</t>
  </si>
  <si>
    <t>Despliegue masivo: suministro e instalación del equipamiento en TICS5</t>
  </si>
  <si>
    <t>Suministro e instalación del equipamiento de estación y pruebas en todos los puestos de operador del TICS5.
Licencias de PSIM, softwares necesarios y materiles, incluidos para sensores, cámaras y controles de acceso.
Pruebas y configuración final incluido.</t>
  </si>
  <si>
    <t>07.8</t>
  </si>
  <si>
    <t>Despliegue masivo: suministro e instalación del equipamiento en Puestos de Seguridad</t>
  </si>
  <si>
    <t>Suministro e instalación del equipamiento de estación y pruebas en puestos de operador del departamento de seguridad.
Licencias de PSIM, softwares necesarios y materiles, incluidos para sensores, cámaras y controles de acceso.
Pruebas y configuración final incluido.</t>
  </si>
  <si>
    <t>07.9</t>
  </si>
  <si>
    <t>Gestión de residuos</t>
  </si>
  <si>
    <t>Aplicación del plan de gestión de residuos. 
Desmontaje de elementos (lectores, teclados, servidores, cableado, chapas, carcasas, etc .), recogida, traslado de materiales y permisos incluidos.</t>
  </si>
  <si>
    <t>07.10</t>
  </si>
  <si>
    <t>Informes de despliegue e información recopilada durante todos los procesos de la fase.
Resultado de pruebas y verificaciones incluidas.</t>
  </si>
  <si>
    <t>Total 07</t>
  </si>
  <si>
    <t>08</t>
  </si>
  <si>
    <t>FASE 8: DOCUMENTACIÓN</t>
  </si>
  <si>
    <t>08.1</t>
  </si>
  <si>
    <t>Documentación As Built</t>
  </si>
  <si>
    <t>Documentación Final de Obra (As Built) detallada según solicitado en PPT.
Se entregará toda la documentación general del sistema y documentos desarrollados para este proyecto, incluidos todos los desarrollos específicos y configuraciones predeterminadas para Metro, planimetría y documentación sobre interfaces.</t>
  </si>
  <si>
    <t>Total 08</t>
  </si>
  <si>
    <t>09</t>
  </si>
  <si>
    <t>FASE 9: FORMACIÓN</t>
  </si>
  <si>
    <t>09.1</t>
  </si>
  <si>
    <t>Formación personal</t>
  </si>
  <si>
    <t>Formación de personal según se describe en su apartado correspondiente en PPT.</t>
  </si>
  <si>
    <t>Total 09</t>
  </si>
  <si>
    <t>10</t>
  </si>
  <si>
    <t>FASE 10: SOPORTE Y EVOLUTIVOS</t>
  </si>
  <si>
    <t>10.01</t>
  </si>
  <si>
    <t>Soporte y evolutivos</t>
  </si>
  <si>
    <t>Incluido mantenimiento, actualizaciones y licencias necesarias.
Al menos debe contemplar:
Establecimiento de un plan de mantenimiento preventivo que incluye revisiones periódicas de hardware y software, actualizaciones de seguridad y optimización del sistema.
Provisión de soporte técnico continuo para abordar problemas, consultas y solicitudes de los usuarios relacionadas con el funcionamiento del PSIM.
Implementación de actualizaciones de software y parches de seguridad según sea necesario para garantizar que el sistema esté protegido contra vulnerabilidades conocidas.
Procedimientos definidos para la resolución rápida y eficiente de problemas técnicos, incluyendo un sistema de seguimiento de incidentes y tiempos de respuesta acordados.
Establecimiento de sistemas de monitorización que permitan la detección temprana de problemas y la generación de alertas para tomar medidas preventivas o correctivas.
Formación continua al personal de operación y administración del PSIM para asegurar un uso eficaz de las funcionalidades y características más recientes.
Gestión de la planificación y ejecución de actualizaciones y evolutivos del sistema, garantizando la compatibilidad y la minimización de interrupciones.
Evaluación periódica del rendimiento del sistema PSIM y recomendación de mejoras basadas en los resultados obtenidos.
Modificación y adaptación del sistema en respuesta a cambios en las necesidades de seguridad o en la infraestructura tecnológica.
Mantenimiento de altos estándares de seguridad cibernética y protección contra amenazas y ataques en curso.
Mantenimiento de registros detallados de todas las actividades de soporte y evolutivos, así como de la documentación actualizada del sistema.</t>
  </si>
  <si>
    <t>Total 10</t>
  </si>
  <si>
    <t>Total 0</t>
  </si>
  <si>
    <t>Gastos generales (en %)</t>
  </si>
  <si>
    <t>Beneficio industrial (en %)</t>
  </si>
  <si>
    <t>Total oferta sin IVA</t>
  </si>
  <si>
    <t>IVA</t>
  </si>
  <si>
    <t>TOTAL OFERTA CON IVA</t>
  </si>
  <si>
    <t>Suminstro, instalación y transporte de clústers alta disponibilidad en DOS ubicaciones físicas distintas CPD principal y CPD backup con sincronización de cabinas de almacenamiento
Los requisitos por cada servidor serán como mínimo:
- Procesador Intel Xeon Silver 4314 2.4GHz 16-cores o equivalente
- Memoria 32 GB
- Disco duro de 240GB SATA en RAID 1 para el sistema operativo
- Doble fuente de alimentación
- Controlador modular 12G SAS para conexión a unidades de disco vinculadas de forma externa
- Tarjeta para conexión directa a cabina de discos externa (Interfaz física para conexión (cobre o fibra) pero con capacidad de transmisión de datos mínimo a 10Gbps)
- Tarjeta de red a 1Gbps
- Licencia de Windows Server 2019 Standard
- Licencia VMware vSphere Enterprise Plus 1 Procesador
- Licencia SQL Server
Además
La capacidad de almacenamiento de la BB.DD. del sistema se conseguirá haciendo uso de las actuales cabinas que tiene METRO instaladas. Para asegurar la compatibilidad se ofertará la siguiente configuración:
- Ampliación de cabina HPE primera 600  (Bandeja de 2U + 2 Discos 3,84 TB SSD) 
También deberán contemplarse las siguientes actividades:
Configurar el clúster de alta disponibilidad en dos ubicaciones físicas distintas (CPD principal y CPD backup) con sincronización de cabinas de almacenamiento.
Garantizar que cada servidor cumple con los requisitos mínimos especificados para procesador, memoria, almacenamiento y licencias de software.
Asegurarse de que la capacidad de almacenamiento se logre utilizando las cabinas existentes de METRO.</t>
  </si>
  <si>
    <t>Realización de auditoría global general  de todo el conjunto de sistemas involucrados en el proyecto. 
La auditoría tiene como objetivo evaluar exhaustivamente la infraestructura existente, identificar posibles deficiencias, determinar los requisitos técnicos y operativos, y proporcionar una visión integral del estado actual de los sistemas.
- Evaluación de la funcionalidad de los sistemas actuales realcionados con el proyecto.
- Identificación de requisitos, junto con áreas de mejora y optimización.
- Análisis de la interconexión entre sistemas: datos de entrada y salida en cada sistema e identificación del flujo de información.
- Generación de un informe general de auditoría detallado.</t>
  </si>
  <si>
    <t>PrecioMáximo</t>
  </si>
  <si>
    <t>*Para la elaboración de este documento se tendrán en cuenta las notas del apartado 27 del cuadro resumen del Pliego de Condiciones Particulares.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</si>
</sst>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i/>
      <sz val="11"/>
      <color theme="1"/>
      <name val="Calibri"/>
      <family val="2"/>
      <scheme val="minor"/>
    </font>
  </fonts>
  <fills count="5">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35">
    <xf numFmtId="0" fontId="0" fillId="0" borderId="0" xfId="0"/>
    <xf numFmtId="0" fontId="0" fillId="0" borderId="0" xfId="0" applyAlignment="1" applyProtection="1">
      <alignment vertical="top"/>
      <protection locked="0"/>
    </xf>
    <xf numFmtId="0" fontId="0" fillId="0" borderId="0" xfId="0" applyProtection="1">
      <protection locked="0"/>
    </xf>
    <xf numFmtId="0" fontId="4" fillId="0" borderId="0" xfId="0" applyFont="1" applyAlignment="1" applyProtection="1">
      <alignment vertical="top"/>
      <protection locked="0"/>
    </xf>
    <xf numFmtId="4" fontId="6" fillId="2" borderId="0" xfId="0" applyNumberFormat="1" applyFont="1" applyFill="1" applyAlignment="1" applyProtection="1">
      <alignment vertical="top"/>
      <protection locked="0"/>
    </xf>
    <xf numFmtId="0" fontId="7" fillId="0" borderId="0" xfId="0" applyFont="1" applyAlignment="1" applyProtection="1">
      <alignment vertical="top"/>
      <protection locked="0"/>
    </xf>
    <xf numFmtId="4" fontId="7" fillId="0" borderId="0" xfId="0" applyNumberFormat="1" applyFont="1" applyAlignment="1" applyProtection="1">
      <alignment vertical="top"/>
      <protection locked="0"/>
    </xf>
    <xf numFmtId="4" fontId="6" fillId="0" borderId="0" xfId="0" applyNumberFormat="1" applyFont="1" applyAlignment="1" applyProtection="1">
      <alignment vertical="top"/>
      <protection locked="0"/>
    </xf>
    <xf numFmtId="0" fontId="7" fillId="4" borderId="0" xfId="0" applyFont="1" applyFill="1" applyAlignment="1" applyProtection="1">
      <alignment vertical="top"/>
      <protection locked="0"/>
    </xf>
    <xf numFmtId="9" fontId="7" fillId="0" borderId="0" xfId="1" applyFont="1" applyAlignment="1" applyProtection="1">
      <alignment vertical="top"/>
      <protection locked="0"/>
    </xf>
    <xf numFmtId="0" fontId="0" fillId="0" borderId="0" xfId="0" applyAlignment="1" applyProtection="1">
      <alignment vertical="top"/>
    </xf>
    <xf numFmtId="0" fontId="2" fillId="0" borderId="0" xfId="0" applyFont="1" applyAlignment="1" applyProtection="1">
      <alignment vertical="top"/>
    </xf>
    <xf numFmtId="0" fontId="4" fillId="0" borderId="0" xfId="0" applyFont="1" applyAlignment="1" applyProtection="1">
      <alignment vertical="top"/>
    </xf>
    <xf numFmtId="0" fontId="4" fillId="0" borderId="0" xfId="0" applyFont="1" applyAlignment="1" applyProtection="1">
      <alignment vertical="top" wrapText="1"/>
    </xf>
    <xf numFmtId="49" fontId="5" fillId="2" borderId="0" xfId="0" applyNumberFormat="1" applyFont="1" applyFill="1" applyAlignment="1" applyProtection="1">
      <alignment vertical="top"/>
    </xf>
    <xf numFmtId="49" fontId="5" fillId="2" borderId="0" xfId="0" applyNumberFormat="1" applyFont="1" applyFill="1" applyAlignment="1" applyProtection="1">
      <alignment vertical="top" wrapText="1"/>
    </xf>
    <xf numFmtId="0" fontId="5" fillId="2" borderId="0" xfId="0" applyFont="1" applyFill="1" applyAlignment="1" applyProtection="1">
      <alignment vertical="top"/>
    </xf>
    <xf numFmtId="3" fontId="6" fillId="2" borderId="0" xfId="0" applyNumberFormat="1" applyFont="1" applyFill="1" applyAlignment="1" applyProtection="1">
      <alignment vertical="top"/>
    </xf>
    <xf numFmtId="49" fontId="7" fillId="3" borderId="0" xfId="0" applyNumberFormat="1" applyFont="1" applyFill="1" applyAlignment="1" applyProtection="1">
      <alignment vertical="top"/>
    </xf>
    <xf numFmtId="49" fontId="7" fillId="0" borderId="0" xfId="0" applyNumberFormat="1" applyFont="1" applyAlignment="1" applyProtection="1">
      <alignment vertical="top"/>
    </xf>
    <xf numFmtId="49" fontId="7" fillId="0" borderId="0" xfId="0" applyNumberFormat="1" applyFont="1" applyAlignment="1" applyProtection="1">
      <alignment vertical="top" wrapText="1"/>
    </xf>
    <xf numFmtId="0" fontId="7" fillId="0" borderId="0" xfId="0" applyFont="1" applyAlignment="1" applyProtection="1">
      <alignment vertical="top"/>
    </xf>
    <xf numFmtId="4" fontId="7" fillId="0" borderId="0" xfId="0" applyNumberFormat="1" applyFont="1" applyAlignment="1" applyProtection="1">
      <alignment vertical="top"/>
    </xf>
    <xf numFmtId="0" fontId="7" fillId="0" borderId="0" xfId="0" applyFont="1" applyAlignment="1" applyProtection="1">
      <alignment vertical="top" wrapText="1"/>
    </xf>
    <xf numFmtId="49" fontId="5" fillId="0" borderId="0" xfId="0" applyNumberFormat="1" applyFont="1" applyAlignment="1" applyProtection="1">
      <alignment vertical="top"/>
    </xf>
    <xf numFmtId="3" fontId="7" fillId="0" borderId="0" xfId="0" applyNumberFormat="1" applyFont="1" applyAlignment="1" applyProtection="1">
      <alignment vertical="top"/>
    </xf>
    <xf numFmtId="0" fontId="7" fillId="4" borderId="0" xfId="0" applyFont="1" applyFill="1" applyAlignment="1" applyProtection="1">
      <alignment vertical="top"/>
    </xf>
    <xf numFmtId="0" fontId="7" fillId="4" borderId="0" xfId="0" applyFont="1" applyFill="1" applyAlignment="1" applyProtection="1">
      <alignment vertical="top" wrapText="1"/>
    </xf>
    <xf numFmtId="0" fontId="0" fillId="0" borderId="0" xfId="0" applyProtection="1"/>
    <xf numFmtId="9" fontId="5" fillId="2" borderId="0" xfId="1" applyFont="1" applyFill="1" applyAlignment="1" applyProtection="1">
      <alignment vertical="top"/>
    </xf>
    <xf numFmtId="4" fontId="6" fillId="2" borderId="0" xfId="0" applyNumberFormat="1" applyFont="1" applyFill="1" applyAlignment="1" applyProtection="1">
      <alignment vertical="top"/>
    </xf>
    <xf numFmtId="4" fontId="8" fillId="0" borderId="0" xfId="0" applyNumberFormat="1" applyFont="1" applyAlignment="1" applyProtection="1">
      <alignment vertical="top"/>
    </xf>
    <xf numFmtId="4" fontId="6" fillId="0" borderId="0" xfId="0" applyNumberFormat="1" applyFont="1" applyAlignment="1" applyProtection="1">
      <alignment vertical="top"/>
    </xf>
    <xf numFmtId="4" fontId="0" fillId="0" borderId="0" xfId="0" applyNumberFormat="1" applyProtection="1"/>
    <xf numFmtId="0" fontId="9" fillId="0" borderId="0" xfId="0" applyFont="1" applyAlignment="1" applyProtection="1">
      <alignment vertical="top"/>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EA1FB-8EAB-4A49-8BCB-72EDCA981046}">
  <dimension ref="A1:N271"/>
  <sheetViews>
    <sheetView tabSelected="1" zoomScaleNormal="100" workbookViewId="0">
      <pane xSplit="4" ySplit="3" topLeftCell="E226" activePane="bottomRight" state="frozen"/>
      <selection pane="topRight" activeCell="E1" sqref="E1"/>
      <selection pane="bottomLeft" activeCell="A4" sqref="A4"/>
      <selection pane="bottomRight" activeCell="G216" sqref="G216"/>
    </sheetView>
  </sheetViews>
  <sheetFormatPr baseColWidth="10" defaultRowHeight="14.4" x14ac:dyDescent="0.3"/>
  <cols>
    <col min="1" max="1" width="7.109375" style="28" bestFit="1" customWidth="1"/>
    <col min="2" max="2" width="5.77734375" style="28" bestFit="1" customWidth="1"/>
    <col min="3" max="3" width="3.88671875" style="28" bestFit="1" customWidth="1"/>
    <col min="4" max="4" width="84.6640625" style="28" bestFit="1" customWidth="1"/>
    <col min="5" max="5" width="5.6640625" style="28" bestFit="1" customWidth="1"/>
    <col min="6" max="6" width="16.5546875" style="28" bestFit="1" customWidth="1"/>
    <col min="7" max="7" width="8.77734375" style="2" bestFit="1" customWidth="1"/>
    <col min="8" max="8" width="13.77734375" style="28" bestFit="1" customWidth="1"/>
    <col min="9" max="14" width="11.5546875" style="28"/>
    <col min="15" max="16384" width="11.5546875" style="2"/>
  </cols>
  <sheetData>
    <row r="1" spans="1:10" x14ac:dyDescent="0.3">
      <c r="A1" s="10"/>
      <c r="B1" s="10"/>
      <c r="C1" s="10"/>
      <c r="D1" s="10"/>
      <c r="E1" s="10"/>
      <c r="F1" s="10"/>
      <c r="G1" s="1"/>
      <c r="H1" s="10"/>
    </row>
    <row r="2" spans="1:10" ht="18" x14ac:dyDescent="0.3">
      <c r="A2" s="11" t="s">
        <v>0</v>
      </c>
      <c r="B2" s="10"/>
      <c r="C2" s="10"/>
      <c r="D2" s="34" t="s">
        <v>324</v>
      </c>
      <c r="E2" s="10"/>
      <c r="F2" s="10"/>
      <c r="G2" s="1"/>
      <c r="H2" s="10"/>
    </row>
    <row r="3" spans="1:10" x14ac:dyDescent="0.3">
      <c r="A3" s="12" t="s">
        <v>1</v>
      </c>
      <c r="B3" s="12" t="s">
        <v>2</v>
      </c>
      <c r="C3" s="12" t="s">
        <v>3</v>
      </c>
      <c r="D3" s="13" t="s">
        <v>4</v>
      </c>
      <c r="E3" s="12"/>
      <c r="F3" s="12" t="s">
        <v>5</v>
      </c>
      <c r="G3" s="3" t="s">
        <v>6</v>
      </c>
      <c r="H3" s="12" t="s">
        <v>7</v>
      </c>
      <c r="I3" s="12" t="s">
        <v>323</v>
      </c>
    </row>
    <row r="4" spans="1:10" x14ac:dyDescent="0.3">
      <c r="A4" s="14" t="s">
        <v>8</v>
      </c>
      <c r="B4" s="14" t="s">
        <v>9</v>
      </c>
      <c r="C4" s="14" t="s">
        <v>10</v>
      </c>
      <c r="D4" s="15" t="s">
        <v>11</v>
      </c>
      <c r="E4" s="16"/>
      <c r="F4" s="17">
        <f>F33</f>
        <v>1</v>
      </c>
      <c r="G4" s="4">
        <f>G33</f>
        <v>0</v>
      </c>
      <c r="H4" s="30">
        <f>H33</f>
        <v>0</v>
      </c>
      <c r="I4" s="30">
        <v>43970.06</v>
      </c>
      <c r="J4" s="33"/>
    </row>
    <row r="5" spans="1:10" x14ac:dyDescent="0.3">
      <c r="A5" s="18" t="s">
        <v>12</v>
      </c>
      <c r="B5" s="19" t="s">
        <v>13</v>
      </c>
      <c r="C5" s="19" t="s">
        <v>14</v>
      </c>
      <c r="D5" s="20" t="s">
        <v>15</v>
      </c>
      <c r="E5" s="21"/>
      <c r="F5" s="22">
        <v>1</v>
      </c>
      <c r="G5" s="6"/>
      <c r="H5" s="31">
        <f>ROUND(F5*G5,2)</f>
        <v>0</v>
      </c>
      <c r="I5" s="31">
        <v>2004.14</v>
      </c>
    </row>
    <row r="6" spans="1:10" ht="91.8" x14ac:dyDescent="0.3">
      <c r="A6" s="21"/>
      <c r="B6" s="21"/>
      <c r="C6" s="21"/>
      <c r="D6" s="20" t="s">
        <v>322</v>
      </c>
      <c r="E6" s="21"/>
      <c r="F6" s="21"/>
      <c r="G6" s="5"/>
      <c r="H6" s="21"/>
      <c r="I6" s="21"/>
    </row>
    <row r="7" spans="1:10" x14ac:dyDescent="0.3">
      <c r="A7" s="18" t="s">
        <v>16</v>
      </c>
      <c r="B7" s="19" t="s">
        <v>13</v>
      </c>
      <c r="C7" s="19" t="s">
        <v>14</v>
      </c>
      <c r="D7" s="20" t="s">
        <v>17</v>
      </c>
      <c r="E7" s="21"/>
      <c r="F7" s="22">
        <v>1</v>
      </c>
      <c r="G7" s="6"/>
      <c r="H7" s="31">
        <f>ROUND(F7*G7,2)</f>
        <v>0</v>
      </c>
      <c r="I7" s="31">
        <v>2004.14</v>
      </c>
    </row>
    <row r="8" spans="1:10" ht="91.8" x14ac:dyDescent="0.3">
      <c r="A8" s="21"/>
      <c r="B8" s="21"/>
      <c r="C8" s="21"/>
      <c r="D8" s="20" t="s">
        <v>18</v>
      </c>
      <c r="E8" s="21"/>
      <c r="F8" s="21"/>
      <c r="G8" s="5"/>
      <c r="H8" s="21"/>
      <c r="I8" s="21"/>
    </row>
    <row r="9" spans="1:10" x14ac:dyDescent="0.3">
      <c r="A9" s="18" t="s">
        <v>19</v>
      </c>
      <c r="B9" s="19" t="s">
        <v>13</v>
      </c>
      <c r="C9" s="19" t="s">
        <v>14</v>
      </c>
      <c r="D9" s="20" t="s">
        <v>20</v>
      </c>
      <c r="E9" s="21"/>
      <c r="F9" s="22">
        <v>1</v>
      </c>
      <c r="G9" s="6"/>
      <c r="H9" s="31">
        <f>ROUND(F9*G9,2)</f>
        <v>0</v>
      </c>
      <c r="I9" s="31">
        <v>3330.14</v>
      </c>
    </row>
    <row r="10" spans="1:10" ht="61.2" x14ac:dyDescent="0.3">
      <c r="A10" s="21"/>
      <c r="B10" s="21"/>
      <c r="C10" s="21"/>
      <c r="D10" s="20" t="s">
        <v>21</v>
      </c>
      <c r="E10" s="21"/>
      <c r="F10" s="21"/>
      <c r="G10" s="5"/>
      <c r="H10" s="21"/>
      <c r="I10" s="21"/>
    </row>
    <row r="11" spans="1:10" x14ac:dyDescent="0.3">
      <c r="A11" s="18" t="s">
        <v>22</v>
      </c>
      <c r="B11" s="19" t="s">
        <v>13</v>
      </c>
      <c r="C11" s="19" t="s">
        <v>14</v>
      </c>
      <c r="D11" s="20" t="s">
        <v>23</v>
      </c>
      <c r="E11" s="21"/>
      <c r="F11" s="22">
        <v>1</v>
      </c>
      <c r="G11" s="6"/>
      <c r="H11" s="31">
        <f>ROUND(F11*G11,2)</f>
        <v>0</v>
      </c>
      <c r="I11" s="31">
        <v>3330.14</v>
      </c>
    </row>
    <row r="12" spans="1:10" ht="193.8" x14ac:dyDescent="0.3">
      <c r="A12" s="21"/>
      <c r="B12" s="21"/>
      <c r="C12" s="21"/>
      <c r="D12" s="20" t="s">
        <v>24</v>
      </c>
      <c r="E12" s="21"/>
      <c r="F12" s="21"/>
      <c r="G12" s="5"/>
      <c r="H12" s="21"/>
      <c r="I12" s="21"/>
    </row>
    <row r="13" spans="1:10" x14ac:dyDescent="0.3">
      <c r="A13" s="18" t="s">
        <v>25</v>
      </c>
      <c r="B13" s="19" t="s">
        <v>13</v>
      </c>
      <c r="C13" s="19" t="s">
        <v>14</v>
      </c>
      <c r="D13" s="20" t="s">
        <v>26</v>
      </c>
      <c r="E13" s="21"/>
      <c r="F13" s="22">
        <v>1</v>
      </c>
      <c r="G13" s="6"/>
      <c r="H13" s="31">
        <f>ROUND(F13*G13,2)</f>
        <v>0</v>
      </c>
      <c r="I13" s="31">
        <v>3330.15</v>
      </c>
    </row>
    <row r="14" spans="1:10" ht="61.2" x14ac:dyDescent="0.3">
      <c r="A14" s="21"/>
      <c r="B14" s="21"/>
      <c r="C14" s="21"/>
      <c r="D14" s="20" t="s">
        <v>27</v>
      </c>
      <c r="E14" s="21"/>
      <c r="F14" s="21"/>
      <c r="G14" s="5"/>
      <c r="H14" s="21"/>
      <c r="I14" s="21"/>
    </row>
    <row r="15" spans="1:10" x14ac:dyDescent="0.3">
      <c r="A15" s="18" t="s">
        <v>28</v>
      </c>
      <c r="B15" s="19" t="s">
        <v>13</v>
      </c>
      <c r="C15" s="19" t="s">
        <v>14</v>
      </c>
      <c r="D15" s="20" t="s">
        <v>29</v>
      </c>
      <c r="E15" s="21"/>
      <c r="F15" s="22">
        <v>1</v>
      </c>
      <c r="G15" s="6"/>
      <c r="H15" s="31">
        <f>ROUND(F15*G15,2)</f>
        <v>0</v>
      </c>
      <c r="I15" s="31">
        <v>3330.15</v>
      </c>
    </row>
    <row r="16" spans="1:10" ht="40.799999999999997" x14ac:dyDescent="0.3">
      <c r="A16" s="21"/>
      <c r="B16" s="21"/>
      <c r="C16" s="21"/>
      <c r="D16" s="20" t="s">
        <v>30</v>
      </c>
      <c r="E16" s="21"/>
      <c r="F16" s="21"/>
      <c r="G16" s="5"/>
      <c r="H16" s="21"/>
      <c r="I16" s="21"/>
    </row>
    <row r="17" spans="1:9" x14ac:dyDescent="0.3">
      <c r="A17" s="18" t="s">
        <v>31</v>
      </c>
      <c r="B17" s="19" t="s">
        <v>13</v>
      </c>
      <c r="C17" s="19" t="s">
        <v>14</v>
      </c>
      <c r="D17" s="20" t="s">
        <v>32</v>
      </c>
      <c r="E17" s="21"/>
      <c r="F17" s="22">
        <v>1</v>
      </c>
      <c r="G17" s="6"/>
      <c r="H17" s="31">
        <f>ROUND(F17*G17,2)</f>
        <v>0</v>
      </c>
      <c r="I17" s="31">
        <v>3330.15</v>
      </c>
    </row>
    <row r="18" spans="1:9" ht="61.2" x14ac:dyDescent="0.3">
      <c r="A18" s="21"/>
      <c r="B18" s="21"/>
      <c r="C18" s="21"/>
      <c r="D18" s="20" t="s">
        <v>33</v>
      </c>
      <c r="E18" s="21"/>
      <c r="F18" s="21"/>
      <c r="G18" s="5"/>
      <c r="H18" s="21"/>
      <c r="I18" s="21"/>
    </row>
    <row r="19" spans="1:9" x14ac:dyDescent="0.3">
      <c r="A19" s="18" t="s">
        <v>34</v>
      </c>
      <c r="B19" s="19" t="s">
        <v>13</v>
      </c>
      <c r="C19" s="19" t="s">
        <v>14</v>
      </c>
      <c r="D19" s="20" t="s">
        <v>35</v>
      </c>
      <c r="E19" s="21"/>
      <c r="F19" s="22">
        <v>1</v>
      </c>
      <c r="G19" s="6"/>
      <c r="H19" s="31">
        <f>ROUND(F19*G19,2)</f>
        <v>0</v>
      </c>
      <c r="I19" s="31">
        <v>3330.15</v>
      </c>
    </row>
    <row r="20" spans="1:9" ht="61.2" x14ac:dyDescent="0.3">
      <c r="A20" s="21"/>
      <c r="B20" s="21"/>
      <c r="C20" s="21"/>
      <c r="D20" s="20" t="s">
        <v>36</v>
      </c>
      <c r="E20" s="21"/>
      <c r="F20" s="21"/>
      <c r="G20" s="5"/>
      <c r="H20" s="21"/>
      <c r="I20" s="21"/>
    </row>
    <row r="21" spans="1:9" x14ac:dyDescent="0.3">
      <c r="A21" s="18" t="s">
        <v>37</v>
      </c>
      <c r="B21" s="19" t="s">
        <v>13</v>
      </c>
      <c r="C21" s="19" t="s">
        <v>14</v>
      </c>
      <c r="D21" s="20" t="s">
        <v>38</v>
      </c>
      <c r="E21" s="21"/>
      <c r="F21" s="22">
        <v>1</v>
      </c>
      <c r="G21" s="6"/>
      <c r="H21" s="31">
        <f>ROUND(F21*G21,2)</f>
        <v>0</v>
      </c>
      <c r="I21" s="31">
        <v>3330.15</v>
      </c>
    </row>
    <row r="22" spans="1:9" ht="61.2" x14ac:dyDescent="0.3">
      <c r="A22" s="21"/>
      <c r="B22" s="21"/>
      <c r="C22" s="21"/>
      <c r="D22" s="20" t="s">
        <v>39</v>
      </c>
      <c r="E22" s="21"/>
      <c r="F22" s="21"/>
      <c r="G22" s="5"/>
      <c r="H22" s="21"/>
      <c r="I22" s="21"/>
    </row>
    <row r="23" spans="1:9" x14ac:dyDescent="0.3">
      <c r="A23" s="18" t="s">
        <v>40</v>
      </c>
      <c r="B23" s="19" t="s">
        <v>13</v>
      </c>
      <c r="C23" s="19" t="s">
        <v>14</v>
      </c>
      <c r="D23" s="20" t="s">
        <v>41</v>
      </c>
      <c r="E23" s="21"/>
      <c r="F23" s="22">
        <v>1</v>
      </c>
      <c r="G23" s="6"/>
      <c r="H23" s="31">
        <f>ROUND(F23*G23,2)</f>
        <v>0</v>
      </c>
      <c r="I23" s="31">
        <v>3330.15</v>
      </c>
    </row>
    <row r="24" spans="1:9" ht="61.2" x14ac:dyDescent="0.3">
      <c r="A24" s="21"/>
      <c r="B24" s="21"/>
      <c r="C24" s="21"/>
      <c r="D24" s="20" t="s">
        <v>42</v>
      </c>
      <c r="E24" s="21"/>
      <c r="F24" s="21"/>
      <c r="G24" s="5"/>
      <c r="H24" s="21"/>
      <c r="I24" s="21"/>
    </row>
    <row r="25" spans="1:9" x14ac:dyDescent="0.3">
      <c r="A25" s="18" t="s">
        <v>43</v>
      </c>
      <c r="B25" s="19" t="s">
        <v>13</v>
      </c>
      <c r="C25" s="19" t="s">
        <v>14</v>
      </c>
      <c r="D25" s="20" t="s">
        <v>44</v>
      </c>
      <c r="E25" s="21"/>
      <c r="F25" s="22">
        <v>1</v>
      </c>
      <c r="G25" s="6"/>
      <c r="H25" s="31">
        <f>ROUND(F25*G25,2)</f>
        <v>0</v>
      </c>
      <c r="I25" s="31">
        <v>3330.15</v>
      </c>
    </row>
    <row r="26" spans="1:9" ht="40.799999999999997" x14ac:dyDescent="0.3">
      <c r="A26" s="21"/>
      <c r="B26" s="21"/>
      <c r="C26" s="21"/>
      <c r="D26" s="20" t="s">
        <v>45</v>
      </c>
      <c r="E26" s="21"/>
      <c r="F26" s="21"/>
      <c r="G26" s="5"/>
      <c r="H26" s="21"/>
      <c r="I26" s="21"/>
    </row>
    <row r="27" spans="1:9" x14ac:dyDescent="0.3">
      <c r="A27" s="18" t="s">
        <v>46</v>
      </c>
      <c r="B27" s="19" t="s">
        <v>13</v>
      </c>
      <c r="C27" s="19" t="s">
        <v>14</v>
      </c>
      <c r="D27" s="20" t="s">
        <v>47</v>
      </c>
      <c r="E27" s="21"/>
      <c r="F27" s="22">
        <v>1</v>
      </c>
      <c r="G27" s="6"/>
      <c r="H27" s="31">
        <f>ROUND(F27*G27,2)</f>
        <v>0</v>
      </c>
      <c r="I27" s="31">
        <v>3330.15</v>
      </c>
    </row>
    <row r="28" spans="1:9" ht="61.2" x14ac:dyDescent="0.3">
      <c r="A28" s="21"/>
      <c r="B28" s="21"/>
      <c r="C28" s="21"/>
      <c r="D28" s="20" t="s">
        <v>48</v>
      </c>
      <c r="E28" s="21"/>
      <c r="F28" s="21"/>
      <c r="G28" s="5"/>
      <c r="H28" s="21"/>
      <c r="I28" s="21"/>
    </row>
    <row r="29" spans="1:9" x14ac:dyDescent="0.3">
      <c r="A29" s="18" t="s">
        <v>49</v>
      </c>
      <c r="B29" s="19" t="s">
        <v>13</v>
      </c>
      <c r="C29" s="19" t="s">
        <v>14</v>
      </c>
      <c r="D29" s="20" t="s">
        <v>50</v>
      </c>
      <c r="E29" s="21"/>
      <c r="F29" s="22">
        <v>1</v>
      </c>
      <c r="G29" s="6"/>
      <c r="H29" s="31">
        <f>ROUND(F29*G29,2)</f>
        <v>0</v>
      </c>
      <c r="I29" s="31">
        <v>3330.15</v>
      </c>
    </row>
    <row r="30" spans="1:9" ht="51" x14ac:dyDescent="0.3">
      <c r="A30" s="21"/>
      <c r="B30" s="21"/>
      <c r="C30" s="21"/>
      <c r="D30" s="20" t="s">
        <v>51</v>
      </c>
      <c r="E30" s="21"/>
      <c r="F30" s="21"/>
      <c r="G30" s="5"/>
      <c r="H30" s="21"/>
      <c r="I30" s="21"/>
    </row>
    <row r="31" spans="1:9" x14ac:dyDescent="0.3">
      <c r="A31" s="18" t="s">
        <v>52</v>
      </c>
      <c r="B31" s="19" t="s">
        <v>13</v>
      </c>
      <c r="C31" s="19" t="s">
        <v>14</v>
      </c>
      <c r="D31" s="20" t="s">
        <v>53</v>
      </c>
      <c r="E31" s="21"/>
      <c r="F31" s="22">
        <v>1</v>
      </c>
      <c r="G31" s="6"/>
      <c r="H31" s="31">
        <f>ROUND(F31*G31,2)</f>
        <v>0</v>
      </c>
      <c r="I31" s="31">
        <v>3330.15</v>
      </c>
    </row>
    <row r="32" spans="1:9" ht="61.2" x14ac:dyDescent="0.3">
      <c r="A32" s="21"/>
      <c r="B32" s="21"/>
      <c r="C32" s="21"/>
      <c r="D32" s="20" t="s">
        <v>54</v>
      </c>
      <c r="E32" s="21"/>
      <c r="F32" s="21"/>
      <c r="G32" s="5"/>
      <c r="H32" s="21"/>
      <c r="I32" s="21"/>
    </row>
    <row r="33" spans="1:10" x14ac:dyDescent="0.3">
      <c r="A33" s="21"/>
      <c r="B33" s="21"/>
      <c r="C33" s="21"/>
      <c r="D33" s="23"/>
      <c r="E33" s="24" t="s">
        <v>55</v>
      </c>
      <c r="F33" s="25">
        <v>1</v>
      </c>
      <c r="G33" s="7">
        <f>H5+H7+H9+H11+H13+H15+H17+H19+H21+H23+H25+H27+H29+H31</f>
        <v>0</v>
      </c>
      <c r="H33" s="32">
        <f>ROUND(F33*G33,2)</f>
        <v>0</v>
      </c>
      <c r="I33" s="32"/>
    </row>
    <row r="34" spans="1:10" ht="1.05" customHeight="1" x14ac:dyDescent="0.3">
      <c r="A34" s="26"/>
      <c r="B34" s="26"/>
      <c r="C34" s="26"/>
      <c r="D34" s="27"/>
      <c r="E34" s="26"/>
      <c r="F34" s="26"/>
      <c r="G34" s="8"/>
      <c r="H34" s="26"/>
      <c r="I34" s="26"/>
    </row>
    <row r="35" spans="1:10" x14ac:dyDescent="0.3">
      <c r="A35" s="14" t="s">
        <v>56</v>
      </c>
      <c r="B35" s="14" t="s">
        <v>9</v>
      </c>
      <c r="C35" s="14" t="s">
        <v>10</v>
      </c>
      <c r="D35" s="15" t="s">
        <v>57</v>
      </c>
      <c r="E35" s="16"/>
      <c r="F35" s="17">
        <f>F68</f>
        <v>1</v>
      </c>
      <c r="G35" s="4">
        <f>G68</f>
        <v>0</v>
      </c>
      <c r="H35" s="30">
        <f>H68</f>
        <v>0</v>
      </c>
      <c r="I35" s="30">
        <v>156043.95000000001</v>
      </c>
      <c r="J35" s="33"/>
    </row>
    <row r="36" spans="1:10" x14ac:dyDescent="0.3">
      <c r="A36" s="18" t="s">
        <v>58</v>
      </c>
      <c r="B36" s="19" t="s">
        <v>13</v>
      </c>
      <c r="C36" s="19" t="s">
        <v>14</v>
      </c>
      <c r="D36" s="20" t="s">
        <v>59</v>
      </c>
      <c r="E36" s="21"/>
      <c r="F36" s="22">
        <v>1</v>
      </c>
      <c r="G36" s="6"/>
      <c r="H36" s="31">
        <f>ROUND(F36*G36,2)</f>
        <v>0</v>
      </c>
      <c r="I36" s="31">
        <v>11061.15</v>
      </c>
    </row>
    <row r="37" spans="1:10" ht="122.4" x14ac:dyDescent="0.3">
      <c r="A37" s="21"/>
      <c r="B37" s="21"/>
      <c r="C37" s="21"/>
      <c r="D37" s="20" t="s">
        <v>60</v>
      </c>
      <c r="E37" s="21"/>
      <c r="F37" s="21"/>
      <c r="G37" s="5"/>
      <c r="H37" s="21"/>
      <c r="I37" s="21"/>
    </row>
    <row r="38" spans="1:10" x14ac:dyDescent="0.3">
      <c r="A38" s="18" t="s">
        <v>61</v>
      </c>
      <c r="B38" s="19" t="s">
        <v>13</v>
      </c>
      <c r="C38" s="19" t="s">
        <v>14</v>
      </c>
      <c r="D38" s="20" t="s">
        <v>62</v>
      </c>
      <c r="E38" s="21"/>
      <c r="F38" s="22">
        <v>1</v>
      </c>
      <c r="G38" s="6"/>
      <c r="H38" s="31">
        <f>ROUND(F38*G38,2)</f>
        <v>0</v>
      </c>
      <c r="I38" s="31">
        <v>10200</v>
      </c>
    </row>
    <row r="39" spans="1:10" ht="102" x14ac:dyDescent="0.3">
      <c r="A39" s="21"/>
      <c r="B39" s="21"/>
      <c r="C39" s="21"/>
      <c r="D39" s="20" t="s">
        <v>63</v>
      </c>
      <c r="E39" s="21"/>
      <c r="F39" s="21"/>
      <c r="G39" s="5"/>
      <c r="H39" s="21"/>
      <c r="I39" s="21"/>
    </row>
    <row r="40" spans="1:10" x14ac:dyDescent="0.3">
      <c r="A40" s="18" t="s">
        <v>64</v>
      </c>
      <c r="B40" s="19" t="s">
        <v>13</v>
      </c>
      <c r="C40" s="19" t="s">
        <v>14</v>
      </c>
      <c r="D40" s="20" t="s">
        <v>65</v>
      </c>
      <c r="E40" s="21"/>
      <c r="F40" s="22">
        <v>1</v>
      </c>
      <c r="G40" s="6"/>
      <c r="H40" s="31">
        <f>ROUND(F40*G40,2)</f>
        <v>0</v>
      </c>
      <c r="I40" s="31">
        <v>9021.9</v>
      </c>
    </row>
    <row r="41" spans="1:10" ht="71.400000000000006" x14ac:dyDescent="0.3">
      <c r="A41" s="21"/>
      <c r="B41" s="21"/>
      <c r="C41" s="21"/>
      <c r="D41" s="20" t="s">
        <v>66</v>
      </c>
      <c r="E41" s="21"/>
      <c r="F41" s="21"/>
      <c r="G41" s="5"/>
      <c r="H41" s="21"/>
      <c r="I41" s="21"/>
    </row>
    <row r="42" spans="1:10" x14ac:dyDescent="0.3">
      <c r="A42" s="18" t="s">
        <v>67</v>
      </c>
      <c r="B42" s="19" t="s">
        <v>13</v>
      </c>
      <c r="C42" s="19" t="s">
        <v>14</v>
      </c>
      <c r="D42" s="20" t="s">
        <v>68</v>
      </c>
      <c r="E42" s="21"/>
      <c r="F42" s="22">
        <v>1</v>
      </c>
      <c r="G42" s="6"/>
      <c r="H42" s="31">
        <f>ROUND(F42*G42,2)</f>
        <v>0</v>
      </c>
      <c r="I42" s="31">
        <v>15141.9</v>
      </c>
    </row>
    <row r="43" spans="1:10" ht="132.6" x14ac:dyDescent="0.3">
      <c r="A43" s="21"/>
      <c r="B43" s="21"/>
      <c r="C43" s="21"/>
      <c r="D43" s="20" t="s">
        <v>69</v>
      </c>
      <c r="E43" s="21"/>
      <c r="F43" s="21"/>
      <c r="G43" s="5"/>
      <c r="H43" s="21"/>
      <c r="I43" s="21"/>
    </row>
    <row r="44" spans="1:10" x14ac:dyDescent="0.3">
      <c r="A44" s="18" t="s">
        <v>70</v>
      </c>
      <c r="B44" s="19" t="s">
        <v>13</v>
      </c>
      <c r="C44" s="19" t="s">
        <v>14</v>
      </c>
      <c r="D44" s="20" t="s">
        <v>71</v>
      </c>
      <c r="E44" s="21"/>
      <c r="F44" s="22">
        <v>1</v>
      </c>
      <c r="G44" s="6"/>
      <c r="H44" s="31">
        <f>ROUND(F44*G44,2)</f>
        <v>0</v>
      </c>
      <c r="I44" s="31">
        <v>9021.9</v>
      </c>
    </row>
    <row r="45" spans="1:10" ht="306" x14ac:dyDescent="0.3">
      <c r="A45" s="21"/>
      <c r="B45" s="21"/>
      <c r="C45" s="21"/>
      <c r="D45" s="20" t="s">
        <v>72</v>
      </c>
      <c r="E45" s="21"/>
      <c r="F45" s="21"/>
      <c r="G45" s="5"/>
      <c r="H45" s="21"/>
      <c r="I45" s="21"/>
    </row>
    <row r="46" spans="1:10" x14ac:dyDescent="0.3">
      <c r="A46" s="18" t="s">
        <v>73</v>
      </c>
      <c r="B46" s="19" t="s">
        <v>13</v>
      </c>
      <c r="C46" s="19" t="s">
        <v>14</v>
      </c>
      <c r="D46" s="20" t="s">
        <v>74</v>
      </c>
      <c r="E46" s="21"/>
      <c r="F46" s="22">
        <v>1</v>
      </c>
      <c r="G46" s="6"/>
      <c r="H46" s="31">
        <f>ROUND(F46*G46,2)</f>
        <v>0</v>
      </c>
      <c r="I46" s="31">
        <v>9021.9</v>
      </c>
    </row>
    <row r="47" spans="1:10" ht="346.8" x14ac:dyDescent="0.3">
      <c r="A47" s="21"/>
      <c r="B47" s="21"/>
      <c r="C47" s="21"/>
      <c r="D47" s="20" t="s">
        <v>75</v>
      </c>
      <c r="E47" s="21"/>
      <c r="F47" s="21"/>
      <c r="G47" s="5"/>
      <c r="H47" s="21"/>
      <c r="I47" s="21"/>
    </row>
    <row r="48" spans="1:10" x14ac:dyDescent="0.3">
      <c r="A48" s="18" t="s">
        <v>76</v>
      </c>
      <c r="B48" s="19" t="s">
        <v>13</v>
      </c>
      <c r="C48" s="19" t="s">
        <v>14</v>
      </c>
      <c r="D48" s="20" t="s">
        <v>77</v>
      </c>
      <c r="E48" s="21"/>
      <c r="F48" s="22">
        <v>1</v>
      </c>
      <c r="G48" s="6"/>
      <c r="H48" s="31">
        <f>ROUND(F48*G48,2)</f>
        <v>0</v>
      </c>
      <c r="I48" s="31">
        <v>9021.9</v>
      </c>
    </row>
    <row r="49" spans="1:9" ht="408" x14ac:dyDescent="0.3">
      <c r="A49" s="21"/>
      <c r="B49" s="21"/>
      <c r="C49" s="21"/>
      <c r="D49" s="20" t="s">
        <v>78</v>
      </c>
      <c r="E49" s="21"/>
      <c r="F49" s="21"/>
      <c r="G49" s="5"/>
      <c r="H49" s="21"/>
      <c r="I49" s="21"/>
    </row>
    <row r="50" spans="1:9" x14ac:dyDescent="0.3">
      <c r="A50" s="18" t="s">
        <v>79</v>
      </c>
      <c r="B50" s="19" t="s">
        <v>13</v>
      </c>
      <c r="C50" s="19" t="s">
        <v>14</v>
      </c>
      <c r="D50" s="20" t="s">
        <v>80</v>
      </c>
      <c r="E50" s="21"/>
      <c r="F50" s="22">
        <v>1</v>
      </c>
      <c r="G50" s="6"/>
      <c r="H50" s="31">
        <f>ROUND(F50*G50,2)</f>
        <v>0</v>
      </c>
      <c r="I50" s="31">
        <v>15300</v>
      </c>
    </row>
    <row r="51" spans="1:9" ht="81.599999999999994" x14ac:dyDescent="0.3">
      <c r="A51" s="21"/>
      <c r="B51" s="21"/>
      <c r="C51" s="21"/>
      <c r="D51" s="20" t="s">
        <v>81</v>
      </c>
      <c r="E51" s="21"/>
      <c r="F51" s="21"/>
      <c r="G51" s="5"/>
      <c r="H51" s="21"/>
      <c r="I51" s="21"/>
    </row>
    <row r="52" spans="1:9" x14ac:dyDescent="0.3">
      <c r="A52" s="18" t="s">
        <v>82</v>
      </c>
      <c r="B52" s="19" t="s">
        <v>13</v>
      </c>
      <c r="C52" s="19" t="s">
        <v>14</v>
      </c>
      <c r="D52" s="20" t="s">
        <v>83</v>
      </c>
      <c r="E52" s="21"/>
      <c r="F52" s="22">
        <v>1</v>
      </c>
      <c r="G52" s="6"/>
      <c r="H52" s="31">
        <f>ROUND(F52*G52,2)</f>
        <v>0</v>
      </c>
      <c r="I52" s="31">
        <v>9021.9</v>
      </c>
    </row>
    <row r="53" spans="1:9" ht="91.8" x14ac:dyDescent="0.3">
      <c r="A53" s="21"/>
      <c r="B53" s="21"/>
      <c r="C53" s="21"/>
      <c r="D53" s="20" t="s">
        <v>84</v>
      </c>
      <c r="E53" s="21"/>
      <c r="F53" s="21"/>
      <c r="G53" s="5"/>
      <c r="H53" s="21"/>
      <c r="I53" s="21"/>
    </row>
    <row r="54" spans="1:9" x14ac:dyDescent="0.3">
      <c r="A54" s="18" t="s">
        <v>85</v>
      </c>
      <c r="B54" s="19" t="s">
        <v>13</v>
      </c>
      <c r="C54" s="19" t="s">
        <v>14</v>
      </c>
      <c r="D54" s="20" t="s">
        <v>86</v>
      </c>
      <c r="E54" s="21"/>
      <c r="F54" s="22">
        <v>1</v>
      </c>
      <c r="G54" s="6"/>
      <c r="H54" s="31">
        <f>ROUND(F54*G54,2)</f>
        <v>0</v>
      </c>
      <c r="I54" s="31">
        <v>9021.9</v>
      </c>
    </row>
    <row r="55" spans="1:9" ht="397.8" x14ac:dyDescent="0.3">
      <c r="A55" s="21"/>
      <c r="B55" s="21"/>
      <c r="C55" s="21"/>
      <c r="D55" s="20" t="s">
        <v>87</v>
      </c>
      <c r="E55" s="21"/>
      <c r="F55" s="21"/>
      <c r="G55" s="5"/>
      <c r="H55" s="21"/>
      <c r="I55" s="21"/>
    </row>
    <row r="56" spans="1:9" x14ac:dyDescent="0.3">
      <c r="A56" s="18" t="s">
        <v>88</v>
      </c>
      <c r="B56" s="19" t="s">
        <v>13</v>
      </c>
      <c r="C56" s="19" t="s">
        <v>14</v>
      </c>
      <c r="D56" s="20" t="s">
        <v>89</v>
      </c>
      <c r="E56" s="21"/>
      <c r="F56" s="22">
        <v>1</v>
      </c>
      <c r="G56" s="6"/>
      <c r="H56" s="31">
        <f>ROUND(F56*G56,2)</f>
        <v>0</v>
      </c>
      <c r="I56" s="31">
        <v>9021.9</v>
      </c>
    </row>
    <row r="57" spans="1:9" ht="183.6" x14ac:dyDescent="0.3">
      <c r="A57" s="21"/>
      <c r="B57" s="21"/>
      <c r="C57" s="21"/>
      <c r="D57" s="20" t="s">
        <v>90</v>
      </c>
      <c r="E57" s="21"/>
      <c r="F57" s="21"/>
      <c r="G57" s="5"/>
      <c r="H57" s="21"/>
      <c r="I57" s="21"/>
    </row>
    <row r="58" spans="1:9" x14ac:dyDescent="0.3">
      <c r="A58" s="18" t="s">
        <v>91</v>
      </c>
      <c r="B58" s="19" t="s">
        <v>13</v>
      </c>
      <c r="C58" s="19" t="s">
        <v>14</v>
      </c>
      <c r="D58" s="20" t="s">
        <v>92</v>
      </c>
      <c r="E58" s="21"/>
      <c r="F58" s="22">
        <v>1</v>
      </c>
      <c r="G58" s="6"/>
      <c r="H58" s="31">
        <f>ROUND(F58*G58,2)</f>
        <v>0</v>
      </c>
      <c r="I58" s="31">
        <v>9021.9</v>
      </c>
    </row>
    <row r="59" spans="1:9" x14ac:dyDescent="0.3">
      <c r="A59" s="21"/>
      <c r="B59" s="21"/>
      <c r="C59" s="21"/>
      <c r="D59" s="20" t="s">
        <v>93</v>
      </c>
      <c r="E59" s="21"/>
      <c r="F59" s="21"/>
      <c r="G59" s="5"/>
      <c r="H59" s="21"/>
      <c r="I59" s="21"/>
    </row>
    <row r="60" spans="1:9" x14ac:dyDescent="0.3">
      <c r="A60" s="18" t="s">
        <v>94</v>
      </c>
      <c r="B60" s="19" t="s">
        <v>13</v>
      </c>
      <c r="C60" s="19" t="s">
        <v>14</v>
      </c>
      <c r="D60" s="20" t="s">
        <v>95</v>
      </c>
      <c r="E60" s="21"/>
      <c r="F60" s="22">
        <v>1</v>
      </c>
      <c r="G60" s="6"/>
      <c r="H60" s="31">
        <f>ROUND(F60*G60,2)</f>
        <v>0</v>
      </c>
      <c r="I60" s="31">
        <v>9021.9</v>
      </c>
    </row>
    <row r="61" spans="1:9" ht="91.8" x14ac:dyDescent="0.3">
      <c r="A61" s="21"/>
      <c r="B61" s="21"/>
      <c r="C61" s="21"/>
      <c r="D61" s="20" t="s">
        <v>96</v>
      </c>
      <c r="E61" s="21"/>
      <c r="F61" s="21"/>
      <c r="G61" s="5"/>
      <c r="H61" s="21"/>
      <c r="I61" s="21"/>
    </row>
    <row r="62" spans="1:9" x14ac:dyDescent="0.3">
      <c r="A62" s="18" t="s">
        <v>97</v>
      </c>
      <c r="B62" s="19" t="s">
        <v>13</v>
      </c>
      <c r="C62" s="19" t="s">
        <v>14</v>
      </c>
      <c r="D62" s="20" t="s">
        <v>98</v>
      </c>
      <c r="E62" s="21"/>
      <c r="F62" s="22">
        <v>1</v>
      </c>
      <c r="G62" s="6"/>
      <c r="H62" s="31">
        <f>ROUND(F62*G62,2)</f>
        <v>0</v>
      </c>
      <c r="I62" s="31">
        <v>9021.9</v>
      </c>
    </row>
    <row r="63" spans="1:9" ht="91.8" x14ac:dyDescent="0.3">
      <c r="A63" s="21"/>
      <c r="B63" s="21"/>
      <c r="C63" s="21"/>
      <c r="D63" s="20" t="s">
        <v>99</v>
      </c>
      <c r="E63" s="21"/>
      <c r="F63" s="21"/>
      <c r="G63" s="5"/>
      <c r="H63" s="21"/>
      <c r="I63" s="21"/>
    </row>
    <row r="64" spans="1:9" x14ac:dyDescent="0.3">
      <c r="A64" s="18" t="s">
        <v>100</v>
      </c>
      <c r="B64" s="19" t="s">
        <v>13</v>
      </c>
      <c r="C64" s="19" t="s">
        <v>14</v>
      </c>
      <c r="D64" s="20" t="s">
        <v>101</v>
      </c>
      <c r="E64" s="21"/>
      <c r="F64" s="22">
        <v>1</v>
      </c>
      <c r="G64" s="6"/>
      <c r="H64" s="31">
        <f>ROUND(F64*G64,2)</f>
        <v>0</v>
      </c>
      <c r="I64" s="31">
        <v>11061.9</v>
      </c>
    </row>
    <row r="65" spans="1:10" ht="61.2" x14ac:dyDescent="0.3">
      <c r="A65" s="21"/>
      <c r="B65" s="21"/>
      <c r="C65" s="21"/>
      <c r="D65" s="20" t="s">
        <v>102</v>
      </c>
      <c r="E65" s="21"/>
      <c r="F65" s="21"/>
      <c r="G65" s="5"/>
      <c r="H65" s="21"/>
      <c r="I65" s="21"/>
    </row>
    <row r="66" spans="1:10" x14ac:dyDescent="0.3">
      <c r="A66" s="18" t="s">
        <v>103</v>
      </c>
      <c r="B66" s="19" t="s">
        <v>13</v>
      </c>
      <c r="C66" s="19" t="s">
        <v>14</v>
      </c>
      <c r="D66" s="20" t="s">
        <v>104</v>
      </c>
      <c r="E66" s="21"/>
      <c r="F66" s="22">
        <v>1</v>
      </c>
      <c r="G66" s="6"/>
      <c r="H66" s="31">
        <f>ROUND(F66*G66,2)</f>
        <v>0</v>
      </c>
      <c r="I66" s="31">
        <v>3060</v>
      </c>
    </row>
    <row r="67" spans="1:10" ht="102" x14ac:dyDescent="0.3">
      <c r="A67" s="21"/>
      <c r="B67" s="21"/>
      <c r="C67" s="21"/>
      <c r="D67" s="20" t="s">
        <v>105</v>
      </c>
      <c r="E67" s="21"/>
      <c r="F67" s="21"/>
      <c r="G67" s="5"/>
      <c r="H67" s="21"/>
      <c r="I67" s="21"/>
    </row>
    <row r="68" spans="1:10" x14ac:dyDescent="0.3">
      <c r="A68" s="21"/>
      <c r="B68" s="21"/>
      <c r="C68" s="21"/>
      <c r="D68" s="23"/>
      <c r="E68" s="24" t="s">
        <v>106</v>
      </c>
      <c r="F68" s="25">
        <v>1</v>
      </c>
      <c r="G68" s="7">
        <f>H36+H38+H40+H42+H44+H46+H48+H50+H52+H54+H56+H58+H60+H62+H64+H66</f>
        <v>0</v>
      </c>
      <c r="H68" s="32">
        <f>ROUND(F68*G68,2)</f>
        <v>0</v>
      </c>
      <c r="I68" s="32"/>
    </row>
    <row r="69" spans="1:10" ht="1.05" customHeight="1" x14ac:dyDescent="0.3">
      <c r="A69" s="26"/>
      <c r="B69" s="26"/>
      <c r="C69" s="26"/>
      <c r="D69" s="27"/>
      <c r="E69" s="26"/>
      <c r="F69" s="26"/>
      <c r="G69" s="8"/>
      <c r="H69" s="26"/>
      <c r="I69" s="26"/>
    </row>
    <row r="70" spans="1:10" x14ac:dyDescent="0.3">
      <c r="A70" s="14" t="s">
        <v>107</v>
      </c>
      <c r="B70" s="14" t="s">
        <v>9</v>
      </c>
      <c r="C70" s="14" t="s">
        <v>10</v>
      </c>
      <c r="D70" s="15" t="s">
        <v>108</v>
      </c>
      <c r="E70" s="16"/>
      <c r="F70" s="17">
        <f>F115</f>
        <v>1</v>
      </c>
      <c r="G70" s="4">
        <f>G115</f>
        <v>0</v>
      </c>
      <c r="H70" s="30">
        <f>H115</f>
        <v>0</v>
      </c>
      <c r="I70" s="30">
        <v>328146.90999999997</v>
      </c>
      <c r="J70" s="33"/>
    </row>
    <row r="71" spans="1:10" x14ac:dyDescent="0.3">
      <c r="A71" s="18" t="s">
        <v>109</v>
      </c>
      <c r="B71" s="19" t="s">
        <v>13</v>
      </c>
      <c r="C71" s="19" t="s">
        <v>14</v>
      </c>
      <c r="D71" s="20" t="s">
        <v>110</v>
      </c>
      <c r="E71" s="21"/>
      <c r="F71" s="22">
        <v>1</v>
      </c>
      <c r="G71" s="6"/>
      <c r="H71" s="31">
        <f>ROUND(F71*G71,2)</f>
        <v>0</v>
      </c>
      <c r="I71" s="31">
        <v>120690.88</v>
      </c>
    </row>
    <row r="72" spans="1:10" ht="306" x14ac:dyDescent="0.3">
      <c r="A72" s="21"/>
      <c r="B72" s="21"/>
      <c r="C72" s="21"/>
      <c r="D72" s="20" t="s">
        <v>111</v>
      </c>
      <c r="E72" s="21"/>
      <c r="F72" s="21"/>
      <c r="G72" s="5"/>
      <c r="H72" s="21"/>
      <c r="I72" s="21"/>
    </row>
    <row r="73" spans="1:10" x14ac:dyDescent="0.3">
      <c r="A73" s="18" t="s">
        <v>112</v>
      </c>
      <c r="B73" s="19" t="s">
        <v>13</v>
      </c>
      <c r="C73" s="19" t="s">
        <v>14</v>
      </c>
      <c r="D73" s="20" t="s">
        <v>113</v>
      </c>
      <c r="E73" s="21"/>
      <c r="F73" s="22">
        <v>1</v>
      </c>
      <c r="G73" s="6"/>
      <c r="H73" s="31">
        <f>ROUND(F73*G73,2)</f>
        <v>0</v>
      </c>
      <c r="I73" s="31">
        <v>46250.879999999997</v>
      </c>
    </row>
    <row r="74" spans="1:10" ht="81.599999999999994" x14ac:dyDescent="0.3">
      <c r="A74" s="21"/>
      <c r="B74" s="21"/>
      <c r="C74" s="21"/>
      <c r="D74" s="20" t="s">
        <v>114</v>
      </c>
      <c r="E74" s="21"/>
      <c r="F74" s="21"/>
      <c r="G74" s="5"/>
      <c r="H74" s="21"/>
      <c r="I74" s="21"/>
    </row>
    <row r="75" spans="1:10" x14ac:dyDescent="0.3">
      <c r="A75" s="18" t="s">
        <v>115</v>
      </c>
      <c r="B75" s="19" t="s">
        <v>13</v>
      </c>
      <c r="C75" s="19" t="s">
        <v>14</v>
      </c>
      <c r="D75" s="20" t="s">
        <v>116</v>
      </c>
      <c r="E75" s="21"/>
      <c r="F75" s="22">
        <v>1</v>
      </c>
      <c r="G75" s="6"/>
      <c r="H75" s="31">
        <f>ROUND(F75*G75,2)</f>
        <v>0</v>
      </c>
      <c r="I75" s="31">
        <v>1881.15</v>
      </c>
    </row>
    <row r="76" spans="1:10" ht="51" x14ac:dyDescent="0.3">
      <c r="A76" s="21"/>
      <c r="B76" s="21"/>
      <c r="C76" s="21"/>
      <c r="D76" s="20" t="s">
        <v>117</v>
      </c>
      <c r="E76" s="21"/>
      <c r="F76" s="21"/>
      <c r="G76" s="5"/>
      <c r="H76" s="21"/>
      <c r="I76" s="21"/>
    </row>
    <row r="77" spans="1:10" x14ac:dyDescent="0.3">
      <c r="A77" s="18" t="s">
        <v>118</v>
      </c>
      <c r="B77" s="19" t="s">
        <v>13</v>
      </c>
      <c r="C77" s="19" t="s">
        <v>14</v>
      </c>
      <c r="D77" s="20" t="s">
        <v>119</v>
      </c>
      <c r="E77" s="21"/>
      <c r="F77" s="22">
        <v>1</v>
      </c>
      <c r="G77" s="6"/>
      <c r="H77" s="31">
        <f>ROUND(F77*G77,2)</f>
        <v>0</v>
      </c>
      <c r="I77" s="31">
        <v>11220</v>
      </c>
    </row>
    <row r="78" spans="1:10" ht="71.400000000000006" x14ac:dyDescent="0.3">
      <c r="A78" s="21"/>
      <c r="B78" s="21"/>
      <c r="C78" s="21"/>
      <c r="D78" s="20" t="s">
        <v>120</v>
      </c>
      <c r="E78" s="21"/>
      <c r="F78" s="21"/>
      <c r="G78" s="5"/>
      <c r="H78" s="21"/>
      <c r="I78" s="21"/>
    </row>
    <row r="79" spans="1:10" x14ac:dyDescent="0.3">
      <c r="A79" s="18" t="s">
        <v>121</v>
      </c>
      <c r="B79" s="19" t="s">
        <v>13</v>
      </c>
      <c r="C79" s="19" t="s">
        <v>14</v>
      </c>
      <c r="D79" s="20" t="s">
        <v>122</v>
      </c>
      <c r="E79" s="21"/>
      <c r="F79" s="22">
        <v>1</v>
      </c>
      <c r="G79" s="6"/>
      <c r="H79" s="31">
        <f>ROUND(F79*G79,2)</f>
        <v>0</v>
      </c>
      <c r="I79" s="31">
        <v>14586</v>
      </c>
    </row>
    <row r="80" spans="1:10" ht="61.2" x14ac:dyDescent="0.3">
      <c r="A80" s="21"/>
      <c r="B80" s="21"/>
      <c r="C80" s="21"/>
      <c r="D80" s="20" t="s">
        <v>123</v>
      </c>
      <c r="E80" s="21"/>
      <c r="F80" s="21"/>
      <c r="G80" s="5"/>
      <c r="H80" s="21"/>
      <c r="I80" s="21"/>
    </row>
    <row r="81" spans="1:9" x14ac:dyDescent="0.3">
      <c r="A81" s="18" t="s">
        <v>124</v>
      </c>
      <c r="B81" s="19" t="s">
        <v>13</v>
      </c>
      <c r="C81" s="19" t="s">
        <v>14</v>
      </c>
      <c r="D81" s="20" t="s">
        <v>125</v>
      </c>
      <c r="E81" s="21"/>
      <c r="F81" s="22">
        <v>1</v>
      </c>
      <c r="G81" s="6"/>
      <c r="H81" s="31">
        <f>ROUND(F81*G81,2)</f>
        <v>0</v>
      </c>
      <c r="I81" s="31">
        <v>6426</v>
      </c>
    </row>
    <row r="82" spans="1:9" ht="40.799999999999997" x14ac:dyDescent="0.3">
      <c r="A82" s="21"/>
      <c r="B82" s="21"/>
      <c r="C82" s="21"/>
      <c r="D82" s="20" t="s">
        <v>126</v>
      </c>
      <c r="E82" s="21"/>
      <c r="F82" s="21"/>
      <c r="G82" s="5"/>
      <c r="H82" s="21"/>
      <c r="I82" s="21"/>
    </row>
    <row r="83" spans="1:9" x14ac:dyDescent="0.3">
      <c r="A83" s="18" t="s">
        <v>127</v>
      </c>
      <c r="B83" s="19" t="s">
        <v>13</v>
      </c>
      <c r="C83" s="19" t="s">
        <v>14</v>
      </c>
      <c r="D83" s="20" t="s">
        <v>128</v>
      </c>
      <c r="E83" s="21"/>
      <c r="F83" s="22">
        <v>1</v>
      </c>
      <c r="G83" s="6"/>
      <c r="H83" s="31">
        <f>ROUND(F83*G83,2)</f>
        <v>0</v>
      </c>
      <c r="I83" s="31">
        <v>6426</v>
      </c>
    </row>
    <row r="84" spans="1:9" ht="40.799999999999997" x14ac:dyDescent="0.3">
      <c r="A84" s="21"/>
      <c r="B84" s="21"/>
      <c r="C84" s="21"/>
      <c r="D84" s="20" t="s">
        <v>129</v>
      </c>
      <c r="E84" s="21"/>
      <c r="F84" s="21"/>
      <c r="G84" s="5"/>
      <c r="H84" s="21"/>
      <c r="I84" s="21"/>
    </row>
    <row r="85" spans="1:9" x14ac:dyDescent="0.3">
      <c r="A85" s="18" t="s">
        <v>130</v>
      </c>
      <c r="B85" s="19" t="s">
        <v>13</v>
      </c>
      <c r="C85" s="19" t="s">
        <v>14</v>
      </c>
      <c r="D85" s="20" t="s">
        <v>131</v>
      </c>
      <c r="E85" s="21"/>
      <c r="F85" s="22">
        <v>1</v>
      </c>
      <c r="G85" s="6"/>
      <c r="H85" s="31">
        <f>ROUND(F85*G85,2)</f>
        <v>0</v>
      </c>
      <c r="I85" s="31">
        <v>6426</v>
      </c>
    </row>
    <row r="86" spans="1:9" ht="40.799999999999997" x14ac:dyDescent="0.3">
      <c r="A86" s="21"/>
      <c r="B86" s="21"/>
      <c r="C86" s="21"/>
      <c r="D86" s="20" t="s">
        <v>132</v>
      </c>
      <c r="E86" s="21"/>
      <c r="F86" s="21"/>
      <c r="G86" s="5"/>
      <c r="H86" s="21"/>
      <c r="I86" s="21"/>
    </row>
    <row r="87" spans="1:9" x14ac:dyDescent="0.3">
      <c r="A87" s="18" t="s">
        <v>133</v>
      </c>
      <c r="B87" s="19" t="s">
        <v>13</v>
      </c>
      <c r="C87" s="19" t="s">
        <v>14</v>
      </c>
      <c r="D87" s="20" t="s">
        <v>134</v>
      </c>
      <c r="E87" s="21"/>
      <c r="F87" s="22">
        <v>1</v>
      </c>
      <c r="G87" s="6"/>
      <c r="H87" s="31">
        <f>ROUND(F87*G87,2)</f>
        <v>0</v>
      </c>
      <c r="I87" s="31">
        <v>14280</v>
      </c>
    </row>
    <row r="88" spans="1:9" ht="30.6" x14ac:dyDescent="0.3">
      <c r="A88" s="21"/>
      <c r="B88" s="21"/>
      <c r="C88" s="21"/>
      <c r="D88" s="20" t="s">
        <v>135</v>
      </c>
      <c r="E88" s="21"/>
      <c r="F88" s="21"/>
      <c r="G88" s="5"/>
      <c r="H88" s="21"/>
      <c r="I88" s="21"/>
    </row>
    <row r="89" spans="1:9" x14ac:dyDescent="0.3">
      <c r="A89" s="18" t="s">
        <v>136</v>
      </c>
      <c r="B89" s="19" t="s">
        <v>13</v>
      </c>
      <c r="C89" s="19" t="s">
        <v>14</v>
      </c>
      <c r="D89" s="20" t="s">
        <v>137</v>
      </c>
      <c r="E89" s="21"/>
      <c r="F89" s="22">
        <v>1</v>
      </c>
      <c r="G89" s="6"/>
      <c r="H89" s="31">
        <f>ROUND(F89*G89,2)</f>
        <v>0</v>
      </c>
      <c r="I89" s="31">
        <v>6426</v>
      </c>
    </row>
    <row r="90" spans="1:9" ht="132.6" x14ac:dyDescent="0.3">
      <c r="A90" s="21"/>
      <c r="B90" s="21"/>
      <c r="C90" s="21"/>
      <c r="D90" s="20" t="s">
        <v>138</v>
      </c>
      <c r="E90" s="21"/>
      <c r="F90" s="21"/>
      <c r="G90" s="5"/>
      <c r="H90" s="21"/>
      <c r="I90" s="21"/>
    </row>
    <row r="91" spans="1:9" x14ac:dyDescent="0.3">
      <c r="A91" s="18" t="s">
        <v>139</v>
      </c>
      <c r="B91" s="19" t="s">
        <v>13</v>
      </c>
      <c r="C91" s="19" t="s">
        <v>14</v>
      </c>
      <c r="D91" s="20" t="s">
        <v>140</v>
      </c>
      <c r="E91" s="21"/>
      <c r="F91" s="22">
        <v>1</v>
      </c>
      <c r="G91" s="6"/>
      <c r="H91" s="31">
        <f>ROUND(F91*G91,2)</f>
        <v>0</v>
      </c>
      <c r="I91" s="31">
        <v>6426</v>
      </c>
    </row>
    <row r="92" spans="1:9" ht="40.799999999999997" x14ac:dyDescent="0.3">
      <c r="A92" s="21"/>
      <c r="B92" s="21"/>
      <c r="C92" s="21"/>
      <c r="D92" s="20" t="s">
        <v>141</v>
      </c>
      <c r="E92" s="21"/>
      <c r="F92" s="21"/>
      <c r="G92" s="5"/>
      <c r="H92" s="21"/>
      <c r="I92" s="21"/>
    </row>
    <row r="93" spans="1:9" x14ac:dyDescent="0.3">
      <c r="A93" s="18" t="s">
        <v>142</v>
      </c>
      <c r="B93" s="19" t="s">
        <v>13</v>
      </c>
      <c r="C93" s="19" t="s">
        <v>14</v>
      </c>
      <c r="D93" s="20" t="s">
        <v>143</v>
      </c>
      <c r="E93" s="21"/>
      <c r="F93" s="22">
        <v>1</v>
      </c>
      <c r="G93" s="6"/>
      <c r="H93" s="31">
        <f>ROUND(F93*G93,2)</f>
        <v>0</v>
      </c>
      <c r="I93" s="31">
        <v>6426</v>
      </c>
    </row>
    <row r="94" spans="1:9" ht="40.799999999999997" x14ac:dyDescent="0.3">
      <c r="A94" s="21"/>
      <c r="B94" s="21"/>
      <c r="C94" s="21"/>
      <c r="D94" s="20" t="s">
        <v>144</v>
      </c>
      <c r="E94" s="21"/>
      <c r="F94" s="21"/>
      <c r="G94" s="5"/>
      <c r="H94" s="21"/>
      <c r="I94" s="21"/>
    </row>
    <row r="95" spans="1:9" x14ac:dyDescent="0.3">
      <c r="A95" s="18" t="s">
        <v>145</v>
      </c>
      <c r="B95" s="19" t="s">
        <v>13</v>
      </c>
      <c r="C95" s="19" t="s">
        <v>14</v>
      </c>
      <c r="D95" s="20" t="s">
        <v>146</v>
      </c>
      <c r="E95" s="21"/>
      <c r="F95" s="22">
        <v>1</v>
      </c>
      <c r="G95" s="6"/>
      <c r="H95" s="31">
        <f>ROUND(F95*G95,2)</f>
        <v>0</v>
      </c>
      <c r="I95" s="31">
        <v>6426</v>
      </c>
    </row>
    <row r="96" spans="1:9" ht="51" x14ac:dyDescent="0.3">
      <c r="A96" s="21"/>
      <c r="B96" s="21"/>
      <c r="C96" s="21"/>
      <c r="D96" s="20" t="s">
        <v>147</v>
      </c>
      <c r="E96" s="21"/>
      <c r="F96" s="21"/>
      <c r="G96" s="5"/>
      <c r="H96" s="21"/>
      <c r="I96" s="21"/>
    </row>
    <row r="97" spans="1:9" x14ac:dyDescent="0.3">
      <c r="A97" s="18" t="s">
        <v>148</v>
      </c>
      <c r="B97" s="19" t="s">
        <v>13</v>
      </c>
      <c r="C97" s="19" t="s">
        <v>14</v>
      </c>
      <c r="D97" s="20" t="s">
        <v>149</v>
      </c>
      <c r="E97" s="21"/>
      <c r="F97" s="22">
        <v>1</v>
      </c>
      <c r="G97" s="6"/>
      <c r="H97" s="31">
        <f>ROUND(F97*G97,2)</f>
        <v>0</v>
      </c>
      <c r="I97" s="31">
        <v>14586</v>
      </c>
    </row>
    <row r="98" spans="1:9" ht="61.2" x14ac:dyDescent="0.3">
      <c r="A98" s="21"/>
      <c r="B98" s="21"/>
      <c r="C98" s="21"/>
      <c r="D98" s="20" t="s">
        <v>150</v>
      </c>
      <c r="E98" s="21"/>
      <c r="F98" s="21"/>
      <c r="G98" s="5"/>
      <c r="H98" s="21"/>
      <c r="I98" s="21"/>
    </row>
    <row r="99" spans="1:9" x14ac:dyDescent="0.3">
      <c r="A99" s="18" t="s">
        <v>151</v>
      </c>
      <c r="B99" s="19" t="s">
        <v>13</v>
      </c>
      <c r="C99" s="19" t="s">
        <v>14</v>
      </c>
      <c r="D99" s="20" t="s">
        <v>152</v>
      </c>
      <c r="E99" s="21"/>
      <c r="F99" s="22">
        <v>1</v>
      </c>
      <c r="G99" s="6"/>
      <c r="H99" s="31">
        <f>ROUND(F99*G99,2)</f>
        <v>0</v>
      </c>
      <c r="I99" s="31">
        <v>6426</v>
      </c>
    </row>
    <row r="100" spans="1:9" ht="40.799999999999997" x14ac:dyDescent="0.3">
      <c r="A100" s="21"/>
      <c r="B100" s="21"/>
      <c r="C100" s="21"/>
      <c r="D100" s="20" t="s">
        <v>153</v>
      </c>
      <c r="E100" s="21"/>
      <c r="F100" s="21"/>
      <c r="G100" s="5"/>
      <c r="H100" s="21"/>
      <c r="I100" s="21"/>
    </row>
    <row r="101" spans="1:9" x14ac:dyDescent="0.3">
      <c r="A101" s="18" t="s">
        <v>154</v>
      </c>
      <c r="B101" s="19" t="s">
        <v>13</v>
      </c>
      <c r="C101" s="19" t="s">
        <v>14</v>
      </c>
      <c r="D101" s="20" t="s">
        <v>155</v>
      </c>
      <c r="E101" s="21"/>
      <c r="F101" s="22">
        <v>1</v>
      </c>
      <c r="G101" s="6"/>
      <c r="H101" s="31">
        <f>ROUND(F101*G101,2)</f>
        <v>0</v>
      </c>
      <c r="I101" s="31">
        <v>6426</v>
      </c>
    </row>
    <row r="102" spans="1:9" ht="51" x14ac:dyDescent="0.3">
      <c r="A102" s="21"/>
      <c r="B102" s="21"/>
      <c r="C102" s="21"/>
      <c r="D102" s="20" t="s">
        <v>156</v>
      </c>
      <c r="E102" s="21"/>
      <c r="F102" s="21"/>
      <c r="G102" s="5"/>
      <c r="H102" s="21"/>
      <c r="I102" s="21"/>
    </row>
    <row r="103" spans="1:9" x14ac:dyDescent="0.3">
      <c r="A103" s="18" t="s">
        <v>157</v>
      </c>
      <c r="B103" s="19" t="s">
        <v>13</v>
      </c>
      <c r="C103" s="19" t="s">
        <v>14</v>
      </c>
      <c r="D103" s="20" t="s">
        <v>158</v>
      </c>
      <c r="E103" s="21"/>
      <c r="F103" s="22">
        <v>1</v>
      </c>
      <c r="G103" s="6"/>
      <c r="H103" s="31">
        <f>ROUND(F103*G103,2)</f>
        <v>0</v>
      </c>
      <c r="I103" s="31">
        <v>6426</v>
      </c>
    </row>
    <row r="104" spans="1:9" ht="40.799999999999997" x14ac:dyDescent="0.3">
      <c r="A104" s="21"/>
      <c r="B104" s="21"/>
      <c r="C104" s="21"/>
      <c r="D104" s="20" t="s">
        <v>159</v>
      </c>
      <c r="E104" s="21"/>
      <c r="F104" s="21"/>
      <c r="G104" s="5"/>
      <c r="H104" s="21"/>
      <c r="I104" s="21"/>
    </row>
    <row r="105" spans="1:9" x14ac:dyDescent="0.3">
      <c r="A105" s="18" t="s">
        <v>160</v>
      </c>
      <c r="B105" s="19" t="s">
        <v>13</v>
      </c>
      <c r="C105" s="19" t="s">
        <v>14</v>
      </c>
      <c r="D105" s="20" t="s">
        <v>161</v>
      </c>
      <c r="E105" s="21"/>
      <c r="F105" s="22">
        <v>1</v>
      </c>
      <c r="G105" s="6"/>
      <c r="H105" s="31">
        <f>ROUND(F105*G105,2)</f>
        <v>0</v>
      </c>
      <c r="I105" s="31">
        <v>14280</v>
      </c>
    </row>
    <row r="106" spans="1:9" ht="20.399999999999999" x14ac:dyDescent="0.3">
      <c r="A106" s="21"/>
      <c r="B106" s="21"/>
      <c r="C106" s="21"/>
      <c r="D106" s="20" t="s">
        <v>162</v>
      </c>
      <c r="E106" s="21"/>
      <c r="F106" s="21"/>
      <c r="G106" s="5"/>
      <c r="H106" s="21"/>
      <c r="I106" s="21"/>
    </row>
    <row r="107" spans="1:9" x14ac:dyDescent="0.3">
      <c r="A107" s="18" t="s">
        <v>163</v>
      </c>
      <c r="B107" s="19" t="s">
        <v>13</v>
      </c>
      <c r="C107" s="19" t="s">
        <v>14</v>
      </c>
      <c r="D107" s="20" t="s">
        <v>164</v>
      </c>
      <c r="E107" s="21"/>
      <c r="F107" s="22">
        <v>1</v>
      </c>
      <c r="G107" s="6"/>
      <c r="H107" s="31">
        <f>ROUND(F107*G107,2)</f>
        <v>0</v>
      </c>
      <c r="I107" s="31">
        <v>6426</v>
      </c>
    </row>
    <row r="108" spans="1:9" ht="30.6" x14ac:dyDescent="0.3">
      <c r="A108" s="21"/>
      <c r="B108" s="21"/>
      <c r="C108" s="21"/>
      <c r="D108" s="20" t="s">
        <v>165</v>
      </c>
      <c r="E108" s="21"/>
      <c r="F108" s="21"/>
      <c r="G108" s="5"/>
      <c r="H108" s="21"/>
      <c r="I108" s="21"/>
    </row>
    <row r="109" spans="1:9" x14ac:dyDescent="0.3">
      <c r="A109" s="18" t="s">
        <v>166</v>
      </c>
      <c r="B109" s="19" t="s">
        <v>13</v>
      </c>
      <c r="C109" s="19" t="s">
        <v>14</v>
      </c>
      <c r="D109" s="20" t="s">
        <v>167</v>
      </c>
      <c r="E109" s="21"/>
      <c r="F109" s="22">
        <v>1</v>
      </c>
      <c r="G109" s="6"/>
      <c r="H109" s="31">
        <f>ROUND(F109*G109,2)</f>
        <v>0</v>
      </c>
      <c r="I109" s="31">
        <v>6426</v>
      </c>
    </row>
    <row r="110" spans="1:9" ht="40.799999999999997" x14ac:dyDescent="0.3">
      <c r="A110" s="21"/>
      <c r="B110" s="21"/>
      <c r="C110" s="21"/>
      <c r="D110" s="20" t="s">
        <v>168</v>
      </c>
      <c r="E110" s="21"/>
      <c r="F110" s="21"/>
      <c r="G110" s="5"/>
      <c r="H110" s="21"/>
      <c r="I110" s="21"/>
    </row>
    <row r="111" spans="1:9" x14ac:dyDescent="0.3">
      <c r="A111" s="18" t="s">
        <v>169</v>
      </c>
      <c r="B111" s="19" t="s">
        <v>13</v>
      </c>
      <c r="C111" s="19" t="s">
        <v>14</v>
      </c>
      <c r="D111" s="20" t="s">
        <v>170</v>
      </c>
      <c r="E111" s="21"/>
      <c r="F111" s="22">
        <v>1</v>
      </c>
      <c r="G111" s="6"/>
      <c r="H111" s="31">
        <f>ROUND(F111*G111,2)</f>
        <v>0</v>
      </c>
      <c r="I111" s="31">
        <v>10200</v>
      </c>
    </row>
    <row r="112" spans="1:9" x14ac:dyDescent="0.3">
      <c r="A112" s="21"/>
      <c r="B112" s="21"/>
      <c r="C112" s="21"/>
      <c r="D112" s="20" t="s">
        <v>171</v>
      </c>
      <c r="E112" s="21"/>
      <c r="F112" s="21"/>
      <c r="G112" s="5"/>
      <c r="H112" s="21"/>
      <c r="I112" s="21"/>
    </row>
    <row r="113" spans="1:10" x14ac:dyDescent="0.3">
      <c r="A113" s="18" t="s">
        <v>172</v>
      </c>
      <c r="B113" s="19" t="s">
        <v>13</v>
      </c>
      <c r="C113" s="19" t="s">
        <v>14</v>
      </c>
      <c r="D113" s="20" t="s">
        <v>173</v>
      </c>
      <c r="E113" s="21"/>
      <c r="F113" s="22">
        <v>1</v>
      </c>
      <c r="G113" s="6"/>
      <c r="H113" s="31">
        <f>ROUND(F113*G113,2)</f>
        <v>0</v>
      </c>
      <c r="I113" s="31">
        <v>3060</v>
      </c>
    </row>
    <row r="114" spans="1:10" ht="61.2" x14ac:dyDescent="0.3">
      <c r="A114" s="21"/>
      <c r="B114" s="21"/>
      <c r="C114" s="21"/>
      <c r="D114" s="20" t="s">
        <v>174</v>
      </c>
      <c r="E114" s="21"/>
      <c r="F114" s="21"/>
      <c r="G114" s="5"/>
      <c r="H114" s="21"/>
      <c r="I114" s="21"/>
    </row>
    <row r="115" spans="1:10" x14ac:dyDescent="0.3">
      <c r="A115" s="21"/>
      <c r="B115" s="21"/>
      <c r="C115" s="21"/>
      <c r="D115" s="23"/>
      <c r="E115" s="24" t="s">
        <v>175</v>
      </c>
      <c r="F115" s="25">
        <v>1</v>
      </c>
      <c r="G115" s="7">
        <f>H71+H73+H75+H77+H79+H81+H83+H85+H87+H89+H91+H93+H95+H97+H99+H101+H103+H105+H107+H109+H111+H113</f>
        <v>0</v>
      </c>
      <c r="H115" s="32">
        <f>ROUND(F115*G115,2)</f>
        <v>0</v>
      </c>
      <c r="I115" s="32"/>
    </row>
    <row r="116" spans="1:10" ht="1.05" customHeight="1" x14ac:dyDescent="0.3">
      <c r="A116" s="26"/>
      <c r="B116" s="26"/>
      <c r="C116" s="26"/>
      <c r="D116" s="27"/>
      <c r="E116" s="26"/>
      <c r="F116" s="26"/>
      <c r="G116" s="8"/>
      <c r="H116" s="26"/>
      <c r="I116" s="26"/>
    </row>
    <row r="117" spans="1:10" x14ac:dyDescent="0.3">
      <c r="A117" s="14" t="s">
        <v>176</v>
      </c>
      <c r="B117" s="14" t="s">
        <v>9</v>
      </c>
      <c r="C117" s="14" t="s">
        <v>10</v>
      </c>
      <c r="D117" s="15" t="s">
        <v>177</v>
      </c>
      <c r="E117" s="16"/>
      <c r="F117" s="17">
        <f>F124</f>
        <v>1</v>
      </c>
      <c r="G117" s="4">
        <f>G124</f>
        <v>0</v>
      </c>
      <c r="H117" s="30">
        <f>H124</f>
        <v>0</v>
      </c>
      <c r="I117" s="30">
        <v>8849.07</v>
      </c>
      <c r="J117" s="33"/>
    </row>
    <row r="118" spans="1:10" x14ac:dyDescent="0.3">
      <c r="A118" s="18" t="s">
        <v>178</v>
      </c>
      <c r="B118" s="19" t="s">
        <v>13</v>
      </c>
      <c r="C118" s="19" t="s">
        <v>14</v>
      </c>
      <c r="D118" s="20" t="s">
        <v>179</v>
      </c>
      <c r="E118" s="21"/>
      <c r="F118" s="22">
        <v>1</v>
      </c>
      <c r="G118" s="6"/>
      <c r="H118" s="31">
        <f>ROUND(F118*G118,2)</f>
        <v>0</v>
      </c>
      <c r="I118" s="31">
        <v>3584.01</v>
      </c>
    </row>
    <row r="119" spans="1:10" ht="20.399999999999999" x14ac:dyDescent="0.3">
      <c r="A119" s="21"/>
      <c r="B119" s="21"/>
      <c r="C119" s="21"/>
      <c r="D119" s="20" t="s">
        <v>180</v>
      </c>
      <c r="E119" s="21"/>
      <c r="F119" s="21"/>
      <c r="G119" s="5"/>
      <c r="H119" s="21"/>
      <c r="I119" s="21"/>
    </row>
    <row r="120" spans="1:10" x14ac:dyDescent="0.3">
      <c r="A120" s="18" t="s">
        <v>181</v>
      </c>
      <c r="B120" s="19" t="s">
        <v>13</v>
      </c>
      <c r="C120" s="19" t="s">
        <v>14</v>
      </c>
      <c r="D120" s="20" t="s">
        <v>182</v>
      </c>
      <c r="E120" s="21"/>
      <c r="F120" s="22">
        <v>1</v>
      </c>
      <c r="G120" s="6"/>
      <c r="H120" s="31">
        <f>ROUND(F120*G120,2)</f>
        <v>0</v>
      </c>
      <c r="I120" s="31">
        <v>3584.02</v>
      </c>
    </row>
    <row r="121" spans="1:10" x14ac:dyDescent="0.3">
      <c r="A121" s="21"/>
      <c r="B121" s="21"/>
      <c r="C121" s="21"/>
      <c r="D121" s="20" t="s">
        <v>183</v>
      </c>
      <c r="E121" s="21"/>
      <c r="F121" s="21"/>
      <c r="G121" s="5"/>
      <c r="H121" s="21"/>
      <c r="I121" s="21"/>
    </row>
    <row r="122" spans="1:10" x14ac:dyDescent="0.3">
      <c r="A122" s="18" t="s">
        <v>184</v>
      </c>
      <c r="B122" s="19" t="s">
        <v>13</v>
      </c>
      <c r="C122" s="19" t="s">
        <v>14</v>
      </c>
      <c r="D122" s="20" t="s">
        <v>53</v>
      </c>
      <c r="E122" s="21"/>
      <c r="F122" s="22">
        <v>1</v>
      </c>
      <c r="G122" s="6"/>
      <c r="H122" s="31">
        <f>ROUND(F122*G122,2)</f>
        <v>0</v>
      </c>
      <c r="I122" s="31">
        <v>1681.04</v>
      </c>
    </row>
    <row r="123" spans="1:10" x14ac:dyDescent="0.3">
      <c r="A123" s="21"/>
      <c r="B123" s="21"/>
      <c r="C123" s="21"/>
      <c r="D123" s="20" t="s">
        <v>185</v>
      </c>
      <c r="E123" s="21"/>
      <c r="F123" s="21"/>
      <c r="G123" s="5"/>
      <c r="H123" s="21"/>
      <c r="I123" s="21"/>
    </row>
    <row r="124" spans="1:10" x14ac:dyDescent="0.3">
      <c r="A124" s="21"/>
      <c r="B124" s="21"/>
      <c r="C124" s="21"/>
      <c r="D124" s="23"/>
      <c r="E124" s="24" t="s">
        <v>186</v>
      </c>
      <c r="F124" s="25">
        <v>1</v>
      </c>
      <c r="G124" s="7">
        <f>H118+H120+H122</f>
        <v>0</v>
      </c>
      <c r="H124" s="32">
        <f>ROUND(F124*G124,2)</f>
        <v>0</v>
      </c>
      <c r="I124" s="32"/>
    </row>
    <row r="125" spans="1:10" ht="1.05" customHeight="1" x14ac:dyDescent="0.3">
      <c r="A125" s="26"/>
      <c r="B125" s="26"/>
      <c r="C125" s="26"/>
      <c r="D125" s="27"/>
      <c r="E125" s="26"/>
      <c r="F125" s="26"/>
      <c r="G125" s="8"/>
      <c r="H125" s="26"/>
      <c r="I125" s="26"/>
    </row>
    <row r="126" spans="1:10" x14ac:dyDescent="0.3">
      <c r="A126" s="14" t="s">
        <v>187</v>
      </c>
      <c r="B126" s="14" t="s">
        <v>9</v>
      </c>
      <c r="C126" s="14" t="s">
        <v>10</v>
      </c>
      <c r="D126" s="15" t="s">
        <v>188</v>
      </c>
      <c r="E126" s="16"/>
      <c r="F126" s="17">
        <f>F173</f>
        <v>1</v>
      </c>
      <c r="G126" s="4">
        <f>G173</f>
        <v>0</v>
      </c>
      <c r="H126" s="30">
        <f>H173</f>
        <v>0</v>
      </c>
      <c r="I126" s="30">
        <v>1201142.82</v>
      </c>
      <c r="J126" s="33"/>
    </row>
    <row r="127" spans="1:10" x14ac:dyDescent="0.3">
      <c r="A127" s="18" t="s">
        <v>189</v>
      </c>
      <c r="B127" s="19" t="s">
        <v>13</v>
      </c>
      <c r="C127" s="19" t="s">
        <v>14</v>
      </c>
      <c r="D127" s="20" t="s">
        <v>190</v>
      </c>
      <c r="E127" s="21"/>
      <c r="F127" s="22">
        <v>1</v>
      </c>
      <c r="G127" s="6"/>
      <c r="H127" s="31">
        <f>ROUND(F127*G127,2)</f>
        <v>0</v>
      </c>
      <c r="I127" s="31">
        <v>178635.65</v>
      </c>
    </row>
    <row r="128" spans="1:10" ht="306" x14ac:dyDescent="0.3">
      <c r="A128" s="21"/>
      <c r="B128" s="21"/>
      <c r="C128" s="21"/>
      <c r="D128" s="20" t="s">
        <v>321</v>
      </c>
      <c r="E128" s="21"/>
      <c r="F128" s="21"/>
      <c r="G128" s="5"/>
      <c r="H128" s="21"/>
      <c r="I128" s="21"/>
    </row>
    <row r="129" spans="1:9" x14ac:dyDescent="0.3">
      <c r="A129" s="18" t="s">
        <v>191</v>
      </c>
      <c r="B129" s="19" t="s">
        <v>13</v>
      </c>
      <c r="C129" s="19" t="s">
        <v>14</v>
      </c>
      <c r="D129" s="20" t="s">
        <v>192</v>
      </c>
      <c r="E129" s="21"/>
      <c r="F129" s="22">
        <v>1</v>
      </c>
      <c r="G129" s="6"/>
      <c r="H129" s="31">
        <f>ROUND(F129*G129,2)</f>
        <v>0</v>
      </c>
      <c r="I129" s="31">
        <v>306035.55</v>
      </c>
    </row>
    <row r="130" spans="1:9" ht="255" x14ac:dyDescent="0.3">
      <c r="A130" s="21"/>
      <c r="B130" s="21"/>
      <c r="C130" s="21"/>
      <c r="D130" s="20" t="s">
        <v>193</v>
      </c>
      <c r="E130" s="21"/>
      <c r="F130" s="21"/>
      <c r="G130" s="5"/>
      <c r="H130" s="21"/>
      <c r="I130" s="21"/>
    </row>
    <row r="131" spans="1:9" x14ac:dyDescent="0.3">
      <c r="A131" s="18" t="s">
        <v>194</v>
      </c>
      <c r="B131" s="19" t="s">
        <v>13</v>
      </c>
      <c r="C131" s="19" t="s">
        <v>14</v>
      </c>
      <c r="D131" s="20" t="s">
        <v>195</v>
      </c>
      <c r="E131" s="21"/>
      <c r="F131" s="22">
        <v>1</v>
      </c>
      <c r="G131" s="6"/>
      <c r="H131" s="31">
        <f>ROUND(F131*G131,2)</f>
        <v>0</v>
      </c>
      <c r="I131" s="31">
        <v>188374.96</v>
      </c>
    </row>
    <row r="132" spans="1:9" ht="112.2" x14ac:dyDescent="0.3">
      <c r="A132" s="21"/>
      <c r="B132" s="21"/>
      <c r="C132" s="21"/>
      <c r="D132" s="20" t="s">
        <v>196</v>
      </c>
      <c r="E132" s="21"/>
      <c r="F132" s="21"/>
      <c r="G132" s="5"/>
      <c r="H132" s="21"/>
      <c r="I132" s="21"/>
    </row>
    <row r="133" spans="1:9" x14ac:dyDescent="0.3">
      <c r="A133" s="18" t="s">
        <v>197</v>
      </c>
      <c r="B133" s="19" t="s">
        <v>13</v>
      </c>
      <c r="C133" s="19" t="s">
        <v>14</v>
      </c>
      <c r="D133" s="20" t="s">
        <v>198</v>
      </c>
      <c r="E133" s="21"/>
      <c r="F133" s="22">
        <v>1</v>
      </c>
      <c r="G133" s="6"/>
      <c r="H133" s="31">
        <f>ROUND(F133*G133,2)</f>
        <v>0</v>
      </c>
      <c r="I133" s="31">
        <v>372342.66</v>
      </c>
    </row>
    <row r="134" spans="1:9" ht="132.6" x14ac:dyDescent="0.3">
      <c r="A134" s="21"/>
      <c r="B134" s="21"/>
      <c r="C134" s="21"/>
      <c r="D134" s="20" t="s">
        <v>199</v>
      </c>
      <c r="E134" s="21"/>
      <c r="F134" s="21"/>
      <c r="G134" s="5"/>
      <c r="H134" s="21"/>
      <c r="I134" s="21"/>
    </row>
    <row r="135" spans="1:9" x14ac:dyDescent="0.3">
      <c r="A135" s="18" t="s">
        <v>200</v>
      </c>
      <c r="B135" s="19" t="s">
        <v>13</v>
      </c>
      <c r="C135" s="19" t="s">
        <v>14</v>
      </c>
      <c r="D135" s="20" t="s">
        <v>119</v>
      </c>
      <c r="E135" s="21"/>
      <c r="F135" s="22">
        <v>1</v>
      </c>
      <c r="G135" s="6"/>
      <c r="H135" s="31">
        <f>ROUND(F135*G135,2)</f>
        <v>0</v>
      </c>
      <c r="I135" s="31">
        <v>10200</v>
      </c>
    </row>
    <row r="136" spans="1:9" ht="61.2" x14ac:dyDescent="0.3">
      <c r="A136" s="21"/>
      <c r="B136" s="21"/>
      <c r="C136" s="21"/>
      <c r="D136" s="20" t="s">
        <v>201</v>
      </c>
      <c r="E136" s="21"/>
      <c r="F136" s="21"/>
      <c r="G136" s="5"/>
      <c r="H136" s="21"/>
      <c r="I136" s="21"/>
    </row>
    <row r="137" spans="1:9" x14ac:dyDescent="0.3">
      <c r="A137" s="18" t="s">
        <v>202</v>
      </c>
      <c r="B137" s="19" t="s">
        <v>13</v>
      </c>
      <c r="C137" s="19" t="s">
        <v>14</v>
      </c>
      <c r="D137" s="20" t="s">
        <v>122</v>
      </c>
      <c r="E137" s="21"/>
      <c r="F137" s="22">
        <v>1</v>
      </c>
      <c r="G137" s="6"/>
      <c r="H137" s="31">
        <f>ROUND(F137*G137,2)</f>
        <v>0</v>
      </c>
      <c r="I137" s="31">
        <v>14586</v>
      </c>
    </row>
    <row r="138" spans="1:9" ht="61.2" x14ac:dyDescent="0.3">
      <c r="A138" s="21"/>
      <c r="B138" s="21"/>
      <c r="C138" s="21"/>
      <c r="D138" s="20" t="s">
        <v>203</v>
      </c>
      <c r="E138" s="21"/>
      <c r="F138" s="21"/>
      <c r="G138" s="5"/>
      <c r="H138" s="21"/>
      <c r="I138" s="21"/>
    </row>
    <row r="139" spans="1:9" x14ac:dyDescent="0.3">
      <c r="A139" s="18" t="s">
        <v>204</v>
      </c>
      <c r="B139" s="19" t="s">
        <v>13</v>
      </c>
      <c r="C139" s="19" t="s">
        <v>14</v>
      </c>
      <c r="D139" s="20" t="s">
        <v>125</v>
      </c>
      <c r="E139" s="21"/>
      <c r="F139" s="22">
        <v>1</v>
      </c>
      <c r="G139" s="6"/>
      <c r="H139" s="31">
        <f>ROUND(F139*G139,2)</f>
        <v>0</v>
      </c>
      <c r="I139" s="31">
        <v>5406</v>
      </c>
    </row>
    <row r="140" spans="1:9" ht="40.799999999999997" x14ac:dyDescent="0.3">
      <c r="A140" s="21"/>
      <c r="B140" s="21"/>
      <c r="C140" s="21"/>
      <c r="D140" s="20" t="s">
        <v>205</v>
      </c>
      <c r="E140" s="21"/>
      <c r="F140" s="21"/>
      <c r="G140" s="5"/>
      <c r="H140" s="21"/>
      <c r="I140" s="21"/>
    </row>
    <row r="141" spans="1:9" x14ac:dyDescent="0.3">
      <c r="A141" s="18" t="s">
        <v>206</v>
      </c>
      <c r="B141" s="19" t="s">
        <v>13</v>
      </c>
      <c r="C141" s="19" t="s">
        <v>14</v>
      </c>
      <c r="D141" s="20" t="s">
        <v>128</v>
      </c>
      <c r="E141" s="21"/>
      <c r="F141" s="22">
        <v>1</v>
      </c>
      <c r="G141" s="6"/>
      <c r="H141" s="31">
        <f>ROUND(F141*G141,2)</f>
        <v>0</v>
      </c>
      <c r="I141" s="31">
        <v>5406</v>
      </c>
    </row>
    <row r="142" spans="1:9" ht="40.799999999999997" x14ac:dyDescent="0.3">
      <c r="A142" s="21"/>
      <c r="B142" s="21"/>
      <c r="C142" s="21"/>
      <c r="D142" s="20" t="s">
        <v>207</v>
      </c>
      <c r="E142" s="21"/>
      <c r="F142" s="21"/>
      <c r="G142" s="5"/>
      <c r="H142" s="21"/>
      <c r="I142" s="21"/>
    </row>
    <row r="143" spans="1:9" x14ac:dyDescent="0.3">
      <c r="A143" s="18" t="s">
        <v>208</v>
      </c>
      <c r="B143" s="19" t="s">
        <v>13</v>
      </c>
      <c r="C143" s="19" t="s">
        <v>14</v>
      </c>
      <c r="D143" s="20" t="s">
        <v>131</v>
      </c>
      <c r="E143" s="21"/>
      <c r="F143" s="22">
        <v>1</v>
      </c>
      <c r="G143" s="6"/>
      <c r="H143" s="31">
        <f>ROUND(F143*G143,2)</f>
        <v>0</v>
      </c>
      <c r="I143" s="31">
        <v>5406</v>
      </c>
    </row>
    <row r="144" spans="1:9" ht="71.400000000000006" x14ac:dyDescent="0.3">
      <c r="A144" s="21"/>
      <c r="B144" s="21"/>
      <c r="C144" s="21"/>
      <c r="D144" s="20" t="s">
        <v>209</v>
      </c>
      <c r="E144" s="21"/>
      <c r="F144" s="21"/>
      <c r="G144" s="5"/>
      <c r="H144" s="21"/>
      <c r="I144" s="21"/>
    </row>
    <row r="145" spans="1:9" x14ac:dyDescent="0.3">
      <c r="A145" s="18" t="s">
        <v>210</v>
      </c>
      <c r="B145" s="19" t="s">
        <v>13</v>
      </c>
      <c r="C145" s="19" t="s">
        <v>14</v>
      </c>
      <c r="D145" s="20" t="s">
        <v>134</v>
      </c>
      <c r="E145" s="21"/>
      <c r="F145" s="22">
        <v>1</v>
      </c>
      <c r="G145" s="6"/>
      <c r="H145" s="31">
        <f>ROUND(F145*G145,2)</f>
        <v>0</v>
      </c>
      <c r="I145" s="31">
        <v>15300</v>
      </c>
    </row>
    <row r="146" spans="1:9" ht="51" x14ac:dyDescent="0.3">
      <c r="A146" s="21"/>
      <c r="B146" s="21"/>
      <c r="C146" s="21"/>
      <c r="D146" s="20" t="s">
        <v>211</v>
      </c>
      <c r="E146" s="21"/>
      <c r="F146" s="21"/>
      <c r="G146" s="5"/>
      <c r="H146" s="21"/>
      <c r="I146" s="21"/>
    </row>
    <row r="147" spans="1:9" x14ac:dyDescent="0.3">
      <c r="A147" s="18" t="s">
        <v>212</v>
      </c>
      <c r="B147" s="19" t="s">
        <v>13</v>
      </c>
      <c r="C147" s="19" t="s">
        <v>14</v>
      </c>
      <c r="D147" s="20" t="s">
        <v>137</v>
      </c>
      <c r="E147" s="21"/>
      <c r="F147" s="22">
        <v>1</v>
      </c>
      <c r="G147" s="6"/>
      <c r="H147" s="31">
        <f>ROUND(F147*G147,2)</f>
        <v>0</v>
      </c>
      <c r="I147" s="31">
        <v>5406</v>
      </c>
    </row>
    <row r="148" spans="1:9" ht="40.799999999999997" x14ac:dyDescent="0.3">
      <c r="A148" s="21"/>
      <c r="B148" s="21"/>
      <c r="C148" s="21"/>
      <c r="D148" s="20" t="s">
        <v>213</v>
      </c>
      <c r="E148" s="21"/>
      <c r="F148" s="21"/>
      <c r="G148" s="5"/>
      <c r="H148" s="21"/>
      <c r="I148" s="21"/>
    </row>
    <row r="149" spans="1:9" x14ac:dyDescent="0.3">
      <c r="A149" s="18" t="s">
        <v>214</v>
      </c>
      <c r="B149" s="19" t="s">
        <v>13</v>
      </c>
      <c r="C149" s="19" t="s">
        <v>14</v>
      </c>
      <c r="D149" s="20" t="s">
        <v>140</v>
      </c>
      <c r="E149" s="21"/>
      <c r="F149" s="22">
        <v>1</v>
      </c>
      <c r="G149" s="6"/>
      <c r="H149" s="31">
        <f>ROUND(F149*G149,2)</f>
        <v>0</v>
      </c>
      <c r="I149" s="31">
        <v>5406</v>
      </c>
    </row>
    <row r="150" spans="1:9" ht="40.799999999999997" x14ac:dyDescent="0.3">
      <c r="A150" s="21"/>
      <c r="B150" s="21"/>
      <c r="C150" s="21"/>
      <c r="D150" s="20" t="s">
        <v>215</v>
      </c>
      <c r="E150" s="21"/>
      <c r="F150" s="21"/>
      <c r="G150" s="5"/>
      <c r="H150" s="21"/>
      <c r="I150" s="21"/>
    </row>
    <row r="151" spans="1:9" x14ac:dyDescent="0.3">
      <c r="A151" s="18" t="s">
        <v>216</v>
      </c>
      <c r="B151" s="19" t="s">
        <v>13</v>
      </c>
      <c r="C151" s="19" t="s">
        <v>14</v>
      </c>
      <c r="D151" s="20" t="s">
        <v>217</v>
      </c>
      <c r="E151" s="21"/>
      <c r="F151" s="22">
        <v>1</v>
      </c>
      <c r="G151" s="6"/>
      <c r="H151" s="31">
        <f>ROUND(F151*G151,2)</f>
        <v>0</v>
      </c>
      <c r="I151" s="31">
        <v>5406</v>
      </c>
    </row>
    <row r="152" spans="1:9" ht="51" x14ac:dyDescent="0.3">
      <c r="A152" s="21"/>
      <c r="B152" s="21"/>
      <c r="C152" s="21"/>
      <c r="D152" s="20" t="s">
        <v>218</v>
      </c>
      <c r="E152" s="21"/>
      <c r="F152" s="21"/>
      <c r="G152" s="5"/>
      <c r="H152" s="21"/>
      <c r="I152" s="21"/>
    </row>
    <row r="153" spans="1:9" x14ac:dyDescent="0.3">
      <c r="A153" s="18" t="s">
        <v>219</v>
      </c>
      <c r="B153" s="19" t="s">
        <v>13</v>
      </c>
      <c r="C153" s="19" t="s">
        <v>14</v>
      </c>
      <c r="D153" s="20" t="s">
        <v>220</v>
      </c>
      <c r="E153" s="21"/>
      <c r="F153" s="22">
        <v>1</v>
      </c>
      <c r="G153" s="6"/>
      <c r="H153" s="31">
        <f>ROUND(F153*G153,2)</f>
        <v>0</v>
      </c>
      <c r="I153" s="31">
        <v>5406</v>
      </c>
    </row>
    <row r="154" spans="1:9" ht="40.799999999999997" x14ac:dyDescent="0.3">
      <c r="A154" s="21"/>
      <c r="B154" s="21"/>
      <c r="C154" s="21"/>
      <c r="D154" s="20" t="s">
        <v>221</v>
      </c>
      <c r="E154" s="21"/>
      <c r="F154" s="21"/>
      <c r="G154" s="5"/>
      <c r="H154" s="21"/>
      <c r="I154" s="21"/>
    </row>
    <row r="155" spans="1:9" x14ac:dyDescent="0.3">
      <c r="A155" s="18" t="s">
        <v>222</v>
      </c>
      <c r="B155" s="19" t="s">
        <v>13</v>
      </c>
      <c r="C155" s="19" t="s">
        <v>14</v>
      </c>
      <c r="D155" s="20" t="s">
        <v>149</v>
      </c>
      <c r="E155" s="21"/>
      <c r="F155" s="22">
        <v>1</v>
      </c>
      <c r="G155" s="6"/>
      <c r="H155" s="31">
        <f>ROUND(F155*G155,2)</f>
        <v>0</v>
      </c>
      <c r="I155" s="31">
        <v>14586</v>
      </c>
    </row>
    <row r="156" spans="1:9" ht="51" x14ac:dyDescent="0.3">
      <c r="A156" s="21"/>
      <c r="B156" s="21"/>
      <c r="C156" s="21"/>
      <c r="D156" s="20" t="s">
        <v>223</v>
      </c>
      <c r="E156" s="21"/>
      <c r="F156" s="21"/>
      <c r="G156" s="5"/>
      <c r="H156" s="21"/>
      <c r="I156" s="21"/>
    </row>
    <row r="157" spans="1:9" x14ac:dyDescent="0.3">
      <c r="A157" s="18" t="s">
        <v>224</v>
      </c>
      <c r="B157" s="19" t="s">
        <v>13</v>
      </c>
      <c r="C157" s="19" t="s">
        <v>14</v>
      </c>
      <c r="D157" s="20" t="s">
        <v>152</v>
      </c>
      <c r="E157" s="21"/>
      <c r="F157" s="22">
        <v>1</v>
      </c>
      <c r="G157" s="6"/>
      <c r="H157" s="31">
        <f>ROUND(F157*G157,2)</f>
        <v>0</v>
      </c>
      <c r="I157" s="31">
        <v>5406</v>
      </c>
    </row>
    <row r="158" spans="1:9" ht="40.799999999999997" x14ac:dyDescent="0.3">
      <c r="A158" s="21"/>
      <c r="B158" s="21"/>
      <c r="C158" s="21"/>
      <c r="D158" s="20" t="s">
        <v>225</v>
      </c>
      <c r="E158" s="21"/>
      <c r="F158" s="21"/>
      <c r="G158" s="5"/>
      <c r="H158" s="21"/>
      <c r="I158" s="21"/>
    </row>
    <row r="159" spans="1:9" x14ac:dyDescent="0.3">
      <c r="A159" s="18" t="s">
        <v>226</v>
      </c>
      <c r="B159" s="19" t="s">
        <v>13</v>
      </c>
      <c r="C159" s="19" t="s">
        <v>14</v>
      </c>
      <c r="D159" s="20" t="s">
        <v>155</v>
      </c>
      <c r="E159" s="21"/>
      <c r="F159" s="22">
        <v>1</v>
      </c>
      <c r="G159" s="6"/>
      <c r="H159" s="31">
        <f>ROUND(F159*G159,2)</f>
        <v>0</v>
      </c>
      <c r="I159" s="31">
        <v>5406</v>
      </c>
    </row>
    <row r="160" spans="1:9" ht="51" x14ac:dyDescent="0.3">
      <c r="A160" s="21"/>
      <c r="B160" s="21"/>
      <c r="C160" s="21"/>
      <c r="D160" s="20" t="s">
        <v>227</v>
      </c>
      <c r="E160" s="21"/>
      <c r="F160" s="21"/>
      <c r="G160" s="5"/>
      <c r="H160" s="21"/>
      <c r="I160" s="21"/>
    </row>
    <row r="161" spans="1:10" x14ac:dyDescent="0.3">
      <c r="A161" s="18" t="s">
        <v>228</v>
      </c>
      <c r="B161" s="19" t="s">
        <v>13</v>
      </c>
      <c r="C161" s="19" t="s">
        <v>14</v>
      </c>
      <c r="D161" s="20" t="s">
        <v>158</v>
      </c>
      <c r="E161" s="21"/>
      <c r="F161" s="22">
        <v>1</v>
      </c>
      <c r="G161" s="6"/>
      <c r="H161" s="31">
        <f>ROUND(F161*G161,2)</f>
        <v>0</v>
      </c>
      <c r="I161" s="31">
        <v>5406</v>
      </c>
    </row>
    <row r="162" spans="1:10" ht="40.799999999999997" x14ac:dyDescent="0.3">
      <c r="A162" s="21"/>
      <c r="B162" s="21"/>
      <c r="C162" s="21"/>
      <c r="D162" s="20" t="s">
        <v>229</v>
      </c>
      <c r="E162" s="21"/>
      <c r="F162" s="21"/>
      <c r="G162" s="5"/>
      <c r="H162" s="21"/>
      <c r="I162" s="21"/>
    </row>
    <row r="163" spans="1:10" x14ac:dyDescent="0.3">
      <c r="A163" s="18" t="s">
        <v>230</v>
      </c>
      <c r="B163" s="19" t="s">
        <v>13</v>
      </c>
      <c r="C163" s="19" t="s">
        <v>14</v>
      </c>
      <c r="D163" s="20" t="s">
        <v>161</v>
      </c>
      <c r="E163" s="21"/>
      <c r="F163" s="22">
        <v>1</v>
      </c>
      <c r="G163" s="6"/>
      <c r="H163" s="31">
        <f>ROUND(F163*G163,2)</f>
        <v>0</v>
      </c>
      <c r="I163" s="31">
        <v>12240</v>
      </c>
    </row>
    <row r="164" spans="1:10" ht="40.799999999999997" x14ac:dyDescent="0.3">
      <c r="A164" s="21"/>
      <c r="B164" s="21"/>
      <c r="C164" s="21"/>
      <c r="D164" s="20" t="s">
        <v>231</v>
      </c>
      <c r="E164" s="21"/>
      <c r="F164" s="21"/>
      <c r="G164" s="5"/>
      <c r="H164" s="21"/>
      <c r="I164" s="21"/>
    </row>
    <row r="165" spans="1:10" x14ac:dyDescent="0.3">
      <c r="A165" s="18" t="s">
        <v>232</v>
      </c>
      <c r="B165" s="19" t="s">
        <v>13</v>
      </c>
      <c r="C165" s="19" t="s">
        <v>14</v>
      </c>
      <c r="D165" s="20" t="s">
        <v>164</v>
      </c>
      <c r="E165" s="21"/>
      <c r="F165" s="22">
        <v>1</v>
      </c>
      <c r="G165" s="6"/>
      <c r="H165" s="31">
        <f>ROUND(F165*G165,2)</f>
        <v>0</v>
      </c>
      <c r="I165" s="31">
        <v>5406</v>
      </c>
    </row>
    <row r="166" spans="1:10" ht="30.6" x14ac:dyDescent="0.3">
      <c r="A166" s="21"/>
      <c r="B166" s="21"/>
      <c r="C166" s="21"/>
      <c r="D166" s="20" t="s">
        <v>233</v>
      </c>
      <c r="E166" s="21"/>
      <c r="F166" s="21"/>
      <c r="G166" s="5"/>
      <c r="H166" s="21"/>
      <c r="I166" s="21"/>
    </row>
    <row r="167" spans="1:10" x14ac:dyDescent="0.3">
      <c r="A167" s="18" t="s">
        <v>234</v>
      </c>
      <c r="B167" s="19" t="s">
        <v>13</v>
      </c>
      <c r="C167" s="19" t="s">
        <v>14</v>
      </c>
      <c r="D167" s="20" t="s">
        <v>167</v>
      </c>
      <c r="E167" s="21"/>
      <c r="F167" s="22">
        <v>1</v>
      </c>
      <c r="G167" s="6"/>
      <c r="H167" s="31">
        <f>ROUND(F167*G167,2)</f>
        <v>0</v>
      </c>
      <c r="I167" s="31">
        <v>5406</v>
      </c>
    </row>
    <row r="168" spans="1:10" ht="40.799999999999997" x14ac:dyDescent="0.3">
      <c r="A168" s="21"/>
      <c r="B168" s="21"/>
      <c r="C168" s="21"/>
      <c r="D168" s="20" t="s">
        <v>235</v>
      </c>
      <c r="E168" s="21"/>
      <c r="F168" s="21"/>
      <c r="G168" s="5"/>
      <c r="H168" s="21"/>
      <c r="I168" s="21"/>
    </row>
    <row r="169" spans="1:10" x14ac:dyDescent="0.3">
      <c r="A169" s="18" t="s">
        <v>236</v>
      </c>
      <c r="B169" s="19" t="s">
        <v>13</v>
      </c>
      <c r="C169" s="19" t="s">
        <v>14</v>
      </c>
      <c r="D169" s="20" t="s">
        <v>237</v>
      </c>
      <c r="E169" s="21"/>
      <c r="F169" s="22">
        <v>1</v>
      </c>
      <c r="G169" s="6"/>
      <c r="H169" s="31">
        <f>ROUND(F169*G169,2)</f>
        <v>0</v>
      </c>
      <c r="I169" s="31">
        <v>20910</v>
      </c>
    </row>
    <row r="170" spans="1:10" x14ac:dyDescent="0.3">
      <c r="A170" s="21"/>
      <c r="B170" s="21"/>
      <c r="C170" s="21"/>
      <c r="D170" s="20" t="s">
        <v>171</v>
      </c>
      <c r="E170" s="21"/>
      <c r="F170" s="21"/>
      <c r="G170" s="5"/>
      <c r="H170" s="21"/>
      <c r="I170" s="21"/>
    </row>
    <row r="171" spans="1:10" x14ac:dyDescent="0.3">
      <c r="A171" s="18" t="s">
        <v>238</v>
      </c>
      <c r="B171" s="19" t="s">
        <v>13</v>
      </c>
      <c r="C171" s="19" t="s">
        <v>14</v>
      </c>
      <c r="D171" s="20" t="s">
        <v>173</v>
      </c>
      <c r="E171" s="21"/>
      <c r="F171" s="22">
        <v>1</v>
      </c>
      <c r="G171" s="6"/>
      <c r="H171" s="31">
        <f>ROUND(F171*G171,2)</f>
        <v>0</v>
      </c>
      <c r="I171" s="31">
        <v>3060</v>
      </c>
    </row>
    <row r="172" spans="1:10" ht="61.2" x14ac:dyDescent="0.3">
      <c r="A172" s="21"/>
      <c r="B172" s="21"/>
      <c r="C172" s="21"/>
      <c r="D172" s="20" t="s">
        <v>239</v>
      </c>
      <c r="E172" s="21"/>
      <c r="F172" s="21"/>
      <c r="G172" s="5"/>
      <c r="H172" s="21"/>
      <c r="I172" s="21"/>
    </row>
    <row r="173" spans="1:10" x14ac:dyDescent="0.3">
      <c r="A173" s="21"/>
      <c r="B173" s="21"/>
      <c r="C173" s="21"/>
      <c r="D173" s="23"/>
      <c r="E173" s="24" t="s">
        <v>240</v>
      </c>
      <c r="F173" s="25">
        <v>1</v>
      </c>
      <c r="G173" s="7">
        <f>H127+H129+H131+H133+H135+H137+H139+H141+H143+H145+H147+H149+H151+H153+H155+H157+H159+H161+H163+H165+H167+H169+H171</f>
        <v>0</v>
      </c>
      <c r="H173" s="32">
        <f>ROUND(F173*G173,2)</f>
        <v>0</v>
      </c>
      <c r="I173" s="32"/>
    </row>
    <row r="174" spans="1:10" ht="1.05" customHeight="1" x14ac:dyDescent="0.3">
      <c r="A174" s="26"/>
      <c r="B174" s="26"/>
      <c r="C174" s="26"/>
      <c r="D174" s="27"/>
      <c r="E174" s="26"/>
      <c r="F174" s="26"/>
      <c r="G174" s="8"/>
      <c r="H174" s="26"/>
      <c r="I174" s="26"/>
    </row>
    <row r="175" spans="1:10" x14ac:dyDescent="0.3">
      <c r="A175" s="14" t="s">
        <v>241</v>
      </c>
      <c r="B175" s="14" t="s">
        <v>9</v>
      </c>
      <c r="C175" s="14" t="s">
        <v>10</v>
      </c>
      <c r="D175" s="15" t="s">
        <v>242</v>
      </c>
      <c r="E175" s="16"/>
      <c r="F175" s="17">
        <f>F190</f>
        <v>1</v>
      </c>
      <c r="G175" s="4">
        <f>G190</f>
        <v>0</v>
      </c>
      <c r="H175" s="30">
        <f>H190</f>
        <v>0</v>
      </c>
      <c r="I175" s="30">
        <v>62287.6</v>
      </c>
      <c r="J175" s="33"/>
    </row>
    <row r="176" spans="1:10" x14ac:dyDescent="0.3">
      <c r="A176" s="18" t="s">
        <v>243</v>
      </c>
      <c r="B176" s="19" t="s">
        <v>13</v>
      </c>
      <c r="C176" s="19" t="s">
        <v>14</v>
      </c>
      <c r="D176" s="20" t="s">
        <v>244</v>
      </c>
      <c r="E176" s="21"/>
      <c r="F176" s="22">
        <v>1</v>
      </c>
      <c r="G176" s="6"/>
      <c r="H176" s="31">
        <f>ROUND(F176*G176,2)</f>
        <v>0</v>
      </c>
      <c r="I176" s="31">
        <v>10551.9</v>
      </c>
    </row>
    <row r="177" spans="1:10" ht="51" x14ac:dyDescent="0.3">
      <c r="A177" s="21"/>
      <c r="B177" s="21"/>
      <c r="C177" s="21"/>
      <c r="D177" s="20" t="s">
        <v>245</v>
      </c>
      <c r="E177" s="21"/>
      <c r="F177" s="21"/>
      <c r="G177" s="5"/>
      <c r="H177" s="21"/>
      <c r="I177" s="21"/>
    </row>
    <row r="178" spans="1:10" x14ac:dyDescent="0.3">
      <c r="A178" s="18" t="s">
        <v>246</v>
      </c>
      <c r="B178" s="19" t="s">
        <v>13</v>
      </c>
      <c r="C178" s="19" t="s">
        <v>14</v>
      </c>
      <c r="D178" s="20" t="s">
        <v>247</v>
      </c>
      <c r="E178" s="21"/>
      <c r="F178" s="22">
        <v>1</v>
      </c>
      <c r="G178" s="6"/>
      <c r="H178" s="31">
        <f>ROUND(F178*G178,2)</f>
        <v>0</v>
      </c>
      <c r="I178" s="31">
        <v>10551.9</v>
      </c>
    </row>
    <row r="179" spans="1:10" ht="51" x14ac:dyDescent="0.3">
      <c r="A179" s="21"/>
      <c r="B179" s="21"/>
      <c r="C179" s="21"/>
      <c r="D179" s="20" t="s">
        <v>248</v>
      </c>
      <c r="E179" s="21"/>
      <c r="F179" s="21"/>
      <c r="G179" s="5"/>
      <c r="H179" s="21"/>
      <c r="I179" s="21"/>
    </row>
    <row r="180" spans="1:10" x14ac:dyDescent="0.3">
      <c r="A180" s="18" t="s">
        <v>249</v>
      </c>
      <c r="B180" s="19" t="s">
        <v>13</v>
      </c>
      <c r="C180" s="19" t="s">
        <v>14</v>
      </c>
      <c r="D180" s="20" t="s">
        <v>250</v>
      </c>
      <c r="E180" s="21"/>
      <c r="F180" s="22">
        <v>1</v>
      </c>
      <c r="G180" s="6"/>
      <c r="H180" s="31">
        <f>ROUND(F180*G180,2)</f>
        <v>0</v>
      </c>
      <c r="I180" s="31">
        <v>10551.9</v>
      </c>
    </row>
    <row r="181" spans="1:10" ht="20.399999999999999" x14ac:dyDescent="0.3">
      <c r="A181" s="21"/>
      <c r="B181" s="21"/>
      <c r="C181" s="21"/>
      <c r="D181" s="20" t="s">
        <v>251</v>
      </c>
      <c r="E181" s="21"/>
      <c r="F181" s="21"/>
      <c r="G181" s="5"/>
      <c r="H181" s="21"/>
      <c r="I181" s="21"/>
    </row>
    <row r="182" spans="1:10" x14ac:dyDescent="0.3">
      <c r="A182" s="18" t="s">
        <v>252</v>
      </c>
      <c r="B182" s="19" t="s">
        <v>13</v>
      </c>
      <c r="C182" s="19" t="s">
        <v>14</v>
      </c>
      <c r="D182" s="20" t="s">
        <v>253</v>
      </c>
      <c r="E182" s="21"/>
      <c r="F182" s="22">
        <v>1</v>
      </c>
      <c r="G182" s="6"/>
      <c r="H182" s="31">
        <f>ROUND(F182*G182,2)</f>
        <v>0</v>
      </c>
      <c r="I182" s="31">
        <v>6468.1</v>
      </c>
    </row>
    <row r="183" spans="1:10" ht="61.2" x14ac:dyDescent="0.3">
      <c r="A183" s="21"/>
      <c r="B183" s="21"/>
      <c r="C183" s="21"/>
      <c r="D183" s="20" t="s">
        <v>254</v>
      </c>
      <c r="E183" s="21"/>
      <c r="F183" s="21"/>
      <c r="G183" s="5"/>
      <c r="H183" s="21"/>
      <c r="I183" s="21"/>
    </row>
    <row r="184" spans="1:10" x14ac:dyDescent="0.3">
      <c r="A184" s="18" t="s">
        <v>255</v>
      </c>
      <c r="B184" s="19" t="s">
        <v>13</v>
      </c>
      <c r="C184" s="19" t="s">
        <v>14</v>
      </c>
      <c r="D184" s="20" t="s">
        <v>256</v>
      </c>
      <c r="E184" s="21"/>
      <c r="F184" s="22">
        <v>1</v>
      </c>
      <c r="G184" s="6"/>
      <c r="H184" s="31">
        <f>ROUND(F184*G184,2)</f>
        <v>0</v>
      </c>
      <c r="I184" s="31">
        <v>10551.9</v>
      </c>
    </row>
    <row r="185" spans="1:10" ht="40.799999999999997" x14ac:dyDescent="0.3">
      <c r="A185" s="21"/>
      <c r="B185" s="21"/>
      <c r="C185" s="21"/>
      <c r="D185" s="20" t="s">
        <v>257</v>
      </c>
      <c r="E185" s="21"/>
      <c r="F185" s="21"/>
      <c r="G185" s="5"/>
      <c r="H185" s="21"/>
      <c r="I185" s="21"/>
    </row>
    <row r="186" spans="1:10" x14ac:dyDescent="0.3">
      <c r="A186" s="18" t="s">
        <v>258</v>
      </c>
      <c r="B186" s="19" t="s">
        <v>13</v>
      </c>
      <c r="C186" s="19" t="s">
        <v>14</v>
      </c>
      <c r="D186" s="20" t="s">
        <v>259</v>
      </c>
      <c r="E186" s="21"/>
      <c r="F186" s="22">
        <v>1</v>
      </c>
      <c r="G186" s="6"/>
      <c r="H186" s="31">
        <f>ROUND(F186*G186,2)</f>
        <v>0</v>
      </c>
      <c r="I186" s="31">
        <v>10551.9</v>
      </c>
    </row>
    <row r="187" spans="1:10" ht="51" x14ac:dyDescent="0.3">
      <c r="A187" s="21"/>
      <c r="B187" s="21"/>
      <c r="C187" s="21"/>
      <c r="D187" s="20" t="s">
        <v>260</v>
      </c>
      <c r="E187" s="21"/>
      <c r="F187" s="21"/>
      <c r="G187" s="5"/>
      <c r="H187" s="21"/>
      <c r="I187" s="21"/>
    </row>
    <row r="188" spans="1:10" x14ac:dyDescent="0.3">
      <c r="A188" s="18" t="s">
        <v>261</v>
      </c>
      <c r="B188" s="19" t="s">
        <v>13</v>
      </c>
      <c r="C188" s="19" t="s">
        <v>14</v>
      </c>
      <c r="D188" s="20" t="s">
        <v>262</v>
      </c>
      <c r="E188" s="21"/>
      <c r="F188" s="22">
        <v>1</v>
      </c>
      <c r="G188" s="6"/>
      <c r="H188" s="31">
        <f>ROUND(F188*G188,2)</f>
        <v>0</v>
      </c>
      <c r="I188" s="31">
        <v>3060</v>
      </c>
    </row>
    <row r="189" spans="1:10" ht="61.2" x14ac:dyDescent="0.3">
      <c r="A189" s="21"/>
      <c r="B189" s="21"/>
      <c r="C189" s="21"/>
      <c r="D189" s="20" t="s">
        <v>263</v>
      </c>
      <c r="E189" s="21"/>
      <c r="F189" s="21"/>
      <c r="G189" s="5"/>
      <c r="H189" s="21"/>
      <c r="I189" s="21"/>
    </row>
    <row r="190" spans="1:10" x14ac:dyDescent="0.3">
      <c r="A190" s="21"/>
      <c r="B190" s="21"/>
      <c r="C190" s="21"/>
      <c r="D190" s="23"/>
      <c r="E190" s="24" t="s">
        <v>264</v>
      </c>
      <c r="F190" s="25">
        <v>1</v>
      </c>
      <c r="G190" s="7">
        <f>H176+H178+H180+H182+H184+H186+H188</f>
        <v>0</v>
      </c>
      <c r="H190" s="32">
        <f>ROUND(F190*G190,2)</f>
        <v>0</v>
      </c>
      <c r="I190" s="32"/>
    </row>
    <row r="191" spans="1:10" ht="1.05" customHeight="1" x14ac:dyDescent="0.3">
      <c r="A191" s="26"/>
      <c r="B191" s="26"/>
      <c r="C191" s="26"/>
      <c r="D191" s="27"/>
      <c r="E191" s="26"/>
      <c r="F191" s="26"/>
      <c r="G191" s="8"/>
      <c r="H191" s="26"/>
      <c r="I191" s="26"/>
    </row>
    <row r="192" spans="1:10" x14ac:dyDescent="0.3">
      <c r="A192" s="14" t="s">
        <v>265</v>
      </c>
      <c r="B192" s="14" t="s">
        <v>9</v>
      </c>
      <c r="C192" s="14" t="s">
        <v>10</v>
      </c>
      <c r="D192" s="15" t="s">
        <v>266</v>
      </c>
      <c r="E192" s="16"/>
      <c r="F192" s="17">
        <f>F213</f>
        <v>1</v>
      </c>
      <c r="G192" s="4">
        <f>G213</f>
        <v>0</v>
      </c>
      <c r="H192" s="30">
        <f>H213</f>
        <v>0</v>
      </c>
      <c r="I192" s="30">
        <v>472314.34</v>
      </c>
      <c r="J192" s="33"/>
    </row>
    <row r="193" spans="1:9" x14ac:dyDescent="0.3">
      <c r="A193" s="18" t="s">
        <v>267</v>
      </c>
      <c r="B193" s="19" t="s">
        <v>13</v>
      </c>
      <c r="C193" s="19" t="s">
        <v>14</v>
      </c>
      <c r="D193" s="20" t="s">
        <v>268</v>
      </c>
      <c r="E193" s="21"/>
      <c r="F193" s="22">
        <v>1</v>
      </c>
      <c r="G193" s="6"/>
      <c r="H193" s="31">
        <f>ROUND(F193*G193,2)</f>
        <v>0</v>
      </c>
      <c r="I193" s="31">
        <v>4125.8999999999996</v>
      </c>
    </row>
    <row r="194" spans="1:9" ht="20.399999999999999" x14ac:dyDescent="0.3">
      <c r="A194" s="21"/>
      <c r="B194" s="21"/>
      <c r="C194" s="21"/>
      <c r="D194" s="20" t="s">
        <v>269</v>
      </c>
      <c r="E194" s="21"/>
      <c r="F194" s="21"/>
      <c r="G194" s="5"/>
      <c r="H194" s="21"/>
      <c r="I194" s="21"/>
    </row>
    <row r="195" spans="1:9" x14ac:dyDescent="0.3">
      <c r="A195" s="18" t="s">
        <v>270</v>
      </c>
      <c r="B195" s="19" t="s">
        <v>13</v>
      </c>
      <c r="C195" s="19" t="s">
        <v>14</v>
      </c>
      <c r="D195" s="20" t="s">
        <v>271</v>
      </c>
      <c r="E195" s="21"/>
      <c r="F195" s="22">
        <v>1</v>
      </c>
      <c r="G195" s="6"/>
      <c r="H195" s="31">
        <f>ROUND(F195*G195,2)</f>
        <v>0</v>
      </c>
      <c r="I195" s="31">
        <v>5448.1</v>
      </c>
    </row>
    <row r="196" spans="1:9" ht="20.399999999999999" x14ac:dyDescent="0.3">
      <c r="A196" s="21"/>
      <c r="B196" s="21"/>
      <c r="C196" s="21"/>
      <c r="D196" s="20" t="s">
        <v>272</v>
      </c>
      <c r="E196" s="21"/>
      <c r="F196" s="21"/>
      <c r="G196" s="5"/>
      <c r="H196" s="21"/>
      <c r="I196" s="21"/>
    </row>
    <row r="197" spans="1:9" x14ac:dyDescent="0.3">
      <c r="A197" s="18" t="s">
        <v>273</v>
      </c>
      <c r="B197" s="19" t="s">
        <v>13</v>
      </c>
      <c r="C197" s="19" t="s">
        <v>14</v>
      </c>
      <c r="D197" s="20" t="s">
        <v>274</v>
      </c>
      <c r="E197" s="21"/>
      <c r="F197" s="22">
        <v>1</v>
      </c>
      <c r="G197" s="6"/>
      <c r="H197" s="31">
        <f>ROUND(F197*G197,2)</f>
        <v>0</v>
      </c>
      <c r="I197" s="31">
        <v>75925.740000000005</v>
      </c>
    </row>
    <row r="198" spans="1:9" ht="30.6" x14ac:dyDescent="0.3">
      <c r="A198" s="21"/>
      <c r="B198" s="21"/>
      <c r="C198" s="21"/>
      <c r="D198" s="20" t="s">
        <v>275</v>
      </c>
      <c r="E198" s="21"/>
      <c r="F198" s="21"/>
      <c r="G198" s="5"/>
      <c r="H198" s="21"/>
      <c r="I198" s="21"/>
    </row>
    <row r="199" spans="1:9" x14ac:dyDescent="0.3">
      <c r="A199" s="18" t="s">
        <v>276</v>
      </c>
      <c r="B199" s="19" t="s">
        <v>13</v>
      </c>
      <c r="C199" s="19" t="s">
        <v>14</v>
      </c>
      <c r="D199" s="20" t="s">
        <v>277</v>
      </c>
      <c r="E199" s="21"/>
      <c r="F199" s="22">
        <v>1</v>
      </c>
      <c r="G199" s="6"/>
      <c r="H199" s="31">
        <f>ROUND(F199*G199,2)</f>
        <v>0</v>
      </c>
      <c r="I199" s="31">
        <v>75925.740000000005</v>
      </c>
    </row>
    <row r="200" spans="1:9" ht="30.6" x14ac:dyDescent="0.3">
      <c r="A200" s="21"/>
      <c r="B200" s="21"/>
      <c r="C200" s="21"/>
      <c r="D200" s="20" t="s">
        <v>278</v>
      </c>
      <c r="E200" s="21"/>
      <c r="F200" s="21"/>
      <c r="G200" s="5"/>
      <c r="H200" s="21"/>
      <c r="I200" s="21"/>
    </row>
    <row r="201" spans="1:9" x14ac:dyDescent="0.3">
      <c r="A201" s="18" t="s">
        <v>279</v>
      </c>
      <c r="B201" s="19" t="s">
        <v>13</v>
      </c>
      <c r="C201" s="19" t="s">
        <v>14</v>
      </c>
      <c r="D201" s="20" t="s">
        <v>280</v>
      </c>
      <c r="E201" s="21"/>
      <c r="F201" s="22">
        <v>1</v>
      </c>
      <c r="G201" s="6"/>
      <c r="H201" s="31">
        <f>ROUND(F201*G201,2)</f>
        <v>0</v>
      </c>
      <c r="I201" s="31">
        <v>75925.740000000005</v>
      </c>
    </row>
    <row r="202" spans="1:9" ht="30.6" x14ac:dyDescent="0.3">
      <c r="A202" s="21"/>
      <c r="B202" s="21"/>
      <c r="C202" s="21"/>
      <c r="D202" s="20" t="s">
        <v>281</v>
      </c>
      <c r="E202" s="21"/>
      <c r="F202" s="21"/>
      <c r="G202" s="5"/>
      <c r="H202" s="21"/>
      <c r="I202" s="21"/>
    </row>
    <row r="203" spans="1:9" x14ac:dyDescent="0.3">
      <c r="A203" s="18" t="s">
        <v>282</v>
      </c>
      <c r="B203" s="19" t="s">
        <v>13</v>
      </c>
      <c r="C203" s="19" t="s">
        <v>14</v>
      </c>
      <c r="D203" s="20" t="s">
        <v>283</v>
      </c>
      <c r="E203" s="21"/>
      <c r="F203" s="22">
        <v>1</v>
      </c>
      <c r="G203" s="6"/>
      <c r="H203" s="31">
        <f>ROUND(F203*G203,2)</f>
        <v>0</v>
      </c>
      <c r="I203" s="31">
        <v>75925.740000000005</v>
      </c>
    </row>
    <row r="204" spans="1:9" ht="30.6" x14ac:dyDescent="0.3">
      <c r="A204" s="21"/>
      <c r="B204" s="21"/>
      <c r="C204" s="21"/>
      <c r="D204" s="20" t="s">
        <v>284</v>
      </c>
      <c r="E204" s="21"/>
      <c r="F204" s="21"/>
      <c r="G204" s="5"/>
      <c r="H204" s="21"/>
      <c r="I204" s="21"/>
    </row>
    <row r="205" spans="1:9" x14ac:dyDescent="0.3">
      <c r="A205" s="18" t="s">
        <v>285</v>
      </c>
      <c r="B205" s="19" t="s">
        <v>13</v>
      </c>
      <c r="C205" s="19" t="s">
        <v>14</v>
      </c>
      <c r="D205" s="20" t="s">
        <v>286</v>
      </c>
      <c r="E205" s="21"/>
      <c r="F205" s="22">
        <v>1</v>
      </c>
      <c r="G205" s="6"/>
      <c r="H205" s="31">
        <f>ROUND(F205*G205,2)</f>
        <v>0</v>
      </c>
      <c r="I205" s="31">
        <v>75925.740000000005</v>
      </c>
    </row>
    <row r="206" spans="1:9" ht="30.6" x14ac:dyDescent="0.3">
      <c r="A206" s="21"/>
      <c r="B206" s="21"/>
      <c r="C206" s="21"/>
      <c r="D206" s="20" t="s">
        <v>287</v>
      </c>
      <c r="E206" s="21"/>
      <c r="F206" s="21"/>
      <c r="G206" s="5"/>
      <c r="H206" s="21"/>
      <c r="I206" s="21"/>
    </row>
    <row r="207" spans="1:9" x14ac:dyDescent="0.3">
      <c r="A207" s="18" t="s">
        <v>288</v>
      </c>
      <c r="B207" s="19" t="s">
        <v>13</v>
      </c>
      <c r="C207" s="19" t="s">
        <v>14</v>
      </c>
      <c r="D207" s="20" t="s">
        <v>289</v>
      </c>
      <c r="E207" s="21"/>
      <c r="F207" s="22">
        <v>1</v>
      </c>
      <c r="G207" s="6"/>
      <c r="H207" s="31">
        <f>ROUND(F207*G207,2)</f>
        <v>0</v>
      </c>
      <c r="I207" s="31">
        <v>75925.740000000005</v>
      </c>
    </row>
    <row r="208" spans="1:9" ht="30.6" x14ac:dyDescent="0.3">
      <c r="A208" s="21"/>
      <c r="B208" s="21"/>
      <c r="C208" s="21"/>
      <c r="D208" s="20" t="s">
        <v>290</v>
      </c>
      <c r="E208" s="21"/>
      <c r="F208" s="21"/>
      <c r="G208" s="5"/>
      <c r="H208" s="21"/>
      <c r="I208" s="21"/>
    </row>
    <row r="209" spans="1:10" x14ac:dyDescent="0.3">
      <c r="A209" s="18" t="s">
        <v>291</v>
      </c>
      <c r="B209" s="19" t="s">
        <v>13</v>
      </c>
      <c r="C209" s="19" t="s">
        <v>14</v>
      </c>
      <c r="D209" s="20" t="s">
        <v>292</v>
      </c>
      <c r="E209" s="21"/>
      <c r="F209" s="22">
        <v>1</v>
      </c>
      <c r="G209" s="6"/>
      <c r="H209" s="31">
        <f>ROUND(F209*G209,2)</f>
        <v>0</v>
      </c>
      <c r="I209" s="31">
        <v>4125.8999999999996</v>
      </c>
    </row>
    <row r="210" spans="1:10" ht="30.6" x14ac:dyDescent="0.3">
      <c r="A210" s="21"/>
      <c r="B210" s="21"/>
      <c r="C210" s="21"/>
      <c r="D210" s="20" t="s">
        <v>293</v>
      </c>
      <c r="E210" s="21"/>
      <c r="F210" s="21"/>
      <c r="G210" s="5"/>
      <c r="H210" s="21"/>
      <c r="I210" s="21"/>
    </row>
    <row r="211" spans="1:10" x14ac:dyDescent="0.3">
      <c r="A211" s="18" t="s">
        <v>294</v>
      </c>
      <c r="B211" s="19" t="s">
        <v>13</v>
      </c>
      <c r="C211" s="19" t="s">
        <v>14</v>
      </c>
      <c r="D211" s="20" t="s">
        <v>53</v>
      </c>
      <c r="E211" s="21"/>
      <c r="F211" s="22">
        <v>1</v>
      </c>
      <c r="G211" s="6"/>
      <c r="H211" s="31">
        <f>ROUND(F211*G211,2)</f>
        <v>0</v>
      </c>
      <c r="I211" s="31">
        <v>3060</v>
      </c>
    </row>
    <row r="212" spans="1:10" ht="20.399999999999999" x14ac:dyDescent="0.3">
      <c r="A212" s="21"/>
      <c r="B212" s="21"/>
      <c r="C212" s="21"/>
      <c r="D212" s="20" t="s">
        <v>295</v>
      </c>
      <c r="E212" s="21"/>
      <c r="F212" s="21"/>
      <c r="G212" s="5"/>
      <c r="H212" s="21"/>
      <c r="I212" s="21"/>
    </row>
    <row r="213" spans="1:10" x14ac:dyDescent="0.3">
      <c r="A213" s="21"/>
      <c r="B213" s="21"/>
      <c r="C213" s="21"/>
      <c r="D213" s="23"/>
      <c r="E213" s="24" t="s">
        <v>296</v>
      </c>
      <c r="F213" s="25">
        <v>1</v>
      </c>
      <c r="G213" s="7">
        <f>H193+H195+H197+H199+H201+H203+H205+H207+H209+H211</f>
        <v>0</v>
      </c>
      <c r="H213" s="32">
        <f>ROUND(F213*G213,2)</f>
        <v>0</v>
      </c>
      <c r="I213" s="32"/>
    </row>
    <row r="214" spans="1:10" ht="1.05" customHeight="1" x14ac:dyDescent="0.3">
      <c r="A214" s="26"/>
      <c r="B214" s="26"/>
      <c r="C214" s="26"/>
      <c r="D214" s="27"/>
      <c r="E214" s="26"/>
      <c r="F214" s="26"/>
      <c r="G214" s="8"/>
      <c r="H214" s="26"/>
      <c r="I214" s="26"/>
    </row>
    <row r="215" spans="1:10" x14ac:dyDescent="0.3">
      <c r="A215" s="14" t="s">
        <v>297</v>
      </c>
      <c r="B215" s="14" t="s">
        <v>9</v>
      </c>
      <c r="C215" s="14" t="s">
        <v>10</v>
      </c>
      <c r="D215" s="15" t="s">
        <v>298</v>
      </c>
      <c r="E215" s="16"/>
      <c r="F215" s="17">
        <f>F218</f>
        <v>1</v>
      </c>
      <c r="G215" s="4">
        <f>G218</f>
        <v>0</v>
      </c>
      <c r="H215" s="30">
        <f>H218</f>
        <v>0</v>
      </c>
      <c r="I215" s="30">
        <v>3570</v>
      </c>
      <c r="J215" s="33"/>
    </row>
    <row r="216" spans="1:10" x14ac:dyDescent="0.3">
      <c r="A216" s="18" t="s">
        <v>299</v>
      </c>
      <c r="B216" s="19" t="s">
        <v>13</v>
      </c>
      <c r="C216" s="19" t="s">
        <v>14</v>
      </c>
      <c r="D216" s="20" t="s">
        <v>300</v>
      </c>
      <c r="E216" s="21"/>
      <c r="F216" s="22">
        <v>1</v>
      </c>
      <c r="G216" s="6"/>
      <c r="H216" s="31">
        <f>ROUND(F216*G216,2)</f>
        <v>0</v>
      </c>
      <c r="I216" s="31">
        <v>3570</v>
      </c>
    </row>
    <row r="217" spans="1:10" ht="30.6" x14ac:dyDescent="0.3">
      <c r="A217" s="21"/>
      <c r="B217" s="21"/>
      <c r="C217" s="21"/>
      <c r="D217" s="20" t="s">
        <v>301</v>
      </c>
      <c r="E217" s="21"/>
      <c r="F217" s="21"/>
      <c r="G217" s="5"/>
      <c r="H217" s="21"/>
      <c r="I217" s="21"/>
    </row>
    <row r="218" spans="1:10" x14ac:dyDescent="0.3">
      <c r="A218" s="21"/>
      <c r="B218" s="21"/>
      <c r="C218" s="21"/>
      <c r="D218" s="23"/>
      <c r="E218" s="24" t="s">
        <v>302</v>
      </c>
      <c r="F218" s="25">
        <v>1</v>
      </c>
      <c r="G218" s="7">
        <f>H216</f>
        <v>0</v>
      </c>
      <c r="H218" s="32">
        <f>ROUND(F218*G218,2)</f>
        <v>0</v>
      </c>
      <c r="I218" s="32"/>
    </row>
    <row r="219" spans="1:10" ht="1.05" customHeight="1" x14ac:dyDescent="0.3">
      <c r="A219" s="26"/>
      <c r="B219" s="26"/>
      <c r="C219" s="26"/>
      <c r="D219" s="27"/>
      <c r="E219" s="26"/>
      <c r="F219" s="26"/>
      <c r="G219" s="8"/>
      <c r="H219" s="26"/>
      <c r="I219" s="26"/>
    </row>
    <row r="220" spans="1:10" x14ac:dyDescent="0.3">
      <c r="A220" s="14" t="s">
        <v>303</v>
      </c>
      <c r="B220" s="14" t="s">
        <v>9</v>
      </c>
      <c r="C220" s="14" t="s">
        <v>10</v>
      </c>
      <c r="D220" s="15" t="s">
        <v>304</v>
      </c>
      <c r="E220" s="16"/>
      <c r="F220" s="17">
        <f>F223</f>
        <v>1</v>
      </c>
      <c r="G220" s="4">
        <f>G223</f>
        <v>0</v>
      </c>
      <c r="H220" s="30">
        <f>H223</f>
        <v>0</v>
      </c>
      <c r="I220" s="30">
        <v>6643.26</v>
      </c>
    </row>
    <row r="221" spans="1:10" x14ac:dyDescent="0.3">
      <c r="A221" s="18" t="s">
        <v>305</v>
      </c>
      <c r="B221" s="19" t="s">
        <v>13</v>
      </c>
      <c r="C221" s="19" t="s">
        <v>14</v>
      </c>
      <c r="D221" s="20" t="s">
        <v>306</v>
      </c>
      <c r="E221" s="21"/>
      <c r="F221" s="22">
        <v>1</v>
      </c>
      <c r="G221" s="6"/>
      <c r="H221" s="31">
        <f>ROUND(F221*G221,2)</f>
        <v>0</v>
      </c>
      <c r="I221" s="31">
        <v>6643.26</v>
      </c>
    </row>
    <row r="222" spans="1:10" x14ac:dyDescent="0.3">
      <c r="A222" s="21"/>
      <c r="B222" s="21"/>
      <c r="C222" s="21"/>
      <c r="D222" s="20" t="s">
        <v>307</v>
      </c>
      <c r="E222" s="21"/>
      <c r="F222" s="21"/>
      <c r="G222" s="5"/>
      <c r="H222" s="21"/>
      <c r="I222" s="21"/>
    </row>
    <row r="223" spans="1:10" x14ac:dyDescent="0.3">
      <c r="A223" s="21"/>
      <c r="B223" s="21"/>
      <c r="C223" s="21"/>
      <c r="D223" s="23"/>
      <c r="E223" s="24" t="s">
        <v>308</v>
      </c>
      <c r="F223" s="25">
        <v>1</v>
      </c>
      <c r="G223" s="7">
        <f>H221</f>
        <v>0</v>
      </c>
      <c r="H223" s="32">
        <f>ROUND(F223*G223,2)</f>
        <v>0</v>
      </c>
      <c r="I223" s="32"/>
    </row>
    <row r="224" spans="1:10" ht="1.05" customHeight="1" x14ac:dyDescent="0.3">
      <c r="A224" s="26"/>
      <c r="B224" s="26"/>
      <c r="C224" s="26"/>
      <c r="D224" s="27"/>
      <c r="E224" s="26"/>
      <c r="F224" s="26"/>
      <c r="G224" s="8"/>
      <c r="H224" s="26"/>
      <c r="I224" s="26"/>
    </row>
    <row r="225" spans="1:9" x14ac:dyDescent="0.3">
      <c r="A225" s="14" t="s">
        <v>309</v>
      </c>
      <c r="B225" s="14" t="s">
        <v>9</v>
      </c>
      <c r="C225" s="14" t="s">
        <v>10</v>
      </c>
      <c r="D225" s="15" t="s">
        <v>310</v>
      </c>
      <c r="E225" s="16"/>
      <c r="F225" s="17">
        <f>F228</f>
        <v>1</v>
      </c>
      <c r="G225" s="4">
        <f>G228</f>
        <v>0</v>
      </c>
      <c r="H225" s="30">
        <f>H228</f>
        <v>0</v>
      </c>
      <c r="I225" s="30">
        <v>207060</v>
      </c>
    </row>
    <row r="226" spans="1:9" x14ac:dyDescent="0.3">
      <c r="A226" s="18" t="s">
        <v>311</v>
      </c>
      <c r="B226" s="19" t="s">
        <v>13</v>
      </c>
      <c r="C226" s="19" t="s">
        <v>14</v>
      </c>
      <c r="D226" s="20" t="s">
        <v>312</v>
      </c>
      <c r="E226" s="21"/>
      <c r="F226" s="22">
        <v>1</v>
      </c>
      <c r="G226" s="6"/>
      <c r="H226" s="31">
        <f>ROUND(F226*G226,2)</f>
        <v>0</v>
      </c>
      <c r="I226" s="31">
        <v>207060</v>
      </c>
    </row>
    <row r="227" spans="1:9" ht="234.6" x14ac:dyDescent="0.3">
      <c r="A227" s="21"/>
      <c r="B227" s="21"/>
      <c r="C227" s="21"/>
      <c r="D227" s="20" t="s">
        <v>313</v>
      </c>
      <c r="E227" s="21"/>
      <c r="F227" s="21"/>
      <c r="G227" s="5"/>
      <c r="H227" s="21"/>
      <c r="I227" s="21"/>
    </row>
    <row r="228" spans="1:9" x14ac:dyDescent="0.3">
      <c r="A228" s="21"/>
      <c r="B228" s="21"/>
      <c r="C228" s="21"/>
      <c r="D228" s="23"/>
      <c r="E228" s="24" t="s">
        <v>314</v>
      </c>
      <c r="F228" s="25">
        <v>1</v>
      </c>
      <c r="G228" s="7">
        <f>H226</f>
        <v>0</v>
      </c>
      <c r="H228" s="32">
        <f>ROUND(F228*G228,2)</f>
        <v>0</v>
      </c>
    </row>
    <row r="229" spans="1:9" ht="1.05" customHeight="1" x14ac:dyDescent="0.3">
      <c r="A229" s="26"/>
      <c r="B229" s="26"/>
      <c r="C229" s="26"/>
      <c r="D229" s="27"/>
      <c r="E229" s="26"/>
      <c r="F229" s="26"/>
      <c r="G229" s="8"/>
      <c r="H229" s="26"/>
    </row>
    <row r="230" spans="1:9" x14ac:dyDescent="0.3">
      <c r="A230" s="21"/>
      <c r="B230" s="21"/>
      <c r="C230" s="21"/>
      <c r="D230" s="23"/>
      <c r="E230" s="24" t="s">
        <v>315</v>
      </c>
      <c r="F230" s="25">
        <v>1</v>
      </c>
      <c r="H230" s="7">
        <f>H4+H35+H70+H117+H126+H175+H192+H215+H220+H225</f>
        <v>0</v>
      </c>
      <c r="I230" s="33"/>
    </row>
    <row r="231" spans="1:9" ht="1.05" customHeight="1" x14ac:dyDescent="0.3">
      <c r="A231" s="26"/>
      <c r="B231" s="26"/>
      <c r="C231" s="26"/>
      <c r="D231" s="27"/>
      <c r="E231" s="26"/>
      <c r="F231" s="26"/>
      <c r="G231" s="8"/>
      <c r="H231" s="26"/>
    </row>
    <row r="232" spans="1:9" x14ac:dyDescent="0.3">
      <c r="F232" s="16" t="s">
        <v>316</v>
      </c>
      <c r="G232" s="9">
        <v>0.09</v>
      </c>
      <c r="H232" s="31">
        <f>H230*G232</f>
        <v>0</v>
      </c>
    </row>
    <row r="233" spans="1:9" x14ac:dyDescent="0.3">
      <c r="F233" s="16" t="s">
        <v>317</v>
      </c>
      <c r="G233" s="9">
        <v>0.06</v>
      </c>
      <c r="H233" s="31">
        <f>H230*G233</f>
        <v>0</v>
      </c>
    </row>
    <row r="234" spans="1:9" x14ac:dyDescent="0.3">
      <c r="F234" s="16" t="s">
        <v>318</v>
      </c>
      <c r="G234" s="16"/>
      <c r="H234" s="32">
        <f>SUM(H230:H233)</f>
        <v>0</v>
      </c>
      <c r="I234" s="33"/>
    </row>
    <row r="235" spans="1:9" x14ac:dyDescent="0.3">
      <c r="F235" s="16" t="s">
        <v>319</v>
      </c>
      <c r="G235" s="29">
        <v>0.21</v>
      </c>
      <c r="H235" s="31">
        <f>H234*G235</f>
        <v>0</v>
      </c>
    </row>
    <row r="236" spans="1:9" x14ac:dyDescent="0.3">
      <c r="F236" s="16" t="s">
        <v>320</v>
      </c>
      <c r="G236" s="16"/>
      <c r="H236" s="32">
        <f>H235+H234</f>
        <v>0</v>
      </c>
    </row>
    <row r="237" spans="1:9" x14ac:dyDescent="0.3">
      <c r="G237" s="28"/>
    </row>
    <row r="238" spans="1:9" x14ac:dyDescent="0.3">
      <c r="G238" s="28"/>
    </row>
    <row r="239" spans="1:9" x14ac:dyDescent="0.3">
      <c r="G239" s="28"/>
    </row>
    <row r="240" spans="1:9" x14ac:dyDescent="0.3">
      <c r="G240" s="28"/>
    </row>
    <row r="241" spans="7:7" x14ac:dyDescent="0.3">
      <c r="G241" s="28"/>
    </row>
    <row r="242" spans="7:7" x14ac:dyDescent="0.3">
      <c r="G242" s="28"/>
    </row>
    <row r="243" spans="7:7" x14ac:dyDescent="0.3">
      <c r="G243" s="28"/>
    </row>
    <row r="244" spans="7:7" x14ac:dyDescent="0.3">
      <c r="G244" s="28"/>
    </row>
    <row r="245" spans="7:7" x14ac:dyDescent="0.3">
      <c r="G245" s="28"/>
    </row>
    <row r="246" spans="7:7" x14ac:dyDescent="0.3">
      <c r="G246" s="28"/>
    </row>
    <row r="247" spans="7:7" x14ac:dyDescent="0.3">
      <c r="G247" s="28"/>
    </row>
    <row r="248" spans="7:7" x14ac:dyDescent="0.3">
      <c r="G248" s="28"/>
    </row>
    <row r="249" spans="7:7" x14ac:dyDescent="0.3">
      <c r="G249" s="28"/>
    </row>
    <row r="250" spans="7:7" x14ac:dyDescent="0.3">
      <c r="G250" s="28"/>
    </row>
    <row r="251" spans="7:7" x14ac:dyDescent="0.3">
      <c r="G251" s="28"/>
    </row>
    <row r="252" spans="7:7" x14ac:dyDescent="0.3">
      <c r="G252" s="28"/>
    </row>
    <row r="253" spans="7:7" x14ac:dyDescent="0.3">
      <c r="G253" s="28"/>
    </row>
    <row r="254" spans="7:7" x14ac:dyDescent="0.3">
      <c r="G254" s="28"/>
    </row>
    <row r="255" spans="7:7" x14ac:dyDescent="0.3">
      <c r="G255" s="28"/>
    </row>
    <row r="256" spans="7:7" x14ac:dyDescent="0.3">
      <c r="G256" s="28"/>
    </row>
    <row r="257" spans="7:7" x14ac:dyDescent="0.3">
      <c r="G257" s="28"/>
    </row>
    <row r="258" spans="7:7" x14ac:dyDescent="0.3">
      <c r="G258" s="28"/>
    </row>
    <row r="259" spans="7:7" x14ac:dyDescent="0.3">
      <c r="G259" s="28"/>
    </row>
    <row r="260" spans="7:7" x14ac:dyDescent="0.3">
      <c r="G260" s="28"/>
    </row>
    <row r="261" spans="7:7" x14ac:dyDescent="0.3">
      <c r="G261" s="28"/>
    </row>
    <row r="262" spans="7:7" x14ac:dyDescent="0.3">
      <c r="G262" s="28"/>
    </row>
    <row r="263" spans="7:7" x14ac:dyDescent="0.3">
      <c r="G263" s="28"/>
    </row>
    <row r="264" spans="7:7" x14ac:dyDescent="0.3">
      <c r="G264" s="28"/>
    </row>
    <row r="265" spans="7:7" x14ac:dyDescent="0.3">
      <c r="G265" s="28"/>
    </row>
    <row r="266" spans="7:7" x14ac:dyDescent="0.3">
      <c r="G266" s="28"/>
    </row>
    <row r="267" spans="7:7" x14ac:dyDescent="0.3">
      <c r="G267" s="28"/>
    </row>
    <row r="268" spans="7:7" x14ac:dyDescent="0.3">
      <c r="G268" s="28"/>
    </row>
    <row r="269" spans="7:7" x14ac:dyDescent="0.3">
      <c r="G269" s="28"/>
    </row>
    <row r="270" spans="7:7" x14ac:dyDescent="0.3">
      <c r="G270" s="28"/>
    </row>
    <row r="271" spans="7:7" x14ac:dyDescent="0.3">
      <c r="G271" s="28"/>
    </row>
  </sheetData>
  <sheetProtection algorithmName="SHA-512" hashValue="9AxcyxTVyWBvdarE+8p2eJrYaU+YvsVWyyoB0jfGIzClWnQ+pQ27e15tO0KJXTysMI88mroo0W/JyIcRTQxdQQ==" saltValue="xsbtYzzniUkc/8J5/c/jZA==" spinCount="100000" sheet="1" objects="1" scenarios="1"/>
  <dataValidations count="1">
    <dataValidation type="list" allowBlank="1" showInputMessage="1" showErrorMessage="1" sqref="B4:B231" xr:uid="{CB9BA85D-25F9-483E-82D8-0664A21A692C}">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Sancho Acevedo, Rubén</dc:creator>
  <cp:lastModifiedBy>Sancho Acevedo, Rubén</cp:lastModifiedBy>
  <dcterms:created xsi:type="dcterms:W3CDTF">2023-10-16T09:43:31Z</dcterms:created>
  <dcterms:modified xsi:type="dcterms:W3CDTF">2023-11-14T09:50:25Z</dcterms:modified>
</cp:coreProperties>
</file>