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n\D_SecEsMec\AA EEMM\DOC. ECONOMICA\GASTO\2023\2309 REPARACIONES EE.MM. THYSSEN MANT PROPIO\1- SOLICITUD DE CONTRATACION\Tercera Revisión - SLIC\"/>
    </mc:Choice>
  </mc:AlternateContent>
  <xr:revisionPtr revIDLastSave="0" documentId="8_{0AA181DD-9A5D-4997-BC07-81B0D52B74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 Económica" sheetId="10" r:id="rId1"/>
  </sheets>
  <definedNames>
    <definedName name="_DAT1">#REF!</definedName>
    <definedName name="_DAT10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Fill" hidden="1">#REF!</definedName>
    <definedName name="_xlnm._FilterDatabase" localSheetId="0" hidden="1">'Oferta Económica'!$B$1:$M$145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dfadfafdda">#REF!</definedName>
    <definedName name="adfasd" hidden="1">#REF!</definedName>
    <definedName name="adfasdfadfadf">#REF!</definedName>
    <definedName name="adfasdfasdfasdfasd" hidden="1">#REF!</definedName>
    <definedName name="Archivo___Etiqueta">#REF!</definedName>
    <definedName name="asdfa" hidden="1">#REF!</definedName>
    <definedName name="asdfadfa">#REF!</definedName>
    <definedName name="asdfasd" hidden="1">#REF!</definedName>
    <definedName name="asdfasdfadf">#REF!</definedName>
    <definedName name="asdfasdfasdfad">#REF!</definedName>
    <definedName name="asdfasdfasdfsa">#REF!</definedName>
    <definedName name="asdsas">#REF!</definedName>
    <definedName name="BASEDATO">#REF!</definedName>
    <definedName name="CAMPOS">#REF!</definedName>
    <definedName name="cuARTO">"&amp;[ETIQUETA]"</definedName>
    <definedName name="dfafadafdsaf">#REF!</definedName>
    <definedName name="dfasdfafda">#REF!</definedName>
    <definedName name="dsfasdfas">#REF!</definedName>
    <definedName name="PIP">#REF!</definedName>
    <definedName name="PPP">#REF!</definedName>
    <definedName name="PPPPP">#REF!</definedName>
    <definedName name="PPPPPP">#REF!</definedName>
    <definedName name="sdfasd">#REF!</definedName>
    <definedName name="sdfasdfas">#REF!</definedName>
    <definedName name="sdfasdfasdfasdf">#REF!</definedName>
    <definedName name="sdfasdfdas">#REF!</definedName>
    <definedName name="sdfasdfsa">#REF!</definedName>
    <definedName name="TABLA">#REF!</definedName>
    <definedName name="Tabla1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3" i="10" l="1"/>
  <c r="M132" i="10"/>
  <c r="M131" i="10"/>
  <c r="M130" i="10"/>
  <c r="M129" i="10"/>
  <c r="M116" i="10"/>
  <c r="M115" i="10"/>
  <c r="M114" i="10"/>
  <c r="M84" i="10"/>
  <c r="M83" i="10"/>
  <c r="M82" i="10"/>
  <c r="M12" i="10"/>
  <c r="K133" i="10"/>
  <c r="L133" i="10" s="1"/>
  <c r="K132" i="10"/>
  <c r="L132" i="10" s="1"/>
  <c r="K131" i="10"/>
  <c r="L131" i="10" s="1"/>
  <c r="K130" i="10"/>
  <c r="L130" i="10" s="1"/>
  <c r="K129" i="10"/>
  <c r="L129" i="10" s="1"/>
  <c r="K116" i="10"/>
  <c r="L116" i="10" s="1"/>
  <c r="K115" i="10"/>
  <c r="L115" i="10" s="1"/>
  <c r="K114" i="10"/>
  <c r="L114" i="10" s="1"/>
  <c r="K84" i="10"/>
  <c r="L84" i="10" s="1"/>
  <c r="K83" i="10"/>
  <c r="L83" i="10" s="1"/>
  <c r="K82" i="10"/>
  <c r="L82" i="10" s="1"/>
  <c r="K12" i="10"/>
  <c r="L12" i="10" s="1"/>
  <c r="H133" i="10"/>
  <c r="H132" i="10"/>
  <c r="H131" i="10"/>
  <c r="H134" i="10"/>
  <c r="H130" i="10"/>
  <c r="H129" i="10"/>
  <c r="H116" i="10"/>
  <c r="H115" i="10"/>
  <c r="H114" i="10"/>
  <c r="H84" i="10"/>
  <c r="H83" i="10"/>
  <c r="H82" i="10"/>
  <c r="H12" i="10"/>
  <c r="E149" i="10" l="1"/>
  <c r="H4" i="10" l="1"/>
  <c r="K4" i="10" s="1"/>
  <c r="L4" i="10" s="1"/>
  <c r="H5" i="10"/>
  <c r="H6" i="10"/>
  <c r="H7" i="10"/>
  <c r="H8" i="10"/>
  <c r="H9" i="10"/>
  <c r="H10" i="10"/>
  <c r="H11" i="10"/>
  <c r="H13" i="10"/>
  <c r="K13" i="10" s="1"/>
  <c r="L13" i="10" s="1"/>
  <c r="H14" i="10"/>
  <c r="H15" i="10"/>
  <c r="H16" i="10"/>
  <c r="H17" i="10"/>
  <c r="K17" i="10" s="1"/>
  <c r="L17" i="10" s="1"/>
  <c r="H19" i="10"/>
  <c r="H20" i="10"/>
  <c r="H21" i="10"/>
  <c r="H22" i="10"/>
  <c r="K22" i="10" s="1"/>
  <c r="L22" i="10" s="1"/>
  <c r="H23" i="10"/>
  <c r="H24" i="10"/>
  <c r="H25" i="10"/>
  <c r="H26" i="10"/>
  <c r="K26" i="10" s="1"/>
  <c r="L26" i="10" s="1"/>
  <c r="H27" i="10"/>
  <c r="H28" i="10"/>
  <c r="H29" i="10"/>
  <c r="H30" i="10"/>
  <c r="H31" i="10"/>
  <c r="H32" i="10"/>
  <c r="H33" i="10"/>
  <c r="H34" i="10"/>
  <c r="K34" i="10" s="1"/>
  <c r="L34" i="10" s="1"/>
  <c r="H35" i="10"/>
  <c r="H36" i="10"/>
  <c r="H37" i="10"/>
  <c r="H38" i="10"/>
  <c r="H39" i="10"/>
  <c r="H40" i="10"/>
  <c r="H41" i="10"/>
  <c r="H42" i="10"/>
  <c r="K42" i="10" s="1"/>
  <c r="L42" i="10" s="1"/>
  <c r="H43" i="10"/>
  <c r="H44" i="10"/>
  <c r="H45" i="10"/>
  <c r="H46" i="10"/>
  <c r="H47" i="10"/>
  <c r="H48" i="10"/>
  <c r="H49" i="10"/>
  <c r="H51" i="10"/>
  <c r="H52" i="10"/>
  <c r="H53" i="10"/>
  <c r="H54" i="10"/>
  <c r="H55" i="10"/>
  <c r="K55" i="10" s="1"/>
  <c r="L55" i="10" s="1"/>
  <c r="H56" i="10"/>
  <c r="H57" i="10"/>
  <c r="H58" i="10"/>
  <c r="H59" i="10"/>
  <c r="H60" i="10"/>
  <c r="H61" i="10"/>
  <c r="H62" i="10"/>
  <c r="H63" i="10"/>
  <c r="H64" i="10"/>
  <c r="H65" i="10"/>
  <c r="H66" i="10"/>
  <c r="H67" i="10"/>
  <c r="K67" i="10" s="1"/>
  <c r="L67" i="10" s="1"/>
  <c r="H68" i="10"/>
  <c r="H69" i="10"/>
  <c r="H71" i="10"/>
  <c r="H72" i="10"/>
  <c r="H73" i="10"/>
  <c r="H74" i="10"/>
  <c r="H75" i="10"/>
  <c r="H76" i="10"/>
  <c r="K76" i="10" s="1"/>
  <c r="L76" i="10" s="1"/>
  <c r="H77" i="10"/>
  <c r="H78" i="10"/>
  <c r="H79" i="10"/>
  <c r="H80" i="10"/>
  <c r="H81" i="10"/>
  <c r="H85" i="10"/>
  <c r="H86" i="10"/>
  <c r="H87" i="10"/>
  <c r="K87" i="10" s="1"/>
  <c r="L87" i="10" s="1"/>
  <c r="H88" i="10"/>
  <c r="H89" i="10"/>
  <c r="H90" i="10"/>
  <c r="H91" i="10"/>
  <c r="K91" i="10" s="1"/>
  <c r="L91" i="10" s="1"/>
  <c r="H92" i="10"/>
  <c r="H94" i="10"/>
  <c r="H95" i="10"/>
  <c r="H96" i="10"/>
  <c r="K96" i="10" s="1"/>
  <c r="L96" i="10" s="1"/>
  <c r="H97" i="10"/>
  <c r="H98" i="10"/>
  <c r="H99" i="10"/>
  <c r="H100" i="10"/>
  <c r="H101" i="10"/>
  <c r="H102" i="10"/>
  <c r="H103" i="10"/>
  <c r="H104" i="10"/>
  <c r="K104" i="10" s="1"/>
  <c r="L104" i="10" s="1"/>
  <c r="H105" i="10"/>
  <c r="H106" i="10"/>
  <c r="H107" i="10"/>
  <c r="H108" i="10"/>
  <c r="H109" i="10"/>
  <c r="H110" i="10"/>
  <c r="H111" i="10"/>
  <c r="H112" i="10"/>
  <c r="K112" i="10" s="1"/>
  <c r="L112" i="10" s="1"/>
  <c r="H113" i="10"/>
  <c r="H117" i="10"/>
  <c r="H118" i="10"/>
  <c r="H119" i="10"/>
  <c r="H120" i="10"/>
  <c r="H121" i="10"/>
  <c r="H122" i="10"/>
  <c r="H124" i="10"/>
  <c r="H125" i="10"/>
  <c r="H126" i="10"/>
  <c r="H127" i="10"/>
  <c r="H128" i="10"/>
  <c r="H135" i="10"/>
  <c r="H136" i="10"/>
  <c r="H137" i="10"/>
  <c r="H138" i="10"/>
  <c r="H139" i="10"/>
  <c r="H140" i="10"/>
  <c r="H141" i="10"/>
  <c r="H142" i="10"/>
  <c r="H143" i="10"/>
  <c r="H145" i="10"/>
  <c r="M13" i="10" l="1"/>
  <c r="M17" i="10"/>
  <c r="M34" i="10"/>
  <c r="M55" i="10"/>
  <c r="M76" i="10"/>
  <c r="K142" i="10"/>
  <c r="L142" i="10" s="1"/>
  <c r="K134" i="10"/>
  <c r="L134" i="10" s="1"/>
  <c r="K120" i="10"/>
  <c r="L120" i="10" s="1"/>
  <c r="K109" i="10"/>
  <c r="L109" i="10" s="1"/>
  <c r="K101" i="10"/>
  <c r="L101" i="10" s="1"/>
  <c r="K92" i="10"/>
  <c r="L92" i="10" s="1"/>
  <c r="K81" i="10"/>
  <c r="L81" i="10" s="1"/>
  <c r="K73" i="10"/>
  <c r="L73" i="10" s="1"/>
  <c r="K64" i="10"/>
  <c r="L64" i="10" s="1"/>
  <c r="K56" i="10"/>
  <c r="L56" i="10" s="1"/>
  <c r="K47" i="10"/>
  <c r="L47" i="10" s="1"/>
  <c r="K39" i="10"/>
  <c r="L39" i="10" s="1"/>
  <c r="K31" i="10"/>
  <c r="L31" i="10" s="1"/>
  <c r="K23" i="10"/>
  <c r="L23" i="10" s="1"/>
  <c r="K14" i="10"/>
  <c r="L14" i="10" s="1"/>
  <c r="K5" i="10"/>
  <c r="L5" i="10" s="1"/>
  <c r="K141" i="10"/>
  <c r="L141" i="10" s="1"/>
  <c r="K128" i="10"/>
  <c r="L128" i="10" s="1"/>
  <c r="K119" i="10"/>
  <c r="L119" i="10" s="1"/>
  <c r="K108" i="10"/>
  <c r="L108" i="10" s="1"/>
  <c r="K100" i="10"/>
  <c r="L100" i="10" s="1"/>
  <c r="K80" i="10"/>
  <c r="L80" i="10" s="1"/>
  <c r="K72" i="10"/>
  <c r="L72" i="10" s="1"/>
  <c r="K63" i="10"/>
  <c r="L63" i="10" s="1"/>
  <c r="K46" i="10"/>
  <c r="L46" i="10" s="1"/>
  <c r="K38" i="10"/>
  <c r="L38" i="10" s="1"/>
  <c r="K30" i="10"/>
  <c r="L30" i="10" s="1"/>
  <c r="M67" i="10"/>
  <c r="K127" i="10"/>
  <c r="L127" i="10" s="1"/>
  <c r="K99" i="10"/>
  <c r="L99" i="10" s="1"/>
  <c r="K71" i="10"/>
  <c r="L71" i="10" s="1"/>
  <c r="K54" i="10"/>
  <c r="L54" i="10" s="1"/>
  <c r="K29" i="10"/>
  <c r="L29" i="10" s="1"/>
  <c r="K21" i="10"/>
  <c r="L21" i="10" s="1"/>
  <c r="K11" i="10"/>
  <c r="L11" i="10" s="1"/>
  <c r="K126" i="10"/>
  <c r="L126" i="10" s="1"/>
  <c r="K117" i="10"/>
  <c r="L117" i="10" s="1"/>
  <c r="K106" i="10"/>
  <c r="L106" i="10" s="1"/>
  <c r="K98" i="10"/>
  <c r="L98" i="10" s="1"/>
  <c r="K89" i="10"/>
  <c r="L89" i="10" s="1"/>
  <c r="K78" i="10"/>
  <c r="L78" i="10" s="1"/>
  <c r="K69" i="10"/>
  <c r="L69" i="10" s="1"/>
  <c r="K61" i="10"/>
  <c r="L61" i="10" s="1"/>
  <c r="K53" i="10"/>
  <c r="L53" i="10" s="1"/>
  <c r="K44" i="10"/>
  <c r="L44" i="10" s="1"/>
  <c r="K36" i="10"/>
  <c r="L36" i="10" s="1"/>
  <c r="K28" i="10"/>
  <c r="L28" i="10" s="1"/>
  <c r="K20" i="10"/>
  <c r="L20" i="10" s="1"/>
  <c r="K10" i="10"/>
  <c r="L10" i="10" s="1"/>
  <c r="M87" i="10"/>
  <c r="K138" i="10"/>
  <c r="L138" i="10" s="1"/>
  <c r="K125" i="10"/>
  <c r="L125" i="10" s="1"/>
  <c r="K113" i="10"/>
  <c r="L113" i="10" s="1"/>
  <c r="K105" i="10"/>
  <c r="L105" i="10" s="1"/>
  <c r="K97" i="10"/>
  <c r="L97" i="10" s="1"/>
  <c r="K88" i="10"/>
  <c r="L88" i="10" s="1"/>
  <c r="K77" i="10"/>
  <c r="L77" i="10" s="1"/>
  <c r="K68" i="10"/>
  <c r="L68" i="10" s="1"/>
  <c r="K60" i="10"/>
  <c r="L60" i="10" s="1"/>
  <c r="K52" i="10"/>
  <c r="L52" i="10" s="1"/>
  <c r="K43" i="10"/>
  <c r="L43" i="10" s="1"/>
  <c r="K35" i="10"/>
  <c r="L35" i="10" s="1"/>
  <c r="K27" i="10"/>
  <c r="L27" i="10" s="1"/>
  <c r="K19" i="10"/>
  <c r="L19" i="10" s="1"/>
  <c r="K9" i="10"/>
  <c r="L9" i="10" s="1"/>
  <c r="M22" i="10"/>
  <c r="M91" i="10"/>
  <c r="K140" i="10"/>
  <c r="L140" i="10" s="1"/>
  <c r="K107" i="10"/>
  <c r="L107" i="10" s="1"/>
  <c r="K79" i="10"/>
  <c r="L79" i="10" s="1"/>
  <c r="K62" i="10"/>
  <c r="L62" i="10" s="1"/>
  <c r="K37" i="10"/>
  <c r="L37" i="10" s="1"/>
  <c r="K139" i="10"/>
  <c r="L139" i="10" s="1"/>
  <c r="K124" i="10"/>
  <c r="L124" i="10" s="1"/>
  <c r="K59" i="10"/>
  <c r="L59" i="10" s="1"/>
  <c r="K51" i="10"/>
  <c r="L51" i="10" s="1"/>
  <c r="K8" i="10"/>
  <c r="L8" i="10" s="1"/>
  <c r="M26" i="10"/>
  <c r="M96" i="10"/>
  <c r="K118" i="10"/>
  <c r="L118" i="10" s="1"/>
  <c r="K90" i="10"/>
  <c r="L90" i="10" s="1"/>
  <c r="K45" i="10"/>
  <c r="L45" i="10" s="1"/>
  <c r="K145" i="10"/>
  <c r="L145" i="10" s="1"/>
  <c r="K136" i="10"/>
  <c r="L136" i="10" s="1"/>
  <c r="K122" i="10"/>
  <c r="L122" i="10" s="1"/>
  <c r="K111" i="10"/>
  <c r="L111" i="10" s="1"/>
  <c r="K103" i="10"/>
  <c r="L103" i="10" s="1"/>
  <c r="K95" i="10"/>
  <c r="L95" i="10" s="1"/>
  <c r="K86" i="10"/>
  <c r="L86" i="10" s="1"/>
  <c r="K75" i="10"/>
  <c r="L75" i="10" s="1"/>
  <c r="K66" i="10"/>
  <c r="L66" i="10" s="1"/>
  <c r="K58" i="10"/>
  <c r="L58" i="10" s="1"/>
  <c r="K49" i="10"/>
  <c r="L49" i="10" s="1"/>
  <c r="K41" i="10"/>
  <c r="L41" i="10" s="1"/>
  <c r="K33" i="10"/>
  <c r="L33" i="10" s="1"/>
  <c r="K25" i="10"/>
  <c r="L25" i="10" s="1"/>
  <c r="K16" i="10"/>
  <c r="L16" i="10" s="1"/>
  <c r="K7" i="10"/>
  <c r="L7" i="10" s="1"/>
  <c r="M104" i="10"/>
  <c r="K143" i="10"/>
  <c r="L143" i="10" s="1"/>
  <c r="K135" i="10"/>
  <c r="L135" i="10" s="1"/>
  <c r="K121" i="10"/>
  <c r="L121" i="10" s="1"/>
  <c r="K110" i="10"/>
  <c r="L110" i="10" s="1"/>
  <c r="K102" i="10"/>
  <c r="L102" i="10" s="1"/>
  <c r="K94" i="10"/>
  <c r="L94" i="10" s="1"/>
  <c r="K85" i="10"/>
  <c r="L85" i="10" s="1"/>
  <c r="K74" i="10"/>
  <c r="L74" i="10" s="1"/>
  <c r="K65" i="10"/>
  <c r="L65" i="10" s="1"/>
  <c r="M65" i="10" s="1"/>
  <c r="K57" i="10"/>
  <c r="L57" i="10" s="1"/>
  <c r="K48" i="10"/>
  <c r="L48" i="10" s="1"/>
  <c r="K40" i="10"/>
  <c r="L40" i="10" s="1"/>
  <c r="K32" i="10"/>
  <c r="L32" i="10" s="1"/>
  <c r="K24" i="10"/>
  <c r="L24" i="10" s="1"/>
  <c r="K15" i="10"/>
  <c r="L15" i="10" s="1"/>
  <c r="K6" i="10"/>
  <c r="L6" i="10" s="1"/>
  <c r="M42" i="10"/>
  <c r="M112" i="10"/>
  <c r="K137" i="10"/>
  <c r="L137" i="10" s="1"/>
  <c r="M4" i="10"/>
  <c r="E151" i="10"/>
  <c r="M20" i="10" l="1"/>
  <c r="M24" i="10"/>
  <c r="M135" i="10"/>
  <c r="M36" i="10"/>
  <c r="M21" i="10"/>
  <c r="M102" i="10"/>
  <c r="M44" i="10"/>
  <c r="M32" i="10"/>
  <c r="M117" i="10"/>
  <c r="M6" i="10"/>
  <c r="M110" i="10"/>
  <c r="M126" i="10"/>
  <c r="M78" i="10"/>
  <c r="M54" i="10"/>
  <c r="M74" i="10"/>
  <c r="M10" i="10"/>
  <c r="M89" i="10"/>
  <c r="M40" i="10"/>
  <c r="M53" i="10"/>
  <c r="M99" i="10"/>
  <c r="M94" i="10"/>
  <c r="M106" i="10"/>
  <c r="M127" i="10"/>
  <c r="M57" i="10"/>
  <c r="M143" i="10"/>
  <c r="M69" i="10"/>
  <c r="M29" i="10"/>
  <c r="M33" i="10"/>
  <c r="M66" i="10"/>
  <c r="M103" i="10"/>
  <c r="M145" i="10"/>
  <c r="M124" i="10"/>
  <c r="M79" i="10"/>
  <c r="M9" i="10"/>
  <c r="M43" i="10"/>
  <c r="M77" i="10"/>
  <c r="M113" i="10"/>
  <c r="M63" i="10"/>
  <c r="M108" i="10"/>
  <c r="M5" i="10"/>
  <c r="M39" i="10"/>
  <c r="M73" i="10"/>
  <c r="M109" i="10"/>
  <c r="M15" i="10"/>
  <c r="M85" i="10"/>
  <c r="M28" i="10"/>
  <c r="M61" i="10"/>
  <c r="M98" i="10"/>
  <c r="M11" i="10"/>
  <c r="M71" i="10"/>
  <c r="M7" i="10"/>
  <c r="M41" i="10"/>
  <c r="M75" i="10"/>
  <c r="M111" i="10"/>
  <c r="M45" i="10"/>
  <c r="M8" i="10"/>
  <c r="M139" i="10"/>
  <c r="M107" i="10"/>
  <c r="M19" i="10"/>
  <c r="M52" i="10"/>
  <c r="M88" i="10"/>
  <c r="M125" i="10"/>
  <c r="M30" i="10"/>
  <c r="M72" i="10"/>
  <c r="M119" i="10"/>
  <c r="M14" i="10"/>
  <c r="M47" i="10"/>
  <c r="M81" i="10"/>
  <c r="M120" i="10"/>
  <c r="M48" i="10"/>
  <c r="M121" i="10"/>
  <c r="M16" i="10"/>
  <c r="M49" i="10"/>
  <c r="M86" i="10"/>
  <c r="M122" i="10"/>
  <c r="M90" i="10"/>
  <c r="M51" i="10"/>
  <c r="M37" i="10"/>
  <c r="M140" i="10"/>
  <c r="M27" i="10"/>
  <c r="M60" i="10"/>
  <c r="M97" i="10"/>
  <c r="M138" i="10"/>
  <c r="M38" i="10"/>
  <c r="M80" i="10"/>
  <c r="M128" i="10"/>
  <c r="M23" i="10"/>
  <c r="M56" i="10"/>
  <c r="M92" i="10"/>
  <c r="M134" i="10"/>
  <c r="M25" i="10"/>
  <c r="M58" i="10"/>
  <c r="M95" i="10"/>
  <c r="M136" i="10"/>
  <c r="M118" i="10"/>
  <c r="M59" i="10"/>
  <c r="M62" i="10"/>
  <c r="M35" i="10"/>
  <c r="M68" i="10"/>
  <c r="M105" i="10"/>
  <c r="M46" i="10"/>
  <c r="M100" i="10"/>
  <c r="M141" i="10"/>
  <c r="M31" i="10"/>
  <c r="M64" i="10"/>
  <c r="M101" i="10"/>
  <c r="M142" i="10"/>
  <c r="M137" i="10"/>
  <c r="E154" i="10"/>
  <c r="E155" i="10" s="1"/>
  <c r="E156" i="10" s="1"/>
</calcChain>
</file>

<file path=xl/sharedStrings.xml><?xml version="1.0" encoding="utf-8"?>
<sst xmlns="http://schemas.openxmlformats.org/spreadsheetml/2006/main" count="165" uniqueCount="165">
  <si>
    <t>RELACIÓN DE TRABAJOS</t>
  </si>
  <si>
    <t>NÚMERO ACTUACIONES PREVISTAS</t>
  </si>
  <si>
    <t>Sustitución de aceite reductor (sin fin o tren de engranajes)</t>
  </si>
  <si>
    <t>Sustitución de ventilador pequeño armario (120 x 120 mm.)</t>
  </si>
  <si>
    <t>Sustitución de ventilador grande armario eléctrico (diámetro 172 mm.)</t>
  </si>
  <si>
    <t>Sustitución de termostato armario eléctrico</t>
  </si>
  <si>
    <t>Sustitución de relé de sincronismo de pasamanos RHOMBERG-BRASSLER SC-320</t>
  </si>
  <si>
    <t>Sustitución de perfil cepillos antipinzamiento (tramo de 3 metros)</t>
  </si>
  <si>
    <t>Sustitución de cerdas de cepillos antipinzamiento (tramo de 3 metros)</t>
  </si>
  <si>
    <t>Sustitución de fotocélulas en un embarque</t>
  </si>
  <si>
    <t>Sustitución de panel de balaustrada</t>
  </si>
  <si>
    <t>Sustitución de cristal de balaustrada recto</t>
  </si>
  <si>
    <t>Sustitución de cristal de balaustrada curvo</t>
  </si>
  <si>
    <t>Sustitución de teja/cubrezócalo recto</t>
  </si>
  <si>
    <t>Sustitución de teja/cubrezócalo curvo</t>
  </si>
  <si>
    <t>Sustitución de junquillo balaustrada (tramo de 5 metros)</t>
  </si>
  <si>
    <t>Sustitución de perfil aluminio balaustrada 100 mm</t>
  </si>
  <si>
    <t>Sustitución de perfil aluminio balaustrada 150 mm</t>
  </si>
  <si>
    <t>Sustitución de entrada de pasamanos TNE</t>
  </si>
  <si>
    <t>Sustitución de cerdas de cepillo entrada pasamanos TNE</t>
  </si>
  <si>
    <t>Sustitución de selector de puesta en marcha FT</t>
  </si>
  <si>
    <t>Sustitución de pulsador paro emergencia FT</t>
  </si>
  <si>
    <t>Sustitución de conjunto completo selector puesta en marcha/paro emergencia TNE</t>
  </si>
  <si>
    <t>FOSOS Y ENGRASE</t>
  </si>
  <si>
    <t>Sustitución de rejilla protección circuito de peldaños</t>
  </si>
  <si>
    <t>Sustitución completa o instalación de elementos de apertura de tapa de fosos: mecanismos de anclaje y apertura (muelles/amortiguadores) y bisagras.</t>
  </si>
  <si>
    <t>Sustitución subcomponente mecanismo apertura de tapa de foso: mecanismo de anclaje, apertura o bisagra.</t>
  </si>
  <si>
    <t>Sustitución de recubrimiento tapa de foso 1500x840 mm.</t>
  </si>
  <si>
    <t>Sustitución de recubrimiento placa fija 1500x320 mm.</t>
  </si>
  <si>
    <t>Sustitución de recubrimiento placa móvil 990x340 mm.</t>
  </si>
  <si>
    <t>Sustitución de micro de tapa de foso</t>
  </si>
  <si>
    <t>Instalación de iluminación entre peldaños en un embarque</t>
  </si>
  <si>
    <t>Sustitución de micro de iluminación fosos</t>
  </si>
  <si>
    <t>Sustitución de patines de centraje de peldaños en un embarque (2 patines)</t>
  </si>
  <si>
    <t>Sustitución de tramo de guía de rodillos de peldaños/conducidos (tramo hasta 3 metros)</t>
  </si>
  <si>
    <t>Sustitución de tramo de guía de rodillos de cadena/tracción (tramo hasta 3 metros)</t>
  </si>
  <si>
    <t>Sustitución de puente de volteo inferior/superior</t>
  </si>
  <si>
    <t>Sustitución de tacos apoyo volteo inferior</t>
  </si>
  <si>
    <t>Sustitución de transmisión de pasamanos</t>
  </si>
  <si>
    <t>Sustitución de transmisión principal</t>
  </si>
  <si>
    <t>GRUPO MOTRIZ Y CADENAS</t>
  </si>
  <si>
    <t>Sustitución de acoplamientos motor-reductor</t>
  </si>
  <si>
    <t>Sustitución de bobina de freno principal/emergencia GSD 135.11</t>
  </si>
  <si>
    <t>Sustitución de bobina de freno principal/emergencia GSD 135.14</t>
  </si>
  <si>
    <t>Sustitución de retenes de reductor primario (incluye sustitución de aceite en reductor primario y de engranajes, y sustitución de acoplamientos elásticos de motor-reductor)</t>
  </si>
  <si>
    <t>Sustitución de zapatas de freno principal/emergencia</t>
  </si>
  <si>
    <t>Sustitución de cadena de pasamanos 20B-2 de 86-88 pasos</t>
  </si>
  <si>
    <t>Sustitución de cadena principal 20B-2 de 96-100 pasos</t>
  </si>
  <si>
    <t>Sustitución de cadena principal 20B-3 de 100-102 pasos</t>
  </si>
  <si>
    <t>Sustitución de cadena principal 24A-2 de 80 pasos</t>
  </si>
  <si>
    <t>Sustitución de cadena principal 24A-2 de 86 pasos</t>
  </si>
  <si>
    <t>PASAMANOS</t>
  </si>
  <si>
    <t>Sustitución de correa poly de pasamanos</t>
  </si>
  <si>
    <t>Sustitución de tren de rodillos tracción pasamanos</t>
  </si>
  <si>
    <t>Sustitución de tren de rodillos adherencia pasamanos FT</t>
  </si>
  <si>
    <t>Sustitución de tren de rodillos adherencia pasamanos TNE</t>
  </si>
  <si>
    <t>Sustitución de tramo guía de pasamanos curva TNE</t>
  </si>
  <si>
    <t>Sustitución de tramo guía de pasamanos recta TNE</t>
  </si>
  <si>
    <t>Sustitución de tramo guía de pasamanos curva inferior FT</t>
  </si>
  <si>
    <t>Sustitución de tramo guía de pasamanos curva superior FT</t>
  </si>
  <si>
    <t>Sustitución de tramo guía de pasamanos recta FT</t>
  </si>
  <si>
    <t>Sustitución de elemento guiado interno pasamanos</t>
  </si>
  <si>
    <t>Sustitución guía de transición pasamanos</t>
  </si>
  <si>
    <t>Reparación de pasamanos (vulcanización)</t>
  </si>
  <si>
    <t>Verificación y limpieza de variador de frecuencia</t>
  </si>
  <si>
    <t>Reparación de componente de sistema de refrigeración de variador de frecuencia</t>
  </si>
  <si>
    <t>Reparación de componente de circuito de alimentación de variador de frecuencia</t>
  </si>
  <si>
    <t>Reparación de componente de circuito de potencia de variador de frecuencia</t>
  </si>
  <si>
    <t>Sustitución de difusor alumbrado de balaustrada FT (tramo de 3 metros)</t>
  </si>
  <si>
    <t>Sustitución de difusor alumbrado de balaustrada TNE (tramo de 3 metros)</t>
  </si>
  <si>
    <t>Sustitución de difusor alumbrado de balaustrada TUGELA (tramo de 3 metros)</t>
  </si>
  <si>
    <t>Sustitución de entrada de pasamanos FT, TUGELA</t>
  </si>
  <si>
    <t>Sustitución de conjunto completo selector puesta en marcha/paro emergencia TUGELA</t>
  </si>
  <si>
    <t>Sustitución de tapa de foso FT, TNE, TUGELA</t>
  </si>
  <si>
    <t>Sustitución clip de base de botonera de revisión</t>
  </si>
  <si>
    <t>Sustitución de soporte patín de trinquete de transmisión principal</t>
  </si>
  <si>
    <t>Sustitución de patín de trinquete de transmisión principal</t>
  </si>
  <si>
    <t>Sustitución de acoplamientos motor-reductor con bulones de motor</t>
  </si>
  <si>
    <t>Sustitución de rodamientos y fajas motor eléctrico (incluye sustitución de acoplamientos motor-reductor)</t>
  </si>
  <si>
    <t>Sustitución de zapatas de freno principal/emergencia (incluye bulones)</t>
  </si>
  <si>
    <t>Sustitución de rodillo de control de sincronismo de pasamanos</t>
  </si>
  <si>
    <t>Sustitución de rodillo guía de pasamanos (importe unitario)</t>
  </si>
  <si>
    <t>Sustitución de rodillo de apoyo de pasamanos (importe unitario)</t>
  </si>
  <si>
    <t>Sustitución de muelle de conjunto de adherencia de pasamanos</t>
  </si>
  <si>
    <t>MANO DE OBRA</t>
  </si>
  <si>
    <t>Hora de técnico especialista en escaleras mecánicas</t>
  </si>
  <si>
    <t>Sustitución de rodamientos motor eléctrico (incluye sustitución de acoplamientos motor-reductor)</t>
  </si>
  <si>
    <t>PRECIO LICITACIÓN UNITARIO</t>
  </si>
  <si>
    <t>PRECIO LICITACIÓN TOTAL POR TRABAJO</t>
  </si>
  <si>
    <t>IMPORTE UNITARIO MATERIALES</t>
  </si>
  <si>
    <t>IMPORTE UNITARIO MANO DE OBRA</t>
  </si>
  <si>
    <t>IMPORTE TOTAL IVA
POR TRABAJO</t>
  </si>
  <si>
    <t>(*) No puede superar el Precio de Licitación Total por trabajo.</t>
  </si>
  <si>
    <t>PRESUPUESTO TOTAL POR TRABAJO (*)
(IVA no incluido)</t>
  </si>
  <si>
    <t>PRESUPUESTO TOTAL POR TRABAJO 
(IVA incluido)</t>
  </si>
  <si>
    <t>PRESUPUESTO EJECUCIÓN MATERIAL POR TRABAJO</t>
  </si>
  <si>
    <t>Sustitución relé de control de velocidad de motor RUDOLPH 66,7 Hz o 100 Hz</t>
  </si>
  <si>
    <t>Sustitución variador de frecuencia 11/15 kW vectorial</t>
  </si>
  <si>
    <t>Sustitución variador de frecuencia 15/18,5 kW vectorial</t>
  </si>
  <si>
    <t>Sustitución variador de frecuencia 18,5/22 kW vectorial</t>
  </si>
  <si>
    <t>Sustitución variador de frecuencia 7,5/11 kW vectorial</t>
  </si>
  <si>
    <t>BALAUSTRADA Y ENTORNO</t>
  </si>
  <si>
    <t>Ajuste de panel de balaustrada</t>
  </si>
  <si>
    <t>Reparación 1 cara cristal de balaustrada curvo final sin lámina (incluye pulido, Sustitución de lámina antigrafiti y limpieza)</t>
  </si>
  <si>
    <t>Reparación 1 cara cristal de balaustrada de transición sin lámina (incluye pulido, Sustitución de lámina antigrafiti y limpieza)</t>
  </si>
  <si>
    <t>Reparación 1 cara cristal de balaustrada recto corto (ajuste) sin lámina (incluye pulido, Sustitución de lámina antigrafiti y limpieza)</t>
  </si>
  <si>
    <t>Reparación 1 cara cristal de balaustrada recto largo sin lámina (incluye pulido, Sustitución de lámina antigrafiti y limpieza)</t>
  </si>
  <si>
    <t>Sustitución de deflector de cruce o salvacuellos de policarbonato de espesor 10 mm</t>
  </si>
  <si>
    <t>Sustitución de dispositivo antiacceso (soporte y policarbonato de espesor 10 mm)</t>
  </si>
  <si>
    <t>Sustitución de dispositivo antisubida según EN-115-2 (soporte y policarbonato de espesor 10 mm)</t>
  </si>
  <si>
    <t>Sustitución de dispositivo de protección de rellano (soportes y policarbonato de espesor 10 mm)</t>
  </si>
  <si>
    <t>Sustitución de policarbonato triangular de dispositivo antisubida según EN-115-2, de espesor 10 mm</t>
  </si>
  <si>
    <t>Sustitución de semáforo FT</t>
  </si>
  <si>
    <t>Sustitución de semáforo TNE, TUGELA</t>
  </si>
  <si>
    <t>Sustitución de estribo de acceso a foso</t>
  </si>
  <si>
    <t>Sustitución de soporte de luminaria estanca iluminación entre peldaños embarques</t>
  </si>
  <si>
    <t>Sustitución de trámex doble en foso superior sobre superficie pisable</t>
  </si>
  <si>
    <t>Sustitución de trámex simple en foso superior sobre superficie pisable</t>
  </si>
  <si>
    <t>Sustitución de tubos iluminación entre peldaños embarques superior e inferior</t>
  </si>
  <si>
    <t>Sustitución luminaria estanca iluminación entre peldaños</t>
  </si>
  <si>
    <t>Sustitución/Sustitución completa de equipo engrase automático con hasta 12 puntos de engrase (se incluirá bastidor protector de chapa)</t>
  </si>
  <si>
    <t>Ajuste de frenada</t>
  </si>
  <si>
    <t>Reparación tren de de engranajes (incluye corona intermedia, ejes, rodamientos y guardapolvos dañados, sustitución de aceite en reductor primario y de engranajes)</t>
  </si>
  <si>
    <t>Sustitución de motor (material suministrado por METRO)</t>
  </si>
  <si>
    <t>Sustitución de reductor (material suministrado por METRO)</t>
  </si>
  <si>
    <t>Sustitución de tren de rodillos de volteo escalera FT (unidad)</t>
  </si>
  <si>
    <t>Sustitución de tren de rodillos de volteo escalera TNE (unidad)</t>
  </si>
  <si>
    <t>PELDAÑOS, GUÍAS Y TRANSMISIONES</t>
  </si>
  <si>
    <t>Suministro y sustitución de tramo cadena de peldaños estándar 190 kN (ref.10 peldaños, material nuevo)</t>
  </si>
  <si>
    <t>Sustitución de rodillos conducidos defectuosos (ref.10 peldaños)</t>
  </si>
  <si>
    <t>Sustitución de tramo cadena de peldaños (ref.10 peldaños, material suministrado por METRO)</t>
  </si>
  <si>
    <t>Sustitución trinquete de la transmisión principal del circuito de peldaños</t>
  </si>
  <si>
    <t>Suministro y sustitución de tramo cadena de peldaños autolubricada 190 kN (ref.10 peldaños, material nuevo suministrado)</t>
  </si>
  <si>
    <t>ARMARIO ELÉCTRICO Y MANIOBRA</t>
  </si>
  <si>
    <t>OBSERVACIÓN: Se deberán tener en cuenta las Notas del apartado “27. Evaluación de las ofertas” del Pliego de Condiciones Particulares.</t>
  </si>
  <si>
    <t>Gastos Generales (%)</t>
  </si>
  <si>
    <t>Beneficio Industrial (%)</t>
  </si>
  <si>
    <t>IVA</t>
  </si>
  <si>
    <t>(*) No puede superar el Precio de Licitación.</t>
  </si>
  <si>
    <t>GASTOS GENERALES (%)</t>
  </si>
  <si>
    <t>BENEFICIO INDUSTRIAL (%)</t>
  </si>
  <si>
    <t>Sustituir relé de seguridad XPS-AK371144 11BE950466</t>
  </si>
  <si>
    <t>Ajuste de zócalo, cubre-zócalo, junquillo o cepillo antipinzamiento de balaustrada</t>
  </si>
  <si>
    <t>Sustitución o instalación de bandeja recoge aceite de cadena de pasamanos completa</t>
  </si>
  <si>
    <t>Ajuste de tensión de cadena principal/pasamanos</t>
  </si>
  <si>
    <t>Sustitución de inductivo de apertura/desgaste de freno</t>
  </si>
  <si>
    <t>Sustitución de inductivo de control de velocidad de motor</t>
  </si>
  <si>
    <t>Ajuste tensión y tracción (rodillos o correa poly) de pasamanos</t>
  </si>
  <si>
    <t>Sustitución de correa poly de pasamanos, rodillos tensores (3 uds.) y soporte rodillo tensor fijo</t>
  </si>
  <si>
    <t>Sustitución de polea de arrastre de pasamanos (material reparado y sin cambio de transmisión de pasamanos)</t>
  </si>
  <si>
    <t>Sustitución de polea de arrastre de pasamanos (material reparado y con cambio de transmisión de pasamanos)</t>
  </si>
  <si>
    <t>Sustitución de tren de rodillos de volteo escalera TUGELA (unidad)</t>
  </si>
  <si>
    <t>Ajuste de placa de peines</t>
  </si>
  <si>
    <t>Sustitución de peines FT (5 unidades)</t>
  </si>
  <si>
    <t>Sustitución de peines TNE, TUGELA (5 unidades)</t>
  </si>
  <si>
    <t>Sustitución de un peldaño</t>
  </si>
  <si>
    <t>Sustitución de triángulo de transmisión de pasamanos (sin cambio de transmisión de pasamanos)</t>
  </si>
  <si>
    <t>Sustitución de triángulo de transmisión de pasamanos (con cambio de transmisión de pasamanos)</t>
  </si>
  <si>
    <t>PRECIO DE LICITACIÓN REPARACIONES ESCALERAS MECÁNICAS THYSSEN (IVA NO INCLUIDO)</t>
  </si>
  <si>
    <t>PRESUPUESTO EJECUCIÓN MATERIAL REPARACIONES ESCALERAS MECÁNICAS THYSSEN</t>
  </si>
  <si>
    <t>IMPORTE TOTAL REPARACIONES ESCALERAS MECÁNICAS THYSSEN (IVA NO INCLUIDO) (*)</t>
  </si>
  <si>
    <t>IMPORTE TOTAL REPARACIONES ESCALERAS MECÁNICAS THYSSEN (IVA INCLUIDO)</t>
  </si>
  <si>
    <t>Sustitución de pasamanos completo abierto con vulcanización en obra (incluye sustitución de guías de transición)</t>
  </si>
  <si>
    <t>Sustitución de pasamanos completo cerrado (incluye sustitución de guías de transición)</t>
  </si>
  <si>
    <t>Sustitución de pasamanos completo de uretano termoplástico abierto con empalme en obra (incluye sustitución de guías de transición)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</si>
</sst>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</cellStyleXfs>
  <cellXfs count="93">
    <xf numFmtId="0" fontId="0" fillId="0" borderId="0" xfId="0"/>
    <xf numFmtId="0" fontId="4" fillId="0" borderId="0" xfId="0" applyFont="1"/>
    <xf numFmtId="0" fontId="4" fillId="0" borderId="0" xfId="1" applyFont="1"/>
    <xf numFmtId="0" fontId="4" fillId="0" borderId="33" xfId="5" applyFont="1" applyBorder="1" applyAlignment="1">
      <alignment horizontal="left" vertical="center" wrapText="1"/>
    </xf>
    <xf numFmtId="0" fontId="4" fillId="0" borderId="39" xfId="5" applyFont="1" applyBorder="1" applyAlignment="1">
      <alignment horizontal="left" vertical="center" wrapText="1"/>
    </xf>
    <xf numFmtId="165" fontId="7" fillId="0" borderId="37" xfId="5" applyNumberFormat="1" applyFont="1" applyBorder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/>
    </xf>
    <xf numFmtId="0" fontId="4" fillId="0" borderId="8" xfId="5" applyFont="1" applyBorder="1" applyAlignment="1">
      <alignment horizontal="left" vertical="center" wrapText="1"/>
    </xf>
    <xf numFmtId="165" fontId="7" fillId="0" borderId="9" xfId="5" applyNumberFormat="1" applyFont="1" applyBorder="1" applyAlignment="1">
      <alignment horizontal="center" vertical="center"/>
    </xf>
    <xf numFmtId="0" fontId="4" fillId="0" borderId="11" xfId="5" applyFont="1" applyBorder="1" applyAlignment="1">
      <alignment horizontal="left" vertical="center" wrapText="1"/>
    </xf>
    <xf numFmtId="165" fontId="4" fillId="0" borderId="37" xfId="5" applyNumberFormat="1" applyFont="1" applyBorder="1" applyAlignment="1">
      <alignment horizontal="center" vertical="center"/>
    </xf>
    <xf numFmtId="0" fontId="4" fillId="0" borderId="28" xfId="5" applyFont="1" applyBorder="1" applyAlignment="1">
      <alignment horizontal="left" vertical="center" wrapText="1"/>
    </xf>
    <xf numFmtId="165" fontId="7" fillId="0" borderId="29" xfId="5" applyNumberFormat="1" applyFont="1" applyBorder="1" applyAlignment="1">
      <alignment horizontal="center" vertical="center"/>
    </xf>
    <xf numFmtId="165" fontId="4" fillId="0" borderId="0" xfId="5" applyNumberFormat="1" applyFont="1" applyAlignment="1">
      <alignment horizontal="center" vertical="center"/>
    </xf>
    <xf numFmtId="0" fontId="8" fillId="2" borderId="3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4" fillId="0" borderId="44" xfId="5" applyFont="1" applyBorder="1" applyAlignment="1">
      <alignment horizontal="left" vertical="center" wrapText="1"/>
    </xf>
    <xf numFmtId="165" fontId="7" fillId="0" borderId="0" xfId="5" applyNumberFormat="1" applyFont="1" applyAlignment="1">
      <alignment horizontal="center" vertical="center"/>
    </xf>
    <xf numFmtId="0" fontId="4" fillId="0" borderId="34" xfId="5" applyFont="1" applyBorder="1" applyAlignment="1">
      <alignment horizontal="left" vertical="center" wrapText="1"/>
    </xf>
    <xf numFmtId="165" fontId="7" fillId="0" borderId="35" xfId="5" applyNumberFormat="1" applyFont="1" applyBorder="1" applyAlignment="1">
      <alignment horizontal="center" vertical="center"/>
    </xf>
    <xf numFmtId="0" fontId="4" fillId="0" borderId="42" xfId="5" applyFont="1" applyBorder="1" applyAlignment="1">
      <alignment horizontal="left" vertical="center" wrapText="1"/>
    </xf>
    <xf numFmtId="165" fontId="7" fillId="0" borderId="41" xfId="5" applyNumberFormat="1" applyFont="1" applyBorder="1" applyAlignment="1">
      <alignment horizontal="center" vertical="center"/>
    </xf>
    <xf numFmtId="165" fontId="4" fillId="0" borderId="1" xfId="5" applyNumberFormat="1" applyFont="1" applyBorder="1" applyAlignment="1">
      <alignment horizontal="center" vertical="center"/>
    </xf>
    <xf numFmtId="165" fontId="4" fillId="0" borderId="9" xfId="5" applyNumberFormat="1" applyFont="1" applyBorder="1" applyAlignment="1">
      <alignment horizontal="center" vertical="center"/>
    </xf>
    <xf numFmtId="165" fontId="4" fillId="0" borderId="6" xfId="5" applyNumberFormat="1" applyFont="1" applyBorder="1" applyAlignment="1">
      <alignment horizontal="center" vertical="center"/>
    </xf>
    <xf numFmtId="165" fontId="4" fillId="2" borderId="0" xfId="5" applyNumberFormat="1" applyFont="1" applyFill="1" applyAlignment="1">
      <alignment horizontal="center" vertical="center"/>
    </xf>
    <xf numFmtId="165" fontId="4" fillId="0" borderId="20" xfId="5" applyNumberFormat="1" applyFont="1" applyBorder="1" applyAlignment="1">
      <alignment horizontal="center" vertical="center"/>
    </xf>
    <xf numFmtId="165" fontId="4" fillId="0" borderId="10" xfId="5" applyNumberFormat="1" applyFont="1" applyBorder="1" applyAlignment="1">
      <alignment horizontal="center" vertical="center"/>
    </xf>
    <xf numFmtId="165" fontId="4" fillId="0" borderId="12" xfId="5" applyNumberFormat="1" applyFont="1" applyBorder="1" applyAlignment="1">
      <alignment horizontal="center" vertical="center"/>
    </xf>
    <xf numFmtId="165" fontId="4" fillId="0" borderId="7" xfId="5" applyNumberFormat="1" applyFont="1" applyBorder="1" applyAlignment="1">
      <alignment horizontal="center" vertical="center"/>
    </xf>
    <xf numFmtId="165" fontId="4" fillId="2" borderId="13" xfId="5" applyNumberFormat="1" applyFont="1" applyFill="1" applyBorder="1" applyAlignment="1">
      <alignment horizontal="center" vertical="center"/>
    </xf>
    <xf numFmtId="165" fontId="4" fillId="0" borderId="21" xfId="5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/>
    </xf>
    <xf numFmtId="0" fontId="8" fillId="2" borderId="32" xfId="0" applyFont="1" applyFill="1" applyBorder="1" applyAlignment="1">
      <alignment vertical="center" wrapText="1"/>
    </xf>
    <xf numFmtId="165" fontId="8" fillId="2" borderId="0" xfId="0" applyNumberFormat="1" applyFont="1" applyFill="1" applyAlignment="1">
      <alignment vertical="center" wrapText="1"/>
    </xf>
    <xf numFmtId="0" fontId="4" fillId="0" borderId="9" xfId="5" applyFont="1" applyBorder="1" applyAlignment="1">
      <alignment horizontal="center" vertical="center"/>
    </xf>
    <xf numFmtId="165" fontId="4" fillId="0" borderId="15" xfId="5" applyNumberFormat="1" applyFont="1" applyBorder="1" applyAlignment="1">
      <alignment horizontal="center" vertical="center"/>
    </xf>
    <xf numFmtId="165" fontId="4" fillId="0" borderId="9" xfId="5" applyNumberFormat="1" applyFont="1" applyBorder="1" applyAlignment="1" applyProtection="1">
      <alignment horizontal="center" vertical="center"/>
      <protection locked="0"/>
    </xf>
    <xf numFmtId="0" fontId="4" fillId="0" borderId="1" xfId="5" applyFont="1" applyBorder="1" applyAlignment="1">
      <alignment horizontal="center" vertical="center"/>
    </xf>
    <xf numFmtId="165" fontId="4" fillId="0" borderId="16" xfId="5" applyNumberFormat="1" applyFont="1" applyBorder="1" applyAlignment="1">
      <alignment horizontal="center" vertical="center"/>
    </xf>
    <xf numFmtId="165" fontId="4" fillId="0" borderId="1" xfId="5" applyNumberFormat="1" applyFont="1" applyBorder="1" applyAlignment="1" applyProtection="1">
      <alignment horizontal="center" vertical="center"/>
      <protection locked="0"/>
    </xf>
    <xf numFmtId="0" fontId="4" fillId="0" borderId="29" xfId="5" applyFont="1" applyBorder="1" applyAlignment="1">
      <alignment horizontal="center" vertical="center"/>
    </xf>
    <xf numFmtId="165" fontId="4" fillId="0" borderId="30" xfId="5" applyNumberFormat="1" applyFont="1" applyBorder="1" applyAlignment="1">
      <alignment horizontal="center" vertical="center"/>
    </xf>
    <xf numFmtId="165" fontId="4" fillId="0" borderId="6" xfId="5" applyNumberFormat="1" applyFont="1" applyBorder="1" applyAlignment="1" applyProtection="1">
      <alignment horizontal="center" vertical="center"/>
      <protection locked="0"/>
    </xf>
    <xf numFmtId="0" fontId="4" fillId="0" borderId="38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4" fillId="0" borderId="40" xfId="5" applyFont="1" applyBorder="1" applyAlignment="1">
      <alignment horizontal="center" vertical="center"/>
    </xf>
    <xf numFmtId="0" fontId="4" fillId="0" borderId="35" xfId="5" applyFont="1" applyBorder="1" applyAlignment="1">
      <alignment horizontal="center" vertical="center"/>
    </xf>
    <xf numFmtId="165" fontId="4" fillId="0" borderId="36" xfId="5" applyNumberFormat="1" applyFont="1" applyBorder="1" applyAlignment="1">
      <alignment horizontal="center" vertical="center"/>
    </xf>
    <xf numFmtId="0" fontId="4" fillId="0" borderId="41" xfId="5" applyFont="1" applyBorder="1" applyAlignment="1">
      <alignment horizontal="center" vertical="center"/>
    </xf>
    <xf numFmtId="165" fontId="4" fillId="0" borderId="45" xfId="5" applyNumberFormat="1" applyFont="1" applyBorder="1" applyAlignment="1">
      <alignment horizontal="center" vertical="center"/>
    </xf>
    <xf numFmtId="165" fontId="4" fillId="0" borderId="20" xfId="5" applyNumberFormat="1" applyFont="1" applyBorder="1" applyAlignment="1" applyProtection="1">
      <alignment horizontal="center" vertical="center"/>
      <protection locked="0"/>
    </xf>
    <xf numFmtId="0" fontId="10" fillId="0" borderId="0" xfId="4" applyFont="1"/>
    <xf numFmtId="165" fontId="4" fillId="0" borderId="10" xfId="0" applyNumberFormat="1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165" fontId="4" fillId="0" borderId="0" xfId="0" applyNumberFormat="1" applyFont="1"/>
    <xf numFmtId="0" fontId="9" fillId="2" borderId="39" xfId="0" applyFont="1" applyFill="1" applyBorder="1" applyAlignment="1">
      <alignment horizontal="left"/>
    </xf>
    <xf numFmtId="0" fontId="9" fillId="2" borderId="22" xfId="0" applyFont="1" applyFill="1" applyBorder="1" applyAlignment="1">
      <alignment horizontal="left"/>
    </xf>
    <xf numFmtId="0" fontId="9" fillId="2" borderId="17" xfId="0" applyFont="1" applyFill="1" applyBorder="1" applyAlignment="1">
      <alignment horizontal="left"/>
    </xf>
    <xf numFmtId="0" fontId="9" fillId="2" borderId="50" xfId="0" applyFont="1" applyFill="1" applyBorder="1" applyAlignment="1">
      <alignment horizontal="left"/>
    </xf>
    <xf numFmtId="0" fontId="9" fillId="2" borderId="51" xfId="0" applyFont="1" applyFill="1" applyBorder="1" applyAlignment="1">
      <alignment horizontal="left"/>
    </xf>
    <xf numFmtId="0" fontId="9" fillId="2" borderId="52" xfId="0" applyFont="1" applyFill="1" applyBorder="1" applyAlignment="1">
      <alignment horizontal="left"/>
    </xf>
    <xf numFmtId="0" fontId="9" fillId="2" borderId="3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9" fillId="2" borderId="46" xfId="0" applyFont="1" applyFill="1" applyBorder="1" applyAlignment="1">
      <alignment horizontal="left"/>
    </xf>
    <xf numFmtId="0" fontId="9" fillId="2" borderId="47" xfId="0" applyFont="1" applyFill="1" applyBorder="1" applyAlignment="1">
      <alignment horizontal="left"/>
    </xf>
    <xf numFmtId="0" fontId="9" fillId="2" borderId="48" xfId="0" applyFont="1" applyFill="1" applyBorder="1" applyAlignment="1">
      <alignment horizontal="left"/>
    </xf>
    <xf numFmtId="0" fontId="9" fillId="2" borderId="49" xfId="0" applyFont="1" applyFill="1" applyBorder="1" applyAlignment="1">
      <alignment horizontal="left"/>
    </xf>
    <xf numFmtId="0" fontId="6" fillId="2" borderId="25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165" fontId="4" fillId="3" borderId="8" xfId="5" applyNumberFormat="1" applyFont="1" applyFill="1" applyBorder="1" applyAlignment="1" applyProtection="1">
      <alignment horizontal="center" vertical="center"/>
      <protection locked="0"/>
    </xf>
    <xf numFmtId="165" fontId="4" fillId="3" borderId="9" xfId="5" applyNumberFormat="1" applyFont="1" applyFill="1" applyBorder="1" applyAlignment="1" applyProtection="1">
      <alignment horizontal="center" vertical="center"/>
      <protection locked="0"/>
    </xf>
    <xf numFmtId="165" fontId="4" fillId="3" borderId="11" xfId="5" applyNumberFormat="1" applyFont="1" applyFill="1" applyBorder="1" applyAlignment="1" applyProtection="1">
      <alignment horizontal="center" vertical="center"/>
      <protection locked="0"/>
    </xf>
    <xf numFmtId="165" fontId="4" fillId="3" borderId="1" xfId="5" applyNumberFormat="1" applyFont="1" applyFill="1" applyBorder="1" applyAlignment="1" applyProtection="1">
      <alignment horizontal="center" vertical="center"/>
      <protection locked="0"/>
    </xf>
    <xf numFmtId="165" fontId="4" fillId="3" borderId="5" xfId="5" applyNumberFormat="1" applyFont="1" applyFill="1" applyBorder="1" applyAlignment="1" applyProtection="1">
      <alignment horizontal="center" vertical="center"/>
      <protection locked="0"/>
    </xf>
    <xf numFmtId="165" fontId="4" fillId="3" borderId="6" xfId="5" applyNumberFormat="1" applyFont="1" applyFill="1" applyBorder="1" applyAlignment="1" applyProtection="1">
      <alignment horizontal="center" vertical="center"/>
      <protection locked="0"/>
    </xf>
    <xf numFmtId="165" fontId="4" fillId="3" borderId="19" xfId="5" applyNumberFormat="1" applyFont="1" applyFill="1" applyBorder="1" applyAlignment="1" applyProtection="1">
      <alignment horizontal="center" vertical="center"/>
      <protection locked="0"/>
    </xf>
    <xf numFmtId="165" fontId="4" fillId="3" borderId="20" xfId="5" applyNumberFormat="1" applyFont="1" applyFill="1" applyBorder="1" applyAlignment="1" applyProtection="1">
      <alignment horizontal="center" vertical="center"/>
      <protection locked="0"/>
    </xf>
    <xf numFmtId="10" fontId="4" fillId="3" borderId="20" xfId="5" applyNumberFormat="1" applyFont="1" applyFill="1" applyBorder="1" applyAlignment="1" applyProtection="1">
      <alignment horizontal="center" vertical="center"/>
      <protection locked="0"/>
    </xf>
    <xf numFmtId="10" fontId="4" fillId="3" borderId="9" xfId="5" applyNumberFormat="1" applyFont="1" applyFill="1" applyBorder="1" applyAlignment="1" applyProtection="1">
      <alignment horizontal="center" vertical="center"/>
      <protection locked="0"/>
    </xf>
    <xf numFmtId="10" fontId="4" fillId="3" borderId="1" xfId="5" applyNumberFormat="1" applyFont="1" applyFill="1" applyBorder="1" applyAlignment="1" applyProtection="1">
      <alignment horizontal="center" vertical="center"/>
      <protection locked="0"/>
    </xf>
    <xf numFmtId="10" fontId="4" fillId="3" borderId="6" xfId="5" applyNumberFormat="1" applyFont="1" applyFill="1" applyBorder="1" applyAlignment="1" applyProtection="1">
      <alignment horizontal="center" vertical="center"/>
      <protection locked="0"/>
    </xf>
    <xf numFmtId="10" fontId="4" fillId="3" borderId="12" xfId="0" applyNumberFormat="1" applyFont="1" applyFill="1" applyBorder="1" applyAlignment="1" applyProtection="1">
      <alignment horizontal="center"/>
      <protection locked="0"/>
    </xf>
  </cellXfs>
  <cellStyles count="6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DF431F7E-FC96-475D-A63F-094C580174BD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4DBF-7DC7-43D3-B7E2-40383A5030BE}">
  <dimension ref="B1:M158"/>
  <sheetViews>
    <sheetView tabSelected="1" zoomScaleNormal="100" workbookViewId="0">
      <pane xSplit="2" ySplit="2" topLeftCell="D137" activePane="bottomRight" state="frozen"/>
      <selection pane="topRight" activeCell="C1" sqref="C1"/>
      <selection pane="bottomLeft" activeCell="A5" sqref="A5"/>
      <selection pane="bottomRight" activeCell="E153" sqref="E153"/>
    </sheetView>
  </sheetViews>
  <sheetFormatPr baseColWidth="10" defaultColWidth="11.42578125" defaultRowHeight="12.75" x14ac:dyDescent="0.2"/>
  <cols>
    <col min="1" max="1" width="4.7109375" style="1" customWidth="1"/>
    <col min="2" max="2" width="84.28515625" style="1" customWidth="1"/>
    <col min="3" max="3" width="13.5703125" style="1" customWidth="1"/>
    <col min="4" max="4" width="13.7109375" style="1" customWidth="1"/>
    <col min="5" max="5" width="22" style="1" customWidth="1"/>
    <col min="6" max="6" width="13.7109375" style="1" customWidth="1"/>
    <col min="7" max="7" width="13.5703125" style="1" customWidth="1"/>
    <col min="8" max="8" width="18.28515625" style="1" customWidth="1"/>
    <col min="9" max="9" width="12" style="1" customWidth="1"/>
    <col min="10" max="10" width="12.5703125" style="1" customWidth="1"/>
    <col min="11" max="11" width="19.28515625" style="1" customWidth="1"/>
    <col min="12" max="12" width="13.5703125" style="1" customWidth="1"/>
    <col min="13" max="13" width="20" style="1" customWidth="1"/>
    <col min="14" max="16384" width="11.42578125" style="1"/>
  </cols>
  <sheetData>
    <row r="1" spans="2:13" ht="26.25" customHeight="1" x14ac:dyDescent="0.2">
      <c r="B1" s="73" t="s">
        <v>0</v>
      </c>
      <c r="C1" s="76" t="s">
        <v>87</v>
      </c>
      <c r="D1" s="71" t="s">
        <v>1</v>
      </c>
      <c r="E1" s="71" t="s">
        <v>88</v>
      </c>
      <c r="F1" s="71" t="s">
        <v>89</v>
      </c>
      <c r="G1" s="71" t="s">
        <v>90</v>
      </c>
      <c r="H1" s="78" t="s">
        <v>95</v>
      </c>
      <c r="I1" s="69" t="s">
        <v>139</v>
      </c>
      <c r="J1" s="69" t="s">
        <v>140</v>
      </c>
      <c r="K1" s="71" t="s">
        <v>93</v>
      </c>
      <c r="L1" s="71" t="s">
        <v>91</v>
      </c>
      <c r="M1" s="71" t="s">
        <v>94</v>
      </c>
    </row>
    <row r="2" spans="2:13" ht="25.5" customHeight="1" thickBot="1" x14ac:dyDescent="0.25">
      <c r="B2" s="74"/>
      <c r="C2" s="77"/>
      <c r="D2" s="75"/>
      <c r="E2" s="75"/>
      <c r="F2" s="72"/>
      <c r="G2" s="72"/>
      <c r="H2" s="79"/>
      <c r="I2" s="70"/>
      <c r="J2" s="70"/>
      <c r="K2" s="72"/>
      <c r="L2" s="72"/>
      <c r="M2" s="72"/>
    </row>
    <row r="3" spans="2:13" ht="13.5" thickBot="1" x14ac:dyDescent="0.25">
      <c r="B3" s="14" t="s">
        <v>133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33"/>
    </row>
    <row r="4" spans="2:13" x14ac:dyDescent="0.2">
      <c r="B4" s="7" t="s">
        <v>66</v>
      </c>
      <c r="C4" s="8">
        <v>532</v>
      </c>
      <c r="D4" s="35">
        <v>4</v>
      </c>
      <c r="E4" s="36">
        <v>2128</v>
      </c>
      <c r="F4" s="80"/>
      <c r="G4" s="81"/>
      <c r="H4" s="23">
        <f>D4*(F4+G4)</f>
        <v>0</v>
      </c>
      <c r="I4" s="89"/>
      <c r="J4" s="89"/>
      <c r="K4" s="23">
        <f>H4*(1+(I4+J4))</f>
        <v>0</v>
      </c>
      <c r="L4" s="37">
        <f>0.21*K4</f>
        <v>0</v>
      </c>
      <c r="M4" s="27">
        <f>K4+L4</f>
        <v>0</v>
      </c>
    </row>
    <row r="5" spans="2:13" x14ac:dyDescent="0.2">
      <c r="B5" s="9" t="s">
        <v>67</v>
      </c>
      <c r="C5" s="6">
        <v>793.8599999999999</v>
      </c>
      <c r="D5" s="38">
        <v>4</v>
      </c>
      <c r="E5" s="39">
        <v>3175.4399999999996</v>
      </c>
      <c r="F5" s="82"/>
      <c r="G5" s="83"/>
      <c r="H5" s="22">
        <f t="shared" ref="H5:H69" si="0">D5*(F5+G5)</f>
        <v>0</v>
      </c>
      <c r="I5" s="90"/>
      <c r="J5" s="90"/>
      <c r="K5" s="22">
        <f t="shared" ref="K5:K69" si="1">H5*(1+(I5+J5))</f>
        <v>0</v>
      </c>
      <c r="L5" s="40">
        <f t="shared" ref="L5:L69" si="2">0.21*K5</f>
        <v>0</v>
      </c>
      <c r="M5" s="28">
        <f t="shared" ref="M5:M69" si="3">K5+L5</f>
        <v>0</v>
      </c>
    </row>
    <row r="6" spans="2:13" x14ac:dyDescent="0.2">
      <c r="B6" s="9" t="s">
        <v>65</v>
      </c>
      <c r="C6" s="6">
        <v>495.46000000000004</v>
      </c>
      <c r="D6" s="38">
        <v>4</v>
      </c>
      <c r="E6" s="39">
        <v>1981.8400000000001</v>
      </c>
      <c r="F6" s="82"/>
      <c r="G6" s="83"/>
      <c r="H6" s="22">
        <f t="shared" si="0"/>
        <v>0</v>
      </c>
      <c r="I6" s="90"/>
      <c r="J6" s="90"/>
      <c r="K6" s="22">
        <f t="shared" si="1"/>
        <v>0</v>
      </c>
      <c r="L6" s="40">
        <f t="shared" si="2"/>
        <v>0</v>
      </c>
      <c r="M6" s="28">
        <f t="shared" si="3"/>
        <v>0</v>
      </c>
    </row>
    <row r="7" spans="2:13" x14ac:dyDescent="0.2">
      <c r="B7" s="9" t="s">
        <v>6</v>
      </c>
      <c r="C7" s="6">
        <v>888.67000000000007</v>
      </c>
      <c r="D7" s="38">
        <v>9</v>
      </c>
      <c r="E7" s="39">
        <v>7998.0300000000007</v>
      </c>
      <c r="F7" s="82"/>
      <c r="G7" s="83"/>
      <c r="H7" s="22">
        <f t="shared" si="0"/>
        <v>0</v>
      </c>
      <c r="I7" s="90"/>
      <c r="J7" s="90"/>
      <c r="K7" s="22">
        <f t="shared" si="1"/>
        <v>0</v>
      </c>
      <c r="L7" s="40">
        <f t="shared" si="2"/>
        <v>0</v>
      </c>
      <c r="M7" s="28">
        <f t="shared" si="3"/>
        <v>0</v>
      </c>
    </row>
    <row r="8" spans="2:13" x14ac:dyDescent="0.2">
      <c r="B8" s="9" t="s">
        <v>5</v>
      </c>
      <c r="C8" s="6">
        <v>102.69999999999999</v>
      </c>
      <c r="D8" s="38">
        <v>9</v>
      </c>
      <c r="E8" s="39">
        <v>924.3</v>
      </c>
      <c r="F8" s="82"/>
      <c r="G8" s="83"/>
      <c r="H8" s="22">
        <f t="shared" si="0"/>
        <v>0</v>
      </c>
      <c r="I8" s="90"/>
      <c r="J8" s="90"/>
      <c r="K8" s="22">
        <f t="shared" si="1"/>
        <v>0</v>
      </c>
      <c r="L8" s="40">
        <f t="shared" si="2"/>
        <v>0</v>
      </c>
      <c r="M8" s="28">
        <f t="shared" si="3"/>
        <v>0</v>
      </c>
    </row>
    <row r="9" spans="2:13" x14ac:dyDescent="0.2">
      <c r="B9" s="9" t="s">
        <v>4</v>
      </c>
      <c r="C9" s="6">
        <v>349.28999999999996</v>
      </c>
      <c r="D9" s="38">
        <v>15</v>
      </c>
      <c r="E9" s="39">
        <v>5239.3499999999995</v>
      </c>
      <c r="F9" s="82"/>
      <c r="G9" s="83"/>
      <c r="H9" s="22">
        <f t="shared" si="0"/>
        <v>0</v>
      </c>
      <c r="I9" s="90"/>
      <c r="J9" s="90"/>
      <c r="K9" s="22">
        <f t="shared" si="1"/>
        <v>0</v>
      </c>
      <c r="L9" s="40">
        <f t="shared" si="2"/>
        <v>0</v>
      </c>
      <c r="M9" s="28">
        <f t="shared" si="3"/>
        <v>0</v>
      </c>
    </row>
    <row r="10" spans="2:13" x14ac:dyDescent="0.2">
      <c r="B10" s="9" t="s">
        <v>3</v>
      </c>
      <c r="C10" s="6">
        <v>239.57999999999998</v>
      </c>
      <c r="D10" s="38">
        <v>15</v>
      </c>
      <c r="E10" s="39">
        <v>3593.7</v>
      </c>
      <c r="F10" s="82"/>
      <c r="G10" s="83"/>
      <c r="H10" s="22">
        <f t="shared" si="0"/>
        <v>0</v>
      </c>
      <c r="I10" s="90"/>
      <c r="J10" s="90"/>
      <c r="K10" s="22">
        <f t="shared" si="1"/>
        <v>0</v>
      </c>
      <c r="L10" s="40">
        <f t="shared" si="2"/>
        <v>0</v>
      </c>
      <c r="M10" s="28">
        <f t="shared" si="3"/>
        <v>0</v>
      </c>
    </row>
    <row r="11" spans="2:13" x14ac:dyDescent="0.2">
      <c r="B11" s="9" t="s">
        <v>96</v>
      </c>
      <c r="C11" s="6">
        <v>1629.86</v>
      </c>
      <c r="D11" s="38">
        <v>9</v>
      </c>
      <c r="E11" s="39">
        <v>14668.74</v>
      </c>
      <c r="F11" s="82"/>
      <c r="G11" s="83"/>
      <c r="H11" s="22">
        <f t="shared" si="0"/>
        <v>0</v>
      </c>
      <c r="I11" s="90"/>
      <c r="J11" s="90"/>
      <c r="K11" s="22">
        <f t="shared" si="1"/>
        <v>0</v>
      </c>
      <c r="L11" s="40">
        <f t="shared" si="2"/>
        <v>0</v>
      </c>
      <c r="M11" s="28">
        <f t="shared" si="3"/>
        <v>0</v>
      </c>
    </row>
    <row r="12" spans="2:13" x14ac:dyDescent="0.2">
      <c r="B12" s="9" t="s">
        <v>141</v>
      </c>
      <c r="C12" s="6">
        <v>580.52</v>
      </c>
      <c r="D12" s="38">
        <v>7</v>
      </c>
      <c r="E12" s="39">
        <v>4063.64</v>
      </c>
      <c r="F12" s="82"/>
      <c r="G12" s="83"/>
      <c r="H12" s="22">
        <f t="shared" si="0"/>
        <v>0</v>
      </c>
      <c r="I12" s="90"/>
      <c r="J12" s="90"/>
      <c r="K12" s="22">
        <f t="shared" ref="K12" si="4">H12*(1+(I12+J12))</f>
        <v>0</v>
      </c>
      <c r="L12" s="40">
        <f t="shared" ref="L12" si="5">0.21*K12</f>
        <v>0</v>
      </c>
      <c r="M12" s="28">
        <f t="shared" si="3"/>
        <v>0</v>
      </c>
    </row>
    <row r="13" spans="2:13" x14ac:dyDescent="0.2">
      <c r="B13" s="9" t="s">
        <v>97</v>
      </c>
      <c r="C13" s="6">
        <v>2467.4699999999998</v>
      </c>
      <c r="D13" s="38">
        <v>4</v>
      </c>
      <c r="E13" s="39">
        <v>9869.8799999999992</v>
      </c>
      <c r="F13" s="82"/>
      <c r="G13" s="83"/>
      <c r="H13" s="22">
        <f t="shared" si="0"/>
        <v>0</v>
      </c>
      <c r="I13" s="90"/>
      <c r="J13" s="90"/>
      <c r="K13" s="22">
        <f t="shared" si="1"/>
        <v>0</v>
      </c>
      <c r="L13" s="40">
        <f t="shared" si="2"/>
        <v>0</v>
      </c>
      <c r="M13" s="28">
        <f t="shared" si="3"/>
        <v>0</v>
      </c>
    </row>
    <row r="14" spans="2:13" x14ac:dyDescent="0.2">
      <c r="B14" s="9" t="s">
        <v>98</v>
      </c>
      <c r="C14" s="6">
        <v>3293.29</v>
      </c>
      <c r="D14" s="38">
        <v>4</v>
      </c>
      <c r="E14" s="39">
        <v>13173.16</v>
      </c>
      <c r="F14" s="82"/>
      <c r="G14" s="83"/>
      <c r="H14" s="22">
        <f t="shared" si="0"/>
        <v>0</v>
      </c>
      <c r="I14" s="90"/>
      <c r="J14" s="90"/>
      <c r="K14" s="22">
        <f t="shared" si="1"/>
        <v>0</v>
      </c>
      <c r="L14" s="40">
        <f t="shared" si="2"/>
        <v>0</v>
      </c>
      <c r="M14" s="28">
        <f t="shared" si="3"/>
        <v>0</v>
      </c>
    </row>
    <row r="15" spans="2:13" x14ac:dyDescent="0.2">
      <c r="B15" s="9" t="s">
        <v>99</v>
      </c>
      <c r="C15" s="6">
        <v>4209.7700000000004</v>
      </c>
      <c r="D15" s="38">
        <v>2</v>
      </c>
      <c r="E15" s="39">
        <v>8419.5400000000009</v>
      </c>
      <c r="F15" s="82"/>
      <c r="G15" s="83"/>
      <c r="H15" s="22">
        <f t="shared" si="0"/>
        <v>0</v>
      </c>
      <c r="I15" s="90"/>
      <c r="J15" s="90"/>
      <c r="K15" s="22">
        <f t="shared" si="1"/>
        <v>0</v>
      </c>
      <c r="L15" s="40">
        <f t="shared" si="2"/>
        <v>0</v>
      </c>
      <c r="M15" s="28">
        <f t="shared" si="3"/>
        <v>0</v>
      </c>
    </row>
    <row r="16" spans="2:13" x14ac:dyDescent="0.2">
      <c r="B16" s="9" t="s">
        <v>100</v>
      </c>
      <c r="C16" s="6">
        <v>2251.9</v>
      </c>
      <c r="D16" s="38">
        <v>2</v>
      </c>
      <c r="E16" s="39">
        <v>4503.8</v>
      </c>
      <c r="F16" s="82"/>
      <c r="G16" s="83"/>
      <c r="H16" s="22">
        <f t="shared" si="0"/>
        <v>0</v>
      </c>
      <c r="I16" s="90"/>
      <c r="J16" s="90"/>
      <c r="K16" s="22">
        <f t="shared" si="1"/>
        <v>0</v>
      </c>
      <c r="L16" s="40">
        <f t="shared" si="2"/>
        <v>0</v>
      </c>
      <c r="M16" s="28">
        <f t="shared" si="3"/>
        <v>0</v>
      </c>
    </row>
    <row r="17" spans="2:13" ht="13.5" thickBot="1" x14ac:dyDescent="0.25">
      <c r="B17" s="11" t="s">
        <v>64</v>
      </c>
      <c r="C17" s="12">
        <v>342.35</v>
      </c>
      <c r="D17" s="41">
        <v>4</v>
      </c>
      <c r="E17" s="42">
        <v>1369.4</v>
      </c>
      <c r="F17" s="84"/>
      <c r="G17" s="85"/>
      <c r="H17" s="24">
        <f t="shared" si="0"/>
        <v>0</v>
      </c>
      <c r="I17" s="91"/>
      <c r="J17" s="91"/>
      <c r="K17" s="24">
        <f t="shared" si="1"/>
        <v>0</v>
      </c>
      <c r="L17" s="43">
        <f t="shared" si="2"/>
        <v>0</v>
      </c>
      <c r="M17" s="29">
        <f t="shared" si="3"/>
        <v>0</v>
      </c>
    </row>
    <row r="18" spans="2:13" ht="13.5" thickBot="1" x14ac:dyDescent="0.25">
      <c r="B18" s="14" t="s">
        <v>101</v>
      </c>
      <c r="C18" s="15"/>
      <c r="D18" s="15"/>
      <c r="E18" s="15"/>
      <c r="F18" s="34"/>
      <c r="G18" s="34"/>
      <c r="H18" s="25"/>
      <c r="I18" s="25"/>
      <c r="J18" s="25"/>
      <c r="K18" s="25"/>
      <c r="L18" s="25"/>
      <c r="M18" s="30"/>
    </row>
    <row r="19" spans="2:13" x14ac:dyDescent="0.2">
      <c r="B19" s="3" t="s">
        <v>142</v>
      </c>
      <c r="C19" s="5">
        <v>79.709999999999994</v>
      </c>
      <c r="D19" s="44">
        <v>9</v>
      </c>
      <c r="E19" s="10">
        <v>717.39</v>
      </c>
      <c r="F19" s="80"/>
      <c r="G19" s="81"/>
      <c r="H19" s="23">
        <f t="shared" si="0"/>
        <v>0</v>
      </c>
      <c r="I19" s="89"/>
      <c r="J19" s="89"/>
      <c r="K19" s="23">
        <f t="shared" si="1"/>
        <v>0</v>
      </c>
      <c r="L19" s="37">
        <f t="shared" si="2"/>
        <v>0</v>
      </c>
      <c r="M19" s="27">
        <f t="shared" si="3"/>
        <v>0</v>
      </c>
    </row>
    <row r="20" spans="2:13" x14ac:dyDescent="0.2">
      <c r="B20" s="4" t="s">
        <v>102</v>
      </c>
      <c r="C20" s="5">
        <v>159.41</v>
      </c>
      <c r="D20" s="45">
        <v>9</v>
      </c>
      <c r="E20" s="10">
        <v>1434.69</v>
      </c>
      <c r="F20" s="82"/>
      <c r="G20" s="83"/>
      <c r="H20" s="22">
        <f t="shared" si="0"/>
        <v>0</v>
      </c>
      <c r="I20" s="90"/>
      <c r="J20" s="90"/>
      <c r="K20" s="22">
        <f t="shared" si="1"/>
        <v>0</v>
      </c>
      <c r="L20" s="40">
        <f t="shared" si="2"/>
        <v>0</v>
      </c>
      <c r="M20" s="28">
        <f t="shared" si="3"/>
        <v>0</v>
      </c>
    </row>
    <row r="21" spans="2:13" ht="25.5" x14ac:dyDescent="0.2">
      <c r="B21" s="4" t="s">
        <v>103</v>
      </c>
      <c r="C21" s="5">
        <v>177.69</v>
      </c>
      <c r="D21" s="45">
        <v>7</v>
      </c>
      <c r="E21" s="10">
        <v>1243.83</v>
      </c>
      <c r="F21" s="82"/>
      <c r="G21" s="83"/>
      <c r="H21" s="22">
        <f t="shared" si="0"/>
        <v>0</v>
      </c>
      <c r="I21" s="90"/>
      <c r="J21" s="90"/>
      <c r="K21" s="22">
        <f t="shared" si="1"/>
        <v>0</v>
      </c>
      <c r="L21" s="40">
        <f t="shared" si="2"/>
        <v>0</v>
      </c>
      <c r="M21" s="28">
        <f t="shared" si="3"/>
        <v>0</v>
      </c>
    </row>
    <row r="22" spans="2:13" ht="25.5" x14ac:dyDescent="0.2">
      <c r="B22" s="4" t="s">
        <v>104</v>
      </c>
      <c r="C22" s="5">
        <v>161.43</v>
      </c>
      <c r="D22" s="45">
        <v>7</v>
      </c>
      <c r="E22" s="10">
        <v>1130.01</v>
      </c>
      <c r="F22" s="82"/>
      <c r="G22" s="83"/>
      <c r="H22" s="22">
        <f t="shared" si="0"/>
        <v>0</v>
      </c>
      <c r="I22" s="90"/>
      <c r="J22" s="90"/>
      <c r="K22" s="22">
        <f t="shared" si="1"/>
        <v>0</v>
      </c>
      <c r="L22" s="40">
        <f t="shared" si="2"/>
        <v>0</v>
      </c>
      <c r="M22" s="28">
        <f t="shared" si="3"/>
        <v>0</v>
      </c>
    </row>
    <row r="23" spans="2:13" ht="25.5" x14ac:dyDescent="0.2">
      <c r="B23" s="4" t="s">
        <v>105</v>
      </c>
      <c r="C23" s="5">
        <v>161.43</v>
      </c>
      <c r="D23" s="45">
        <v>7</v>
      </c>
      <c r="E23" s="10">
        <v>1130.01</v>
      </c>
      <c r="F23" s="82"/>
      <c r="G23" s="83"/>
      <c r="H23" s="22">
        <f t="shared" si="0"/>
        <v>0</v>
      </c>
      <c r="I23" s="90"/>
      <c r="J23" s="90"/>
      <c r="K23" s="22">
        <f t="shared" si="1"/>
        <v>0</v>
      </c>
      <c r="L23" s="40">
        <f t="shared" si="2"/>
        <v>0</v>
      </c>
      <c r="M23" s="28">
        <f t="shared" si="3"/>
        <v>0</v>
      </c>
    </row>
    <row r="24" spans="2:13" ht="25.5" x14ac:dyDescent="0.2">
      <c r="B24" s="4" t="s">
        <v>106</v>
      </c>
      <c r="C24" s="5">
        <v>161.43</v>
      </c>
      <c r="D24" s="45">
        <v>7</v>
      </c>
      <c r="E24" s="10">
        <v>1130.01</v>
      </c>
      <c r="F24" s="82"/>
      <c r="G24" s="83"/>
      <c r="H24" s="22">
        <f t="shared" si="0"/>
        <v>0</v>
      </c>
      <c r="I24" s="90"/>
      <c r="J24" s="90"/>
      <c r="K24" s="22">
        <f t="shared" si="1"/>
        <v>0</v>
      </c>
      <c r="L24" s="40">
        <f t="shared" si="2"/>
        <v>0</v>
      </c>
      <c r="M24" s="28">
        <f t="shared" si="3"/>
        <v>0</v>
      </c>
    </row>
    <row r="25" spans="2:13" x14ac:dyDescent="0.2">
      <c r="B25" s="4" t="s">
        <v>8</v>
      </c>
      <c r="C25" s="5">
        <v>120.61</v>
      </c>
      <c r="D25" s="45">
        <v>9</v>
      </c>
      <c r="E25" s="10">
        <v>1085.49</v>
      </c>
      <c r="F25" s="82"/>
      <c r="G25" s="83"/>
      <c r="H25" s="22">
        <f t="shared" si="0"/>
        <v>0</v>
      </c>
      <c r="I25" s="90"/>
      <c r="J25" s="90"/>
      <c r="K25" s="22">
        <f t="shared" si="1"/>
        <v>0</v>
      </c>
      <c r="L25" s="40">
        <f t="shared" si="2"/>
        <v>0</v>
      </c>
      <c r="M25" s="28">
        <f t="shared" si="3"/>
        <v>0</v>
      </c>
    </row>
    <row r="26" spans="2:13" x14ac:dyDescent="0.2">
      <c r="B26" s="4" t="s">
        <v>22</v>
      </c>
      <c r="C26" s="5">
        <v>502.03000000000003</v>
      </c>
      <c r="D26" s="45">
        <v>4</v>
      </c>
      <c r="E26" s="10">
        <v>2008.1200000000001</v>
      </c>
      <c r="F26" s="82"/>
      <c r="G26" s="83"/>
      <c r="H26" s="22">
        <f t="shared" si="0"/>
        <v>0</v>
      </c>
      <c r="I26" s="90"/>
      <c r="J26" s="90"/>
      <c r="K26" s="22">
        <f t="shared" si="1"/>
        <v>0</v>
      </c>
      <c r="L26" s="40">
        <f t="shared" si="2"/>
        <v>0</v>
      </c>
      <c r="M26" s="28">
        <f t="shared" si="3"/>
        <v>0</v>
      </c>
    </row>
    <row r="27" spans="2:13" x14ac:dyDescent="0.2">
      <c r="B27" s="4" t="s">
        <v>72</v>
      </c>
      <c r="C27" s="5">
        <v>525.94000000000005</v>
      </c>
      <c r="D27" s="45">
        <v>6</v>
      </c>
      <c r="E27" s="10">
        <v>3155.6400000000003</v>
      </c>
      <c r="F27" s="82"/>
      <c r="G27" s="83"/>
      <c r="H27" s="22">
        <f t="shared" si="0"/>
        <v>0</v>
      </c>
      <c r="I27" s="90"/>
      <c r="J27" s="90"/>
      <c r="K27" s="22">
        <f t="shared" si="1"/>
        <v>0</v>
      </c>
      <c r="L27" s="40">
        <f t="shared" si="2"/>
        <v>0</v>
      </c>
      <c r="M27" s="28">
        <f t="shared" si="3"/>
        <v>0</v>
      </c>
    </row>
    <row r="28" spans="2:13" x14ac:dyDescent="0.2">
      <c r="B28" s="4" t="s">
        <v>12</v>
      </c>
      <c r="C28" s="5">
        <v>1201.5999999999999</v>
      </c>
      <c r="D28" s="45">
        <v>9</v>
      </c>
      <c r="E28" s="10">
        <v>10814.4</v>
      </c>
      <c r="F28" s="82"/>
      <c r="G28" s="83"/>
      <c r="H28" s="22">
        <f t="shared" si="0"/>
        <v>0</v>
      </c>
      <c r="I28" s="90"/>
      <c r="J28" s="90"/>
      <c r="K28" s="22">
        <f t="shared" si="1"/>
        <v>0</v>
      </c>
      <c r="L28" s="40">
        <f t="shared" si="2"/>
        <v>0</v>
      </c>
      <c r="M28" s="28">
        <f t="shared" si="3"/>
        <v>0</v>
      </c>
    </row>
    <row r="29" spans="2:13" x14ac:dyDescent="0.2">
      <c r="B29" s="4" t="s">
        <v>11</v>
      </c>
      <c r="C29" s="5">
        <v>1207.53</v>
      </c>
      <c r="D29" s="45">
        <v>9</v>
      </c>
      <c r="E29" s="10">
        <v>10867.77</v>
      </c>
      <c r="F29" s="82"/>
      <c r="G29" s="83"/>
      <c r="H29" s="22">
        <f t="shared" si="0"/>
        <v>0</v>
      </c>
      <c r="I29" s="90"/>
      <c r="J29" s="90"/>
      <c r="K29" s="22">
        <f t="shared" si="1"/>
        <v>0</v>
      </c>
      <c r="L29" s="40">
        <f t="shared" si="2"/>
        <v>0</v>
      </c>
      <c r="M29" s="28">
        <f t="shared" si="3"/>
        <v>0</v>
      </c>
    </row>
    <row r="30" spans="2:13" x14ac:dyDescent="0.2">
      <c r="B30" s="4" t="s">
        <v>107</v>
      </c>
      <c r="C30" s="5">
        <v>390.16999999999996</v>
      </c>
      <c r="D30" s="45">
        <v>9</v>
      </c>
      <c r="E30" s="10">
        <v>3511.5299999999997</v>
      </c>
      <c r="F30" s="82"/>
      <c r="G30" s="83"/>
      <c r="H30" s="22">
        <f t="shared" si="0"/>
        <v>0</v>
      </c>
      <c r="I30" s="90"/>
      <c r="J30" s="90"/>
      <c r="K30" s="22">
        <f t="shared" si="1"/>
        <v>0</v>
      </c>
      <c r="L30" s="40">
        <f t="shared" si="2"/>
        <v>0</v>
      </c>
      <c r="M30" s="28">
        <f t="shared" si="3"/>
        <v>0</v>
      </c>
    </row>
    <row r="31" spans="2:13" x14ac:dyDescent="0.2">
      <c r="B31" s="4" t="s">
        <v>68</v>
      </c>
      <c r="C31" s="5">
        <v>99.11</v>
      </c>
      <c r="D31" s="45">
        <v>15</v>
      </c>
      <c r="E31" s="10">
        <v>1486.65</v>
      </c>
      <c r="F31" s="82"/>
      <c r="G31" s="83"/>
      <c r="H31" s="22">
        <f t="shared" si="0"/>
        <v>0</v>
      </c>
      <c r="I31" s="90"/>
      <c r="J31" s="90"/>
      <c r="K31" s="22">
        <f t="shared" si="1"/>
        <v>0</v>
      </c>
      <c r="L31" s="40">
        <f t="shared" si="2"/>
        <v>0</v>
      </c>
      <c r="M31" s="28">
        <f t="shared" si="3"/>
        <v>0</v>
      </c>
    </row>
    <row r="32" spans="2:13" x14ac:dyDescent="0.2">
      <c r="B32" s="4" t="s">
        <v>69</v>
      </c>
      <c r="C32" s="5">
        <v>107.49</v>
      </c>
      <c r="D32" s="45">
        <v>15</v>
      </c>
      <c r="E32" s="10">
        <v>1612.35</v>
      </c>
      <c r="F32" s="82"/>
      <c r="G32" s="83"/>
      <c r="H32" s="22">
        <f t="shared" si="0"/>
        <v>0</v>
      </c>
      <c r="I32" s="90"/>
      <c r="J32" s="90"/>
      <c r="K32" s="22">
        <f t="shared" si="1"/>
        <v>0</v>
      </c>
      <c r="L32" s="40">
        <f t="shared" si="2"/>
        <v>0</v>
      </c>
      <c r="M32" s="28">
        <f t="shared" si="3"/>
        <v>0</v>
      </c>
    </row>
    <row r="33" spans="2:13" x14ac:dyDescent="0.2">
      <c r="B33" s="4" t="s">
        <v>70</v>
      </c>
      <c r="C33" s="5">
        <v>135.07</v>
      </c>
      <c r="D33" s="45">
        <v>7</v>
      </c>
      <c r="E33" s="10">
        <v>945.49</v>
      </c>
      <c r="F33" s="82"/>
      <c r="G33" s="83"/>
      <c r="H33" s="22">
        <f t="shared" si="0"/>
        <v>0</v>
      </c>
      <c r="I33" s="90"/>
      <c r="J33" s="90"/>
      <c r="K33" s="22">
        <f t="shared" si="1"/>
        <v>0</v>
      </c>
      <c r="L33" s="40">
        <f t="shared" si="2"/>
        <v>0</v>
      </c>
      <c r="M33" s="28">
        <f t="shared" si="3"/>
        <v>0</v>
      </c>
    </row>
    <row r="34" spans="2:13" x14ac:dyDescent="0.2">
      <c r="B34" s="4" t="s">
        <v>108</v>
      </c>
      <c r="C34" s="5">
        <v>258.08</v>
      </c>
      <c r="D34" s="45">
        <v>15</v>
      </c>
      <c r="E34" s="10">
        <v>3871.2</v>
      </c>
      <c r="F34" s="82"/>
      <c r="G34" s="83"/>
      <c r="H34" s="22">
        <f t="shared" si="0"/>
        <v>0</v>
      </c>
      <c r="I34" s="90"/>
      <c r="J34" s="90"/>
      <c r="K34" s="22">
        <f t="shared" si="1"/>
        <v>0</v>
      </c>
      <c r="L34" s="40">
        <f t="shared" si="2"/>
        <v>0</v>
      </c>
      <c r="M34" s="28">
        <f t="shared" si="3"/>
        <v>0</v>
      </c>
    </row>
    <row r="35" spans="2:13" x14ac:dyDescent="0.2">
      <c r="B35" s="4" t="s">
        <v>109</v>
      </c>
      <c r="C35" s="5">
        <v>712.71</v>
      </c>
      <c r="D35" s="45">
        <v>4</v>
      </c>
      <c r="E35" s="10">
        <v>2850.84</v>
      </c>
      <c r="F35" s="82"/>
      <c r="G35" s="83"/>
      <c r="H35" s="22">
        <f t="shared" si="0"/>
        <v>0</v>
      </c>
      <c r="I35" s="90"/>
      <c r="J35" s="90"/>
      <c r="K35" s="22">
        <f t="shared" si="1"/>
        <v>0</v>
      </c>
      <c r="L35" s="40">
        <f t="shared" si="2"/>
        <v>0</v>
      </c>
      <c r="M35" s="28">
        <f t="shared" si="3"/>
        <v>0</v>
      </c>
    </row>
    <row r="36" spans="2:13" x14ac:dyDescent="0.2">
      <c r="B36" s="4" t="s">
        <v>110</v>
      </c>
      <c r="C36" s="5">
        <v>1436.35</v>
      </c>
      <c r="D36" s="45">
        <v>4</v>
      </c>
      <c r="E36" s="10">
        <v>5745.4</v>
      </c>
      <c r="F36" s="82"/>
      <c r="G36" s="83"/>
      <c r="H36" s="22">
        <f t="shared" si="0"/>
        <v>0</v>
      </c>
      <c r="I36" s="90"/>
      <c r="J36" s="90"/>
      <c r="K36" s="22">
        <f t="shared" si="1"/>
        <v>0</v>
      </c>
      <c r="L36" s="40">
        <f t="shared" si="2"/>
        <v>0</v>
      </c>
      <c r="M36" s="28">
        <f t="shared" si="3"/>
        <v>0</v>
      </c>
    </row>
    <row r="37" spans="2:13" x14ac:dyDescent="0.2">
      <c r="B37" s="4" t="s">
        <v>9</v>
      </c>
      <c r="C37" s="5">
        <v>297.63</v>
      </c>
      <c r="D37" s="45">
        <v>15</v>
      </c>
      <c r="E37" s="10">
        <v>4464.45</v>
      </c>
      <c r="F37" s="82"/>
      <c r="G37" s="83"/>
      <c r="H37" s="22">
        <f t="shared" si="0"/>
        <v>0</v>
      </c>
      <c r="I37" s="90"/>
      <c r="J37" s="90"/>
      <c r="K37" s="22">
        <f t="shared" si="1"/>
        <v>0</v>
      </c>
      <c r="L37" s="40">
        <f t="shared" si="2"/>
        <v>0</v>
      </c>
      <c r="M37" s="28">
        <f t="shared" si="3"/>
        <v>0</v>
      </c>
    </row>
    <row r="38" spans="2:13" x14ac:dyDescent="0.2">
      <c r="B38" s="4" t="s">
        <v>15</v>
      </c>
      <c r="C38" s="5">
        <v>262.78999999999996</v>
      </c>
      <c r="D38" s="45">
        <v>4</v>
      </c>
      <c r="E38" s="10">
        <v>1051.1599999999999</v>
      </c>
      <c r="F38" s="82"/>
      <c r="G38" s="83"/>
      <c r="H38" s="22">
        <f t="shared" si="0"/>
        <v>0</v>
      </c>
      <c r="I38" s="90"/>
      <c r="J38" s="90"/>
      <c r="K38" s="22">
        <f t="shared" si="1"/>
        <v>0</v>
      </c>
      <c r="L38" s="40">
        <f t="shared" si="2"/>
        <v>0</v>
      </c>
      <c r="M38" s="28">
        <f t="shared" si="3"/>
        <v>0</v>
      </c>
    </row>
    <row r="39" spans="2:13" x14ac:dyDescent="0.2">
      <c r="B39" s="4" t="s">
        <v>10</v>
      </c>
      <c r="C39" s="5">
        <v>1259.57</v>
      </c>
      <c r="D39" s="45">
        <v>4</v>
      </c>
      <c r="E39" s="10">
        <v>5038.28</v>
      </c>
      <c r="F39" s="82"/>
      <c r="G39" s="83"/>
      <c r="H39" s="22">
        <f t="shared" si="0"/>
        <v>0</v>
      </c>
      <c r="I39" s="90"/>
      <c r="J39" s="90"/>
      <c r="K39" s="22">
        <f t="shared" si="1"/>
        <v>0</v>
      </c>
      <c r="L39" s="40">
        <f t="shared" si="2"/>
        <v>0</v>
      </c>
      <c r="M39" s="28">
        <f t="shared" si="3"/>
        <v>0</v>
      </c>
    </row>
    <row r="40" spans="2:13" x14ac:dyDescent="0.2">
      <c r="B40" s="4" t="s">
        <v>16</v>
      </c>
      <c r="C40" s="5">
        <v>109.28999999999999</v>
      </c>
      <c r="D40" s="45">
        <v>4</v>
      </c>
      <c r="E40" s="10">
        <v>437.15999999999997</v>
      </c>
      <c r="F40" s="82"/>
      <c r="G40" s="83"/>
      <c r="H40" s="22">
        <f t="shared" si="0"/>
        <v>0</v>
      </c>
      <c r="I40" s="90"/>
      <c r="J40" s="90"/>
      <c r="K40" s="22">
        <f t="shared" si="1"/>
        <v>0</v>
      </c>
      <c r="L40" s="40">
        <f t="shared" si="2"/>
        <v>0</v>
      </c>
      <c r="M40" s="28">
        <f t="shared" si="3"/>
        <v>0</v>
      </c>
    </row>
    <row r="41" spans="2:13" x14ac:dyDescent="0.2">
      <c r="B41" s="4" t="s">
        <v>17</v>
      </c>
      <c r="C41" s="5">
        <v>138.5</v>
      </c>
      <c r="D41" s="45">
        <v>4</v>
      </c>
      <c r="E41" s="10">
        <v>554</v>
      </c>
      <c r="F41" s="82"/>
      <c r="G41" s="83"/>
      <c r="H41" s="22">
        <f t="shared" si="0"/>
        <v>0</v>
      </c>
      <c r="I41" s="90"/>
      <c r="J41" s="90"/>
      <c r="K41" s="22">
        <f t="shared" si="1"/>
        <v>0</v>
      </c>
      <c r="L41" s="40">
        <f t="shared" si="2"/>
        <v>0</v>
      </c>
      <c r="M41" s="28">
        <f t="shared" si="3"/>
        <v>0</v>
      </c>
    </row>
    <row r="42" spans="2:13" x14ac:dyDescent="0.2">
      <c r="B42" s="4" t="s">
        <v>7</v>
      </c>
      <c r="C42" s="5">
        <v>347.1</v>
      </c>
      <c r="D42" s="45">
        <v>7</v>
      </c>
      <c r="E42" s="10">
        <v>2429.7000000000003</v>
      </c>
      <c r="F42" s="82"/>
      <c r="G42" s="83"/>
      <c r="H42" s="22">
        <f t="shared" si="0"/>
        <v>0</v>
      </c>
      <c r="I42" s="90"/>
      <c r="J42" s="90"/>
      <c r="K42" s="22">
        <f t="shared" si="1"/>
        <v>0</v>
      </c>
      <c r="L42" s="40">
        <f t="shared" si="2"/>
        <v>0</v>
      </c>
      <c r="M42" s="28">
        <f t="shared" si="3"/>
        <v>0</v>
      </c>
    </row>
    <row r="43" spans="2:13" x14ac:dyDescent="0.2">
      <c r="B43" s="4" t="s">
        <v>111</v>
      </c>
      <c r="C43" s="5">
        <v>220.63</v>
      </c>
      <c r="D43" s="45">
        <v>4</v>
      </c>
      <c r="E43" s="10">
        <v>882.52</v>
      </c>
      <c r="F43" s="82"/>
      <c r="G43" s="83"/>
      <c r="H43" s="22">
        <f t="shared" si="0"/>
        <v>0</v>
      </c>
      <c r="I43" s="90"/>
      <c r="J43" s="90"/>
      <c r="K43" s="22">
        <f t="shared" si="1"/>
        <v>0</v>
      </c>
      <c r="L43" s="40">
        <f t="shared" si="2"/>
        <v>0</v>
      </c>
      <c r="M43" s="28">
        <f t="shared" si="3"/>
        <v>0</v>
      </c>
    </row>
    <row r="44" spans="2:13" x14ac:dyDescent="0.2">
      <c r="B44" s="4" t="s">
        <v>21</v>
      </c>
      <c r="C44" s="5">
        <v>304.03999999999996</v>
      </c>
      <c r="D44" s="45">
        <v>9</v>
      </c>
      <c r="E44" s="10">
        <v>2736.3599999999997</v>
      </c>
      <c r="F44" s="82"/>
      <c r="G44" s="83"/>
      <c r="H44" s="22">
        <f t="shared" si="0"/>
        <v>0</v>
      </c>
      <c r="I44" s="90"/>
      <c r="J44" s="90"/>
      <c r="K44" s="22">
        <f t="shared" si="1"/>
        <v>0</v>
      </c>
      <c r="L44" s="40">
        <f t="shared" si="2"/>
        <v>0</v>
      </c>
      <c r="M44" s="28">
        <f t="shared" si="3"/>
        <v>0</v>
      </c>
    </row>
    <row r="45" spans="2:13" x14ac:dyDescent="0.2">
      <c r="B45" s="4" t="s">
        <v>20</v>
      </c>
      <c r="C45" s="5">
        <v>303.15999999999997</v>
      </c>
      <c r="D45" s="45">
        <v>4</v>
      </c>
      <c r="E45" s="10">
        <v>1212.6399999999999</v>
      </c>
      <c r="F45" s="82"/>
      <c r="G45" s="83"/>
      <c r="H45" s="22">
        <f t="shared" si="0"/>
        <v>0</v>
      </c>
      <c r="I45" s="90"/>
      <c r="J45" s="90"/>
      <c r="K45" s="22">
        <f t="shared" si="1"/>
        <v>0</v>
      </c>
      <c r="L45" s="40">
        <f t="shared" si="2"/>
        <v>0</v>
      </c>
      <c r="M45" s="28">
        <f t="shared" si="3"/>
        <v>0</v>
      </c>
    </row>
    <row r="46" spans="2:13" x14ac:dyDescent="0.2">
      <c r="B46" s="4" t="s">
        <v>112</v>
      </c>
      <c r="C46" s="5">
        <v>707.55</v>
      </c>
      <c r="D46" s="45">
        <v>9</v>
      </c>
      <c r="E46" s="10">
        <v>6367.95</v>
      </c>
      <c r="F46" s="82"/>
      <c r="G46" s="83"/>
      <c r="H46" s="22">
        <f t="shared" si="0"/>
        <v>0</v>
      </c>
      <c r="I46" s="90"/>
      <c r="J46" s="90"/>
      <c r="K46" s="22">
        <f t="shared" si="1"/>
        <v>0</v>
      </c>
      <c r="L46" s="40">
        <f t="shared" si="2"/>
        <v>0</v>
      </c>
      <c r="M46" s="28">
        <f t="shared" si="3"/>
        <v>0</v>
      </c>
    </row>
    <row r="47" spans="2:13" x14ac:dyDescent="0.2">
      <c r="B47" s="4" t="s">
        <v>113</v>
      </c>
      <c r="C47" s="5">
        <v>1041.4000000000001</v>
      </c>
      <c r="D47" s="45">
        <v>9</v>
      </c>
      <c r="E47" s="10">
        <v>9372.6</v>
      </c>
      <c r="F47" s="82"/>
      <c r="G47" s="83"/>
      <c r="H47" s="22">
        <f t="shared" si="0"/>
        <v>0</v>
      </c>
      <c r="I47" s="90"/>
      <c r="J47" s="90"/>
      <c r="K47" s="22">
        <f t="shared" si="1"/>
        <v>0</v>
      </c>
      <c r="L47" s="40">
        <f t="shared" si="2"/>
        <v>0</v>
      </c>
      <c r="M47" s="28">
        <f t="shared" si="3"/>
        <v>0</v>
      </c>
    </row>
    <row r="48" spans="2:13" x14ac:dyDescent="0.2">
      <c r="B48" s="4" t="s">
        <v>14</v>
      </c>
      <c r="C48" s="5">
        <v>1142.1600000000001</v>
      </c>
      <c r="D48" s="45">
        <v>4</v>
      </c>
      <c r="E48" s="10">
        <v>4568.6400000000003</v>
      </c>
      <c r="F48" s="82"/>
      <c r="G48" s="83"/>
      <c r="H48" s="22">
        <f t="shared" si="0"/>
        <v>0</v>
      </c>
      <c r="I48" s="90"/>
      <c r="J48" s="90"/>
      <c r="K48" s="22">
        <f t="shared" si="1"/>
        <v>0</v>
      </c>
      <c r="L48" s="40">
        <f t="shared" si="2"/>
        <v>0</v>
      </c>
      <c r="M48" s="28">
        <f t="shared" si="3"/>
        <v>0</v>
      </c>
    </row>
    <row r="49" spans="2:13" ht="13.5" thickBot="1" x14ac:dyDescent="0.25">
      <c r="B49" s="16" t="s">
        <v>13</v>
      </c>
      <c r="C49" s="17">
        <v>956.8599999999999</v>
      </c>
      <c r="D49" s="46">
        <v>4</v>
      </c>
      <c r="E49" s="13">
        <v>3827.4399999999996</v>
      </c>
      <c r="F49" s="84"/>
      <c r="G49" s="85"/>
      <c r="H49" s="24">
        <f t="shared" si="0"/>
        <v>0</v>
      </c>
      <c r="I49" s="91"/>
      <c r="J49" s="91"/>
      <c r="K49" s="24">
        <f t="shared" si="1"/>
        <v>0</v>
      </c>
      <c r="L49" s="43">
        <f t="shared" si="2"/>
        <v>0</v>
      </c>
      <c r="M49" s="29">
        <f t="shared" si="3"/>
        <v>0</v>
      </c>
    </row>
    <row r="50" spans="2:13" ht="13.5" thickBot="1" x14ac:dyDescent="0.25">
      <c r="B50" s="14" t="s">
        <v>23</v>
      </c>
      <c r="C50" s="15"/>
      <c r="D50" s="15"/>
      <c r="E50" s="15"/>
      <c r="F50" s="34"/>
      <c r="G50" s="34"/>
      <c r="H50" s="25"/>
      <c r="I50" s="25"/>
      <c r="J50" s="25"/>
      <c r="K50" s="25"/>
      <c r="L50" s="25"/>
      <c r="M50" s="30"/>
    </row>
    <row r="51" spans="2:13" x14ac:dyDescent="0.2">
      <c r="B51" s="18" t="s">
        <v>31</v>
      </c>
      <c r="C51" s="19">
        <v>398.63</v>
      </c>
      <c r="D51" s="47">
        <v>9</v>
      </c>
      <c r="E51" s="48">
        <v>3587.67</v>
      </c>
      <c r="F51" s="80"/>
      <c r="G51" s="81"/>
      <c r="H51" s="23">
        <f t="shared" si="0"/>
        <v>0</v>
      </c>
      <c r="I51" s="89"/>
      <c r="J51" s="89"/>
      <c r="K51" s="23">
        <f t="shared" si="1"/>
        <v>0</v>
      </c>
      <c r="L51" s="37">
        <f t="shared" si="2"/>
        <v>0</v>
      </c>
      <c r="M51" s="27">
        <f t="shared" si="3"/>
        <v>0</v>
      </c>
    </row>
    <row r="52" spans="2:13" x14ac:dyDescent="0.2">
      <c r="B52" s="9" t="s">
        <v>74</v>
      </c>
      <c r="C52" s="6">
        <v>79.509999999999991</v>
      </c>
      <c r="D52" s="38">
        <v>7</v>
      </c>
      <c r="E52" s="39">
        <v>556.56999999999994</v>
      </c>
      <c r="F52" s="82"/>
      <c r="G52" s="83"/>
      <c r="H52" s="22">
        <f t="shared" si="0"/>
        <v>0</v>
      </c>
      <c r="I52" s="90"/>
      <c r="J52" s="90"/>
      <c r="K52" s="22">
        <f t="shared" si="1"/>
        <v>0</v>
      </c>
      <c r="L52" s="40">
        <f t="shared" si="2"/>
        <v>0</v>
      </c>
      <c r="M52" s="28">
        <f t="shared" si="3"/>
        <v>0</v>
      </c>
    </row>
    <row r="53" spans="2:13" ht="25.5" x14ac:dyDescent="0.2">
      <c r="B53" s="9" t="s">
        <v>25</v>
      </c>
      <c r="C53" s="6">
        <v>627.38</v>
      </c>
      <c r="D53" s="38">
        <v>4</v>
      </c>
      <c r="E53" s="39">
        <v>2509.52</v>
      </c>
      <c r="F53" s="82"/>
      <c r="G53" s="83"/>
      <c r="H53" s="22">
        <f t="shared" si="0"/>
        <v>0</v>
      </c>
      <c r="I53" s="90"/>
      <c r="J53" s="90"/>
      <c r="K53" s="22">
        <f t="shared" si="1"/>
        <v>0</v>
      </c>
      <c r="L53" s="40">
        <f t="shared" si="2"/>
        <v>0</v>
      </c>
      <c r="M53" s="28">
        <f t="shared" si="3"/>
        <v>0</v>
      </c>
    </row>
    <row r="54" spans="2:13" x14ac:dyDescent="0.2">
      <c r="B54" s="9" t="s">
        <v>114</v>
      </c>
      <c r="C54" s="6">
        <v>138.18</v>
      </c>
      <c r="D54" s="38">
        <v>9</v>
      </c>
      <c r="E54" s="39">
        <v>1243.6200000000001</v>
      </c>
      <c r="F54" s="82"/>
      <c r="G54" s="83"/>
      <c r="H54" s="22">
        <f t="shared" si="0"/>
        <v>0</v>
      </c>
      <c r="I54" s="90"/>
      <c r="J54" s="90"/>
      <c r="K54" s="22">
        <f t="shared" si="1"/>
        <v>0</v>
      </c>
      <c r="L54" s="40">
        <f t="shared" si="2"/>
        <v>0</v>
      </c>
      <c r="M54" s="28">
        <f t="shared" si="3"/>
        <v>0</v>
      </c>
    </row>
    <row r="55" spans="2:13" x14ac:dyDescent="0.2">
      <c r="B55" s="9" t="s">
        <v>32</v>
      </c>
      <c r="C55" s="6">
        <v>72.33</v>
      </c>
      <c r="D55" s="38">
        <v>9</v>
      </c>
      <c r="E55" s="39">
        <v>650.97</v>
      </c>
      <c r="F55" s="82"/>
      <c r="G55" s="83"/>
      <c r="H55" s="22">
        <f t="shared" si="0"/>
        <v>0</v>
      </c>
      <c r="I55" s="90"/>
      <c r="J55" s="90"/>
      <c r="K55" s="22">
        <f t="shared" si="1"/>
        <v>0</v>
      </c>
      <c r="L55" s="40">
        <f t="shared" si="2"/>
        <v>0</v>
      </c>
      <c r="M55" s="28">
        <f t="shared" si="3"/>
        <v>0</v>
      </c>
    </row>
    <row r="56" spans="2:13" x14ac:dyDescent="0.2">
      <c r="B56" s="9" t="s">
        <v>30</v>
      </c>
      <c r="C56" s="6">
        <v>72.5</v>
      </c>
      <c r="D56" s="38">
        <v>15</v>
      </c>
      <c r="E56" s="39">
        <v>1087.5</v>
      </c>
      <c r="F56" s="82"/>
      <c r="G56" s="83"/>
      <c r="H56" s="22">
        <f t="shared" si="0"/>
        <v>0</v>
      </c>
      <c r="I56" s="90"/>
      <c r="J56" s="90"/>
      <c r="K56" s="22">
        <f t="shared" si="1"/>
        <v>0</v>
      </c>
      <c r="L56" s="40">
        <f t="shared" si="2"/>
        <v>0</v>
      </c>
      <c r="M56" s="28">
        <f t="shared" si="3"/>
        <v>0</v>
      </c>
    </row>
    <row r="57" spans="2:13" x14ac:dyDescent="0.2">
      <c r="B57" s="9" t="s">
        <v>28</v>
      </c>
      <c r="C57" s="6">
        <v>333.17</v>
      </c>
      <c r="D57" s="38">
        <v>9</v>
      </c>
      <c r="E57" s="39">
        <v>2998.53</v>
      </c>
      <c r="F57" s="82"/>
      <c r="G57" s="83"/>
      <c r="H57" s="22">
        <f t="shared" si="0"/>
        <v>0</v>
      </c>
      <c r="I57" s="90"/>
      <c r="J57" s="90"/>
      <c r="K57" s="22">
        <f t="shared" si="1"/>
        <v>0</v>
      </c>
      <c r="L57" s="40">
        <f t="shared" si="2"/>
        <v>0</v>
      </c>
      <c r="M57" s="28">
        <f t="shared" si="3"/>
        <v>0</v>
      </c>
    </row>
    <row r="58" spans="2:13" x14ac:dyDescent="0.2">
      <c r="B58" s="9" t="s">
        <v>29</v>
      </c>
      <c r="C58" s="6">
        <v>253.98000000000002</v>
      </c>
      <c r="D58" s="38">
        <v>9</v>
      </c>
      <c r="E58" s="39">
        <v>2285.8200000000002</v>
      </c>
      <c r="F58" s="82"/>
      <c r="G58" s="83"/>
      <c r="H58" s="22">
        <f t="shared" si="0"/>
        <v>0</v>
      </c>
      <c r="I58" s="90"/>
      <c r="J58" s="90"/>
      <c r="K58" s="22">
        <f t="shared" si="1"/>
        <v>0</v>
      </c>
      <c r="L58" s="40">
        <f t="shared" si="2"/>
        <v>0</v>
      </c>
      <c r="M58" s="28">
        <f t="shared" si="3"/>
        <v>0</v>
      </c>
    </row>
    <row r="59" spans="2:13" x14ac:dyDescent="0.2">
      <c r="B59" s="9" t="s">
        <v>27</v>
      </c>
      <c r="C59" s="6">
        <v>753.90000000000009</v>
      </c>
      <c r="D59" s="38">
        <v>9</v>
      </c>
      <c r="E59" s="39">
        <v>6785.1</v>
      </c>
      <c r="F59" s="82"/>
      <c r="G59" s="83"/>
      <c r="H59" s="22">
        <f t="shared" si="0"/>
        <v>0</v>
      </c>
      <c r="I59" s="90"/>
      <c r="J59" s="90"/>
      <c r="K59" s="22">
        <f t="shared" si="1"/>
        <v>0</v>
      </c>
      <c r="L59" s="40">
        <f t="shared" si="2"/>
        <v>0</v>
      </c>
      <c r="M59" s="28">
        <f t="shared" si="3"/>
        <v>0</v>
      </c>
    </row>
    <row r="60" spans="2:13" x14ac:dyDescent="0.2">
      <c r="B60" s="9" t="s">
        <v>24</v>
      </c>
      <c r="C60" s="6">
        <v>356.69</v>
      </c>
      <c r="D60" s="38">
        <v>9</v>
      </c>
      <c r="E60" s="39">
        <v>3210.21</v>
      </c>
      <c r="F60" s="82"/>
      <c r="G60" s="83"/>
      <c r="H60" s="22">
        <f t="shared" si="0"/>
        <v>0</v>
      </c>
      <c r="I60" s="90"/>
      <c r="J60" s="90"/>
      <c r="K60" s="22">
        <f t="shared" si="1"/>
        <v>0</v>
      </c>
      <c r="L60" s="40">
        <f t="shared" si="2"/>
        <v>0</v>
      </c>
      <c r="M60" s="28">
        <f t="shared" si="3"/>
        <v>0</v>
      </c>
    </row>
    <row r="61" spans="2:13" x14ac:dyDescent="0.2">
      <c r="B61" s="9" t="s">
        <v>115</v>
      </c>
      <c r="C61" s="6">
        <v>131.37</v>
      </c>
      <c r="D61" s="38">
        <v>4</v>
      </c>
      <c r="E61" s="39">
        <v>525.48</v>
      </c>
      <c r="F61" s="82"/>
      <c r="G61" s="83"/>
      <c r="H61" s="22">
        <f t="shared" si="0"/>
        <v>0</v>
      </c>
      <c r="I61" s="90"/>
      <c r="J61" s="90"/>
      <c r="K61" s="22">
        <f t="shared" si="1"/>
        <v>0</v>
      </c>
      <c r="L61" s="40">
        <f t="shared" si="2"/>
        <v>0</v>
      </c>
      <c r="M61" s="28">
        <f t="shared" si="3"/>
        <v>0</v>
      </c>
    </row>
    <row r="62" spans="2:13" x14ac:dyDescent="0.2">
      <c r="B62" s="9" t="s">
        <v>73</v>
      </c>
      <c r="C62" s="6">
        <v>1060.2</v>
      </c>
      <c r="D62" s="38">
        <v>4</v>
      </c>
      <c r="E62" s="39">
        <v>4240.8</v>
      </c>
      <c r="F62" s="82"/>
      <c r="G62" s="83"/>
      <c r="H62" s="22">
        <f t="shared" si="0"/>
        <v>0</v>
      </c>
      <c r="I62" s="90"/>
      <c r="J62" s="90"/>
      <c r="K62" s="22">
        <f t="shared" si="1"/>
        <v>0</v>
      </c>
      <c r="L62" s="40">
        <f t="shared" si="2"/>
        <v>0</v>
      </c>
      <c r="M62" s="28">
        <f t="shared" si="3"/>
        <v>0</v>
      </c>
    </row>
    <row r="63" spans="2:13" x14ac:dyDescent="0.2">
      <c r="B63" s="9" t="s">
        <v>116</v>
      </c>
      <c r="C63" s="6">
        <v>609.77</v>
      </c>
      <c r="D63" s="38">
        <v>2</v>
      </c>
      <c r="E63" s="39">
        <v>1219.54</v>
      </c>
      <c r="F63" s="82"/>
      <c r="G63" s="83"/>
      <c r="H63" s="22">
        <f t="shared" si="0"/>
        <v>0</v>
      </c>
      <c r="I63" s="90"/>
      <c r="J63" s="90"/>
      <c r="K63" s="22">
        <f t="shared" si="1"/>
        <v>0</v>
      </c>
      <c r="L63" s="40">
        <f t="shared" si="2"/>
        <v>0</v>
      </c>
      <c r="M63" s="28">
        <f t="shared" si="3"/>
        <v>0</v>
      </c>
    </row>
    <row r="64" spans="2:13" x14ac:dyDescent="0.2">
      <c r="B64" s="9" t="s">
        <v>117</v>
      </c>
      <c r="C64" s="6">
        <v>318.56</v>
      </c>
      <c r="D64" s="38">
        <v>2</v>
      </c>
      <c r="E64" s="39">
        <v>637.12</v>
      </c>
      <c r="F64" s="82"/>
      <c r="G64" s="83"/>
      <c r="H64" s="22">
        <f t="shared" si="0"/>
        <v>0</v>
      </c>
      <c r="I64" s="90"/>
      <c r="J64" s="90"/>
      <c r="K64" s="22">
        <f t="shared" si="1"/>
        <v>0</v>
      </c>
      <c r="L64" s="40">
        <f t="shared" si="2"/>
        <v>0</v>
      </c>
      <c r="M64" s="28">
        <f t="shared" si="3"/>
        <v>0</v>
      </c>
    </row>
    <row r="65" spans="2:13" x14ac:dyDescent="0.2">
      <c r="B65" s="9" t="s">
        <v>118</v>
      </c>
      <c r="C65" s="6">
        <v>118.94999999999999</v>
      </c>
      <c r="D65" s="38">
        <v>15</v>
      </c>
      <c r="E65" s="39">
        <v>1784.2499999999998</v>
      </c>
      <c r="F65" s="82"/>
      <c r="G65" s="83"/>
      <c r="H65" s="22">
        <f t="shared" si="0"/>
        <v>0</v>
      </c>
      <c r="I65" s="90"/>
      <c r="J65" s="90"/>
      <c r="K65" s="22">
        <f t="shared" si="1"/>
        <v>0</v>
      </c>
      <c r="L65" s="40">
        <f t="shared" si="2"/>
        <v>0</v>
      </c>
      <c r="M65" s="28">
        <f t="shared" si="3"/>
        <v>0</v>
      </c>
    </row>
    <row r="66" spans="2:13" x14ac:dyDescent="0.2">
      <c r="B66" s="9" t="s">
        <v>119</v>
      </c>
      <c r="C66" s="6">
        <v>159.59</v>
      </c>
      <c r="D66" s="38">
        <v>4</v>
      </c>
      <c r="E66" s="39">
        <v>638.36</v>
      </c>
      <c r="F66" s="82"/>
      <c r="G66" s="83"/>
      <c r="H66" s="22">
        <f t="shared" si="0"/>
        <v>0</v>
      </c>
      <c r="I66" s="90"/>
      <c r="J66" s="90"/>
      <c r="K66" s="22">
        <f t="shared" si="1"/>
        <v>0</v>
      </c>
      <c r="L66" s="40">
        <f t="shared" si="2"/>
        <v>0</v>
      </c>
      <c r="M66" s="28">
        <f t="shared" si="3"/>
        <v>0</v>
      </c>
    </row>
    <row r="67" spans="2:13" x14ac:dyDescent="0.2">
      <c r="B67" s="9" t="s">
        <v>143</v>
      </c>
      <c r="C67" s="6">
        <v>451.15999999999997</v>
      </c>
      <c r="D67" s="38">
        <v>9</v>
      </c>
      <c r="E67" s="39">
        <v>4060.4399999999996</v>
      </c>
      <c r="F67" s="82"/>
      <c r="G67" s="83"/>
      <c r="H67" s="22">
        <f t="shared" si="0"/>
        <v>0</v>
      </c>
      <c r="I67" s="90"/>
      <c r="J67" s="90"/>
      <c r="K67" s="22">
        <f t="shared" si="1"/>
        <v>0</v>
      </c>
      <c r="L67" s="40">
        <f t="shared" si="2"/>
        <v>0</v>
      </c>
      <c r="M67" s="28">
        <f t="shared" si="3"/>
        <v>0</v>
      </c>
    </row>
    <row r="68" spans="2:13" ht="25.5" x14ac:dyDescent="0.2">
      <c r="B68" s="9" t="s">
        <v>26</v>
      </c>
      <c r="C68" s="6">
        <v>332.51</v>
      </c>
      <c r="D68" s="38">
        <v>15</v>
      </c>
      <c r="E68" s="39">
        <v>4987.6499999999996</v>
      </c>
      <c r="F68" s="82"/>
      <c r="G68" s="83"/>
      <c r="H68" s="22">
        <f t="shared" si="0"/>
        <v>0</v>
      </c>
      <c r="I68" s="90"/>
      <c r="J68" s="90"/>
      <c r="K68" s="22">
        <f t="shared" si="1"/>
        <v>0</v>
      </c>
      <c r="L68" s="40">
        <f t="shared" si="2"/>
        <v>0</v>
      </c>
      <c r="M68" s="28">
        <f t="shared" si="3"/>
        <v>0</v>
      </c>
    </row>
    <row r="69" spans="2:13" ht="26.25" thickBot="1" x14ac:dyDescent="0.25">
      <c r="B69" s="11" t="s">
        <v>120</v>
      </c>
      <c r="C69" s="12">
        <v>1874.93</v>
      </c>
      <c r="D69" s="41">
        <v>9</v>
      </c>
      <c r="E69" s="42">
        <v>16874.37</v>
      </c>
      <c r="F69" s="84"/>
      <c r="G69" s="85"/>
      <c r="H69" s="24">
        <f t="shared" si="0"/>
        <v>0</v>
      </c>
      <c r="I69" s="91"/>
      <c r="J69" s="91"/>
      <c r="K69" s="24">
        <f t="shared" si="1"/>
        <v>0</v>
      </c>
      <c r="L69" s="43">
        <f t="shared" si="2"/>
        <v>0</v>
      </c>
      <c r="M69" s="29">
        <f t="shared" si="3"/>
        <v>0</v>
      </c>
    </row>
    <row r="70" spans="2:13" ht="13.5" thickBot="1" x14ac:dyDescent="0.25">
      <c r="B70" s="14" t="s">
        <v>40</v>
      </c>
      <c r="C70" s="15"/>
      <c r="D70" s="15"/>
      <c r="E70" s="15"/>
      <c r="F70" s="34"/>
      <c r="G70" s="34"/>
      <c r="H70" s="25"/>
      <c r="I70" s="25"/>
      <c r="J70" s="25"/>
      <c r="K70" s="25"/>
      <c r="L70" s="25"/>
      <c r="M70" s="30"/>
    </row>
    <row r="71" spans="2:13" x14ac:dyDescent="0.2">
      <c r="B71" s="18" t="s">
        <v>121</v>
      </c>
      <c r="C71" s="19">
        <v>79.709999999999994</v>
      </c>
      <c r="D71" s="47">
        <v>9</v>
      </c>
      <c r="E71" s="48">
        <v>717.39</v>
      </c>
      <c r="F71" s="80"/>
      <c r="G71" s="81"/>
      <c r="H71" s="23">
        <f t="shared" ref="H71:H143" si="6">D71*(F71+G71)</f>
        <v>0</v>
      </c>
      <c r="I71" s="89"/>
      <c r="J71" s="89"/>
      <c r="K71" s="23">
        <f t="shared" ref="K71:K143" si="7">H71*(1+(I71+J71))</f>
        <v>0</v>
      </c>
      <c r="L71" s="37">
        <f t="shared" ref="L71:L143" si="8">0.21*K71</f>
        <v>0</v>
      </c>
      <c r="M71" s="27">
        <f t="shared" ref="M71:M143" si="9">K71+L71</f>
        <v>0</v>
      </c>
    </row>
    <row r="72" spans="2:13" x14ac:dyDescent="0.2">
      <c r="B72" s="9" t="s">
        <v>144</v>
      </c>
      <c r="C72" s="6">
        <v>151.16</v>
      </c>
      <c r="D72" s="38">
        <v>155</v>
      </c>
      <c r="E72" s="39">
        <v>23429.8</v>
      </c>
      <c r="F72" s="82"/>
      <c r="G72" s="83"/>
      <c r="H72" s="22">
        <f t="shared" si="6"/>
        <v>0</v>
      </c>
      <c r="I72" s="90"/>
      <c r="J72" s="90"/>
      <c r="K72" s="22">
        <f t="shared" si="7"/>
        <v>0</v>
      </c>
      <c r="L72" s="40">
        <f t="shared" si="8"/>
        <v>0</v>
      </c>
      <c r="M72" s="28">
        <f t="shared" si="9"/>
        <v>0</v>
      </c>
    </row>
    <row r="73" spans="2:13" ht="25.5" x14ac:dyDescent="0.2">
      <c r="B73" s="9" t="s">
        <v>122</v>
      </c>
      <c r="C73" s="6">
        <v>20784.189999999999</v>
      </c>
      <c r="D73" s="38">
        <v>2</v>
      </c>
      <c r="E73" s="39">
        <v>41568.379999999997</v>
      </c>
      <c r="F73" s="82"/>
      <c r="G73" s="83"/>
      <c r="H73" s="22">
        <f t="shared" si="6"/>
        <v>0</v>
      </c>
      <c r="I73" s="90"/>
      <c r="J73" s="90"/>
      <c r="K73" s="22">
        <f t="shared" si="7"/>
        <v>0</v>
      </c>
      <c r="L73" s="40">
        <f t="shared" si="8"/>
        <v>0</v>
      </c>
      <c r="M73" s="28">
        <f t="shared" si="9"/>
        <v>0</v>
      </c>
    </row>
    <row r="74" spans="2:13" x14ac:dyDescent="0.2">
      <c r="B74" s="9" t="s">
        <v>2</v>
      </c>
      <c r="C74" s="6">
        <v>502</v>
      </c>
      <c r="D74" s="38">
        <v>9</v>
      </c>
      <c r="E74" s="39">
        <v>4518</v>
      </c>
      <c r="F74" s="82"/>
      <c r="G74" s="83"/>
      <c r="H74" s="22">
        <f t="shared" si="6"/>
        <v>0</v>
      </c>
      <c r="I74" s="90"/>
      <c r="J74" s="90"/>
      <c r="K74" s="22">
        <f t="shared" si="7"/>
        <v>0</v>
      </c>
      <c r="L74" s="40">
        <f t="shared" si="8"/>
        <v>0</v>
      </c>
      <c r="M74" s="28">
        <f t="shared" si="9"/>
        <v>0</v>
      </c>
    </row>
    <row r="75" spans="2:13" x14ac:dyDescent="0.2">
      <c r="B75" s="9" t="s">
        <v>41</v>
      </c>
      <c r="C75" s="6">
        <v>1142.3500000000001</v>
      </c>
      <c r="D75" s="38">
        <v>15</v>
      </c>
      <c r="E75" s="39">
        <v>17135.250000000004</v>
      </c>
      <c r="F75" s="82"/>
      <c r="G75" s="83"/>
      <c r="H75" s="22">
        <f t="shared" si="6"/>
        <v>0</v>
      </c>
      <c r="I75" s="90"/>
      <c r="J75" s="90"/>
      <c r="K75" s="22">
        <f t="shared" si="7"/>
        <v>0</v>
      </c>
      <c r="L75" s="40">
        <f t="shared" si="8"/>
        <v>0</v>
      </c>
      <c r="M75" s="28">
        <f t="shared" si="9"/>
        <v>0</v>
      </c>
    </row>
    <row r="76" spans="2:13" x14ac:dyDescent="0.2">
      <c r="B76" s="9" t="s">
        <v>77</v>
      </c>
      <c r="C76" s="6">
        <v>1378.3</v>
      </c>
      <c r="D76" s="38">
        <v>4</v>
      </c>
      <c r="E76" s="39">
        <v>5513.2</v>
      </c>
      <c r="F76" s="82"/>
      <c r="G76" s="83"/>
      <c r="H76" s="22">
        <f t="shared" si="6"/>
        <v>0</v>
      </c>
      <c r="I76" s="90"/>
      <c r="J76" s="90"/>
      <c r="K76" s="22">
        <f t="shared" si="7"/>
        <v>0</v>
      </c>
      <c r="L76" s="40">
        <f t="shared" si="8"/>
        <v>0</v>
      </c>
      <c r="M76" s="28">
        <f t="shared" si="9"/>
        <v>0</v>
      </c>
    </row>
    <row r="77" spans="2:13" x14ac:dyDescent="0.2">
      <c r="B77" s="9" t="s">
        <v>42</v>
      </c>
      <c r="C77" s="6">
        <v>871.41</v>
      </c>
      <c r="D77" s="38">
        <v>15</v>
      </c>
      <c r="E77" s="39">
        <v>13071.15</v>
      </c>
      <c r="F77" s="82"/>
      <c r="G77" s="83"/>
      <c r="H77" s="22">
        <f t="shared" si="6"/>
        <v>0</v>
      </c>
      <c r="I77" s="90"/>
      <c r="J77" s="90"/>
      <c r="K77" s="22">
        <f t="shared" si="7"/>
        <v>0</v>
      </c>
      <c r="L77" s="40">
        <f t="shared" si="8"/>
        <v>0</v>
      </c>
      <c r="M77" s="28">
        <f t="shared" si="9"/>
        <v>0</v>
      </c>
    </row>
    <row r="78" spans="2:13" x14ac:dyDescent="0.2">
      <c r="B78" s="9" t="s">
        <v>43</v>
      </c>
      <c r="C78" s="6">
        <v>1535.54</v>
      </c>
      <c r="D78" s="38">
        <v>6</v>
      </c>
      <c r="E78" s="39">
        <v>9213.24</v>
      </c>
      <c r="F78" s="82"/>
      <c r="G78" s="83"/>
      <c r="H78" s="22">
        <f t="shared" si="6"/>
        <v>0</v>
      </c>
      <c r="I78" s="90"/>
      <c r="J78" s="90"/>
      <c r="K78" s="22">
        <f t="shared" si="7"/>
        <v>0</v>
      </c>
      <c r="L78" s="40">
        <f t="shared" si="8"/>
        <v>0</v>
      </c>
      <c r="M78" s="28">
        <f t="shared" si="9"/>
        <v>0</v>
      </c>
    </row>
    <row r="79" spans="2:13" x14ac:dyDescent="0.2">
      <c r="B79" s="9" t="s">
        <v>145</v>
      </c>
      <c r="C79" s="6">
        <v>148.37</v>
      </c>
      <c r="D79" s="38">
        <v>9</v>
      </c>
      <c r="E79" s="39">
        <v>1335.33</v>
      </c>
      <c r="F79" s="82"/>
      <c r="G79" s="83"/>
      <c r="H79" s="22">
        <f t="shared" si="6"/>
        <v>0</v>
      </c>
      <c r="I79" s="90"/>
      <c r="J79" s="90"/>
      <c r="K79" s="22">
        <f t="shared" si="7"/>
        <v>0</v>
      </c>
      <c r="L79" s="40">
        <f t="shared" si="8"/>
        <v>0</v>
      </c>
      <c r="M79" s="28">
        <f t="shared" si="9"/>
        <v>0</v>
      </c>
    </row>
    <row r="80" spans="2:13" x14ac:dyDescent="0.2">
      <c r="B80" s="9" t="s">
        <v>46</v>
      </c>
      <c r="C80" s="6">
        <v>1083.43</v>
      </c>
      <c r="D80" s="38">
        <v>15</v>
      </c>
      <c r="E80" s="39">
        <v>16251.45</v>
      </c>
      <c r="F80" s="82"/>
      <c r="G80" s="83"/>
      <c r="H80" s="22">
        <f t="shared" si="6"/>
        <v>0</v>
      </c>
      <c r="I80" s="90"/>
      <c r="J80" s="90"/>
      <c r="K80" s="22">
        <f t="shared" si="7"/>
        <v>0</v>
      </c>
      <c r="L80" s="40">
        <f t="shared" si="8"/>
        <v>0</v>
      </c>
      <c r="M80" s="28">
        <f t="shared" si="9"/>
        <v>0</v>
      </c>
    </row>
    <row r="81" spans="2:13" x14ac:dyDescent="0.2">
      <c r="B81" s="9" t="s">
        <v>47</v>
      </c>
      <c r="C81" s="6">
        <v>1092.42</v>
      </c>
      <c r="D81" s="38">
        <v>15</v>
      </c>
      <c r="E81" s="39">
        <v>16386.300000000003</v>
      </c>
      <c r="F81" s="82"/>
      <c r="G81" s="83"/>
      <c r="H81" s="22">
        <f t="shared" si="6"/>
        <v>0</v>
      </c>
      <c r="I81" s="90"/>
      <c r="J81" s="90"/>
      <c r="K81" s="22">
        <f t="shared" si="7"/>
        <v>0</v>
      </c>
      <c r="L81" s="40">
        <f t="shared" si="8"/>
        <v>0</v>
      </c>
      <c r="M81" s="28">
        <f t="shared" si="9"/>
        <v>0</v>
      </c>
    </row>
    <row r="82" spans="2:13" x14ac:dyDescent="0.2">
      <c r="B82" s="9" t="s">
        <v>48</v>
      </c>
      <c r="C82" s="6">
        <v>1325.73</v>
      </c>
      <c r="D82" s="38">
        <v>9</v>
      </c>
      <c r="E82" s="39">
        <v>11931.57</v>
      </c>
      <c r="F82" s="82"/>
      <c r="G82" s="83"/>
      <c r="H82" s="22">
        <f t="shared" si="6"/>
        <v>0</v>
      </c>
      <c r="I82" s="90"/>
      <c r="J82" s="90"/>
      <c r="K82" s="22">
        <f t="shared" si="7"/>
        <v>0</v>
      </c>
      <c r="L82" s="40">
        <f t="shared" si="8"/>
        <v>0</v>
      </c>
      <c r="M82" s="28">
        <f t="shared" si="9"/>
        <v>0</v>
      </c>
    </row>
    <row r="83" spans="2:13" x14ac:dyDescent="0.2">
      <c r="B83" s="9" t="s">
        <v>49</v>
      </c>
      <c r="C83" s="6">
        <v>2314.48</v>
      </c>
      <c r="D83" s="38">
        <v>9</v>
      </c>
      <c r="E83" s="39">
        <v>20830.32</v>
      </c>
      <c r="F83" s="82"/>
      <c r="G83" s="83"/>
      <c r="H83" s="22">
        <f t="shared" si="6"/>
        <v>0</v>
      </c>
      <c r="I83" s="90"/>
      <c r="J83" s="90"/>
      <c r="K83" s="22">
        <f t="shared" si="7"/>
        <v>0</v>
      </c>
      <c r="L83" s="40">
        <f t="shared" si="8"/>
        <v>0</v>
      </c>
      <c r="M83" s="28">
        <f t="shared" si="9"/>
        <v>0</v>
      </c>
    </row>
    <row r="84" spans="2:13" x14ac:dyDescent="0.2">
      <c r="B84" s="9" t="s">
        <v>50</v>
      </c>
      <c r="C84" s="6">
        <v>2425.61</v>
      </c>
      <c r="D84" s="38">
        <v>9</v>
      </c>
      <c r="E84" s="39">
        <v>21830.49</v>
      </c>
      <c r="F84" s="82"/>
      <c r="G84" s="83"/>
      <c r="H84" s="22">
        <f t="shared" si="6"/>
        <v>0</v>
      </c>
      <c r="I84" s="90"/>
      <c r="J84" s="90"/>
      <c r="K84" s="22">
        <f t="shared" si="7"/>
        <v>0</v>
      </c>
      <c r="L84" s="40">
        <f t="shared" si="8"/>
        <v>0</v>
      </c>
      <c r="M84" s="28">
        <f t="shared" si="9"/>
        <v>0</v>
      </c>
    </row>
    <row r="85" spans="2:13" x14ac:dyDescent="0.2">
      <c r="B85" s="9" t="s">
        <v>123</v>
      </c>
      <c r="C85" s="6">
        <v>1275.44</v>
      </c>
      <c r="D85" s="38">
        <v>2</v>
      </c>
      <c r="E85" s="39">
        <v>2550.88</v>
      </c>
      <c r="F85" s="82"/>
      <c r="G85" s="83"/>
      <c r="H85" s="22">
        <f t="shared" si="6"/>
        <v>0</v>
      </c>
      <c r="I85" s="90"/>
      <c r="J85" s="90"/>
      <c r="K85" s="22">
        <f t="shared" si="7"/>
        <v>0</v>
      </c>
      <c r="L85" s="40">
        <f t="shared" si="8"/>
        <v>0</v>
      </c>
      <c r="M85" s="28">
        <f t="shared" si="9"/>
        <v>0</v>
      </c>
    </row>
    <row r="86" spans="2:13" x14ac:dyDescent="0.2">
      <c r="B86" s="9" t="s">
        <v>146</v>
      </c>
      <c r="C86" s="6">
        <v>193.37</v>
      </c>
      <c r="D86" s="38">
        <v>9</v>
      </c>
      <c r="E86" s="39">
        <v>1740.33</v>
      </c>
      <c r="F86" s="82"/>
      <c r="G86" s="83"/>
      <c r="H86" s="22">
        <f t="shared" si="6"/>
        <v>0</v>
      </c>
      <c r="I86" s="90"/>
      <c r="J86" s="90"/>
      <c r="K86" s="22">
        <f t="shared" si="7"/>
        <v>0</v>
      </c>
      <c r="L86" s="40">
        <f t="shared" si="8"/>
        <v>0</v>
      </c>
      <c r="M86" s="28">
        <f t="shared" si="9"/>
        <v>0</v>
      </c>
    </row>
    <row r="87" spans="2:13" x14ac:dyDescent="0.2">
      <c r="B87" s="9" t="s">
        <v>124</v>
      </c>
      <c r="C87" s="6">
        <v>1594.29</v>
      </c>
      <c r="D87" s="38">
        <v>2</v>
      </c>
      <c r="E87" s="39">
        <v>3188.58</v>
      </c>
      <c r="F87" s="82"/>
      <c r="G87" s="83"/>
      <c r="H87" s="22">
        <f t="shared" si="6"/>
        <v>0</v>
      </c>
      <c r="I87" s="90"/>
      <c r="J87" s="90"/>
      <c r="K87" s="22">
        <f t="shared" si="7"/>
        <v>0</v>
      </c>
      <c r="L87" s="40">
        <f t="shared" si="8"/>
        <v>0</v>
      </c>
      <c r="M87" s="28">
        <f t="shared" si="9"/>
        <v>0</v>
      </c>
    </row>
    <row r="88" spans="2:13" ht="25.5" x14ac:dyDescent="0.2">
      <c r="B88" s="9" t="s">
        <v>44</v>
      </c>
      <c r="C88" s="6">
        <v>3930.15</v>
      </c>
      <c r="D88" s="38">
        <v>9</v>
      </c>
      <c r="E88" s="39">
        <v>35371.35</v>
      </c>
      <c r="F88" s="82"/>
      <c r="G88" s="83"/>
      <c r="H88" s="22">
        <f t="shared" si="6"/>
        <v>0</v>
      </c>
      <c r="I88" s="90"/>
      <c r="J88" s="90"/>
      <c r="K88" s="22">
        <f t="shared" si="7"/>
        <v>0</v>
      </c>
      <c r="L88" s="40">
        <f t="shared" si="8"/>
        <v>0</v>
      </c>
      <c r="M88" s="28">
        <f t="shared" si="9"/>
        <v>0</v>
      </c>
    </row>
    <row r="89" spans="2:13" x14ac:dyDescent="0.2">
      <c r="B89" s="9" t="s">
        <v>86</v>
      </c>
      <c r="C89" s="6">
        <v>2053.19</v>
      </c>
      <c r="D89" s="38">
        <v>4</v>
      </c>
      <c r="E89" s="39">
        <v>8212.76</v>
      </c>
      <c r="F89" s="82"/>
      <c r="G89" s="83"/>
      <c r="H89" s="22">
        <f t="shared" si="6"/>
        <v>0</v>
      </c>
      <c r="I89" s="90"/>
      <c r="J89" s="90"/>
      <c r="K89" s="22">
        <f t="shared" si="7"/>
        <v>0</v>
      </c>
      <c r="L89" s="40">
        <f t="shared" si="8"/>
        <v>0</v>
      </c>
      <c r="M89" s="28">
        <f t="shared" si="9"/>
        <v>0</v>
      </c>
    </row>
    <row r="90" spans="2:13" ht="25.5" x14ac:dyDescent="0.2">
      <c r="B90" s="9" t="s">
        <v>78</v>
      </c>
      <c r="C90" s="6">
        <v>2814.83</v>
      </c>
      <c r="D90" s="38">
        <v>4</v>
      </c>
      <c r="E90" s="39">
        <v>11259.32</v>
      </c>
      <c r="F90" s="82"/>
      <c r="G90" s="83"/>
      <c r="H90" s="22">
        <f t="shared" si="6"/>
        <v>0</v>
      </c>
      <c r="I90" s="90"/>
      <c r="J90" s="90"/>
      <c r="K90" s="22">
        <f t="shared" si="7"/>
        <v>0</v>
      </c>
      <c r="L90" s="40">
        <f t="shared" si="8"/>
        <v>0</v>
      </c>
      <c r="M90" s="28">
        <f t="shared" si="9"/>
        <v>0</v>
      </c>
    </row>
    <row r="91" spans="2:13" x14ac:dyDescent="0.2">
      <c r="B91" s="9" t="s">
        <v>45</v>
      </c>
      <c r="C91" s="6">
        <v>725.75</v>
      </c>
      <c r="D91" s="38">
        <v>15</v>
      </c>
      <c r="E91" s="39">
        <v>10886.25</v>
      </c>
      <c r="F91" s="82"/>
      <c r="G91" s="83"/>
      <c r="H91" s="22">
        <f t="shared" si="6"/>
        <v>0</v>
      </c>
      <c r="I91" s="90"/>
      <c r="J91" s="90"/>
      <c r="K91" s="22">
        <f t="shared" si="7"/>
        <v>0</v>
      </c>
      <c r="L91" s="40">
        <f t="shared" si="8"/>
        <v>0</v>
      </c>
      <c r="M91" s="28">
        <f t="shared" si="9"/>
        <v>0</v>
      </c>
    </row>
    <row r="92" spans="2:13" ht="13.5" thickBot="1" x14ac:dyDescent="0.25">
      <c r="B92" s="11" t="s">
        <v>79</v>
      </c>
      <c r="C92" s="12">
        <v>817.73</v>
      </c>
      <c r="D92" s="41">
        <v>2</v>
      </c>
      <c r="E92" s="42">
        <v>1635.46</v>
      </c>
      <c r="F92" s="84"/>
      <c r="G92" s="85"/>
      <c r="H92" s="24">
        <f t="shared" si="6"/>
        <v>0</v>
      </c>
      <c r="I92" s="91"/>
      <c r="J92" s="91"/>
      <c r="K92" s="24">
        <f t="shared" si="7"/>
        <v>0</v>
      </c>
      <c r="L92" s="43">
        <f t="shared" si="8"/>
        <v>0</v>
      </c>
      <c r="M92" s="29">
        <f t="shared" si="9"/>
        <v>0</v>
      </c>
    </row>
    <row r="93" spans="2:13" ht="13.5" thickBot="1" x14ac:dyDescent="0.25">
      <c r="B93" s="14" t="s">
        <v>51</v>
      </c>
      <c r="C93" s="15"/>
      <c r="D93" s="15"/>
      <c r="E93" s="15"/>
      <c r="F93" s="34"/>
      <c r="G93" s="34"/>
      <c r="H93" s="25"/>
      <c r="I93" s="25"/>
      <c r="J93" s="25"/>
      <c r="K93" s="25"/>
      <c r="L93" s="25"/>
      <c r="M93" s="30"/>
    </row>
    <row r="94" spans="2:13" x14ac:dyDescent="0.2">
      <c r="B94" s="18" t="s">
        <v>147</v>
      </c>
      <c r="C94" s="19">
        <v>113.37</v>
      </c>
      <c r="D94" s="47">
        <v>205</v>
      </c>
      <c r="E94" s="48">
        <v>23240.850000000002</v>
      </c>
      <c r="F94" s="80"/>
      <c r="G94" s="81"/>
      <c r="H94" s="23">
        <f t="shared" si="6"/>
        <v>0</v>
      </c>
      <c r="I94" s="89"/>
      <c r="J94" s="89"/>
      <c r="K94" s="23">
        <f t="shared" si="7"/>
        <v>0</v>
      </c>
      <c r="L94" s="37">
        <f t="shared" si="8"/>
        <v>0</v>
      </c>
      <c r="M94" s="27">
        <f t="shared" si="9"/>
        <v>0</v>
      </c>
    </row>
    <row r="95" spans="2:13" x14ac:dyDescent="0.2">
      <c r="B95" s="9" t="s">
        <v>63</v>
      </c>
      <c r="C95" s="6">
        <v>1176.8399999999999</v>
      </c>
      <c r="D95" s="38">
        <v>13</v>
      </c>
      <c r="E95" s="39">
        <v>15298.919999999998</v>
      </c>
      <c r="F95" s="82"/>
      <c r="G95" s="83"/>
      <c r="H95" s="22">
        <f t="shared" si="6"/>
        <v>0</v>
      </c>
      <c r="I95" s="90"/>
      <c r="J95" s="90"/>
      <c r="K95" s="22">
        <f t="shared" si="7"/>
        <v>0</v>
      </c>
      <c r="L95" s="40">
        <f t="shared" si="8"/>
        <v>0</v>
      </c>
      <c r="M95" s="28">
        <f t="shared" si="9"/>
        <v>0</v>
      </c>
    </row>
    <row r="96" spans="2:13" x14ac:dyDescent="0.2">
      <c r="B96" s="9" t="s">
        <v>19</v>
      </c>
      <c r="C96" s="6">
        <v>176.38</v>
      </c>
      <c r="D96" s="38">
        <v>13</v>
      </c>
      <c r="E96" s="39">
        <v>2292.94</v>
      </c>
      <c r="F96" s="82"/>
      <c r="G96" s="83"/>
      <c r="H96" s="22">
        <f t="shared" si="6"/>
        <v>0</v>
      </c>
      <c r="I96" s="90"/>
      <c r="J96" s="90"/>
      <c r="K96" s="22">
        <f t="shared" si="7"/>
        <v>0</v>
      </c>
      <c r="L96" s="40">
        <f t="shared" si="8"/>
        <v>0</v>
      </c>
      <c r="M96" s="28">
        <f t="shared" si="9"/>
        <v>0</v>
      </c>
    </row>
    <row r="97" spans="2:13" x14ac:dyDescent="0.2">
      <c r="B97" s="9" t="s">
        <v>52</v>
      </c>
      <c r="C97" s="6">
        <v>1349.16</v>
      </c>
      <c r="D97" s="38">
        <v>15</v>
      </c>
      <c r="E97" s="39">
        <v>20237.400000000001</v>
      </c>
      <c r="F97" s="82"/>
      <c r="G97" s="83"/>
      <c r="H97" s="22">
        <f t="shared" si="6"/>
        <v>0</v>
      </c>
      <c r="I97" s="90"/>
      <c r="J97" s="90"/>
      <c r="K97" s="22">
        <f t="shared" si="7"/>
        <v>0</v>
      </c>
      <c r="L97" s="40">
        <f t="shared" si="8"/>
        <v>0</v>
      </c>
      <c r="M97" s="28">
        <f t="shared" si="9"/>
        <v>0</v>
      </c>
    </row>
    <row r="98" spans="2:13" x14ac:dyDescent="0.2">
      <c r="B98" s="9" t="s">
        <v>148</v>
      </c>
      <c r="C98" s="6">
        <v>1993.4</v>
      </c>
      <c r="D98" s="38">
        <v>9</v>
      </c>
      <c r="E98" s="39">
        <v>17940.600000000002</v>
      </c>
      <c r="F98" s="82"/>
      <c r="G98" s="83"/>
      <c r="H98" s="22">
        <f t="shared" si="6"/>
        <v>0</v>
      </c>
      <c r="I98" s="90"/>
      <c r="J98" s="90"/>
      <c r="K98" s="22">
        <f t="shared" si="7"/>
        <v>0</v>
      </c>
      <c r="L98" s="40">
        <f t="shared" si="8"/>
        <v>0</v>
      </c>
      <c r="M98" s="28">
        <f t="shared" si="9"/>
        <v>0</v>
      </c>
    </row>
    <row r="99" spans="2:13" x14ac:dyDescent="0.2">
      <c r="B99" s="9" t="s">
        <v>61</v>
      </c>
      <c r="C99" s="6">
        <v>165.5</v>
      </c>
      <c r="D99" s="38">
        <v>15</v>
      </c>
      <c r="E99" s="39">
        <v>2482.5</v>
      </c>
      <c r="F99" s="82"/>
      <c r="G99" s="83"/>
      <c r="H99" s="22">
        <f t="shared" si="6"/>
        <v>0</v>
      </c>
      <c r="I99" s="90"/>
      <c r="J99" s="90"/>
      <c r="K99" s="22">
        <f t="shared" si="7"/>
        <v>0</v>
      </c>
      <c r="L99" s="40">
        <f t="shared" si="8"/>
        <v>0</v>
      </c>
      <c r="M99" s="28">
        <f t="shared" si="9"/>
        <v>0</v>
      </c>
    </row>
    <row r="100" spans="2:13" x14ac:dyDescent="0.2">
      <c r="B100" s="9" t="s">
        <v>71</v>
      </c>
      <c r="C100" s="6">
        <v>510.62</v>
      </c>
      <c r="D100" s="38">
        <v>15</v>
      </c>
      <c r="E100" s="39">
        <v>7659.3</v>
      </c>
      <c r="F100" s="82"/>
      <c r="G100" s="83"/>
      <c r="H100" s="22">
        <f t="shared" si="6"/>
        <v>0</v>
      </c>
      <c r="I100" s="90"/>
      <c r="J100" s="90"/>
      <c r="K100" s="22">
        <f t="shared" si="7"/>
        <v>0</v>
      </c>
      <c r="L100" s="40">
        <f t="shared" si="8"/>
        <v>0</v>
      </c>
      <c r="M100" s="28">
        <f t="shared" si="9"/>
        <v>0</v>
      </c>
    </row>
    <row r="101" spans="2:13" x14ac:dyDescent="0.2">
      <c r="B101" s="9" t="s">
        <v>18</v>
      </c>
      <c r="C101" s="6">
        <v>676.37</v>
      </c>
      <c r="D101" s="38">
        <v>15</v>
      </c>
      <c r="E101" s="39">
        <v>10145.549999999999</v>
      </c>
      <c r="F101" s="82"/>
      <c r="G101" s="83"/>
      <c r="H101" s="22">
        <f t="shared" si="6"/>
        <v>0</v>
      </c>
      <c r="I101" s="90"/>
      <c r="J101" s="90"/>
      <c r="K101" s="22">
        <f t="shared" si="7"/>
        <v>0</v>
      </c>
      <c r="L101" s="40">
        <f t="shared" si="8"/>
        <v>0</v>
      </c>
      <c r="M101" s="28">
        <f t="shared" si="9"/>
        <v>0</v>
      </c>
    </row>
    <row r="102" spans="2:13" x14ac:dyDescent="0.2">
      <c r="B102" s="9" t="s">
        <v>83</v>
      </c>
      <c r="C102" s="6">
        <v>339.08</v>
      </c>
      <c r="D102" s="38">
        <v>2</v>
      </c>
      <c r="E102" s="39">
        <v>678.16</v>
      </c>
      <c r="F102" s="82"/>
      <c r="G102" s="83"/>
      <c r="H102" s="22">
        <f t="shared" si="6"/>
        <v>0</v>
      </c>
      <c r="I102" s="90"/>
      <c r="J102" s="90"/>
      <c r="K102" s="22">
        <f t="shared" si="7"/>
        <v>0</v>
      </c>
      <c r="L102" s="40">
        <f t="shared" si="8"/>
        <v>0</v>
      </c>
      <c r="M102" s="28">
        <f t="shared" si="9"/>
        <v>0</v>
      </c>
    </row>
    <row r="103" spans="2:13" ht="25.5" x14ac:dyDescent="0.2">
      <c r="B103" s="9" t="s">
        <v>162</v>
      </c>
      <c r="C103" s="6">
        <v>2364.7599999999998</v>
      </c>
      <c r="D103" s="38">
        <v>37</v>
      </c>
      <c r="E103" s="39">
        <v>87496.12</v>
      </c>
      <c r="F103" s="82"/>
      <c r="G103" s="83"/>
      <c r="H103" s="22">
        <f t="shared" si="6"/>
        <v>0</v>
      </c>
      <c r="I103" s="90"/>
      <c r="J103" s="90"/>
      <c r="K103" s="22">
        <f t="shared" si="7"/>
        <v>0</v>
      </c>
      <c r="L103" s="40">
        <f t="shared" si="8"/>
        <v>0</v>
      </c>
      <c r="M103" s="28">
        <f t="shared" si="9"/>
        <v>0</v>
      </c>
    </row>
    <row r="104" spans="2:13" x14ac:dyDescent="0.2">
      <c r="B104" s="9" t="s">
        <v>163</v>
      </c>
      <c r="C104" s="6">
        <v>3909.33</v>
      </c>
      <c r="D104" s="38">
        <v>4</v>
      </c>
      <c r="E104" s="39">
        <v>15637.32</v>
      </c>
      <c r="F104" s="82"/>
      <c r="G104" s="83"/>
      <c r="H104" s="22">
        <f t="shared" si="6"/>
        <v>0</v>
      </c>
      <c r="I104" s="90"/>
      <c r="J104" s="90"/>
      <c r="K104" s="22">
        <f t="shared" si="7"/>
        <v>0</v>
      </c>
      <c r="L104" s="40">
        <f t="shared" si="8"/>
        <v>0</v>
      </c>
      <c r="M104" s="28">
        <f t="shared" si="9"/>
        <v>0</v>
      </c>
    </row>
    <row r="105" spans="2:13" ht="25.5" x14ac:dyDescent="0.2">
      <c r="B105" s="9" t="s">
        <v>164</v>
      </c>
      <c r="C105" s="6">
        <v>2408.83</v>
      </c>
      <c r="D105" s="38">
        <v>4</v>
      </c>
      <c r="E105" s="39">
        <v>9635.32</v>
      </c>
      <c r="F105" s="82"/>
      <c r="G105" s="83"/>
      <c r="H105" s="22">
        <f t="shared" si="6"/>
        <v>0</v>
      </c>
      <c r="I105" s="90"/>
      <c r="J105" s="90"/>
      <c r="K105" s="22">
        <f t="shared" si="7"/>
        <v>0</v>
      </c>
      <c r="L105" s="40">
        <f t="shared" si="8"/>
        <v>0</v>
      </c>
      <c r="M105" s="28">
        <f t="shared" si="9"/>
        <v>0</v>
      </c>
    </row>
    <row r="106" spans="2:13" ht="25.5" x14ac:dyDescent="0.2">
      <c r="B106" s="9" t="s">
        <v>149</v>
      </c>
      <c r="C106" s="6">
        <v>1626.41</v>
      </c>
      <c r="D106" s="38">
        <v>9</v>
      </c>
      <c r="E106" s="39">
        <v>14637.69</v>
      </c>
      <c r="F106" s="82"/>
      <c r="G106" s="83"/>
      <c r="H106" s="22">
        <f t="shared" si="6"/>
        <v>0</v>
      </c>
      <c r="I106" s="90"/>
      <c r="J106" s="90"/>
      <c r="K106" s="22">
        <f t="shared" si="7"/>
        <v>0</v>
      </c>
      <c r="L106" s="40">
        <f t="shared" si="8"/>
        <v>0</v>
      </c>
      <c r="M106" s="28">
        <f t="shared" si="9"/>
        <v>0</v>
      </c>
    </row>
    <row r="107" spans="2:13" ht="25.5" x14ac:dyDescent="0.2">
      <c r="B107" s="9" t="s">
        <v>150</v>
      </c>
      <c r="C107" s="6">
        <v>571.54</v>
      </c>
      <c r="D107" s="38">
        <v>9</v>
      </c>
      <c r="E107" s="39">
        <v>5143.8599999999997</v>
      </c>
      <c r="F107" s="82"/>
      <c r="G107" s="83"/>
      <c r="H107" s="22">
        <f t="shared" si="6"/>
        <v>0</v>
      </c>
      <c r="I107" s="90"/>
      <c r="J107" s="90"/>
      <c r="K107" s="22">
        <f t="shared" si="7"/>
        <v>0</v>
      </c>
      <c r="L107" s="40">
        <f t="shared" si="8"/>
        <v>0</v>
      </c>
      <c r="M107" s="28">
        <f t="shared" si="9"/>
        <v>0</v>
      </c>
    </row>
    <row r="108" spans="2:13" x14ac:dyDescent="0.2">
      <c r="B108" s="9" t="s">
        <v>82</v>
      </c>
      <c r="C108" s="6">
        <v>191.61</v>
      </c>
      <c r="D108" s="38">
        <v>4</v>
      </c>
      <c r="E108" s="39">
        <v>766.44</v>
      </c>
      <c r="F108" s="82"/>
      <c r="G108" s="83"/>
      <c r="H108" s="22">
        <f t="shared" si="6"/>
        <v>0</v>
      </c>
      <c r="I108" s="90"/>
      <c r="J108" s="90"/>
      <c r="K108" s="22">
        <f t="shared" si="7"/>
        <v>0</v>
      </c>
      <c r="L108" s="40">
        <f t="shared" si="8"/>
        <v>0</v>
      </c>
      <c r="M108" s="28">
        <f t="shared" si="9"/>
        <v>0</v>
      </c>
    </row>
    <row r="109" spans="2:13" x14ac:dyDescent="0.2">
      <c r="B109" s="9" t="s">
        <v>80</v>
      </c>
      <c r="C109" s="6">
        <v>204.12</v>
      </c>
      <c r="D109" s="38">
        <v>4</v>
      </c>
      <c r="E109" s="39">
        <v>816.48</v>
      </c>
      <c r="F109" s="82"/>
      <c r="G109" s="83"/>
      <c r="H109" s="22">
        <f t="shared" si="6"/>
        <v>0</v>
      </c>
      <c r="I109" s="90"/>
      <c r="J109" s="90"/>
      <c r="K109" s="22">
        <f t="shared" si="7"/>
        <v>0</v>
      </c>
      <c r="L109" s="40">
        <f t="shared" si="8"/>
        <v>0</v>
      </c>
      <c r="M109" s="28">
        <f t="shared" si="9"/>
        <v>0</v>
      </c>
    </row>
    <row r="110" spans="2:13" x14ac:dyDescent="0.2">
      <c r="B110" s="9" t="s">
        <v>81</v>
      </c>
      <c r="C110" s="6">
        <v>187.59</v>
      </c>
      <c r="D110" s="38">
        <v>4</v>
      </c>
      <c r="E110" s="39">
        <v>750.36</v>
      </c>
      <c r="F110" s="82"/>
      <c r="G110" s="83"/>
      <c r="H110" s="22">
        <f t="shared" si="6"/>
        <v>0</v>
      </c>
      <c r="I110" s="90"/>
      <c r="J110" s="90"/>
      <c r="K110" s="22">
        <f t="shared" si="7"/>
        <v>0</v>
      </c>
      <c r="L110" s="40">
        <f t="shared" si="8"/>
        <v>0</v>
      </c>
      <c r="M110" s="28">
        <f t="shared" si="9"/>
        <v>0</v>
      </c>
    </row>
    <row r="111" spans="2:13" x14ac:dyDescent="0.2">
      <c r="B111" s="9" t="s">
        <v>58</v>
      </c>
      <c r="C111" s="6">
        <v>1468.13</v>
      </c>
      <c r="D111" s="38">
        <v>15</v>
      </c>
      <c r="E111" s="39">
        <v>22021.95</v>
      </c>
      <c r="F111" s="82"/>
      <c r="G111" s="83"/>
      <c r="H111" s="22">
        <f t="shared" si="6"/>
        <v>0</v>
      </c>
      <c r="I111" s="90"/>
      <c r="J111" s="90"/>
      <c r="K111" s="22">
        <f t="shared" si="7"/>
        <v>0</v>
      </c>
      <c r="L111" s="40">
        <f t="shared" si="8"/>
        <v>0</v>
      </c>
      <c r="M111" s="28">
        <f t="shared" si="9"/>
        <v>0</v>
      </c>
    </row>
    <row r="112" spans="2:13" x14ac:dyDescent="0.2">
      <c r="B112" s="9" t="s">
        <v>59</v>
      </c>
      <c r="C112" s="6">
        <v>2805.6</v>
      </c>
      <c r="D112" s="38">
        <v>9</v>
      </c>
      <c r="E112" s="39">
        <v>25250.399999999998</v>
      </c>
      <c r="F112" s="82"/>
      <c r="G112" s="83"/>
      <c r="H112" s="22">
        <f t="shared" si="6"/>
        <v>0</v>
      </c>
      <c r="I112" s="90"/>
      <c r="J112" s="90"/>
      <c r="K112" s="22">
        <f t="shared" si="7"/>
        <v>0</v>
      </c>
      <c r="L112" s="40">
        <f t="shared" si="8"/>
        <v>0</v>
      </c>
      <c r="M112" s="28">
        <f t="shared" si="9"/>
        <v>0</v>
      </c>
    </row>
    <row r="113" spans="2:13" x14ac:dyDescent="0.2">
      <c r="B113" s="9" t="s">
        <v>56</v>
      </c>
      <c r="C113" s="6">
        <v>1468.13</v>
      </c>
      <c r="D113" s="38">
        <v>15</v>
      </c>
      <c r="E113" s="39">
        <v>22021.95</v>
      </c>
      <c r="F113" s="82"/>
      <c r="G113" s="83"/>
      <c r="H113" s="22">
        <f t="shared" si="6"/>
        <v>0</v>
      </c>
      <c r="I113" s="90"/>
      <c r="J113" s="90"/>
      <c r="K113" s="22">
        <f t="shared" si="7"/>
        <v>0</v>
      </c>
      <c r="L113" s="40">
        <f t="shared" si="8"/>
        <v>0</v>
      </c>
      <c r="M113" s="28">
        <f t="shared" si="9"/>
        <v>0</v>
      </c>
    </row>
    <row r="114" spans="2:13" x14ac:dyDescent="0.2">
      <c r="B114" s="9" t="s">
        <v>60</v>
      </c>
      <c r="C114" s="6">
        <v>722.23</v>
      </c>
      <c r="D114" s="38">
        <v>15</v>
      </c>
      <c r="E114" s="39">
        <v>10833.45</v>
      </c>
      <c r="F114" s="82"/>
      <c r="G114" s="83"/>
      <c r="H114" s="22">
        <f t="shared" si="6"/>
        <v>0</v>
      </c>
      <c r="I114" s="90"/>
      <c r="J114" s="90"/>
      <c r="K114" s="22">
        <f t="shared" si="7"/>
        <v>0</v>
      </c>
      <c r="L114" s="40">
        <f t="shared" si="8"/>
        <v>0</v>
      </c>
      <c r="M114" s="28">
        <f t="shared" si="9"/>
        <v>0</v>
      </c>
    </row>
    <row r="115" spans="2:13" x14ac:dyDescent="0.2">
      <c r="B115" s="9" t="s">
        <v>57</v>
      </c>
      <c r="C115" s="6">
        <v>722.23</v>
      </c>
      <c r="D115" s="38">
        <v>15</v>
      </c>
      <c r="E115" s="39">
        <v>10833.45</v>
      </c>
      <c r="F115" s="82"/>
      <c r="G115" s="83"/>
      <c r="H115" s="22">
        <f t="shared" si="6"/>
        <v>0</v>
      </c>
      <c r="I115" s="90"/>
      <c r="J115" s="90"/>
      <c r="K115" s="22">
        <f t="shared" si="7"/>
        <v>0</v>
      </c>
      <c r="L115" s="40">
        <f t="shared" si="8"/>
        <v>0</v>
      </c>
      <c r="M115" s="28">
        <f t="shared" si="9"/>
        <v>0</v>
      </c>
    </row>
    <row r="116" spans="2:13" x14ac:dyDescent="0.2">
      <c r="B116" s="9" t="s">
        <v>54</v>
      </c>
      <c r="C116" s="6">
        <v>2393.5699999999997</v>
      </c>
      <c r="D116" s="38">
        <v>9</v>
      </c>
      <c r="E116" s="39">
        <v>21542.129999999997</v>
      </c>
      <c r="F116" s="82"/>
      <c r="G116" s="83"/>
      <c r="H116" s="22">
        <f t="shared" si="6"/>
        <v>0</v>
      </c>
      <c r="I116" s="90"/>
      <c r="J116" s="90"/>
      <c r="K116" s="22">
        <f t="shared" si="7"/>
        <v>0</v>
      </c>
      <c r="L116" s="40">
        <f t="shared" si="8"/>
        <v>0</v>
      </c>
      <c r="M116" s="28">
        <f t="shared" si="9"/>
        <v>0</v>
      </c>
    </row>
    <row r="117" spans="2:13" x14ac:dyDescent="0.2">
      <c r="B117" s="9" t="s">
        <v>55</v>
      </c>
      <c r="C117" s="6">
        <v>2107.98</v>
      </c>
      <c r="D117" s="38">
        <v>9</v>
      </c>
      <c r="E117" s="39">
        <v>18971.82</v>
      </c>
      <c r="F117" s="82"/>
      <c r="G117" s="83"/>
      <c r="H117" s="22">
        <f t="shared" si="6"/>
        <v>0</v>
      </c>
      <c r="I117" s="90"/>
      <c r="J117" s="90"/>
      <c r="K117" s="22">
        <f t="shared" si="7"/>
        <v>0</v>
      </c>
      <c r="L117" s="40">
        <f t="shared" si="8"/>
        <v>0</v>
      </c>
      <c r="M117" s="28">
        <f t="shared" si="9"/>
        <v>0</v>
      </c>
    </row>
    <row r="118" spans="2:13" x14ac:dyDescent="0.2">
      <c r="B118" s="9" t="s">
        <v>125</v>
      </c>
      <c r="C118" s="6">
        <v>756.56</v>
      </c>
      <c r="D118" s="38">
        <v>15</v>
      </c>
      <c r="E118" s="39">
        <v>11348.4</v>
      </c>
      <c r="F118" s="82"/>
      <c r="G118" s="83"/>
      <c r="H118" s="22">
        <f t="shared" si="6"/>
        <v>0</v>
      </c>
      <c r="I118" s="90"/>
      <c r="J118" s="90"/>
      <c r="K118" s="22">
        <f t="shared" si="7"/>
        <v>0</v>
      </c>
      <c r="L118" s="40">
        <f t="shared" si="8"/>
        <v>0</v>
      </c>
      <c r="M118" s="28">
        <f t="shared" si="9"/>
        <v>0</v>
      </c>
    </row>
    <row r="119" spans="2:13" x14ac:dyDescent="0.2">
      <c r="B119" s="9" t="s">
        <v>126</v>
      </c>
      <c r="C119" s="6">
        <v>943.37999999999988</v>
      </c>
      <c r="D119" s="38">
        <v>15</v>
      </c>
      <c r="E119" s="39">
        <v>14150.699999999999</v>
      </c>
      <c r="F119" s="82"/>
      <c r="G119" s="83"/>
      <c r="H119" s="22">
        <f t="shared" si="6"/>
        <v>0</v>
      </c>
      <c r="I119" s="90"/>
      <c r="J119" s="90"/>
      <c r="K119" s="22">
        <f t="shared" si="7"/>
        <v>0</v>
      </c>
      <c r="L119" s="40">
        <f t="shared" si="8"/>
        <v>0</v>
      </c>
      <c r="M119" s="28">
        <f t="shared" si="9"/>
        <v>0</v>
      </c>
    </row>
    <row r="120" spans="2:13" x14ac:dyDescent="0.2">
      <c r="B120" s="9" t="s">
        <v>151</v>
      </c>
      <c r="C120" s="6">
        <v>1902.32</v>
      </c>
      <c r="D120" s="38">
        <v>9</v>
      </c>
      <c r="E120" s="39">
        <v>17120.88</v>
      </c>
      <c r="F120" s="82"/>
      <c r="G120" s="83"/>
      <c r="H120" s="22">
        <f t="shared" si="6"/>
        <v>0</v>
      </c>
      <c r="I120" s="90"/>
      <c r="J120" s="90"/>
      <c r="K120" s="22">
        <f t="shared" si="7"/>
        <v>0</v>
      </c>
      <c r="L120" s="40">
        <f t="shared" si="8"/>
        <v>0</v>
      </c>
      <c r="M120" s="28">
        <f t="shared" si="9"/>
        <v>0</v>
      </c>
    </row>
    <row r="121" spans="2:13" x14ac:dyDescent="0.2">
      <c r="B121" s="9" t="s">
        <v>53</v>
      </c>
      <c r="C121" s="6">
        <v>1409.55</v>
      </c>
      <c r="D121" s="38">
        <v>15</v>
      </c>
      <c r="E121" s="39">
        <v>21143.25</v>
      </c>
      <c r="F121" s="82"/>
      <c r="G121" s="83"/>
      <c r="H121" s="22">
        <f t="shared" si="6"/>
        <v>0</v>
      </c>
      <c r="I121" s="90"/>
      <c r="J121" s="90"/>
      <c r="K121" s="22">
        <f t="shared" si="7"/>
        <v>0</v>
      </c>
      <c r="L121" s="40">
        <f t="shared" si="8"/>
        <v>0</v>
      </c>
      <c r="M121" s="28">
        <f t="shared" si="9"/>
        <v>0</v>
      </c>
    </row>
    <row r="122" spans="2:13" ht="13.5" thickBot="1" x14ac:dyDescent="0.25">
      <c r="B122" s="11" t="s">
        <v>62</v>
      </c>
      <c r="C122" s="12">
        <v>83.488399999999999</v>
      </c>
      <c r="D122" s="41">
        <v>15</v>
      </c>
      <c r="E122" s="42">
        <v>1252.326</v>
      </c>
      <c r="F122" s="84"/>
      <c r="G122" s="85"/>
      <c r="H122" s="24">
        <f t="shared" si="6"/>
        <v>0</v>
      </c>
      <c r="I122" s="91"/>
      <c r="J122" s="91"/>
      <c r="K122" s="24">
        <f t="shared" si="7"/>
        <v>0</v>
      </c>
      <c r="L122" s="43">
        <f t="shared" si="8"/>
        <v>0</v>
      </c>
      <c r="M122" s="29">
        <f t="shared" si="9"/>
        <v>0</v>
      </c>
    </row>
    <row r="123" spans="2:13" ht="13.5" thickBot="1" x14ac:dyDescent="0.25">
      <c r="B123" s="14" t="s">
        <v>127</v>
      </c>
      <c r="C123" s="15"/>
      <c r="D123" s="15"/>
      <c r="E123" s="15"/>
      <c r="F123" s="34"/>
      <c r="G123" s="34"/>
      <c r="H123" s="25"/>
      <c r="I123" s="25"/>
      <c r="J123" s="25"/>
      <c r="K123" s="25"/>
      <c r="L123" s="25"/>
      <c r="M123" s="30"/>
    </row>
    <row r="124" spans="2:13" x14ac:dyDescent="0.2">
      <c r="B124" s="18" t="s">
        <v>152</v>
      </c>
      <c r="C124" s="19">
        <v>226.74</v>
      </c>
      <c r="D124" s="47">
        <v>155</v>
      </c>
      <c r="E124" s="48">
        <v>35144.700000000004</v>
      </c>
      <c r="F124" s="80"/>
      <c r="G124" s="81"/>
      <c r="H124" s="23">
        <f t="shared" si="6"/>
        <v>0</v>
      </c>
      <c r="I124" s="89"/>
      <c r="J124" s="89"/>
      <c r="K124" s="23">
        <f t="shared" si="7"/>
        <v>0</v>
      </c>
      <c r="L124" s="37">
        <f t="shared" si="8"/>
        <v>0</v>
      </c>
      <c r="M124" s="27">
        <f t="shared" si="9"/>
        <v>0</v>
      </c>
    </row>
    <row r="125" spans="2:13" x14ac:dyDescent="0.2">
      <c r="B125" s="9" t="s">
        <v>153</v>
      </c>
      <c r="C125" s="6">
        <v>613.37</v>
      </c>
      <c r="D125" s="38">
        <v>9</v>
      </c>
      <c r="E125" s="39">
        <v>5520.33</v>
      </c>
      <c r="F125" s="82"/>
      <c r="G125" s="83"/>
      <c r="H125" s="22">
        <f t="shared" si="6"/>
        <v>0</v>
      </c>
      <c r="I125" s="90"/>
      <c r="J125" s="90"/>
      <c r="K125" s="22">
        <f t="shared" si="7"/>
        <v>0</v>
      </c>
      <c r="L125" s="40">
        <f t="shared" si="8"/>
        <v>0</v>
      </c>
      <c r="M125" s="28">
        <f t="shared" si="9"/>
        <v>0</v>
      </c>
    </row>
    <row r="126" spans="2:13" x14ac:dyDescent="0.2">
      <c r="B126" s="9" t="s">
        <v>154</v>
      </c>
      <c r="C126" s="6">
        <v>313.37</v>
      </c>
      <c r="D126" s="38">
        <v>9</v>
      </c>
      <c r="E126" s="39">
        <v>2820.33</v>
      </c>
      <c r="F126" s="82"/>
      <c r="G126" s="83"/>
      <c r="H126" s="22">
        <f t="shared" si="6"/>
        <v>0</v>
      </c>
      <c r="I126" s="90"/>
      <c r="J126" s="90"/>
      <c r="K126" s="22">
        <f t="shared" si="7"/>
        <v>0</v>
      </c>
      <c r="L126" s="40">
        <f t="shared" si="8"/>
        <v>0</v>
      </c>
      <c r="M126" s="28">
        <f t="shared" si="9"/>
        <v>0</v>
      </c>
    </row>
    <row r="127" spans="2:13" x14ac:dyDescent="0.2">
      <c r="B127" s="9" t="s">
        <v>155</v>
      </c>
      <c r="C127" s="6">
        <v>823.06000000000006</v>
      </c>
      <c r="D127" s="38">
        <v>9</v>
      </c>
      <c r="E127" s="39">
        <v>7407.5400000000009</v>
      </c>
      <c r="F127" s="82"/>
      <c r="G127" s="83"/>
      <c r="H127" s="22">
        <f t="shared" si="6"/>
        <v>0</v>
      </c>
      <c r="I127" s="90"/>
      <c r="J127" s="90"/>
      <c r="K127" s="22">
        <f t="shared" si="7"/>
        <v>0</v>
      </c>
      <c r="L127" s="40">
        <f t="shared" si="8"/>
        <v>0</v>
      </c>
      <c r="M127" s="28">
        <f t="shared" si="9"/>
        <v>0</v>
      </c>
    </row>
    <row r="128" spans="2:13" ht="25.5" x14ac:dyDescent="0.2">
      <c r="B128" s="9" t="s">
        <v>128</v>
      </c>
      <c r="C128" s="6">
        <v>5253.88</v>
      </c>
      <c r="D128" s="38">
        <v>7</v>
      </c>
      <c r="E128" s="39">
        <v>36777.160000000003</v>
      </c>
      <c r="F128" s="82"/>
      <c r="G128" s="83"/>
      <c r="H128" s="22">
        <f t="shared" si="6"/>
        <v>0</v>
      </c>
      <c r="I128" s="90"/>
      <c r="J128" s="90"/>
      <c r="K128" s="22">
        <f t="shared" si="7"/>
        <v>0</v>
      </c>
      <c r="L128" s="40">
        <f t="shared" si="8"/>
        <v>0</v>
      </c>
      <c r="M128" s="28">
        <f t="shared" si="9"/>
        <v>0</v>
      </c>
    </row>
    <row r="129" spans="2:13" x14ac:dyDescent="0.2">
      <c r="B129" s="9" t="s">
        <v>76</v>
      </c>
      <c r="C129" s="6">
        <v>2662.42</v>
      </c>
      <c r="D129" s="38">
        <v>4</v>
      </c>
      <c r="E129" s="39">
        <v>10649.68</v>
      </c>
      <c r="F129" s="82"/>
      <c r="G129" s="83"/>
      <c r="H129" s="22">
        <f t="shared" si="6"/>
        <v>0</v>
      </c>
      <c r="I129" s="90"/>
      <c r="J129" s="90"/>
      <c r="K129" s="22">
        <f t="shared" si="7"/>
        <v>0</v>
      </c>
      <c r="L129" s="40">
        <f t="shared" si="8"/>
        <v>0</v>
      </c>
      <c r="M129" s="28">
        <f t="shared" si="9"/>
        <v>0</v>
      </c>
    </row>
    <row r="130" spans="2:13" x14ac:dyDescent="0.2">
      <c r="B130" s="9" t="s">
        <v>33</v>
      </c>
      <c r="C130" s="6">
        <v>325.74</v>
      </c>
      <c r="D130" s="38">
        <v>15</v>
      </c>
      <c r="E130" s="39">
        <v>4886.1000000000004</v>
      </c>
      <c r="F130" s="82"/>
      <c r="G130" s="83"/>
      <c r="H130" s="22">
        <f t="shared" si="6"/>
        <v>0</v>
      </c>
      <c r="I130" s="90"/>
      <c r="J130" s="90"/>
      <c r="K130" s="22">
        <f t="shared" si="7"/>
        <v>0</v>
      </c>
      <c r="L130" s="40">
        <f t="shared" si="8"/>
        <v>0</v>
      </c>
      <c r="M130" s="28">
        <f t="shared" si="9"/>
        <v>0</v>
      </c>
    </row>
    <row r="131" spans="2:13" x14ac:dyDescent="0.2">
      <c r="B131" s="9" t="s">
        <v>36</v>
      </c>
      <c r="C131" s="6">
        <v>1110.96</v>
      </c>
      <c r="D131" s="38">
        <v>15</v>
      </c>
      <c r="E131" s="39">
        <v>16664.400000000001</v>
      </c>
      <c r="F131" s="82"/>
      <c r="G131" s="83"/>
      <c r="H131" s="22">
        <f t="shared" si="6"/>
        <v>0</v>
      </c>
      <c r="I131" s="90"/>
      <c r="J131" s="90"/>
      <c r="K131" s="22">
        <f t="shared" si="7"/>
        <v>0</v>
      </c>
      <c r="L131" s="40">
        <f t="shared" si="8"/>
        <v>0</v>
      </c>
      <c r="M131" s="28">
        <f t="shared" si="9"/>
        <v>0</v>
      </c>
    </row>
    <row r="132" spans="2:13" x14ac:dyDescent="0.2">
      <c r="B132" s="9" t="s">
        <v>129</v>
      </c>
      <c r="C132" s="6">
        <v>876.8599999999999</v>
      </c>
      <c r="D132" s="38">
        <v>15</v>
      </c>
      <c r="E132" s="39">
        <v>13152.899999999998</v>
      </c>
      <c r="F132" s="82"/>
      <c r="G132" s="83"/>
      <c r="H132" s="22">
        <f t="shared" si="6"/>
        <v>0</v>
      </c>
      <c r="I132" s="90"/>
      <c r="J132" s="90"/>
      <c r="K132" s="22">
        <f t="shared" si="7"/>
        <v>0</v>
      </c>
      <c r="L132" s="40">
        <f t="shared" si="8"/>
        <v>0</v>
      </c>
      <c r="M132" s="28">
        <f t="shared" si="9"/>
        <v>0</v>
      </c>
    </row>
    <row r="133" spans="2:13" x14ac:dyDescent="0.2">
      <c r="B133" s="9" t="s">
        <v>75</v>
      </c>
      <c r="C133" s="6">
        <v>368.73</v>
      </c>
      <c r="D133" s="38">
        <v>2</v>
      </c>
      <c r="E133" s="39">
        <v>737.46</v>
      </c>
      <c r="F133" s="82"/>
      <c r="G133" s="83"/>
      <c r="H133" s="22">
        <f t="shared" si="6"/>
        <v>0</v>
      </c>
      <c r="I133" s="90"/>
      <c r="J133" s="90"/>
      <c r="K133" s="22">
        <f t="shared" si="7"/>
        <v>0</v>
      </c>
      <c r="L133" s="40">
        <f t="shared" si="8"/>
        <v>0</v>
      </c>
      <c r="M133" s="28">
        <f t="shared" si="9"/>
        <v>0</v>
      </c>
    </row>
    <row r="134" spans="2:13" x14ac:dyDescent="0.2">
      <c r="B134" s="9" t="s">
        <v>37</v>
      </c>
      <c r="C134" s="6">
        <v>155.35999999999999</v>
      </c>
      <c r="D134" s="38">
        <v>15</v>
      </c>
      <c r="E134" s="39">
        <v>2330.3999999999996</v>
      </c>
      <c r="F134" s="82"/>
      <c r="G134" s="83"/>
      <c r="H134" s="22">
        <f t="shared" si="6"/>
        <v>0</v>
      </c>
      <c r="I134" s="90"/>
      <c r="J134" s="90"/>
      <c r="K134" s="22">
        <f t="shared" si="7"/>
        <v>0</v>
      </c>
      <c r="L134" s="40">
        <f t="shared" si="8"/>
        <v>0</v>
      </c>
      <c r="M134" s="28">
        <f t="shared" si="9"/>
        <v>0</v>
      </c>
    </row>
    <row r="135" spans="2:13" x14ac:dyDescent="0.2">
      <c r="B135" s="9" t="s">
        <v>130</v>
      </c>
      <c r="C135" s="6">
        <v>1511.6</v>
      </c>
      <c r="D135" s="38">
        <v>9</v>
      </c>
      <c r="E135" s="39">
        <v>13604.4</v>
      </c>
      <c r="F135" s="82"/>
      <c r="G135" s="83"/>
      <c r="H135" s="22">
        <f t="shared" si="6"/>
        <v>0</v>
      </c>
      <c r="I135" s="90"/>
      <c r="J135" s="90"/>
      <c r="K135" s="22">
        <f t="shared" si="7"/>
        <v>0</v>
      </c>
      <c r="L135" s="40">
        <f t="shared" si="8"/>
        <v>0</v>
      </c>
      <c r="M135" s="28">
        <f t="shared" si="9"/>
        <v>0</v>
      </c>
    </row>
    <row r="136" spans="2:13" x14ac:dyDescent="0.2">
      <c r="B136" s="9" t="s">
        <v>35</v>
      </c>
      <c r="C136" s="6">
        <v>2726.65</v>
      </c>
      <c r="D136" s="38">
        <v>2</v>
      </c>
      <c r="E136" s="39">
        <v>5453.3</v>
      </c>
      <c r="F136" s="82"/>
      <c r="G136" s="83"/>
      <c r="H136" s="22">
        <f t="shared" si="6"/>
        <v>0</v>
      </c>
      <c r="I136" s="90"/>
      <c r="J136" s="90"/>
      <c r="K136" s="22">
        <f t="shared" si="7"/>
        <v>0</v>
      </c>
      <c r="L136" s="40">
        <f t="shared" si="8"/>
        <v>0</v>
      </c>
      <c r="M136" s="28">
        <f t="shared" si="9"/>
        <v>0</v>
      </c>
    </row>
    <row r="137" spans="2:13" x14ac:dyDescent="0.2">
      <c r="B137" s="9" t="s">
        <v>34</v>
      </c>
      <c r="C137" s="6">
        <v>2726.65</v>
      </c>
      <c r="D137" s="38">
        <v>2</v>
      </c>
      <c r="E137" s="39">
        <v>5453.3</v>
      </c>
      <c r="F137" s="82"/>
      <c r="G137" s="83"/>
      <c r="H137" s="22">
        <f t="shared" si="6"/>
        <v>0</v>
      </c>
      <c r="I137" s="90"/>
      <c r="J137" s="90"/>
      <c r="K137" s="22">
        <f t="shared" si="7"/>
        <v>0</v>
      </c>
      <c r="L137" s="40">
        <f t="shared" si="8"/>
        <v>0</v>
      </c>
      <c r="M137" s="28">
        <f t="shared" si="9"/>
        <v>0</v>
      </c>
    </row>
    <row r="138" spans="2:13" x14ac:dyDescent="0.2">
      <c r="B138" s="9" t="s">
        <v>38</v>
      </c>
      <c r="C138" s="6">
        <v>3329.79</v>
      </c>
      <c r="D138" s="38">
        <v>15</v>
      </c>
      <c r="E138" s="39">
        <v>49946.85</v>
      </c>
      <c r="F138" s="82"/>
      <c r="G138" s="83"/>
      <c r="H138" s="22">
        <f t="shared" si="6"/>
        <v>0</v>
      </c>
      <c r="I138" s="90"/>
      <c r="J138" s="90"/>
      <c r="K138" s="22">
        <f t="shared" si="7"/>
        <v>0</v>
      </c>
      <c r="L138" s="40">
        <f t="shared" si="8"/>
        <v>0</v>
      </c>
      <c r="M138" s="28">
        <f t="shared" si="9"/>
        <v>0</v>
      </c>
    </row>
    <row r="139" spans="2:13" x14ac:dyDescent="0.2">
      <c r="B139" s="9" t="s">
        <v>39</v>
      </c>
      <c r="C139" s="6">
        <v>23985.77</v>
      </c>
      <c r="D139" s="38">
        <v>4</v>
      </c>
      <c r="E139" s="39">
        <v>95943.08</v>
      </c>
      <c r="F139" s="82"/>
      <c r="G139" s="83"/>
      <c r="H139" s="22">
        <f t="shared" si="6"/>
        <v>0</v>
      </c>
      <c r="I139" s="90"/>
      <c r="J139" s="90"/>
      <c r="K139" s="22">
        <f t="shared" si="7"/>
        <v>0</v>
      </c>
      <c r="L139" s="40">
        <f t="shared" si="8"/>
        <v>0</v>
      </c>
      <c r="M139" s="28">
        <f t="shared" si="9"/>
        <v>0</v>
      </c>
    </row>
    <row r="140" spans="2:13" x14ac:dyDescent="0.2">
      <c r="B140" s="9" t="s">
        <v>156</v>
      </c>
      <c r="C140" s="6">
        <v>1404.54</v>
      </c>
      <c r="D140" s="38">
        <v>2</v>
      </c>
      <c r="E140" s="39">
        <v>2809.08</v>
      </c>
      <c r="F140" s="82"/>
      <c r="G140" s="83"/>
      <c r="H140" s="22">
        <f t="shared" si="6"/>
        <v>0</v>
      </c>
      <c r="I140" s="90"/>
      <c r="J140" s="90"/>
      <c r="K140" s="22">
        <f t="shared" si="7"/>
        <v>0</v>
      </c>
      <c r="L140" s="40">
        <f t="shared" si="8"/>
        <v>0</v>
      </c>
      <c r="M140" s="28">
        <f t="shared" si="9"/>
        <v>0</v>
      </c>
    </row>
    <row r="141" spans="2:13" x14ac:dyDescent="0.2">
      <c r="B141" s="9" t="s">
        <v>157</v>
      </c>
      <c r="C141" s="6">
        <v>195.26</v>
      </c>
      <c r="D141" s="38">
        <v>2</v>
      </c>
      <c r="E141" s="39">
        <v>390.52</v>
      </c>
      <c r="F141" s="82"/>
      <c r="G141" s="83"/>
      <c r="H141" s="22">
        <f t="shared" si="6"/>
        <v>0</v>
      </c>
      <c r="I141" s="90"/>
      <c r="J141" s="90"/>
      <c r="K141" s="22">
        <f t="shared" si="7"/>
        <v>0</v>
      </c>
      <c r="L141" s="40">
        <f t="shared" si="8"/>
        <v>0</v>
      </c>
      <c r="M141" s="28">
        <f t="shared" si="9"/>
        <v>0</v>
      </c>
    </row>
    <row r="142" spans="2:13" x14ac:dyDescent="0.2">
      <c r="B142" s="9" t="s">
        <v>131</v>
      </c>
      <c r="C142" s="6">
        <v>6290.9</v>
      </c>
      <c r="D142" s="38">
        <v>7</v>
      </c>
      <c r="E142" s="39">
        <v>44036.299999999996</v>
      </c>
      <c r="F142" s="82"/>
      <c r="G142" s="83"/>
      <c r="H142" s="22">
        <f t="shared" si="6"/>
        <v>0</v>
      </c>
      <c r="I142" s="90"/>
      <c r="J142" s="90"/>
      <c r="K142" s="22">
        <f t="shared" si="7"/>
        <v>0</v>
      </c>
      <c r="L142" s="40">
        <f t="shared" si="8"/>
        <v>0</v>
      </c>
      <c r="M142" s="28">
        <f t="shared" si="9"/>
        <v>0</v>
      </c>
    </row>
    <row r="143" spans="2:13" ht="26.25" thickBot="1" x14ac:dyDescent="0.25">
      <c r="B143" s="11" t="s">
        <v>132</v>
      </c>
      <c r="C143" s="12">
        <v>6531.9</v>
      </c>
      <c r="D143" s="41">
        <v>7</v>
      </c>
      <c r="E143" s="42">
        <v>45723.299999999996</v>
      </c>
      <c r="F143" s="84"/>
      <c r="G143" s="85"/>
      <c r="H143" s="24">
        <f t="shared" si="6"/>
        <v>0</v>
      </c>
      <c r="I143" s="91"/>
      <c r="J143" s="91"/>
      <c r="K143" s="24">
        <f t="shared" si="7"/>
        <v>0</v>
      </c>
      <c r="L143" s="43">
        <f t="shared" si="8"/>
        <v>0</v>
      </c>
      <c r="M143" s="29">
        <f t="shared" si="9"/>
        <v>0</v>
      </c>
    </row>
    <row r="144" spans="2:13" ht="13.5" thickBot="1" x14ac:dyDescent="0.25">
      <c r="B144" s="14" t="s">
        <v>84</v>
      </c>
      <c r="C144" s="15"/>
      <c r="D144" s="15"/>
      <c r="E144" s="15"/>
      <c r="F144" s="34"/>
      <c r="G144" s="34"/>
      <c r="H144" s="25"/>
      <c r="I144" s="25"/>
      <c r="J144" s="25"/>
      <c r="K144" s="25"/>
      <c r="L144" s="25"/>
      <c r="M144" s="30"/>
    </row>
    <row r="145" spans="2:13" ht="13.5" thickBot="1" x14ac:dyDescent="0.25">
      <c r="B145" s="20" t="s">
        <v>85</v>
      </c>
      <c r="C145" s="21">
        <v>75.58</v>
      </c>
      <c r="D145" s="49">
        <v>4250</v>
      </c>
      <c r="E145" s="50">
        <v>321215</v>
      </c>
      <c r="F145" s="86"/>
      <c r="G145" s="87"/>
      <c r="H145" s="26">
        <f t="shared" ref="H145" si="10">D145*(F145+G145)</f>
        <v>0</v>
      </c>
      <c r="I145" s="88"/>
      <c r="J145" s="88"/>
      <c r="K145" s="26">
        <f t="shared" ref="K145" si="11">H145*(1+(I145+J145))</f>
        <v>0</v>
      </c>
      <c r="L145" s="51">
        <f t="shared" ref="L145" si="12">0.21*K145</f>
        <v>0</v>
      </c>
      <c r="M145" s="31">
        <f t="shared" ref="M145" si="13">K145+L145</f>
        <v>0</v>
      </c>
    </row>
    <row r="146" spans="2:13" x14ac:dyDescent="0.2">
      <c r="B146" s="2" t="s">
        <v>92</v>
      </c>
      <c r="E146" s="56"/>
    </row>
    <row r="147" spans="2:13" x14ac:dyDescent="0.2">
      <c r="B147" s="2"/>
    </row>
    <row r="148" spans="2:13" ht="13.5" thickBot="1" x14ac:dyDescent="0.25"/>
    <row r="149" spans="2:13" ht="13.5" thickBot="1" x14ac:dyDescent="0.25">
      <c r="B149" s="63" t="s">
        <v>158</v>
      </c>
      <c r="C149" s="64"/>
      <c r="D149" s="65"/>
      <c r="E149" s="32">
        <f>SUM(E4:E145)</f>
        <v>1669269.5059999998</v>
      </c>
    </row>
    <row r="150" spans="2:13" ht="13.5" thickBot="1" x14ac:dyDescent="0.25"/>
    <row r="151" spans="2:13" x14ac:dyDescent="0.2">
      <c r="B151" s="66" t="s">
        <v>159</v>
      </c>
      <c r="C151" s="67"/>
      <c r="D151" s="68"/>
      <c r="E151" s="53">
        <f>SUM(H4:H145)</f>
        <v>0</v>
      </c>
    </row>
    <row r="152" spans="2:13" x14ac:dyDescent="0.2">
      <c r="B152" s="57" t="s">
        <v>135</v>
      </c>
      <c r="C152" s="58"/>
      <c r="D152" s="59"/>
      <c r="E152" s="92"/>
    </row>
    <row r="153" spans="2:13" x14ac:dyDescent="0.2">
      <c r="B153" s="57" t="s">
        <v>136</v>
      </c>
      <c r="C153" s="58"/>
      <c r="D153" s="59"/>
      <c r="E153" s="92"/>
    </row>
    <row r="154" spans="2:13" x14ac:dyDescent="0.2">
      <c r="B154" s="57" t="s">
        <v>160</v>
      </c>
      <c r="C154" s="58"/>
      <c r="D154" s="59"/>
      <c r="E154" s="54">
        <f>E151*(1+(E152+E153))</f>
        <v>0</v>
      </c>
    </row>
    <row r="155" spans="2:13" x14ac:dyDescent="0.2">
      <c r="B155" s="57" t="s">
        <v>137</v>
      </c>
      <c r="C155" s="58"/>
      <c r="D155" s="59"/>
      <c r="E155" s="54">
        <f>0.21*E154</f>
        <v>0</v>
      </c>
    </row>
    <row r="156" spans="2:13" ht="13.5" thickBot="1" x14ac:dyDescent="0.25">
      <c r="B156" s="60" t="s">
        <v>161</v>
      </c>
      <c r="C156" s="61"/>
      <c r="D156" s="62"/>
      <c r="E156" s="55">
        <f>E154+E155</f>
        <v>0</v>
      </c>
    </row>
    <row r="157" spans="2:13" x14ac:dyDescent="0.2">
      <c r="B157" s="2" t="s">
        <v>138</v>
      </c>
    </row>
    <row r="158" spans="2:13" x14ac:dyDescent="0.2">
      <c r="B158" s="52" t="s">
        <v>134</v>
      </c>
    </row>
  </sheetData>
  <sheetProtection sheet="1" objects="1" scenarios="1"/>
  <mergeCells count="19">
    <mergeCell ref="J1:J2"/>
    <mergeCell ref="K1:K2"/>
    <mergeCell ref="L1:L2"/>
    <mergeCell ref="M1:M2"/>
    <mergeCell ref="B1:B2"/>
    <mergeCell ref="I1:I2"/>
    <mergeCell ref="E1:E2"/>
    <mergeCell ref="C1:C2"/>
    <mergeCell ref="D1:D2"/>
    <mergeCell ref="F1:F2"/>
    <mergeCell ref="G1:G2"/>
    <mergeCell ref="H1:H2"/>
    <mergeCell ref="B155:D155"/>
    <mergeCell ref="B156:D156"/>
    <mergeCell ref="B149:D149"/>
    <mergeCell ref="B151:D151"/>
    <mergeCell ref="B152:D152"/>
    <mergeCell ref="B153:D153"/>
    <mergeCell ref="B154:D154"/>
  </mergeCells>
  <pageMargins left="0.2" right="0.31" top="0.55000000000000004" bottom="0.47" header="0.3" footer="0.3"/>
  <pageSetup paperSize="9" orientation="landscape" r:id="rId1"/>
  <ignoredErrors>
    <ignoredError sqref="L13:L17 L19:L49 L51:L69 L85:L92 L117:L122 L145 L134:L143 L4:L11 L71:L81 L94:L113 L124:L128 L129:L1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cp:lastPrinted>2022-08-23T08:32:43Z</cp:lastPrinted>
  <dcterms:created xsi:type="dcterms:W3CDTF">2016-04-18T11:24:59Z</dcterms:created>
  <dcterms:modified xsi:type="dcterms:W3CDTF">2024-01-15T11:32:17Z</dcterms:modified>
</cp:coreProperties>
</file>