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4A547628-27B2-4AC1-8A69-EDCEBC9A4389}" xr6:coauthVersionLast="47" xr6:coauthVersionMax="47" xr10:uidLastSave="{00000000-0000-0000-0000-000000000000}"/>
  <bookViews>
    <workbookView xWindow="-108" yWindow="-108" windowWidth="23256" windowHeight="12576" xr2:uid="{9D39A26F-6CB2-49E2-8925-22261A5D7EC6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33" i="1"/>
  <c r="J28" i="1"/>
  <c r="J27" i="1"/>
  <c r="J26" i="1"/>
  <c r="H25" i="1"/>
  <c r="J22" i="1"/>
  <c r="J21" i="1"/>
  <c r="J20" i="1"/>
  <c r="J19" i="1"/>
  <c r="H18" i="1"/>
  <c r="J16" i="1"/>
  <c r="J15" i="1"/>
  <c r="J14" i="1"/>
  <c r="H13" i="1"/>
  <c r="J11" i="1"/>
  <c r="J10" i="1"/>
  <c r="J9" i="1"/>
  <c r="J8" i="1"/>
  <c r="J7" i="1"/>
  <c r="J6" i="1"/>
  <c r="H5" i="1"/>
  <c r="H4" i="1"/>
  <c r="E25" i="1"/>
  <c r="G28" i="1"/>
  <c r="G27" i="1"/>
  <c r="G26" i="1"/>
  <c r="E4" i="1"/>
  <c r="E18" i="1"/>
  <c r="G22" i="1"/>
  <c r="G21" i="1"/>
  <c r="G20" i="1"/>
  <c r="G19" i="1"/>
  <c r="E13" i="1"/>
  <c r="G16" i="1"/>
  <c r="G15" i="1"/>
  <c r="G14" i="1"/>
  <c r="E5" i="1"/>
  <c r="G11" i="1"/>
  <c r="G10" i="1"/>
  <c r="G9" i="1"/>
  <c r="G8" i="1"/>
  <c r="G7" i="1"/>
  <c r="G6" i="1"/>
  <c r="F29" i="1" l="1"/>
  <c r="F25" i="1" s="1"/>
  <c r="I29" i="1"/>
  <c r="I25" i="1" s="1"/>
  <c r="I12" i="1"/>
  <c r="J12" i="1" s="1"/>
  <c r="J5" i="1" s="1"/>
  <c r="I17" i="1"/>
  <c r="I13" i="1" s="1"/>
  <c r="I23" i="1"/>
  <c r="I18" i="1" s="1"/>
  <c r="F23" i="1"/>
  <c r="G23" i="1" s="1"/>
  <c r="G18" i="1" s="1"/>
  <c r="F17" i="1"/>
  <c r="G17" i="1" s="1"/>
  <c r="G13" i="1" s="1"/>
  <c r="F12" i="1"/>
  <c r="G12" i="1" s="1"/>
  <c r="G5" i="1" s="1"/>
  <c r="F13" i="1" l="1"/>
  <c r="G29" i="1"/>
  <c r="G25" i="1" s="1"/>
  <c r="I5" i="1"/>
  <c r="J23" i="1"/>
  <c r="J18" i="1" s="1"/>
  <c r="J29" i="1"/>
  <c r="J25" i="1" s="1"/>
  <c r="J17" i="1"/>
  <c r="J13" i="1" s="1"/>
  <c r="F5" i="1"/>
  <c r="F18" i="1"/>
  <c r="F24" i="1"/>
  <c r="F4" i="1" s="1"/>
  <c r="I24" i="1" l="1"/>
  <c r="I4" i="1" s="1"/>
  <c r="G24" i="1"/>
  <c r="G4" i="1" s="1"/>
  <c r="F30" i="1" s="1"/>
  <c r="G30" i="1" s="1"/>
  <c r="G31" i="1" s="1"/>
  <c r="J24" i="1" l="1"/>
  <c r="J4" i="1" s="1"/>
  <c r="I30" i="1" s="1"/>
  <c r="J30" i="1" s="1"/>
  <c r="J31" i="1" s="1"/>
  <c r="G32" i="1"/>
  <c r="G35" i="1" l="1"/>
  <c r="J32" i="1"/>
  <c r="J33" i="1" l="1"/>
  <c r="J34" i="1"/>
  <c r="G36" i="1"/>
  <c r="G37" i="1" s="1"/>
  <c r="J35" i="1" l="1"/>
  <c r="J36" i="1" s="1"/>
  <c r="J37" i="1" s="1"/>
</calcChain>
</file>

<file path=xl/sharedStrings.xml><?xml version="1.0" encoding="utf-8"?>
<sst xmlns="http://schemas.openxmlformats.org/spreadsheetml/2006/main" count="111" uniqueCount="63">
  <si>
    <t>RETIRADA DE EQUIPAMIENTO DE SEÑALIZACIÓN DE LA LÍNEA 7A DE METRO DE MADRID QUE CONTIENE MCA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</si>
  <si>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</si>
  <si>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</si>
  <si>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</si>
  <si>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</si>
  <si>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</si>
  <si>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</si>
  <si>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</si>
  <si>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</si>
  <si>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</si>
  <si>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</si>
  <si>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</si>
  <si>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RETIRADA DE EQUIPOS</t>
  </si>
  <si>
    <t>01.01</t>
  </si>
  <si>
    <t>ENCLAVAMIENTOS</t>
  </si>
  <si>
    <t>I50WB010</t>
  </si>
  <si>
    <t>Partida</t>
  </si>
  <si>
    <t>u</t>
  </si>
  <si>
    <t>Brigada actuación eliminación de residuos peligrosos y gestión del residuo.</t>
  </si>
  <si>
    <t>I50WB010N</t>
  </si>
  <si>
    <t>Brigada actuación eliminación de residuos peligrosos y gestión del residuo. Nocturna.</t>
  </si>
  <si>
    <t>I50WB010T</t>
  </si>
  <si>
    <t>I50WM001</t>
  </si>
  <si>
    <t>Toma de muestras de aire y análisis ambiental cualitativo y cuantitativo mediante microscopia electrónica.</t>
  </si>
  <si>
    <t>Toma de muestras de aire y análisis ambiental cualitativo y cuantitativo mediante microscopia electrónica. Nocturna.</t>
  </si>
  <si>
    <t>I50WM001T</t>
  </si>
  <si>
    <t>Toma de muestras superficial y análisis cualitativo y cuantitativo mediante microscopia electrónica. Nocturna.</t>
  </si>
  <si>
    <t>I50WM010T</t>
  </si>
  <si>
    <t>I50WM015</t>
  </si>
  <si>
    <t>Toma de muestras personales y análisis cualitativo y cuantitativo mediante microscopia electrónica.</t>
  </si>
  <si>
    <t>Toma de muestras personales y análisis cualitativo y cuantitativo mediante microscopia electrónica. Nocturna.</t>
  </si>
  <si>
    <t>I50WM015T</t>
  </si>
  <si>
    <t>I50WM200</t>
  </si>
  <si>
    <t>Apertura de laboratorio para análisis urgentes o en horario festivo.</t>
  </si>
  <si>
    <t>I50WB020</t>
  </si>
  <si>
    <t>Servicio de guardia después de retirada de residuos peligrosos (24h).</t>
  </si>
  <si>
    <t>01.02</t>
  </si>
  <si>
    <t>ARMARIOS</t>
  </si>
  <si>
    <t>01.03</t>
  </si>
  <si>
    <t>SEÑALES</t>
  </si>
  <si>
    <t>02</t>
  </si>
  <si>
    <t>TRABAJOS COMPLEMENTARIOS</t>
  </si>
  <si>
    <t>I50WM110</t>
  </si>
  <si>
    <t>Realización del Plan de trabajo específico</t>
  </si>
  <si>
    <t>I50WB011</t>
  </si>
  <si>
    <t>Brigada de inspección para residuos peligrosos en una o varias ubicaciones/instalaciones.</t>
  </si>
  <si>
    <t>I50WB011T</t>
  </si>
  <si>
    <t>Brigada de inspección para residuos peligrosos en una o varias ubicaciones/instalaciones. Nocturna.</t>
  </si>
  <si>
    <t>PRESUPUESTO</t>
  </si>
  <si>
    <t>OFERTA</t>
  </si>
  <si>
    <t>TOTAL SERVICIO</t>
  </si>
  <si>
    <t>TOTAL PRESUPUESTO EJECUCIÓN MATERIAL</t>
  </si>
  <si>
    <t>TOTAL OFERTA</t>
  </si>
  <si>
    <t>I.V.A (21%)</t>
  </si>
  <si>
    <t>TOTAL OFERTA CON I.V.A.</t>
  </si>
  <si>
    <t>Total CAPITULO 01.01</t>
  </si>
  <si>
    <t>Total CAPITULO 01.02</t>
  </si>
  <si>
    <t>Total CAPITULO 01.03</t>
  </si>
  <si>
    <t>Total CAPITULO 01</t>
  </si>
  <si>
    <t>Total CAPITULO 02</t>
  </si>
  <si>
    <t>Costes Indirectos (2 %)</t>
  </si>
  <si>
    <t xml:space="preserve">Gastos Generales de la Empresa </t>
  </si>
  <si>
    <t xml:space="preserve">Beneficio Industrial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</si>
</sst>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color theme="1"/>
      <name val="Times New Roman"/>
      <family val="1"/>
    </font>
    <font>
      <sz val="9"/>
      <color rgb="FF000000"/>
      <name val="Calibri"/>
      <family val="2"/>
    </font>
    <font>
      <b/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 applyProtection="1">
      <alignment vertical="top"/>
    </xf>
    <xf numFmtId="4" fontId="6" fillId="0" borderId="0" xfId="0" applyNumberFormat="1" applyFont="1" applyAlignment="1" applyProtection="1">
      <alignment vertical="top"/>
      <protection locked="0"/>
    </xf>
    <xf numFmtId="4" fontId="5" fillId="2" borderId="0" xfId="0" applyNumberFormat="1" applyFont="1" applyFill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Protection="1"/>
    <xf numFmtId="0" fontId="2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49" fontId="4" fillId="2" borderId="0" xfId="0" applyNumberFormat="1" applyFont="1" applyFill="1" applyAlignment="1" applyProtection="1">
      <alignment vertical="top"/>
    </xf>
    <xf numFmtId="49" fontId="4" fillId="2" borderId="0" xfId="0" applyNumberFormat="1" applyFont="1" applyFill="1" applyAlignment="1" applyProtection="1">
      <alignment vertical="top" wrapText="1"/>
    </xf>
    <xf numFmtId="3" fontId="5" fillId="2" borderId="0" xfId="0" applyNumberFormat="1" applyFont="1" applyFill="1" applyAlignment="1" applyProtection="1">
      <alignment vertical="top"/>
    </xf>
    <xf numFmtId="49" fontId="4" fillId="3" borderId="0" xfId="0" applyNumberFormat="1" applyFont="1" applyFill="1" applyAlignment="1" applyProtection="1">
      <alignment vertical="top"/>
    </xf>
    <xf numFmtId="49" fontId="4" fillId="3" borderId="0" xfId="0" applyNumberFormat="1" applyFont="1" applyFill="1" applyAlignment="1" applyProtection="1">
      <alignment vertical="top" wrapText="1"/>
    </xf>
    <xf numFmtId="4" fontId="5" fillId="3" borderId="0" xfId="0" applyNumberFormat="1" applyFont="1" applyFill="1" applyAlignment="1" applyProtection="1">
      <alignment vertical="top"/>
    </xf>
    <xf numFmtId="49" fontId="6" fillId="4" borderId="0" xfId="0" applyNumberFormat="1" applyFont="1" applyFill="1" applyAlignment="1" applyProtection="1">
      <alignment vertical="top"/>
    </xf>
    <xf numFmtId="49" fontId="6" fillId="0" borderId="0" xfId="0" applyNumberFormat="1" applyFont="1" applyAlignment="1" applyProtection="1">
      <alignment vertical="top"/>
    </xf>
    <xf numFmtId="49" fontId="6" fillId="0" borderId="0" xfId="0" applyNumberFormat="1" applyFont="1" applyAlignment="1" applyProtection="1">
      <alignment vertical="top" wrapText="1"/>
    </xf>
    <xf numFmtId="4" fontId="6" fillId="0" borderId="0" xfId="0" applyNumberFormat="1" applyFont="1" applyAlignment="1" applyProtection="1">
      <alignment vertical="top"/>
    </xf>
    <xf numFmtId="4" fontId="7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49" fontId="4" fillId="0" borderId="0" xfId="0" applyNumberFormat="1" applyFont="1" applyAlignment="1" applyProtection="1">
      <alignment vertical="top" wrapText="1"/>
    </xf>
    <xf numFmtId="3" fontId="6" fillId="0" borderId="0" xfId="0" applyNumberFormat="1" applyFont="1" applyAlignment="1" applyProtection="1">
      <alignment vertical="top"/>
    </xf>
    <xf numFmtId="0" fontId="9" fillId="5" borderId="6" xfId="0" applyFont="1" applyFill="1" applyBorder="1" applyAlignment="1" applyProtection="1">
      <alignment horizontal="left" vertical="center"/>
    </xf>
    <xf numFmtId="0" fontId="8" fillId="0" borderId="2" xfId="0" applyFont="1" applyBorder="1" applyProtection="1"/>
    <xf numFmtId="0" fontId="0" fillId="0" borderId="2" xfId="0" applyBorder="1" applyProtection="1"/>
    <xf numFmtId="164" fontId="6" fillId="0" borderId="7" xfId="0" applyNumberFormat="1" applyFont="1" applyBorder="1" applyProtection="1"/>
    <xf numFmtId="164" fontId="6" fillId="0" borderId="6" xfId="0" applyNumberFormat="1" applyFont="1" applyBorder="1" applyProtection="1"/>
    <xf numFmtId="0" fontId="10" fillId="5" borderId="6" xfId="0" applyFont="1" applyFill="1" applyBorder="1" applyAlignment="1" applyProtection="1">
      <alignment horizontal="right" vertical="center" wrapText="1"/>
    </xf>
    <xf numFmtId="164" fontId="4" fillId="0" borderId="7" xfId="0" applyNumberFormat="1" applyFont="1" applyBorder="1" applyProtection="1"/>
    <xf numFmtId="164" fontId="4" fillId="0" borderId="6" xfId="0" applyNumberFormat="1" applyFont="1" applyBorder="1" applyProtection="1"/>
    <xf numFmtId="0" fontId="9" fillId="0" borderId="4" xfId="0" applyFont="1" applyBorder="1" applyAlignment="1" applyProtection="1">
      <alignment vertical="center"/>
    </xf>
    <xf numFmtId="0" fontId="0" fillId="0" borderId="5" xfId="0" applyBorder="1" applyProtection="1"/>
    <xf numFmtId="164" fontId="6" fillId="0" borderId="8" xfId="0" applyNumberFormat="1" applyFont="1" applyBorder="1" applyProtection="1"/>
    <xf numFmtId="0" fontId="9" fillId="0" borderId="1" xfId="0" applyFont="1" applyBorder="1" applyAlignment="1" applyProtection="1">
      <alignment vertical="center"/>
    </xf>
    <xf numFmtId="0" fontId="0" fillId="0" borderId="3" xfId="0" applyBorder="1" applyProtection="1"/>
    <xf numFmtId="164" fontId="6" fillId="0" borderId="9" xfId="0" applyNumberFormat="1" applyFont="1" applyBorder="1" applyProtection="1"/>
    <xf numFmtId="0" fontId="10" fillId="0" borderId="6" xfId="0" applyFont="1" applyBorder="1" applyAlignment="1" applyProtection="1">
      <alignment horizontal="right" vertical="center" wrapText="1"/>
    </xf>
    <xf numFmtId="0" fontId="9" fillId="0" borderId="6" xfId="0" applyFont="1" applyBorder="1" applyAlignment="1" applyProtection="1">
      <alignment horizontal="left" vertical="center" wrapText="1"/>
    </xf>
    <xf numFmtId="10" fontId="9" fillId="0" borderId="5" xfId="0" applyNumberFormat="1" applyFont="1" applyBorder="1" applyAlignment="1" applyProtection="1">
      <alignment vertical="center"/>
    </xf>
    <xf numFmtId="10" fontId="9" fillId="0" borderId="3" xfId="0" applyNumberFormat="1" applyFont="1" applyBorder="1" applyAlignment="1" applyProtection="1">
      <alignment vertical="center"/>
    </xf>
    <xf numFmtId="10" fontId="6" fillId="0" borderId="4" xfId="0" applyNumberFormat="1" applyFont="1" applyBorder="1" applyProtection="1">
      <protection locked="0"/>
    </xf>
    <xf numFmtId="10" fontId="6" fillId="0" borderId="1" xfId="0" applyNumberFormat="1" applyFont="1" applyBorder="1" applyProtection="1">
      <protection locked="0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9AC32-833E-411B-9A84-F15993EDE8EF}">
  <dimension ref="A1:J3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M7" sqref="M7"/>
    </sheetView>
  </sheetViews>
  <sheetFormatPr baseColWidth="10" defaultRowHeight="14.4" x14ac:dyDescent="0.3"/>
  <cols>
    <col min="1" max="1" width="8.5546875" style="6" bestFit="1" customWidth="1"/>
    <col min="2" max="2" width="5.77734375" style="6" bestFit="1" customWidth="1"/>
    <col min="3" max="3" width="3.88671875" style="6" bestFit="1" customWidth="1"/>
    <col min="4" max="4" width="33.109375" style="6" customWidth="1"/>
    <col min="5" max="5" width="8" style="6" bestFit="1" customWidth="1"/>
    <col min="6" max="6" width="7.6640625" style="6" bestFit="1" customWidth="1"/>
    <col min="7" max="7" width="9.88671875" style="6" bestFit="1" customWidth="1"/>
    <col min="8" max="16384" width="11.5546875" style="6"/>
  </cols>
  <sheetData>
    <row r="1" spans="1:10" x14ac:dyDescent="0.3">
      <c r="A1" s="1" t="s">
        <v>0</v>
      </c>
      <c r="B1" s="5"/>
      <c r="C1" s="5"/>
      <c r="D1" s="5"/>
      <c r="E1" s="5"/>
      <c r="F1" s="5"/>
      <c r="G1" s="5"/>
    </row>
    <row r="2" spans="1:10" ht="18" x14ac:dyDescent="0.3">
      <c r="A2" s="7" t="s">
        <v>1</v>
      </c>
      <c r="B2" s="5"/>
      <c r="C2" s="5"/>
      <c r="D2" s="5"/>
      <c r="E2" s="5"/>
      <c r="F2" s="44" t="s">
        <v>48</v>
      </c>
      <c r="G2" s="44"/>
      <c r="I2" s="45" t="s">
        <v>49</v>
      </c>
      <c r="J2" s="45"/>
    </row>
    <row r="3" spans="1:10" x14ac:dyDescent="0.3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6</v>
      </c>
      <c r="I3" s="8" t="s">
        <v>7</v>
      </c>
      <c r="J3" s="8" t="s">
        <v>8</v>
      </c>
    </row>
    <row r="4" spans="1:10" x14ac:dyDescent="0.3">
      <c r="A4" s="10" t="s">
        <v>9</v>
      </c>
      <c r="B4" s="10" t="s">
        <v>10</v>
      </c>
      <c r="C4" s="10" t="s">
        <v>11</v>
      </c>
      <c r="D4" s="11" t="s">
        <v>12</v>
      </c>
      <c r="E4" s="12">
        <f t="shared" ref="E4:J4" si="0">E24</f>
        <v>1</v>
      </c>
      <c r="F4" s="3">
        <f t="shared" si="0"/>
        <v>417217.15</v>
      </c>
      <c r="G4" s="3">
        <f t="shared" si="0"/>
        <v>417217.15</v>
      </c>
      <c r="H4" s="12">
        <f t="shared" si="0"/>
        <v>1</v>
      </c>
      <c r="I4" s="3">
        <f t="shared" si="0"/>
        <v>0</v>
      </c>
      <c r="J4" s="3">
        <f t="shared" si="0"/>
        <v>0</v>
      </c>
    </row>
    <row r="5" spans="1:10" x14ac:dyDescent="0.3">
      <c r="A5" s="13" t="s">
        <v>13</v>
      </c>
      <c r="B5" s="13" t="s">
        <v>10</v>
      </c>
      <c r="C5" s="13" t="s">
        <v>11</v>
      </c>
      <c r="D5" s="14" t="s">
        <v>14</v>
      </c>
      <c r="E5" s="15">
        <f t="shared" ref="E5:J5" si="1">E12</f>
        <v>1</v>
      </c>
      <c r="F5" s="15">
        <f t="shared" si="1"/>
        <v>238887.5</v>
      </c>
      <c r="G5" s="15">
        <f t="shared" si="1"/>
        <v>238887.5</v>
      </c>
      <c r="H5" s="15">
        <f t="shared" si="1"/>
        <v>1</v>
      </c>
      <c r="I5" s="15">
        <f t="shared" si="1"/>
        <v>0</v>
      </c>
      <c r="J5" s="15">
        <f t="shared" si="1"/>
        <v>0</v>
      </c>
    </row>
    <row r="6" spans="1:10" ht="20.399999999999999" x14ac:dyDescent="0.3">
      <c r="A6" s="16" t="s">
        <v>21</v>
      </c>
      <c r="B6" s="17" t="s">
        <v>16</v>
      </c>
      <c r="C6" s="17" t="s">
        <v>17</v>
      </c>
      <c r="D6" s="18" t="s">
        <v>20</v>
      </c>
      <c r="E6" s="19">
        <v>70</v>
      </c>
      <c r="F6" s="19">
        <v>1768.65</v>
      </c>
      <c r="G6" s="20">
        <f t="shared" ref="G6:G12" si="2">ROUND(E6*F6,2)</f>
        <v>123805.5</v>
      </c>
      <c r="H6" s="19">
        <v>70</v>
      </c>
      <c r="I6" s="2"/>
      <c r="J6" s="20">
        <f t="shared" ref="J6:J12" si="3">ROUND(H6*I6,2)</f>
        <v>0</v>
      </c>
    </row>
    <row r="7" spans="1:10" ht="30.6" x14ac:dyDescent="0.3">
      <c r="A7" s="16" t="s">
        <v>25</v>
      </c>
      <c r="B7" s="17" t="s">
        <v>16</v>
      </c>
      <c r="C7" s="17" t="s">
        <v>17</v>
      </c>
      <c r="D7" s="18" t="s">
        <v>24</v>
      </c>
      <c r="E7" s="19">
        <v>58</v>
      </c>
      <c r="F7" s="19">
        <v>273.56</v>
      </c>
      <c r="G7" s="20">
        <f t="shared" si="2"/>
        <v>15866.48</v>
      </c>
      <c r="H7" s="19">
        <v>58</v>
      </c>
      <c r="I7" s="2"/>
      <c r="J7" s="20">
        <f t="shared" si="3"/>
        <v>0</v>
      </c>
    </row>
    <row r="8" spans="1:10" ht="30.6" x14ac:dyDescent="0.3">
      <c r="A8" s="16" t="s">
        <v>27</v>
      </c>
      <c r="B8" s="17" t="s">
        <v>16</v>
      </c>
      <c r="C8" s="17" t="s">
        <v>17</v>
      </c>
      <c r="D8" s="18" t="s">
        <v>26</v>
      </c>
      <c r="E8" s="19">
        <v>120</v>
      </c>
      <c r="F8" s="19">
        <v>273.56</v>
      </c>
      <c r="G8" s="20">
        <f t="shared" si="2"/>
        <v>32827.199999999997</v>
      </c>
      <c r="H8" s="19">
        <v>120</v>
      </c>
      <c r="I8" s="2"/>
      <c r="J8" s="20">
        <f t="shared" si="3"/>
        <v>0</v>
      </c>
    </row>
    <row r="9" spans="1:10" ht="30.6" x14ac:dyDescent="0.3">
      <c r="A9" s="16" t="s">
        <v>31</v>
      </c>
      <c r="B9" s="17" t="s">
        <v>16</v>
      </c>
      <c r="C9" s="17" t="s">
        <v>17</v>
      </c>
      <c r="D9" s="18" t="s">
        <v>30</v>
      </c>
      <c r="E9" s="19">
        <v>140</v>
      </c>
      <c r="F9" s="19">
        <v>450.55</v>
      </c>
      <c r="G9" s="20">
        <f t="shared" si="2"/>
        <v>63077</v>
      </c>
      <c r="H9" s="19">
        <v>140</v>
      </c>
      <c r="I9" s="2"/>
      <c r="J9" s="20">
        <f t="shared" si="3"/>
        <v>0</v>
      </c>
    </row>
    <row r="10" spans="1:10" ht="20.399999999999999" x14ac:dyDescent="0.3">
      <c r="A10" s="16" t="s">
        <v>32</v>
      </c>
      <c r="B10" s="17" t="s">
        <v>16</v>
      </c>
      <c r="C10" s="17" t="s">
        <v>17</v>
      </c>
      <c r="D10" s="18" t="s">
        <v>33</v>
      </c>
      <c r="E10" s="19">
        <v>4</v>
      </c>
      <c r="F10" s="19">
        <v>599.01</v>
      </c>
      <c r="G10" s="20">
        <f t="shared" si="2"/>
        <v>2396.04</v>
      </c>
      <c r="H10" s="19">
        <v>4</v>
      </c>
      <c r="I10" s="2"/>
      <c r="J10" s="20">
        <f t="shared" si="3"/>
        <v>0</v>
      </c>
    </row>
    <row r="11" spans="1:10" ht="20.399999999999999" x14ac:dyDescent="0.3">
      <c r="A11" s="16" t="s">
        <v>34</v>
      </c>
      <c r="B11" s="17" t="s">
        <v>16</v>
      </c>
      <c r="C11" s="17" t="s">
        <v>17</v>
      </c>
      <c r="D11" s="18" t="s">
        <v>35</v>
      </c>
      <c r="E11" s="19">
        <v>4</v>
      </c>
      <c r="F11" s="19">
        <v>228.82</v>
      </c>
      <c r="G11" s="20">
        <f t="shared" si="2"/>
        <v>915.28</v>
      </c>
      <c r="H11" s="19">
        <v>4</v>
      </c>
      <c r="I11" s="2"/>
      <c r="J11" s="20">
        <f t="shared" si="3"/>
        <v>0</v>
      </c>
    </row>
    <row r="12" spans="1:10" x14ac:dyDescent="0.3">
      <c r="A12" s="21"/>
      <c r="B12" s="21"/>
      <c r="C12" s="21"/>
      <c r="D12" s="22" t="s">
        <v>55</v>
      </c>
      <c r="E12" s="19">
        <v>1</v>
      </c>
      <c r="F12" s="4">
        <f>SUM(G6:G11)</f>
        <v>238887.5</v>
      </c>
      <c r="G12" s="4">
        <f t="shared" si="2"/>
        <v>238887.5</v>
      </c>
      <c r="H12" s="19">
        <v>1</v>
      </c>
      <c r="I12" s="4">
        <f>SUM(J6:J11)</f>
        <v>0</v>
      </c>
      <c r="J12" s="4">
        <f t="shared" si="3"/>
        <v>0</v>
      </c>
    </row>
    <row r="13" spans="1:10" x14ac:dyDescent="0.3">
      <c r="A13" s="13" t="s">
        <v>36</v>
      </c>
      <c r="B13" s="13" t="s">
        <v>10</v>
      </c>
      <c r="C13" s="13" t="s">
        <v>11</v>
      </c>
      <c r="D13" s="14" t="s">
        <v>37</v>
      </c>
      <c r="E13" s="15">
        <f t="shared" ref="E13:J13" si="4">E17</f>
        <v>1</v>
      </c>
      <c r="F13" s="15">
        <f t="shared" si="4"/>
        <v>145980.57</v>
      </c>
      <c r="G13" s="15">
        <f t="shared" si="4"/>
        <v>145980.57</v>
      </c>
      <c r="H13" s="15">
        <f t="shared" si="4"/>
        <v>1</v>
      </c>
      <c r="I13" s="15">
        <f t="shared" si="4"/>
        <v>0</v>
      </c>
      <c r="J13" s="15">
        <f t="shared" si="4"/>
        <v>0</v>
      </c>
    </row>
    <row r="14" spans="1:10" ht="20.399999999999999" x14ac:dyDescent="0.3">
      <c r="A14" s="16" t="s">
        <v>21</v>
      </c>
      <c r="B14" s="17" t="s">
        <v>16</v>
      </c>
      <c r="C14" s="17" t="s">
        <v>17</v>
      </c>
      <c r="D14" s="18" t="s">
        <v>20</v>
      </c>
      <c r="E14" s="19">
        <v>25</v>
      </c>
      <c r="F14" s="19">
        <v>1768.65</v>
      </c>
      <c r="G14" s="20">
        <f t="shared" ref="G14:G17" si="5">ROUND(E14*F14,2)</f>
        <v>44216.25</v>
      </c>
      <c r="H14" s="19">
        <v>25</v>
      </c>
      <c r="I14" s="2"/>
      <c r="J14" s="20">
        <f t="shared" ref="J14:J17" si="6">ROUND(H14*I14,2)</f>
        <v>0</v>
      </c>
    </row>
    <row r="15" spans="1:10" ht="30.6" x14ac:dyDescent="0.3">
      <c r="A15" s="16" t="s">
        <v>25</v>
      </c>
      <c r="B15" s="17" t="s">
        <v>16</v>
      </c>
      <c r="C15" s="17" t="s">
        <v>17</v>
      </c>
      <c r="D15" s="18" t="s">
        <v>24</v>
      </c>
      <c r="E15" s="19">
        <v>186</v>
      </c>
      <c r="F15" s="19">
        <v>273.56</v>
      </c>
      <c r="G15" s="20">
        <f t="shared" si="5"/>
        <v>50882.16</v>
      </c>
      <c r="H15" s="19">
        <v>186</v>
      </c>
      <c r="I15" s="2"/>
      <c r="J15" s="20">
        <f t="shared" si="6"/>
        <v>0</v>
      </c>
    </row>
    <row r="16" spans="1:10" ht="30.6" x14ac:dyDescent="0.3">
      <c r="A16" s="16" t="s">
        <v>27</v>
      </c>
      <c r="B16" s="17" t="s">
        <v>16</v>
      </c>
      <c r="C16" s="17" t="s">
        <v>17</v>
      </c>
      <c r="D16" s="18" t="s">
        <v>26</v>
      </c>
      <c r="E16" s="19">
        <v>186</v>
      </c>
      <c r="F16" s="19">
        <v>273.56</v>
      </c>
      <c r="G16" s="20">
        <f t="shared" si="5"/>
        <v>50882.16</v>
      </c>
      <c r="H16" s="19">
        <v>186</v>
      </c>
      <c r="I16" s="2"/>
      <c r="J16" s="20">
        <f t="shared" si="6"/>
        <v>0</v>
      </c>
    </row>
    <row r="17" spans="1:10" x14ac:dyDescent="0.3">
      <c r="A17" s="21"/>
      <c r="B17" s="21"/>
      <c r="C17" s="21"/>
      <c r="D17" s="22" t="s">
        <v>56</v>
      </c>
      <c r="E17" s="19">
        <v>1</v>
      </c>
      <c r="F17" s="4">
        <f>SUM(G14:G16)</f>
        <v>145980.57</v>
      </c>
      <c r="G17" s="4">
        <f t="shared" si="5"/>
        <v>145980.57</v>
      </c>
      <c r="H17" s="19">
        <v>1</v>
      </c>
      <c r="I17" s="4">
        <f>SUM(J14:J16)</f>
        <v>0</v>
      </c>
      <c r="J17" s="4">
        <f t="shared" si="6"/>
        <v>0</v>
      </c>
    </row>
    <row r="18" spans="1:10" x14ac:dyDescent="0.3">
      <c r="A18" s="13" t="s">
        <v>38</v>
      </c>
      <c r="B18" s="13" t="s">
        <v>10</v>
      </c>
      <c r="C18" s="13" t="s">
        <v>11</v>
      </c>
      <c r="D18" s="14" t="s">
        <v>39</v>
      </c>
      <c r="E18" s="15">
        <f t="shared" ref="E18:J18" si="7">E23</f>
        <v>1</v>
      </c>
      <c r="F18" s="15">
        <f t="shared" si="7"/>
        <v>32349.08</v>
      </c>
      <c r="G18" s="15">
        <f t="shared" si="7"/>
        <v>32349.08</v>
      </c>
      <c r="H18" s="15">
        <f t="shared" si="7"/>
        <v>1</v>
      </c>
      <c r="I18" s="15">
        <f t="shared" si="7"/>
        <v>0</v>
      </c>
      <c r="J18" s="15">
        <f t="shared" si="7"/>
        <v>0</v>
      </c>
    </row>
    <row r="19" spans="1:10" ht="20.399999999999999" x14ac:dyDescent="0.3">
      <c r="A19" s="16" t="s">
        <v>15</v>
      </c>
      <c r="B19" s="17" t="s">
        <v>16</v>
      </c>
      <c r="C19" s="17" t="s">
        <v>17</v>
      </c>
      <c r="D19" s="18" t="s">
        <v>18</v>
      </c>
      <c r="E19" s="19">
        <v>7</v>
      </c>
      <c r="F19" s="19">
        <v>1525.48</v>
      </c>
      <c r="G19" s="20">
        <f t="shared" ref="G19:G24" si="8">ROUND(E19*F19,2)</f>
        <v>10678.36</v>
      </c>
      <c r="H19" s="19">
        <v>7</v>
      </c>
      <c r="I19" s="2"/>
      <c r="J19" s="20">
        <f t="shared" ref="J19:J24" si="9">ROUND(H19*I19,2)</f>
        <v>0</v>
      </c>
    </row>
    <row r="20" spans="1:10" ht="20.399999999999999" x14ac:dyDescent="0.3">
      <c r="A20" s="16" t="s">
        <v>19</v>
      </c>
      <c r="B20" s="17" t="s">
        <v>16</v>
      </c>
      <c r="C20" s="17" t="s">
        <v>17</v>
      </c>
      <c r="D20" s="18" t="s">
        <v>20</v>
      </c>
      <c r="E20" s="19">
        <v>10</v>
      </c>
      <c r="F20" s="19">
        <v>1538.08</v>
      </c>
      <c r="G20" s="20">
        <f t="shared" si="8"/>
        <v>15380.8</v>
      </c>
      <c r="H20" s="19">
        <v>10</v>
      </c>
      <c r="I20" s="2"/>
      <c r="J20" s="20">
        <f t="shared" si="9"/>
        <v>0</v>
      </c>
    </row>
    <row r="21" spans="1:10" ht="30.6" x14ac:dyDescent="0.3">
      <c r="A21" s="16" t="s">
        <v>22</v>
      </c>
      <c r="B21" s="17" t="s">
        <v>16</v>
      </c>
      <c r="C21" s="17" t="s">
        <v>17</v>
      </c>
      <c r="D21" s="18" t="s">
        <v>23</v>
      </c>
      <c r="E21" s="19">
        <v>7</v>
      </c>
      <c r="F21" s="19">
        <v>242.88</v>
      </c>
      <c r="G21" s="20">
        <f t="shared" si="8"/>
        <v>1700.16</v>
      </c>
      <c r="H21" s="19">
        <v>7</v>
      </c>
      <c r="I21" s="2"/>
      <c r="J21" s="20">
        <f t="shared" si="9"/>
        <v>0</v>
      </c>
    </row>
    <row r="22" spans="1:10" ht="20.399999999999999" x14ac:dyDescent="0.3">
      <c r="A22" s="16" t="s">
        <v>28</v>
      </c>
      <c r="B22" s="17" t="s">
        <v>16</v>
      </c>
      <c r="C22" s="17" t="s">
        <v>17</v>
      </c>
      <c r="D22" s="18" t="s">
        <v>29</v>
      </c>
      <c r="E22" s="19">
        <v>14</v>
      </c>
      <c r="F22" s="19">
        <v>327.84</v>
      </c>
      <c r="G22" s="20">
        <f t="shared" si="8"/>
        <v>4589.76</v>
      </c>
      <c r="H22" s="19">
        <v>14</v>
      </c>
      <c r="I22" s="2"/>
      <c r="J22" s="20">
        <f t="shared" si="9"/>
        <v>0</v>
      </c>
    </row>
    <row r="23" spans="1:10" x14ac:dyDescent="0.3">
      <c r="A23" s="21"/>
      <c r="B23" s="21"/>
      <c r="C23" s="21"/>
      <c r="D23" s="22" t="s">
        <v>57</v>
      </c>
      <c r="E23" s="19">
        <v>1</v>
      </c>
      <c r="F23" s="4">
        <f>SUM(G19:G22)</f>
        <v>32349.08</v>
      </c>
      <c r="G23" s="4">
        <f t="shared" si="8"/>
        <v>32349.08</v>
      </c>
      <c r="H23" s="19">
        <v>1</v>
      </c>
      <c r="I23" s="4">
        <f>SUM(J19:J22)</f>
        <v>0</v>
      </c>
      <c r="J23" s="4">
        <f t="shared" si="9"/>
        <v>0</v>
      </c>
    </row>
    <row r="24" spans="1:10" x14ac:dyDescent="0.3">
      <c r="A24" s="21"/>
      <c r="B24" s="21"/>
      <c r="C24" s="21"/>
      <c r="D24" s="22" t="s">
        <v>58</v>
      </c>
      <c r="E24" s="23">
        <v>1</v>
      </c>
      <c r="F24" s="4">
        <f>G5+G13+G18</f>
        <v>417217.15</v>
      </c>
      <c r="G24" s="4">
        <f t="shared" si="8"/>
        <v>417217.15</v>
      </c>
      <c r="H24" s="23">
        <v>1</v>
      </c>
      <c r="I24" s="4">
        <f>J5+J13+J18</f>
        <v>0</v>
      </c>
      <c r="J24" s="4">
        <f t="shared" si="9"/>
        <v>0</v>
      </c>
    </row>
    <row r="25" spans="1:10" x14ac:dyDescent="0.3">
      <c r="A25" s="10" t="s">
        <v>40</v>
      </c>
      <c r="B25" s="10" t="s">
        <v>10</v>
      </c>
      <c r="C25" s="10" t="s">
        <v>11</v>
      </c>
      <c r="D25" s="11" t="s">
        <v>41</v>
      </c>
      <c r="E25" s="12">
        <f t="shared" ref="E25:J25" si="10">E29</f>
        <v>1</v>
      </c>
      <c r="F25" s="3">
        <f t="shared" si="10"/>
        <v>13714.17</v>
      </c>
      <c r="G25" s="3">
        <f t="shared" si="10"/>
        <v>13714.17</v>
      </c>
      <c r="H25" s="12">
        <f t="shared" si="10"/>
        <v>1</v>
      </c>
      <c r="I25" s="3">
        <f t="shared" si="10"/>
        <v>0</v>
      </c>
      <c r="J25" s="3">
        <f t="shared" si="10"/>
        <v>0</v>
      </c>
    </row>
    <row r="26" spans="1:10" x14ac:dyDescent="0.3">
      <c r="A26" s="16" t="s">
        <v>42</v>
      </c>
      <c r="B26" s="17" t="s">
        <v>16</v>
      </c>
      <c r="C26" s="17" t="s">
        <v>17</v>
      </c>
      <c r="D26" s="18" t="s">
        <v>43</v>
      </c>
      <c r="E26" s="19">
        <v>2</v>
      </c>
      <c r="F26" s="19">
        <v>280.81</v>
      </c>
      <c r="G26" s="20">
        <f>ROUND(E26*F26,2)</f>
        <v>561.62</v>
      </c>
      <c r="H26" s="19">
        <v>2</v>
      </c>
      <c r="I26" s="2"/>
      <c r="J26" s="20">
        <f>ROUND(H26*I26,2)</f>
        <v>0</v>
      </c>
    </row>
    <row r="27" spans="1:10" ht="20.399999999999999" x14ac:dyDescent="0.3">
      <c r="A27" s="16" t="s">
        <v>44</v>
      </c>
      <c r="B27" s="17" t="s">
        <v>16</v>
      </c>
      <c r="C27" s="17" t="s">
        <v>17</v>
      </c>
      <c r="D27" s="18" t="s">
        <v>45</v>
      </c>
      <c r="E27" s="19">
        <v>5</v>
      </c>
      <c r="F27" s="19">
        <v>602.03</v>
      </c>
      <c r="G27" s="20">
        <f>ROUND(E27*F27,2)</f>
        <v>3010.15</v>
      </c>
      <c r="H27" s="19">
        <v>5</v>
      </c>
      <c r="I27" s="2"/>
      <c r="J27" s="20">
        <f>ROUND(H27*I27,2)</f>
        <v>0</v>
      </c>
    </row>
    <row r="28" spans="1:10" ht="20.399999999999999" x14ac:dyDescent="0.3">
      <c r="A28" s="16" t="s">
        <v>46</v>
      </c>
      <c r="B28" s="17" t="s">
        <v>16</v>
      </c>
      <c r="C28" s="17" t="s">
        <v>17</v>
      </c>
      <c r="D28" s="18" t="s">
        <v>47</v>
      </c>
      <c r="E28" s="19">
        <v>12</v>
      </c>
      <c r="F28" s="19">
        <v>845.2</v>
      </c>
      <c r="G28" s="20">
        <f>ROUND(E28*F28,2)</f>
        <v>10142.4</v>
      </c>
      <c r="H28" s="19">
        <v>12</v>
      </c>
      <c r="I28" s="2"/>
      <c r="J28" s="20">
        <f>ROUND(H28*I28,2)</f>
        <v>0</v>
      </c>
    </row>
    <row r="29" spans="1:10" x14ac:dyDescent="0.3">
      <c r="A29" s="21"/>
      <c r="B29" s="21"/>
      <c r="C29" s="21"/>
      <c r="D29" s="22" t="s">
        <v>59</v>
      </c>
      <c r="E29" s="23">
        <v>1</v>
      </c>
      <c r="F29" s="4">
        <f>SUM(G26:G28)</f>
        <v>13714.17</v>
      </c>
      <c r="G29" s="4">
        <f>ROUND(E29*F29,2)</f>
        <v>13714.17</v>
      </c>
      <c r="H29" s="23">
        <v>1</v>
      </c>
      <c r="I29" s="4">
        <f>SUM(J26:J28)</f>
        <v>0</v>
      </c>
      <c r="J29" s="4">
        <f>ROUND(H29*I29,2)</f>
        <v>0</v>
      </c>
    </row>
    <row r="30" spans="1:10" ht="15" thickBot="1" x14ac:dyDescent="0.35">
      <c r="A30" s="21"/>
      <c r="B30" s="21"/>
      <c r="C30" s="21"/>
      <c r="D30" s="22" t="s">
        <v>50</v>
      </c>
      <c r="E30" s="23">
        <v>1</v>
      </c>
      <c r="F30" s="4">
        <f>G4+G25</f>
        <v>430931.32</v>
      </c>
      <c r="G30" s="4">
        <f>ROUND(E30*F30,2)</f>
        <v>430931.32</v>
      </c>
      <c r="H30" s="23">
        <v>1</v>
      </c>
      <c r="I30" s="4">
        <f>J4+J25</f>
        <v>0</v>
      </c>
      <c r="J30" s="4">
        <f>ROUND(H30*I30,2)</f>
        <v>0</v>
      </c>
    </row>
    <row r="31" spans="1:10" ht="15" thickBot="1" x14ac:dyDescent="0.35">
      <c r="D31" s="24" t="s">
        <v>60</v>
      </c>
      <c r="E31" s="25"/>
      <c r="F31" s="26"/>
      <c r="G31" s="27">
        <f>ROUND(0.02*G30,2)</f>
        <v>8618.6299999999992</v>
      </c>
      <c r="H31" s="28"/>
      <c r="I31" s="27"/>
      <c r="J31" s="27">
        <f>ROUND(0.02*J30,2)</f>
        <v>0</v>
      </c>
    </row>
    <row r="32" spans="1:10" ht="15" thickBot="1" x14ac:dyDescent="0.35">
      <c r="D32" s="29" t="s">
        <v>51</v>
      </c>
      <c r="E32" s="26"/>
      <c r="F32" s="26"/>
      <c r="G32" s="30">
        <f>G30+G31</f>
        <v>439549.95</v>
      </c>
      <c r="H32" s="31"/>
      <c r="I32" s="30"/>
      <c r="J32" s="30">
        <f t="shared" ref="J32" si="11">J30+J31</f>
        <v>0</v>
      </c>
    </row>
    <row r="33" spans="4:10" x14ac:dyDescent="0.3">
      <c r="D33" s="32" t="s">
        <v>61</v>
      </c>
      <c r="E33" s="40">
        <v>0.09</v>
      </c>
      <c r="F33" s="33"/>
      <c r="G33" s="34">
        <f>ROUND(E33*G32,2)</f>
        <v>39559.5</v>
      </c>
      <c r="H33" s="42">
        <v>0</v>
      </c>
      <c r="I33" s="34"/>
      <c r="J33" s="34">
        <f>ROUND(H33*J32,2)</f>
        <v>0</v>
      </c>
    </row>
    <row r="34" spans="4:10" ht="15" thickBot="1" x14ac:dyDescent="0.35">
      <c r="D34" s="35" t="s">
        <v>62</v>
      </c>
      <c r="E34" s="41">
        <v>0.06</v>
      </c>
      <c r="F34" s="36"/>
      <c r="G34" s="37">
        <f>ROUND(E34*G32,2)</f>
        <v>26373</v>
      </c>
      <c r="H34" s="43">
        <v>0</v>
      </c>
      <c r="I34" s="37"/>
      <c r="J34" s="37">
        <f>ROUND(H34*J32,2)</f>
        <v>0</v>
      </c>
    </row>
    <row r="35" spans="4:10" ht="15" thickBot="1" x14ac:dyDescent="0.35">
      <c r="D35" s="38" t="s">
        <v>52</v>
      </c>
      <c r="E35" s="26"/>
      <c r="F35" s="26"/>
      <c r="G35" s="30">
        <f>G32+G33+G34</f>
        <v>505482.45</v>
      </c>
      <c r="H35" s="31"/>
      <c r="I35" s="30"/>
      <c r="J35" s="30">
        <f t="shared" ref="J35" si="12">J32+J33+J34</f>
        <v>0</v>
      </c>
    </row>
    <row r="36" spans="4:10" ht="15" thickBot="1" x14ac:dyDescent="0.35">
      <c r="D36" s="39" t="s">
        <v>53</v>
      </c>
      <c r="E36" s="25"/>
      <c r="F36" s="26"/>
      <c r="G36" s="27">
        <f>ROUND(0.21*G35,2)</f>
        <v>106151.31</v>
      </c>
      <c r="H36" s="28"/>
      <c r="I36" s="27"/>
      <c r="J36" s="27">
        <f t="shared" ref="J36" si="13">ROUND(0.21*J35,2)</f>
        <v>0</v>
      </c>
    </row>
    <row r="37" spans="4:10" ht="15" thickBot="1" x14ac:dyDescent="0.35">
      <c r="D37" s="38" t="s">
        <v>54</v>
      </c>
      <c r="E37" s="26"/>
      <c r="F37" s="26"/>
      <c r="G37" s="30">
        <f>G35+G36</f>
        <v>611633.76</v>
      </c>
      <c r="H37" s="31"/>
      <c r="I37" s="30"/>
      <c r="J37" s="30">
        <f t="shared" ref="J37" si="14">J35+J36</f>
        <v>0</v>
      </c>
    </row>
  </sheetData>
  <sheetProtection sheet="1" objects="1" scenarios="1"/>
  <mergeCells count="2">
    <mergeCell ref="F2:G2"/>
    <mergeCell ref="I2:J2"/>
  </mergeCells>
  <dataValidations count="3">
    <dataValidation type="list" allowBlank="1" showInputMessage="1" showErrorMessage="1" sqref="B4:B30" xr:uid="{24076653-6556-43C0-A262-4160BDDE74CF}">
      <formula1>"Capítulo,Partida,Mano de obra,Maquinaria,Material,Otros,Tarea,"</formula1>
    </dataValidation>
    <dataValidation type="decimal" operator="lessThanOrEqual" allowBlank="1" showInputMessage="1" showErrorMessage="1" sqref="I28" xr:uid="{8FF52C69-7D03-4504-B524-96A39DCFB450}">
      <formula1>F28</formula1>
    </dataValidation>
    <dataValidation type="decimal" operator="lessThanOrEqual" allowBlank="1" showInputMessage="1" showErrorMessage="1" sqref="I6 I7 I8 I9 I10 I11 I14 I15 I16 I19 I20 I21 I22 I26 I27" xr:uid="{018E9DC1-7229-467E-A81C-1469FF8D4939}">
      <formula1>F6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2023-07-10T10:26:28Z</dcterms:created>
  <dcterms:modified xsi:type="dcterms:W3CDTF">2023-07-12T06:23:51Z</dcterms:modified>
</cp:coreProperties>
</file>