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defaultThemeVersion="166925"/>
  <xr:revisionPtr revIDLastSave="0" documentId="13_ncr:1_{9CB426BA-6E96-4517-8F6C-5701F9F92689}" xr6:coauthVersionLast="47" xr6:coauthVersionMax="47" xr10:uidLastSave="{00000000-0000-0000-0000-000000000000}"/>
  <bookViews>
    <workbookView xWindow="-120" yWindow="-120" windowWidth="29040" windowHeight="15840" tabRatio="659" activeTab="2" xr2:uid="{4FF19005-6266-4580-82FF-44088CD81065}"/>
  </bookViews>
  <sheets>
    <sheet name="Fijo mensual (PF)" sheetId="3" r:id="rId1"/>
    <sheet name="Mantenimiento preventivo (PMV)" sheetId="2" r:id="rId2"/>
    <sheet name="Preciario PU)" sheetId="7" r:id="rId3"/>
    <sheet name="Total oferta" sheetId="6" r:id="rId4"/>
  </sheets>
  <definedNames>
    <definedName name="_xlnm._FilterDatabase" localSheetId="2" hidden="1">'Preciario PU)'!$B$1:$B$507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501" i="7" l="1"/>
  <c r="G501" i="7"/>
  <c r="J499" i="7"/>
  <c r="G499" i="7"/>
  <c r="J497" i="7"/>
  <c r="G497" i="7"/>
  <c r="J495" i="7"/>
  <c r="G495" i="7"/>
  <c r="J493" i="7"/>
  <c r="G493" i="7"/>
  <c r="J491" i="7"/>
  <c r="G491" i="7"/>
  <c r="J489" i="7"/>
  <c r="G489" i="7"/>
  <c r="J487" i="7"/>
  <c r="G487" i="7"/>
  <c r="J485" i="7"/>
  <c r="G485" i="7"/>
  <c r="J483" i="7"/>
  <c r="G483" i="7"/>
  <c r="J481" i="7"/>
  <c r="G481" i="7"/>
  <c r="J479" i="7"/>
  <c r="G479" i="7"/>
  <c r="J477" i="7"/>
  <c r="G477" i="7"/>
  <c r="J475" i="7"/>
  <c r="G475" i="7"/>
  <c r="J473" i="7"/>
  <c r="G473" i="7"/>
  <c r="J471" i="7"/>
  <c r="G471" i="7"/>
  <c r="J469" i="7"/>
  <c r="G469" i="7"/>
  <c r="J467" i="7"/>
  <c r="G467" i="7"/>
  <c r="J465" i="7"/>
  <c r="G465" i="7"/>
  <c r="J463" i="7"/>
  <c r="G463" i="7"/>
  <c r="J461" i="7"/>
  <c r="G461" i="7"/>
  <c r="J459" i="7"/>
  <c r="G459" i="7"/>
  <c r="J457" i="7"/>
  <c r="G457" i="7"/>
  <c r="J455" i="7"/>
  <c r="G455" i="7"/>
  <c r="J453" i="7"/>
  <c r="G453" i="7"/>
  <c r="J451" i="7"/>
  <c r="G451" i="7"/>
  <c r="J449" i="7"/>
  <c r="G449" i="7"/>
  <c r="J447" i="7"/>
  <c r="G447" i="7"/>
  <c r="J445" i="7"/>
  <c r="G445" i="7"/>
  <c r="J443" i="7"/>
  <c r="G443" i="7"/>
  <c r="J441" i="7"/>
  <c r="G441" i="7"/>
  <c r="J439" i="7"/>
  <c r="G439" i="7"/>
  <c r="J437" i="7"/>
  <c r="G437" i="7"/>
  <c r="J435" i="7"/>
  <c r="G435" i="7"/>
  <c r="J433" i="7"/>
  <c r="G433" i="7"/>
  <c r="J431" i="7"/>
  <c r="G431" i="7"/>
  <c r="J429" i="7"/>
  <c r="G429" i="7"/>
  <c r="J427" i="7"/>
  <c r="G427" i="7"/>
  <c r="J425" i="7"/>
  <c r="G425" i="7"/>
  <c r="J423" i="7"/>
  <c r="G423" i="7"/>
  <c r="J421" i="7"/>
  <c r="G421" i="7"/>
  <c r="J419" i="7"/>
  <c r="G419" i="7"/>
  <c r="J417" i="7"/>
  <c r="G417" i="7"/>
  <c r="J415" i="7"/>
  <c r="G415" i="7"/>
  <c r="J413" i="7"/>
  <c r="G413" i="7"/>
  <c r="J411" i="7"/>
  <c r="G411" i="7"/>
  <c r="J409" i="7"/>
  <c r="G409" i="7"/>
  <c r="J407" i="7"/>
  <c r="G407" i="7"/>
  <c r="J405" i="7"/>
  <c r="G405" i="7"/>
  <c r="J403" i="7"/>
  <c r="G403" i="7"/>
  <c r="J401" i="7"/>
  <c r="G401" i="7"/>
  <c r="J399" i="7"/>
  <c r="G399" i="7"/>
  <c r="J397" i="7"/>
  <c r="G397" i="7"/>
  <c r="J395" i="7"/>
  <c r="G395" i="7"/>
  <c r="J393" i="7"/>
  <c r="G393" i="7"/>
  <c r="J391" i="7"/>
  <c r="G391" i="7"/>
  <c r="J389" i="7"/>
  <c r="G389" i="7"/>
  <c r="J387" i="7"/>
  <c r="G387" i="7"/>
  <c r="J385" i="7"/>
  <c r="G385" i="7"/>
  <c r="J383" i="7"/>
  <c r="G383" i="7"/>
  <c r="J381" i="7"/>
  <c r="G381" i="7"/>
  <c r="J379" i="7"/>
  <c r="G379" i="7"/>
  <c r="J377" i="7"/>
  <c r="G377" i="7"/>
  <c r="J375" i="7"/>
  <c r="G375" i="7"/>
  <c r="J373" i="7"/>
  <c r="G373" i="7"/>
  <c r="J371" i="7"/>
  <c r="G371" i="7"/>
  <c r="J369" i="7"/>
  <c r="G369" i="7"/>
  <c r="J367" i="7"/>
  <c r="G367" i="7"/>
  <c r="J365" i="7"/>
  <c r="G365" i="7"/>
  <c r="J363" i="7"/>
  <c r="I503" i="7" s="1"/>
  <c r="G363" i="7"/>
  <c r="F503" i="7" s="1"/>
  <c r="H362" i="7"/>
  <c r="E362" i="7"/>
  <c r="J358" i="7"/>
  <c r="I360" i="7" s="1"/>
  <c r="G358" i="7"/>
  <c r="J356" i="7"/>
  <c r="G356" i="7"/>
  <c r="J354" i="7"/>
  <c r="G354" i="7"/>
  <c r="J352" i="7"/>
  <c r="G352" i="7"/>
  <c r="F360" i="7" s="1"/>
  <c r="H351" i="7"/>
  <c r="E351" i="7"/>
  <c r="J349" i="7"/>
  <c r="J347" i="7"/>
  <c r="G347" i="7"/>
  <c r="J345" i="7"/>
  <c r="G345" i="7"/>
  <c r="J343" i="7"/>
  <c r="G343" i="7"/>
  <c r="J341" i="7"/>
  <c r="G341" i="7"/>
  <c r="J339" i="7"/>
  <c r="G339" i="7"/>
  <c r="J337" i="7"/>
  <c r="G337" i="7"/>
  <c r="J335" i="7"/>
  <c r="G335" i="7"/>
  <c r="J333" i="7"/>
  <c r="G333" i="7"/>
  <c r="J331" i="7"/>
  <c r="G331" i="7"/>
  <c r="J329" i="7"/>
  <c r="G329" i="7"/>
  <c r="J327" i="7"/>
  <c r="G327" i="7"/>
  <c r="J325" i="7"/>
  <c r="G325" i="7"/>
  <c r="J323" i="7"/>
  <c r="G323" i="7"/>
  <c r="J321" i="7"/>
  <c r="G321" i="7"/>
  <c r="J319" i="7"/>
  <c r="G319" i="7"/>
  <c r="J317" i="7"/>
  <c r="G317" i="7"/>
  <c r="F349" i="7" s="1"/>
  <c r="J315" i="7"/>
  <c r="G315" i="7"/>
  <c r="J314" i="7"/>
  <c r="I314" i="7"/>
  <c r="H314" i="7"/>
  <c r="E314" i="7"/>
  <c r="J310" i="7"/>
  <c r="G310" i="7"/>
  <c r="J308" i="7"/>
  <c r="G308" i="7"/>
  <c r="J306" i="7"/>
  <c r="G306" i="7"/>
  <c r="J304" i="7"/>
  <c r="G304" i="7"/>
  <c r="J302" i="7"/>
  <c r="G302" i="7"/>
  <c r="J300" i="7"/>
  <c r="G300" i="7"/>
  <c r="J298" i="7"/>
  <c r="G298" i="7"/>
  <c r="J296" i="7"/>
  <c r="I312" i="7" s="1"/>
  <c r="G296" i="7"/>
  <c r="F312" i="7" s="1"/>
  <c r="H295" i="7"/>
  <c r="E295" i="7"/>
  <c r="J291" i="7"/>
  <c r="G291" i="7"/>
  <c r="J289" i="7"/>
  <c r="G289" i="7"/>
  <c r="J287" i="7"/>
  <c r="G287" i="7"/>
  <c r="J285" i="7"/>
  <c r="G285" i="7"/>
  <c r="J283" i="7"/>
  <c r="G283" i="7"/>
  <c r="J281" i="7"/>
  <c r="G281" i="7"/>
  <c r="J279" i="7"/>
  <c r="G279" i="7"/>
  <c r="J277" i="7"/>
  <c r="G277" i="7"/>
  <c r="J275" i="7"/>
  <c r="G275" i="7"/>
  <c r="J273" i="7"/>
  <c r="G273" i="7"/>
  <c r="J271" i="7"/>
  <c r="G271" i="7"/>
  <c r="J269" i="7"/>
  <c r="G269" i="7"/>
  <c r="J267" i="7"/>
  <c r="G267" i="7"/>
  <c r="J265" i="7"/>
  <c r="G265" i="7"/>
  <c r="J263" i="7"/>
  <c r="G263" i="7"/>
  <c r="J261" i="7"/>
  <c r="G261" i="7"/>
  <c r="J259" i="7"/>
  <c r="G259" i="7"/>
  <c r="J257" i="7"/>
  <c r="G257" i="7"/>
  <c r="J255" i="7"/>
  <c r="G255" i="7"/>
  <c r="J253" i="7"/>
  <c r="G253" i="7"/>
  <c r="J251" i="7"/>
  <c r="G251" i="7"/>
  <c r="J249" i="7"/>
  <c r="G249" i="7"/>
  <c r="J247" i="7"/>
  <c r="G247" i="7"/>
  <c r="J245" i="7"/>
  <c r="G245" i="7"/>
  <c r="J243" i="7"/>
  <c r="G243" i="7"/>
  <c r="J241" i="7"/>
  <c r="G241" i="7"/>
  <c r="J239" i="7"/>
  <c r="G239" i="7"/>
  <c r="J237" i="7"/>
  <c r="G237" i="7"/>
  <c r="J235" i="7"/>
  <c r="G235" i="7"/>
  <c r="J233" i="7"/>
  <c r="G233" i="7"/>
  <c r="J231" i="7"/>
  <c r="G231" i="7"/>
  <c r="J229" i="7"/>
  <c r="G229" i="7"/>
  <c r="J227" i="7"/>
  <c r="G227" i="7"/>
  <c r="J225" i="7"/>
  <c r="G225" i="7"/>
  <c r="J223" i="7"/>
  <c r="G223" i="7"/>
  <c r="J221" i="7"/>
  <c r="G221" i="7"/>
  <c r="J219" i="7"/>
  <c r="G219" i="7"/>
  <c r="J217" i="7"/>
  <c r="G217" i="7"/>
  <c r="J215" i="7"/>
  <c r="G215" i="7"/>
  <c r="J213" i="7"/>
  <c r="G213" i="7"/>
  <c r="J211" i="7"/>
  <c r="G211" i="7"/>
  <c r="J209" i="7"/>
  <c r="G209" i="7"/>
  <c r="J207" i="7"/>
  <c r="G207" i="7"/>
  <c r="J205" i="7"/>
  <c r="G205" i="7"/>
  <c r="J203" i="7"/>
  <c r="G203" i="7"/>
  <c r="J201" i="7"/>
  <c r="G201" i="7"/>
  <c r="J199" i="7"/>
  <c r="G199" i="7"/>
  <c r="J197" i="7"/>
  <c r="G197" i="7"/>
  <c r="J195" i="7"/>
  <c r="G195" i="7"/>
  <c r="J193" i="7"/>
  <c r="I293" i="7" s="1"/>
  <c r="G193" i="7"/>
  <c r="F293" i="7" s="1"/>
  <c r="H192" i="7"/>
  <c r="E192" i="7"/>
  <c r="J188" i="7"/>
  <c r="G188" i="7"/>
  <c r="J186" i="7"/>
  <c r="G186" i="7"/>
  <c r="J184" i="7"/>
  <c r="G184" i="7"/>
  <c r="J182" i="7"/>
  <c r="G182" i="7"/>
  <c r="J180" i="7"/>
  <c r="G180" i="7"/>
  <c r="J178" i="7"/>
  <c r="G178" i="7"/>
  <c r="J176" i="7"/>
  <c r="G176" i="7"/>
  <c r="J174" i="7"/>
  <c r="G174" i="7"/>
  <c r="J172" i="7"/>
  <c r="G172" i="7"/>
  <c r="J170" i="7"/>
  <c r="G170" i="7"/>
  <c r="J168" i="7"/>
  <c r="G168" i="7"/>
  <c r="J166" i="7"/>
  <c r="G166" i="7"/>
  <c r="J164" i="7"/>
  <c r="G164" i="7"/>
  <c r="J162" i="7"/>
  <c r="G162" i="7"/>
  <c r="J160" i="7"/>
  <c r="G160" i="7"/>
  <c r="J158" i="7"/>
  <c r="G158" i="7"/>
  <c r="J156" i="7"/>
  <c r="G156" i="7"/>
  <c r="J154" i="7"/>
  <c r="G154" i="7"/>
  <c r="J152" i="7"/>
  <c r="G152" i="7"/>
  <c r="J150" i="7"/>
  <c r="G150" i="7"/>
  <c r="J148" i="7"/>
  <c r="G148" i="7"/>
  <c r="J146" i="7"/>
  <c r="G146" i="7"/>
  <c r="J144" i="7"/>
  <c r="G144" i="7"/>
  <c r="J142" i="7"/>
  <c r="G142" i="7"/>
  <c r="J140" i="7"/>
  <c r="G140" i="7"/>
  <c r="J138" i="7"/>
  <c r="G138" i="7"/>
  <c r="J136" i="7"/>
  <c r="G136" i="7"/>
  <c r="J134" i="7"/>
  <c r="G134" i="7"/>
  <c r="J132" i="7"/>
  <c r="G132" i="7"/>
  <c r="J130" i="7"/>
  <c r="G130" i="7"/>
  <c r="J128" i="7"/>
  <c r="G128" i="7"/>
  <c r="J126" i="7"/>
  <c r="G126" i="7"/>
  <c r="J124" i="7"/>
  <c r="G124" i="7"/>
  <c r="J122" i="7"/>
  <c r="G122" i="7"/>
  <c r="J120" i="7"/>
  <c r="G120" i="7"/>
  <c r="J118" i="7"/>
  <c r="G118" i="7"/>
  <c r="J116" i="7"/>
  <c r="G116" i="7"/>
  <c r="J114" i="7"/>
  <c r="G114" i="7"/>
  <c r="J112" i="7"/>
  <c r="G112" i="7"/>
  <c r="J110" i="7"/>
  <c r="G110" i="7"/>
  <c r="J108" i="7"/>
  <c r="G108" i="7"/>
  <c r="J106" i="7"/>
  <c r="G106" i="7"/>
  <c r="J104" i="7"/>
  <c r="G104" i="7"/>
  <c r="J102" i="7"/>
  <c r="G102" i="7"/>
  <c r="J100" i="7"/>
  <c r="G100" i="7"/>
  <c r="J98" i="7"/>
  <c r="G98" i="7"/>
  <c r="J96" i="7"/>
  <c r="G96" i="7"/>
  <c r="J94" i="7"/>
  <c r="G94" i="7"/>
  <c r="J92" i="7"/>
  <c r="G92" i="7"/>
  <c r="J90" i="7"/>
  <c r="G90" i="7"/>
  <c r="J88" i="7"/>
  <c r="G88" i="7"/>
  <c r="J86" i="7"/>
  <c r="G86" i="7"/>
  <c r="J84" i="7"/>
  <c r="G84" i="7"/>
  <c r="J82" i="7"/>
  <c r="G82" i="7"/>
  <c r="J80" i="7"/>
  <c r="G80" i="7"/>
  <c r="J78" i="7"/>
  <c r="G78" i="7"/>
  <c r="J76" i="7"/>
  <c r="G76" i="7"/>
  <c r="J74" i="7"/>
  <c r="G74" i="7"/>
  <c r="J72" i="7"/>
  <c r="G72" i="7"/>
  <c r="J70" i="7"/>
  <c r="G70" i="7"/>
  <c r="J68" i="7"/>
  <c r="G68" i="7"/>
  <c r="J66" i="7"/>
  <c r="G66" i="7"/>
  <c r="J64" i="7"/>
  <c r="G64" i="7"/>
  <c r="J62" i="7"/>
  <c r="I190" i="7" s="1"/>
  <c r="G62" i="7"/>
  <c r="F190" i="7" s="1"/>
  <c r="H61" i="7"/>
  <c r="E61" i="7"/>
  <c r="J57" i="7"/>
  <c r="G57" i="7"/>
  <c r="J55" i="7"/>
  <c r="G55" i="7"/>
  <c r="J53" i="7"/>
  <c r="G53" i="7"/>
  <c r="J51" i="7"/>
  <c r="G51" i="7"/>
  <c r="J49" i="7"/>
  <c r="G49" i="7"/>
  <c r="J47" i="7"/>
  <c r="G47" i="7"/>
  <c r="J45" i="7"/>
  <c r="G45" i="7"/>
  <c r="J43" i="7"/>
  <c r="G43" i="7"/>
  <c r="J41" i="7"/>
  <c r="G41" i="7"/>
  <c r="J39" i="7"/>
  <c r="G39" i="7"/>
  <c r="J37" i="7"/>
  <c r="G37" i="7"/>
  <c r="J35" i="7"/>
  <c r="G35" i="7"/>
  <c r="J33" i="7"/>
  <c r="G33" i="7"/>
  <c r="J31" i="7"/>
  <c r="G31" i="7"/>
  <c r="J29" i="7"/>
  <c r="G29" i="7"/>
  <c r="J27" i="7"/>
  <c r="G27" i="7"/>
  <c r="J25" i="7"/>
  <c r="G25" i="7"/>
  <c r="J23" i="7"/>
  <c r="G23" i="7"/>
  <c r="J21" i="7"/>
  <c r="G21" i="7"/>
  <c r="J19" i="7"/>
  <c r="G19" i="7"/>
  <c r="J17" i="7"/>
  <c r="G17" i="7"/>
  <c r="J15" i="7"/>
  <c r="G15" i="7"/>
  <c r="J13" i="7"/>
  <c r="G13" i="7"/>
  <c r="J11" i="7"/>
  <c r="G11" i="7"/>
  <c r="J9" i="7"/>
  <c r="G9" i="7"/>
  <c r="J7" i="7"/>
  <c r="G7" i="7"/>
  <c r="J5" i="7"/>
  <c r="G5" i="7"/>
  <c r="F59" i="7" s="1"/>
  <c r="H4" i="7"/>
  <c r="E4" i="7"/>
  <c r="I59" i="7" l="1"/>
  <c r="J59" i="7" s="1"/>
  <c r="J4" i="7" s="1"/>
  <c r="G349" i="7"/>
  <c r="G314" i="7" s="1"/>
  <c r="F314" i="7"/>
  <c r="F4" i="7"/>
  <c r="G59" i="7"/>
  <c r="G4" i="7" s="1"/>
  <c r="F61" i="7"/>
  <c r="G190" i="7"/>
  <c r="G61" i="7" s="1"/>
  <c r="F295" i="7"/>
  <c r="G312" i="7"/>
  <c r="G295" i="7" s="1"/>
  <c r="I351" i="7"/>
  <c r="J360" i="7"/>
  <c r="J351" i="7" s="1"/>
  <c r="J190" i="7"/>
  <c r="J61" i="7" s="1"/>
  <c r="I61" i="7"/>
  <c r="J312" i="7"/>
  <c r="J295" i="7" s="1"/>
  <c r="I295" i="7"/>
  <c r="F351" i="7"/>
  <c r="G360" i="7"/>
  <c r="G351" i="7" s="1"/>
  <c r="G293" i="7"/>
  <c r="G192" i="7" s="1"/>
  <c r="F192" i="7"/>
  <c r="J293" i="7"/>
  <c r="J192" i="7" s="1"/>
  <c r="I192" i="7"/>
  <c r="F362" i="7"/>
  <c r="G503" i="7"/>
  <c r="G362" i="7" s="1"/>
  <c r="J503" i="7"/>
  <c r="J362" i="7" s="1"/>
  <c r="I362" i="7"/>
  <c r="I4" i="7" l="1"/>
  <c r="I505" i="7"/>
  <c r="J505" i="7" s="1"/>
  <c r="J507" i="7" s="1"/>
  <c r="F505" i="7"/>
  <c r="G505" i="7" s="1"/>
  <c r="G507" i="7" s="1"/>
  <c r="G508" i="7" l="1"/>
  <c r="G509" i="7" s="1"/>
  <c r="J508" i="7"/>
  <c r="J509" i="7" s="1"/>
  <c r="J510" i="7" l="1"/>
  <c r="J511" i="7" s="1"/>
  <c r="G510" i="7"/>
  <c r="G511" i="7" s="1"/>
  <c r="E8" i="2" l="1"/>
  <c r="E9" i="2" s="1"/>
  <c r="D6" i="6"/>
  <c r="D5" i="6"/>
  <c r="D8" i="6" l="1"/>
  <c r="D10" i="6" s="1"/>
  <c r="E6" i="3" l="1"/>
  <c r="E7" i="3" s="1"/>
  <c r="D6" i="3"/>
  <c r="D7" i="3" s="1"/>
  <c r="D8" i="2"/>
  <c r="D9" i="2"/>
</calcChain>
</file>

<file path=xl/sharedStrings.xml><?xml version="1.0" encoding="utf-8"?>
<sst xmlns="http://schemas.openxmlformats.org/spreadsheetml/2006/main" count="1274" uniqueCount="775">
  <si>
    <t>PRECIO FIJO LICITACIÓN ANUAL</t>
  </si>
  <si>
    <t>OFERTA ANUAL (SIN IVA) PF</t>
  </si>
  <si>
    <t>LOTE 1</t>
  </si>
  <si>
    <t>OFERTA  ANUAL (SIN IVA) PMV</t>
  </si>
  <si>
    <t>Mantenimiento Preventivo en todas las estaciones que componen el lote, consiste en realización de una revisión anual acorde a la programación descrita en el Anejo 4 del PCT de los elementos siguientes: Tiras fotoluminiscente, Tiras antideslizantes, Sistemas de Apertura Fácil y su señalética y etiquetas braille de escaleras fijas, incluida la redacción y entrega a Metro de Madrid de la documentación pertinente (informe de estado, memoria fotografica..etc)</t>
  </si>
  <si>
    <t>L1 Y L12</t>
  </si>
  <si>
    <t>TOTAL OFERTA IVA INCLUIDO</t>
  </si>
  <si>
    <t>IMPORTE IVA</t>
  </si>
  <si>
    <t>TOTA OFERTA SIN IVA</t>
  </si>
  <si>
    <t>GASTOS GENERALES Y BENEFICIO INDUSTRIAL</t>
  </si>
  <si>
    <t>TOTAL PRESUP. EJECUCIÓN MATERIAL</t>
  </si>
  <si>
    <t>Total Accesibilidad</t>
  </si>
  <si>
    <t>Total EGG</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</si>
  <si>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</si>
  <si>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TIRA FOTOLUMINISCENTE PARA BORDE DE ANDÉN (NOCTURNO)</t>
  </si>
  <si>
    <t>u</t>
  </si>
  <si>
    <t>Partida</t>
  </si>
  <si>
    <t>EGG0640</t>
  </si>
  <si>
    <t>Suministro e instalación de tira fotoluminiscente para borde de andén, incluso retirada de la existente,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instalación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</si>
  <si>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TIRA FOTOLUMINISCENTE PARA BORDE DE ANDÉN (DIURNO)</t>
  </si>
  <si>
    <t>EGG0630</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</si>
  <si>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</si>
  <si>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ZONA DE REFUGIO EN SOLADO (NOCTURNO)</t>
  </si>
  <si>
    <t>m2</t>
  </si>
  <si>
    <t>EGG0625</t>
  </si>
  <si>
    <t>Suministro e instalación de señalizacion de zona de refugio sobre solado, aplicacion de pintura antideslizante al clorocaucho, de efecto plastificante y secado rápido. Formulado a base de plastificantes insaponificables, con gran resistencia  a ácidos y álcalis. Uso para interior y exterior. Limpieza y dilución con Disolvente rápido (D-17). Aplicada con dos manos a brocha, pistola o rodillo de esmaltar, de fondo azul (Pantone 293), con SIA en color blanco i/limpieza de superficies y neutralización, plastecido de grietas y mano de imprimacion, segun ficha tecnica. Producto certificado según EN 1504-2 con marcado CE y Ddp (Declaración de prestaciones) según Reglamento (UE) 305/2011.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</si>
  <si>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ZONA DE REFUGIO EN SOLADO (DIURNO)</t>
  </si>
  <si>
    <t>EGG0624</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</si>
  <si>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</si>
  <si>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VINILO ROJO PARA OBSTACULOS DIURNO)</t>
  </si>
  <si>
    <t>m</t>
  </si>
  <si>
    <t>EGG0620</t>
  </si>
  <si>
    <t>Suministro e instalación de vinilo para señalización de obstáculos, incluso retirada del anterior si lo hubiese,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</si>
  <si>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VINILO ROJO PARA OBSTACULOS (NOCTURNO)</t>
  </si>
  <si>
    <t>EGG0610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</si>
  <si>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</si>
  <si>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ZONA DE SEGURIDAD (NOCTURNO)</t>
  </si>
  <si>
    <t>EGG0600</t>
  </si>
  <si>
    <t>Suministro e instalación de cartel para zona de seguridad de dimensiones 400x400mm y 5mm de espesor, incluso retirada del anterior si lo hubiese, realizado en resinas fenólicas de fondo azul (Pantone 293), con SIA estampado en color blanco. Colocado en banderola a doble cara, en marco de aluminio anodizado de 400mm de longitud y 19,5mm de ancho,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</si>
  <si>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ZONA DE SEGURIDAD (DIURNO)</t>
  </si>
  <si>
    <t>EGG0590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</si>
  <si>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</si>
  <si>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RES. FENÓLICA APOYO ISQUIÁTICO (NOCTURNO)</t>
  </si>
  <si>
    <t>EGG0580</t>
  </si>
  <si>
    <t>Suministro e instalación de cartel para señalización de apoyo isquiático, de dimensiones 400x400mm y 5mm de espesor, incluso retirada del anterior si lo hubiese, realizado en resinas fenólicas de fondo azul (Pantone 293), con logo estampado en color blanco. Colocado sobre paramento vertical indicando la ubicación del apoyo. La instalación se realizará mediante un marco fabricado en aluminio anodizado, según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</si>
  <si>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RES. FENOLICA APOYO ISQUIÁTICO (DIURNO)</t>
  </si>
  <si>
    <t>EGG0570</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</si>
  <si>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</si>
  <si>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LAZO DE INDUCCION EN VINILO (NOCTURNO)</t>
  </si>
  <si>
    <t>EGG0565</t>
  </si>
  <si>
    <t>Suministro e instalación de vinilo para lazo de induccion o bucle magnetico de interfonos, incluso retirada del anterior si lo hubiese, realizado a 1 cara sobre base de PVC blanco transparente para impresión digital,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</si>
  <si>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LAZO DE INDUCCION EN VINILO (DIURNO)</t>
  </si>
  <si>
    <t>EGG0564</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</si>
  <si>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</si>
  <si>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VINILO (NOCTURNO)</t>
  </si>
  <si>
    <t>EGG0560</t>
  </si>
  <si>
    <t>Suministro e instalación de vinilo para pulsador accesible, incluso retirada del anterior si lo hubiese, realizado a 1 cara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</si>
  <si>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VINILO (DIURNO)</t>
  </si>
  <si>
    <t>EGG0550</t>
  </si>
  <si>
    <t>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</si>
  <si>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PULSADOR ACCESIBLE EN PVC ESPUMADO (NOCTURNO)</t>
  </si>
  <si>
    <t>EGG0540</t>
  </si>
  <si>
    <t xml:space="preserve">
Suministro e instalación de señalización para pulsador accesible, incluso retirada del anterior si lo hubiese, empleada para instalación sobre paramento irregular. Realizada sobre base de PVC espumado con impresión digital del texto y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</si>
  <si>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PULSADOR ACCESIBLE EN PVC ESPUMADO (DIURNO)</t>
  </si>
  <si>
    <t>EGG0530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</si>
  <si>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</si>
  <si>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PULSAR PARA ABRIR  (NOCTURNO)</t>
  </si>
  <si>
    <t>EGG0520</t>
  </si>
  <si>
    <t>Suministro e instalación de vinilo con texto: "pulsar para abrir",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</si>
  <si>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PULSAR PARA ABRIR  (DIURNO)</t>
  </si>
  <si>
    <t>EGG0510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</si>
  <si>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</si>
  <si>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INFERIOR TROQUELADO  (NOCTURNO)</t>
  </si>
  <si>
    <t>EGG0500</t>
  </si>
  <si>
    <t>Suministro e instalación de vinilo inferior microperforado y troquelado de "Uso Preferente" para puerta con sistema de apertura fácil, incluso retirada del anterior si lo hubiese, realizado a 1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</si>
  <si>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INFERIOR TROQUELADO  (DIURNO)</t>
  </si>
  <si>
    <t>EGG0490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</si>
  <si>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</si>
  <si>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PUERTA APERTURA FÁCIL (DIURNO)</t>
  </si>
  <si>
    <t>EGG0480</t>
  </si>
  <si>
    <t>Suministro e instalación de vinilo con texto: "puerta accesible",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</si>
  <si>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PUERTA AP. FACIL  (NOCTURNO)</t>
  </si>
  <si>
    <t>EGG0470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</si>
  <si>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</si>
  <si>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PUERTA ACCESIBLE. VINILO DE ENTRADA/SALIDA (NOCTURNO)</t>
  </si>
  <si>
    <t>EGG0460</t>
  </si>
  <si>
    <t>Suministro e instalación de vinilo con texto: "entrada/salida", para puerta con sistema de apertura fácil, incluso retirada del anterior si lo hubiese, realizado a 2 caras sobre base de PVC blanco transparente para impresión digital, con acabado azul (Pantone 293) para entrada y verde (Pantone 369) para salida, tratamiento de inviolabilidad y adhesivo permanente, súper permanente o removible.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</si>
  <si>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PUERTA ACCESIBLE. VINILO DE ENTRADA/SALIDA (DIURNO)</t>
  </si>
  <si>
    <t>EGG0450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</si>
  <si>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</si>
  <si>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SEGURIDAD (NOCTURNO)</t>
  </si>
  <si>
    <t>EGG0440</t>
  </si>
  <si>
    <t>Suministro e instalación de cartel para zona de seguridad de dimensiones 400x400mm, incluso retirada del anterior si lo hubiese, realizado mediante un composite compuesto por dos capas de aleación de aluminio y magnesio de 0,5 mm de espesor de fondo azul (Pantone 293), con SIA estampado en color blanco y núcleo de polietileno de baja densidad, de espesor total 3, 4 o 6 mm.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</si>
  <si>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SEGURIDAD (DIURNO)</t>
  </si>
  <si>
    <t>EGG0430</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</si>
  <si>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</si>
  <si>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ZONA DE REFUGIO (NOCTURNO)</t>
  </si>
  <si>
    <t>EGG0425</t>
  </si>
  <si>
    <t>Suministro e instalación de cartel para zona de seguridad de dimensiones 500x500mm, incluso retirada del anterior si lo hubiese, realizado mediante un composite compuesto por dos capas de aleación de aluminio y magnesio de 0,5 mm de espesor de fondo azul (Pantone 293), con SIA y texto estampado en color blanco y núcleo de polietileno de baja densidad, de espesor total 3, 4 o 6 mm. El composite es rígido, resistente a golpes, rotura y presión. Se aplicará un recubrimiento mate de protección antigraffiti, antirallado y resistente a la luz solar. Colocado en en marco de aluminio anodizado de 500mm de longitud y 19,5mm de ancho,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</si>
  <si>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ZONA DE REFUGIO (DIURNO)</t>
  </si>
  <si>
    <t>EGG0424</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</si>
  <si>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</si>
  <si>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PANEL APOYO ISQUIÁTICO (NOCTURNO)</t>
  </si>
  <si>
    <t>EGG0420</t>
  </si>
  <si>
    <t>Suministro e instalación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El composite es rígido, resistente a golpes, rotura y presión. Se aplicará un recubrimiento mate de protección antigraffiti, antirallado y resistente a la luz solar. La instalación se realizará mediante un marco fabricado en aluminio anodizado, acorde a lo descrito en Pliegos.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</si>
  <si>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PANEL APOYO ISQUIÁTICO (DIURNO)</t>
  </si>
  <si>
    <t>EGG0410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</si>
  <si>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</si>
  <si>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SEÑALIZACIÓN DE INTERFONO (NOCTURNO)</t>
  </si>
  <si>
    <t>EGG0400</t>
  </si>
  <si>
    <t>Suministro e instalación de señalización de interfono, incluso retirada del anterior si lo hubiese, realizada en placa rígida de pvc para impresión digital, o mediante placa de aluminio con vinilo adhesivado, incluye tratamiento de inviolabilidad y adhesivo permanente, súper permanente o removible en la parte trasera de la placa.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</si>
  <si>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SEÑALIZACIÓN DE INTERFONO (DIURNO)</t>
  </si>
  <si>
    <t>EGG0390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</si>
  <si>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</si>
  <si>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ETIQUETA BRAILLE (NOCTURNO)</t>
  </si>
  <si>
    <t>EGG0380</t>
  </si>
  <si>
    <t>Suministro e instalación de etiqueta braille, de dimensiones según planos y longitud mínima de 120 mm, incluso retirada de la existente si la hubiese y limpieza en profundidad de la zona.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</si>
  <si>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ETIQUETA BRAILLE (DIURNO)</t>
  </si>
  <si>
    <t>EGG0370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</si>
  <si>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</si>
  <si>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MÁS DE 370mm DE ALTURA (NOCTURNO)</t>
  </si>
  <si>
    <t>EGG0360</t>
  </si>
  <si>
    <t>Suministro e instalación de cartel interior para ascensor de más de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</si>
  <si>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MÁS DE 370mm DE ALTURA (DIURNO)</t>
  </si>
  <si>
    <t>EGG0350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</si>
  <si>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</si>
  <si>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370mm DE ALTURA (NOCTURNO)</t>
  </si>
  <si>
    <t>EGG0340</t>
  </si>
  <si>
    <t>Suministro e instalación de cartel interior para ascensor de hasta 370mm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</si>
  <si>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370mm DE ALTURA (DIURNO)</t>
  </si>
  <si>
    <t>EGG0330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</si>
  <si>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</si>
  <si>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INTERIOR PARA ASCENSOR DE HASTA 190mm DE ALTURA (NOCTURNO)</t>
  </si>
  <si>
    <t>EGG0320</t>
  </si>
  <si>
    <t>Suministro e instalación de cartel interior para ascensor de hasta 190mm de altura y 250mm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</si>
  <si>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INTERIOR PARA ASCENSOR DE HASTA 190mm DE ALTURA (DIURNO)</t>
  </si>
  <si>
    <t>EGG0310</t>
  </si>
  <si>
    <t>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</si>
  <si>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MÁS DE 500mm DE ALTURA (NOCTURNO)</t>
  </si>
  <si>
    <t>EGG0300</t>
  </si>
  <si>
    <t xml:space="preserve">
Suministro e instalación de cartel exterior para ascensor de más de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</si>
  <si>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MÁS DE 500mm DE ALTURA (DIURNO)</t>
  </si>
  <si>
    <t>EGG0290</t>
  </si>
  <si>
    <t>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</si>
  <si>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500mm DE ALTURA (NOCTURNO)</t>
  </si>
  <si>
    <t>EGG0280</t>
  </si>
  <si>
    <t xml:space="preserve">
Suministro e instalación de cartel exterior para ascensor de hasta 500mm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</si>
  <si>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500mm DE ALTURA (DIURNO)</t>
  </si>
  <si>
    <t>EGG0270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</si>
  <si>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</si>
  <si>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CARTEL EXTERIOR PARA ASCENSOR DE HASTA 250mm DE ALTURA (NOCTURNO)</t>
  </si>
  <si>
    <t>EGG0260</t>
  </si>
  <si>
    <t>Suministro e instalación de cartel exterior para ascensor de hasta 250mm de altura y 340mm de ancho, incluso retirada del anterior si lo hubiese,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instalación se realizará mediante un marco fabricado en aluminio anodizado. Incluye braille y altorelieve según Pliegos, incluso certificado por entidad homologada.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</si>
  <si>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CARTEL EXTERIOR PARA ASCENSOR DE HASTA 250mm DE ALTURA (DIURNO)</t>
  </si>
  <si>
    <t>EGG0250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</si>
  <si>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</si>
  <si>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SEÑALIZACIÓN DE RES. FENOLICA ZONA DE SEGURIDAD (DIURNO)</t>
  </si>
  <si>
    <t>EGG0240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</si>
  <si>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</si>
  <si>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VINILO SEÑALIZACIÓN PUERTA ACCESIBLE (NOCTURNO)</t>
  </si>
  <si>
    <t>EGG0230</t>
  </si>
  <si>
    <t>Reparación de vinilo de señalización de puerta accesible, cualquier vinilo incluido en la puerta incluso el del pulsador, realizado a 2 caras sobre base de PVC blanco transparente para impresión digital, con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</si>
  <si>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VINILO SEÑALIZACIÓN PUERTA ACCESIBLE (DIURNO)</t>
  </si>
  <si>
    <t>EGG0220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</si>
  <si>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</si>
  <si>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FOTOLUMINISCENTE PARA BORDE DE ANDÉN (NOCTURNO)</t>
  </si>
  <si>
    <t>EGG0210</t>
  </si>
  <si>
    <t>Reparación de tira fotoluminiscente para borde de andén, realizada en soporte de acero inoxidable AISI 316 de 1mm de espesor, 59mm de ancho 1,2m de longitud, con acabado fotoluminiscente de propiedades lumínicas de categoría A, conforme UNE 23035-4:2003. El conjunto soporte/fotoluminiscencia estará completamente encapsulado, con un espesor final máximo de 1,5mm, índice de resbaladicidad clase 2, acorde a CTE SUA1 y no combustible conforme UNE-EN 53127:2002. La reparación será llevada a cabo, previo a limpieza en profundidad de la zona de actuación, mediante la aplicación de adhesivo de gran rapidez de secado incluso en actuaciones bajo el agua, aplicable sobre diferentes materiales tales como cerámica, plásticos, metales.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</si>
  <si>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FOTOLUMINISCENTE PARA BORDE DE ANDÉN (DIURNO)</t>
  </si>
  <si>
    <t>EGG0200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</si>
  <si>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</si>
  <si>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VINILO ROJO PARA PILARES EXENTOS (NOCTURNO)</t>
  </si>
  <si>
    <t>EGG0190</t>
  </si>
  <si>
    <t>Reparación de vinilo para señalización de pilares exentos, realizado a 1 cara sobre base de PVC blanco transparente para impresión digital, con acabado rojo (Pantone DE 99-1-C),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</si>
  <si>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VINILO ROJO PARA PILARES EXENTOS (DIURNO)</t>
  </si>
  <si>
    <t>EGG0180</t>
  </si>
  <si>
    <t>Reparación de cartel para zona de seguridad de dimensiones 400x400mm y 5mm de espesor, realizado en resinas fenólicas de fondo azul (Pantone 293), con SIA estampado en color blanco, incluso reparación de anclajes y/o fijaciones.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</si>
  <si>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ZONA DE SEGURIDAD (NOCTURNO)</t>
  </si>
  <si>
    <t>EGG0170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</si>
  <si>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</si>
  <si>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RES. FENOLICA APOYO ISQUIÁTICO (NOCTURNO)</t>
  </si>
  <si>
    <t>EGG0160</t>
  </si>
  <si>
    <t>Reparación de cartel para señalización de apoyo isquiático, de dimensiones 400x400mm y 5mm de espesor, realizado en resinas fenólicas de fondo azul (Pantone 293), con logo estampado en color blanco, incluso reparación de anclajes y/o fijaciones. Colocado sobre paramento vertical indicando la ubicación del apoyo. Instalado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</si>
  <si>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RES. FENOLICA APOYO ISQUIÁTICO (DIURNO)</t>
  </si>
  <si>
    <t>EGG0150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</si>
  <si>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</si>
  <si>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PULSADOR ACCESIBLE EN PVC ESPUMADO (NOCTURNO)</t>
  </si>
  <si>
    <t>EGG0140</t>
  </si>
  <si>
    <t>Reparación de señalización para pulsador accesible, empleada para instalación sobre paramento irregular. Realizada sobre base de PVC espumado con impresión digital del texto y acabado azul (Pantone 293) para entrada y verde (Pantone 369) para salida, tratamiento de inviolabilidad y adhesivo permanente, súper permanente o removible.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</si>
  <si>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PULSADOR ACCESIBLE EN PVC ESPUMADO (DIURNO)</t>
  </si>
  <si>
    <t>EGG0130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</si>
  <si>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</si>
  <si>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ZONA DE SEGURIDAD (NOCTURNO)</t>
  </si>
  <si>
    <t>EGG0120</t>
  </si>
  <si>
    <t>Reparación de cartel para zona de seguridad de dimensiones 400x400mm, realizado mediante un composite compuesto por dos capas de aleación de aluminio y magnesio de 0,5 mm de espesor de fondo azul (Pantone 293), con SIA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Colocado en banderola a doble cara, en marco de aluminio anodizado de 400mm de longitud y 19,5mm de ancho,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</si>
  <si>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PANEL ZONA DE SEGURIDAD (DIURNO)</t>
  </si>
  <si>
    <t>EGG0110</t>
  </si>
  <si>
    <t>Reparación de cartel para apoyo isquiático de dimensiones 400x400mm, incluso retirada del anterior si lo hubiese, realizado mediante un composite compuesto por dos capas de aleación de aluminio y magnesio de 0,5 mm de espesor de fondo azul (Pantone 293), con logo estampado en color blanco y núcleo de polietileno de baja densidad, de espesor total 3, 4 o 6 mm, incluso reparación de anclajes y/o fijaciones. El composite es rígido, resistente a golpes, rotura y presión. Se aplicará un recubrimiento mate de protección antigraffiti, antirallado y resistente a la luz solar. La instalación se realizará mediante un marco fabricado en aluminio anodizado, acorde a lo descrito en Pliegos.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</si>
  <si>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PANEL APOYO ISQUIÁTICO (NOCTURNO)</t>
  </si>
  <si>
    <t>EGG0100</t>
  </si>
  <si>
    <t>REPARACIÓN DE SEÑALIZACIÓN PANEL APOYO ISQUIÁTICO (DIURNO)</t>
  </si>
  <si>
    <t>EGG0090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</si>
  <si>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</si>
  <si>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SEÑALIZACIÓN DE INTERFONO (NOCTURNO)</t>
  </si>
  <si>
    <t>EGG0080</t>
  </si>
  <si>
    <t>Reparación de señalización de interfono, realizada en placa rígida de poliestireno para impresión digital, con tratamiento de inviolabilidad y adhesivo permanente, súper permanente o removible en la parte trasera de la placa.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</si>
  <si>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SEÑALIZACIÓN DE INTERFONO (DIURNO)</t>
  </si>
  <si>
    <t>EGG0070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</si>
  <si>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</si>
  <si>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ETIQUETA BRAILLE (NOCTURNO)</t>
  </si>
  <si>
    <t>EGG0060</t>
  </si>
  <si>
    <t>Reparación de etiqueta braille, de dimensiones acorde a planos y longitud mínima de 120 mm. Realizada en aluminio anodizado de 0,5 mm de espesor, con barniz de protección en su cara vista y material adhesivo en su cara no vista, con aristas redondeadas y orificios para fijación mecánica mediante remaches. El elemento se adaptará a la geometría del pasamanos, pudiendo este ser plano o curvo de un Ø = 43 mm. Los textos braille serán ejecutados mediante embutición inversa, ejecutados acorde a UNE 17.0002 y certificados por entidad acreditada, los códigos de ubicación serán ejecutados mediante serigrafía sobre la etiqueta. AAFF según instrucciones de la 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</si>
  <si>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ETIQUETA BRAILLE (DIURNO)</t>
  </si>
  <si>
    <t>EGG0050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</si>
  <si>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</si>
  <si>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INTERIOR PARA ASCENSOR (NOCTURNO)</t>
  </si>
  <si>
    <t>EGG0040</t>
  </si>
  <si>
    <t>Reparación de cartel interior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</si>
  <si>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INTERIOR PARA ASCENSOR (DIURNO)</t>
  </si>
  <si>
    <t>EGG0030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</si>
  <si>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</si>
  <si>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CARTEL EXTERIOR PARA ASCENSOR (NOCTURNO)</t>
  </si>
  <si>
    <t>EGG0020</t>
  </si>
  <si>
    <t>Reparación de cartel exterior para ascensor de cualquier medida, realizado mediante un composite compuesto por dos capas de aleación de aluminio y magnesio de 0,5 mm de espesor y núcleo de polietileno de baja densidad, de espesor total 3, 4 o 6 mm. El composite es rígido, resistente a golpes, rotura y presión. Rotulación acorde a UNE 170002:2009 certificada por organismo competente. Se aplicará un recubrimiento mate de protección antigraffiti, antirallado y resistente a la luz solar. La reparación se realizará incluyendo anclajes y/o fijaciones y desperfectos en marco aluminio anodizado.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</si>
  <si>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CARTEL EXTERIOR PARA ASCENSOR (DIURNO)</t>
  </si>
  <si>
    <t>EGG0010</t>
  </si>
  <si>
    <t>SEÑALIZACIÓN</t>
  </si>
  <si>
    <t/>
  </si>
  <si>
    <t>Capítulo</t>
  </si>
  <si>
    <t>EGG</t>
  </si>
  <si>
    <t>Total EGF</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</si>
  <si>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</si>
  <si>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DE CHAPA ESTRIADA 2,5 MM (NOCTURNO)</t>
  </si>
  <si>
    <t>EGF0040</t>
  </si>
  <si>
    <t>Suministro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</si>
  <si>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DE CHAPA ESTRIADA 2,5 MM (DIURNO)</t>
  </si>
  <si>
    <t>EGF0030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</si>
  <si>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</si>
  <si>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COLOCACIÓN Y RETIRADA DE CHAPA ESTRIADA (NOCTURNO)</t>
  </si>
  <si>
    <t>EGF0020</t>
  </si>
  <si>
    <t>Colocación y posterior retirada de chapa estriada de 0,50 x 1,30 x 0,0025 m con angulares metálicos en L de 20 x 20 mm soldados en cara inferior, para protección frente a terceros de la zona de trabajo.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</si>
  <si>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COLOCACIÓN Y RETIRADA DE CHAPA ESTRIADA (DIURNO)</t>
  </si>
  <si>
    <t>EGF0010</t>
  </si>
  <si>
    <t>MEDIOS AUXILIARES</t>
  </si>
  <si>
    <t>EGF</t>
  </si>
  <si>
    <t>Total EGE</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</si>
  <si>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</si>
  <si>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TIRA ANTIDESLIZANTE PARA PELDAÑO (NOCTURNO)</t>
  </si>
  <si>
    <t>EGE0140</t>
  </si>
  <si>
    <t>Reparación (levantado, limpieza y pegado) de tira antideslizante de 25mm o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</si>
  <si>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TIRA ANTIDESLIZANTE PARA PELDAÑO (DIURNO)</t>
  </si>
  <si>
    <t>EGE0130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</si>
  <si>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</si>
  <si>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SUPLEMENTO DE BORDE DE ANDÉN (NOCTURNO)</t>
  </si>
  <si>
    <t>EGE0120</t>
  </si>
  <si>
    <t>Reparación de suplemento para borde de andén de forma piramidal (a tres aguas) de cualquier medida, compuesto por un pavimento polimérico flexible de poliuretano teflonado con nanopartículas de sílice en superficie, altamente resistente a la abrasión, con extrema resistencia al desgarro y al impacto. La reparación será llevada a cabo previa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</si>
  <si>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SUPLEMENTO DE BORDE DE ANDÉN (DIURNO)</t>
  </si>
  <si>
    <t>EGE0110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</si>
  <si>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</si>
  <si>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38mm (NOCTURNO)</t>
  </si>
  <si>
    <t>EGE0100</t>
  </si>
  <si>
    <t>Suministro e instalación de tira antideslizante negra de 38mm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</si>
  <si>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38mm (DIURNO)</t>
  </si>
  <si>
    <t>EGE0090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</si>
  <si>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</si>
  <si>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TIRA ANTIDESLIZANTE PARA PELDAÑO DE 25mm (NOCTURNO)</t>
  </si>
  <si>
    <t>EGE0080</t>
  </si>
  <si>
    <t>Suministro e instalación de tira antideslizante amarilla de 25mm de ancho y 3mm de alto, con base rígida formada por composite de fibra de vidrio o poliéster y partículas abrasivas en su acabado superior, tipo carburo de silicio, polvo de vidrio o esmeril, todo ello procesado al horno a alta temperatura formando un cuerpo único. El material tendrá propiedades antideslizantes acorde a Norma UNE 41.901-2017 Clase 3. La fijación de la tira se realizará mediante la aplicación de adhesivo mono componente de secado rápido, adherencia inmediata incluso en ambientes muy húmedos.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</si>
  <si>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TIRA ANTIDESLIZANTE PARA PELDAÑO DE 25mm (DIURNO)</t>
  </si>
  <si>
    <t>EGE0070</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</si>
  <si>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</si>
  <si>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ANTIDESLIZANTE "IN SITU" PARA PELDAÑO (NOCTURNO)</t>
  </si>
  <si>
    <t>EGE0067</t>
  </si>
  <si>
    <t>Aplicación de carborundum "in situ" sobre peldaños de escalera de cualquier material petreo, realizado mediante la aplicación en capas directas sobre el peldaño de resinas especiales y carborundum de grano fino, espesor de 1 mm y ancho de 25 a 38 mm aproximadamente, incluyendo preparación y limpieza de superficie, incluso replanteo y marcaje.
Incluidos medios auxiliares, mecánicos, manuales y de protección, medio de transporte, limpieza y retirada del material sobrante, carga y transporte a vertedero autorizado o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</si>
  <si>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ANTIDESLIZANTE "IN SITU" PARA PELDAÑO (DIURNO)</t>
  </si>
  <si>
    <t>EGE0065</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</si>
  <si>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</si>
  <si>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70mm DE ALTURA (NOCTURNO)</t>
  </si>
  <si>
    <t>EGE0060</t>
  </si>
  <si>
    <t>Suministro e instalación de suplemento para borde de andén de forma piramidal (a tres aguas); de 70mm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</si>
  <si>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70mm DE ALTURA (DIURNO)</t>
  </si>
  <si>
    <t>EGE0050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</si>
  <si>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</si>
  <si>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50mm DE ALTURA (NOCTURNO)</t>
  </si>
  <si>
    <t>EGE0040</t>
  </si>
  <si>
    <t>Suministro e instalación de suplemento para borde de andén de forma piramidal (a tres aguas); de 50mm de alto, 800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</si>
  <si>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50mm DE ALTURA (DIURNO)</t>
  </si>
  <si>
    <t>EGE0030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</si>
  <si>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</si>
  <si>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SUPLEMENTO PARA BORDE DE ANDÉN DE 30mm DE ALTURA (NOCTURNO)</t>
  </si>
  <si>
    <t>EGE0020</t>
  </si>
  <si>
    <t>Suministro e instalación de suplemento para borde de andén de forma piramidal (a tres aguas); de 30mm de alto, 400 mm de ancho y 4.000 mm de largo, compuesto por un pavimento polimérico flexible de poliuretano teflonado con nanopartículas de sílice en superficie, altamente resistente a la abrasión, con extrema resistencia al desgarro y al impacto. La instalación será llevada a cabo previo a la retirada del elemento original si lo hubiese, limpieza en profundidad de la zona de actuación y aplicación de adhesivo de gran rapidez de secado, incluso en actuaciones bajo el agua, aplicable sobre diferentes materiales tales como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</si>
  <si>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SUPLEMENTO PARA BORDE DE ANDÉN DE 30mm DE ALTURA (DIURNO)</t>
  </si>
  <si>
    <t>EGE0010</t>
  </si>
  <si>
    <t>Suministro,instalación y montaje de bucle magnético, con concobertura acorde a la normativa UNE-EN601184:2016 en espacio de superficie frente al interfono de público, con dimensiones mínimas de 1,5m. de largo x 1,5m. de fondo, tanto a 1,2m. como a 1,7m. de altura. Se incluye adecuación del interfono de público para la integración del bucle inductivo así como la obra civil necesaria para la integración de la espiral en el pavimento existente para eliminar el impacto visual y mantener la estética existente, y el conexionado de todos los elementos, incluso montaje y desmontaje del interfono si fuera necesario.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</si>
  <si>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INTEGRACION DE BUCLE MAGNETICO EN INTERFONO DE PUBLICO VIA IP</t>
  </si>
  <si>
    <t>ud</t>
  </si>
  <si>
    <t>EGE0005</t>
  </si>
  <si>
    <t>MEDIDAS TECNOLÓGICAS DE AYUDA AL VIAJERO</t>
  </si>
  <si>
    <t>EGE</t>
  </si>
  <si>
    <t>Total EGD</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</si>
  <si>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</si>
  <si>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INTERRUPTOR AUTOMÁTICO Y DIFERENCIAL DE 16A (NOCTURNO)</t>
  </si>
  <si>
    <t>EGD0060</t>
  </si>
  <si>
    <t>Suministro e instalación de interruptor automático magnetotérmico, de 2 módulos, bipolar (2P), con 6 kA de poder de corte, de 16A de intensidad nominal, curva C, así como interruptor diferencial de 16A de intensidad nominal y 30mA de sensibilidad. Según UNE-EN 60898-1.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</si>
  <si>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INTERRUPTOR AUTOMÁTICO Y DIFERENCIAL DE 16A (DIURNO)</t>
  </si>
  <si>
    <t>EGD0050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</si>
  <si>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</si>
  <si>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CIRCUITO PARA USOS VARIOS 16A (NOCTURNO)</t>
  </si>
  <si>
    <t>EGD0040</t>
  </si>
  <si>
    <t>Suministro e instalación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</si>
  <si>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CIRCUITO PARA USOS VARIOS 16A (DIURNO)</t>
  </si>
  <si>
    <t>EGD0030</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</si>
  <si>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</si>
  <si>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CABLE TELEFONICO 3x2x0.64 (NOCTURNO)</t>
  </si>
  <si>
    <t>EGD0026</t>
  </si>
  <si>
    <t>Suministro, tendido y conexionado de cable telefónico de 3x2x0.64 por canaleta existente.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</si>
  <si>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CABLE TELEFONICO 3x2x0.64 (DIURNO)</t>
  </si>
  <si>
    <t>EGD0023</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</si>
  <si>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</si>
  <si>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CIRCUITO PARA USOS VARIOS DE 16A (NOCTURNO)</t>
  </si>
  <si>
    <t>EGD0020</t>
  </si>
  <si>
    <t>Reparación de circuito para tomas de uso general, por conductores unipolares de cobre aislados H07V-K 3x2,5 mm2, para una tensión nominal de 450/750 V, realizado con tubo PVC corrugado M20/gp5 empotrado, en sistema monofásico (fase, neutro y protección). Instalación y conexionado; según REBT, ITC-BT-25.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</si>
  <si>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CIRCUITO PARA USOS VARIOS DE 16A (DIURNO)</t>
  </si>
  <si>
    <t>EGD0010</t>
  </si>
  <si>
    <t>ELECTRICIDAD</t>
  </si>
  <si>
    <t>EGD</t>
  </si>
  <si>
    <t>Total EGC</t>
  </si>
  <si>
    <t>Montaje de apoyo isquiático procedente de acopio, i/ ejecución de taladros, totalmente instalado,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</si>
  <si>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MONTAJE DE APOYO ISQUIATICO (NOCTURNO)</t>
  </si>
  <si>
    <t>EGC0480</t>
  </si>
  <si>
    <t>Montaje de apoyo isquiático procedente de acopio, i/ ejecución de taladros, totalmente instalado.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</si>
  <si>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MONTAJE DE APOYO ISQUIATICO (DIURNO)</t>
  </si>
  <si>
    <t>EGC0470</t>
  </si>
  <si>
    <t>Desmontaje de apoyo isquiátrico, incluso acopio y custodia en obra para su posterior colocación o transporte a almacén de metro, en horario nocturno.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</si>
  <si>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DESMONTAJE DE APOYO ISQUIATICO (NOCTURNO)</t>
  </si>
  <si>
    <t>EGC0460</t>
  </si>
  <si>
    <t>Desmontaje de apoyo isquiático, incluso acopio y custodia en obra para su posterior colocación o transporte a almacén de metro.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</si>
  <si>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DESMONTAJE DE  APOYO ISQUIATICO (DIURNO)</t>
  </si>
  <si>
    <t>EGC0450</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</si>
  <si>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</si>
  <si>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PELDAÑOS (NOCTURNO)</t>
  </si>
  <si>
    <t>EGC0406</t>
  </si>
  <si>
    <t>Limpieza de restos de adhesivo o pintura en peldaños de escalera,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</si>
  <si>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PELDAÑOS (DIURNO)</t>
  </si>
  <si>
    <t>EGC0405</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</si>
  <si>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</si>
  <si>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NUEVA UBICACION (NOCTURNO)</t>
  </si>
  <si>
    <t>EGC0440</t>
  </si>
  <si>
    <t>Reubicacion de interfono en nueva ubicacion, desmontaje y reinstalación de interfonos de público, incluyendo:
- Adecuación provisional del Sistema (cableado, interfonos, postes, material auxiliar, etc.) durante la ejecución de la obra, que permita el mantemiento en servicio del mismo y faciliten los trabajos de obra civil y accesibilidad.
- Retirada y custodia por el contratista de aquellos elementos que NO se puedan mantener en servicio durante la ejecución de la obra.
- Adecuación del cableado existente a las nuevas canalizaciones que se instalen.
- Reinstalación del equipamiento en su situación definitiva, incluyendo adaptación en altura de los interfonos a la nueva normativa de accesibilidad.
- Suministro e instalación de pequeño material de conexión, incluso estructuras de soporte anclajes de paramento.
- Reparacion de paramento de ubicacion de origen.
- Pruebas y puesta en servicio.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</si>
  <si>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NUEVA UBICACION (DIURNO)</t>
  </si>
  <si>
    <t>EGC0430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</si>
  <si>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</si>
  <si>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REUBICACIÓN DE INTERFONO EN ALTURA (NOCTURNO)</t>
  </si>
  <si>
    <t>EGC0420</t>
  </si>
  <si>
    <t>Reubicación de interfono para adecuación en altura, incluso custodia del elemento, si es necesaria, para posterior instalación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</si>
  <si>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REUBICACIÓN DE INTERFONO EN ALTURA (DIURNO)</t>
  </si>
  <si>
    <t>EGC0410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</si>
  <si>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</si>
  <si>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TIRA FOTOLUMINISCENTE DE BORDE DE ANDÉN (NOCTURNO)</t>
  </si>
  <si>
    <t>EGC0400</t>
  </si>
  <si>
    <t>Retirada de tira fotoluminiscente, situada en borde de andén, incluso el adhesivo empleado como material de agarre. Incluida la limpieza del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</si>
  <si>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TIRA FOTOLUMINISCENTE DE BORDE DE ANDÉN (DIURNO)</t>
  </si>
  <si>
    <t>EGC0390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</si>
  <si>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</si>
  <si>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RESTOS DE ADHESIVO/ PINTURA EN BORDE DE ANDÉN (NOCTURNO)</t>
  </si>
  <si>
    <t>EGC0380</t>
  </si>
  <si>
    <t>Limpieza de restos de adhesivo o pintura en borde de andén, mediante medios manuales con uso de disolvente, decapante o material necesario para realizar la limpieza en profundidad de la zona de actuación. Se eliminará la totalidad de adhesivo o pintura, incluyendo una posterior limpieza con producto desengrasante para conseguir una superficie antideslizante, limpia y en perfecto estado de terminación.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</si>
  <si>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RESTOS DE ADHESIVO/ PINTURA EN BORDE DE ANDÉN (DIURNO)</t>
  </si>
  <si>
    <t>EGC0370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</si>
  <si>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</si>
  <si>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DE BORDE DE ANDÉN (NOCTURNO)</t>
  </si>
  <si>
    <t>EGC0360</t>
  </si>
  <si>
    <t>Retirada de pavimento tactovisual flexible en borde de andén, así como el adhesivo empleado como material de agarre. Incluida la limpieza de la base soporte, indiferentemente de su naturaleza pétrea, mediante medios manuales a través del uso de disolventes, decapantes o similares consiguiendo una perfecta limpieza de la misma.El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</si>
  <si>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DE BORDE DE ANDÉN (DIURNO)</t>
  </si>
  <si>
    <t>EGC0350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</si>
  <si>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</si>
  <si>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PAVIMENTO FLEXIBLE (NOCTURNO)</t>
  </si>
  <si>
    <t>EGC0340</t>
  </si>
  <si>
    <t>Retirada de pavimento tactovisual flexible, a excepción del borde de andén, incluida la del adhesivo empleado como material de agarre y restos de pintura existentes, así como limpieza de la base soporte (terrazo, granito, porcelánico, baldosa hidráulica u otros),  mediante medios manuales a través del uso de disolventes, decapantes o similares consiguiendo una perfecta limpieza de la misma. El material retirado, será recuperado, mediante limpieza en profundidad y custodiado para su posterior reinstalación.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</si>
  <si>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PAVIMENTO FLEXIBLE (DIURNO)</t>
  </si>
  <si>
    <t>EGC0330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</si>
  <si>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</si>
  <si>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EN BORDE DE ANDÉN (NOCTURNO)</t>
  </si>
  <si>
    <t>EGC0320</t>
  </si>
  <si>
    <t>Retirada de tira antideslizante en borde de andén, así como del material adhesivo de agarre. Tras la retirada, se realizará una limpieza en profundidad mediante medios manuales de la base soporte, eliminando cualquier resto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</si>
  <si>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EN BORDE DE ANDÉN (DIURNO)</t>
  </si>
  <si>
    <t>EGC0310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</si>
  <si>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</si>
  <si>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TIRA ANTIDESLIZANTE (NOCTURNO)</t>
  </si>
  <si>
    <t>EGC0300</t>
  </si>
  <si>
    <t>Retirada de tira antideslizante en peldaños de escaleras fijas, rampas, así como del adhesivo de agarre. Tras la retirada, se realizará una limpieza en profundidad mediante medios manuales de la base soporte, eliminando cualquier resto de material.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</si>
  <si>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TIRA ANTIDESLIZANTE (DIURNO)</t>
  </si>
  <si>
    <t>EGC0290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</si>
  <si>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</si>
  <si>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SUPLEMENTO DE BORDE DE ANDÉN (NOCTURNO)</t>
  </si>
  <si>
    <t>EGC0280</t>
  </si>
  <si>
    <t>Retirada de suplemento de borde de andén de hasta 80 cm de ancho y 400 cm de largo, i/ material de agarre. Incluida la limpieza de la superficie soporte, mediante medios manuales a través del uso de disolventes, decapantes o similares consiguiendo una perfecta limpieza de la misma.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</si>
  <si>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SUPLEMENTO DE BORDE DE ANDÉN (DIURNO)</t>
  </si>
  <si>
    <t>EGC0270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</si>
  <si>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</si>
  <si>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NIVELES DE ASCENSOR (NOCTURNO)</t>
  </si>
  <si>
    <t>EGC0260</t>
  </si>
  <si>
    <t>Retirada de señalización de niveles de ascensor, tanto interior como exterior, de medidas máximas 340 mm de ancho y superiores 501mm de alto. Incluida limpieza exhaustiva de la base soporte para eliminar cualquier resto de adhesivo, posterior custodia del elemento para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</si>
  <si>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NIVELES DE ASCENSOR (DIURNO)</t>
  </si>
  <si>
    <t>EGC0250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</si>
  <si>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</si>
  <si>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SEÑALIZACIÓN DE PTA. APERTURA FÁCIL (NOCTURNO)</t>
  </si>
  <si>
    <t>EGC0240</t>
  </si>
  <si>
    <t>Retirada de señalización de puerta apertura fácil, incluso la de ambos pulsadores. En caso de ser la señalización de los pulsadores del tipo PVC espumado, se realizará una limpieza exhaustiva de la base soporte para eliminar cualquier resto de adhesivo.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</si>
  <si>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SEÑALIZACIÓN DE PTA. APERTURA FÁCIL (DIURNO)</t>
  </si>
  <si>
    <t>EGC0230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</si>
  <si>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</si>
  <si>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PULSADOR DE APERTURA FÁCIL (NOCTURNO)</t>
  </si>
  <si>
    <t>EGC0220</t>
  </si>
  <si>
    <t>Retirada de pulsador del sistema de apertura fácil. Se realizará la desconexión de todos los elementos que componen la automatización, protegiendo los conductores para evitar posibles contactos, así como la reparación del mecanizado utilizado para la fijación o alimentación de los pulsadores,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</si>
  <si>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PULSADOR DE APERTURA FÁCIL (DIURNO)</t>
  </si>
  <si>
    <t>EGC0210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</si>
  <si>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</si>
  <si>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PROTECCIÓN DE RETRANQUEO (NOCTURNO)</t>
  </si>
  <si>
    <t>EGC0200</t>
  </si>
  <si>
    <t>Retirada de protección de retranqueo o cualquier otro elemento que componga o sustente la misma, incluso custodia del elemento para posterior reubicación en zona indicada por la Dirección Facultativa, así como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</si>
  <si>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PROTECCIÓN DE RETRANQUEO (DIURNO)</t>
  </si>
  <si>
    <t>EGC0190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</si>
  <si>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</si>
  <si>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PASAMANOS. (NOCTURNO)</t>
  </si>
  <si>
    <t>EGC0180</t>
  </si>
  <si>
    <t>Retirada de pasamanos, incluso reparación de paramento vertical en las zonas de anclaje del mismo, y posterior custodia del elemento para reubicación en zona indicada por la Dirección Facultativa y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</si>
  <si>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PASAMANOS. (DIURNO)</t>
  </si>
  <si>
    <t>EGC0170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</si>
  <si>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</si>
  <si>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MESA ABATIBLE DE P.A.V (NOCTURNO)</t>
  </si>
  <si>
    <t>EGC0160</t>
  </si>
  <si>
    <t>Retirada de mesa abatible situada en el Puesto de Atención al Viajero, así como cualquiera de los herrajes que componen o sustentan el elemento, así como la reparación del mecanizado utilizado para la fijación de la misma,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</si>
  <si>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MESA ABATIBLE DE P.A.V (DIURNO)</t>
  </si>
  <si>
    <t>EGC0150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</si>
  <si>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</si>
  <si>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ETIQUETA BRAILLE (NOCTURNO)</t>
  </si>
  <si>
    <t>EGC0140</t>
  </si>
  <si>
    <t>Retirada de etiqueta Braille ubicada en pasamanos de escalera. Tras la retirada, se realizará una limpieza exhaustiva de la base soporte para eliminar cualquier resto de adhesivo,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</si>
  <si>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ETIQUETA BRAILLE (DIURNO)</t>
  </si>
  <si>
    <t>EGC0130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</si>
  <si>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</si>
  <si>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CARTELERÍA (NOCTURNO)</t>
  </si>
  <si>
    <t>EGC0120</t>
  </si>
  <si>
    <t>Retirada de cartelería de accesibilidad: SIA, apoyos isquiáticos, carteles de ascensores o cualquier otro elemento, con desmontaje de anclajes o similar,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</si>
  <si>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CARTELERÍA (DIURNO)</t>
  </si>
  <si>
    <t>EGC0110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</si>
  <si>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</si>
  <si>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BARANDILLA. (NOCTURNO)</t>
  </si>
  <si>
    <t>EGC0100</t>
  </si>
  <si>
    <t>Retirada de barandilla metálica, compuesta por balaustres, pasamanos, protectores fijos de cristal, piezas de fijación y cualquier otro componente, incluida la reparación del solado en las zonas afectadas por la fijación de la barandilla, así como la custodia del elemento para posterior reubicación en zona indicada por la Dirección Facultativa y la protección de cualquier elemento que pudiese causar daños a terceros.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</si>
  <si>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BARANDILLA. (DIURNO)</t>
  </si>
  <si>
    <t>EGC0090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</si>
  <si>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</si>
  <si>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RETIRADA DE AUTOMATISMO DE APERTURA FÁCIL (NOCTURNO)</t>
  </si>
  <si>
    <t>EGC0080</t>
  </si>
  <si>
    <t>Retirada de automatismo de apertura fácil y de los componentes que componen el sistema: brazo y guía. Se realizará la desconexión de todos los elementos que componen la automatización, protegiendo los conductores para evitar posibles contactos, incluso custodia del elemento para posterior reubicación en zona indicada por la Dirección Facultativa.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</si>
  <si>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RETIRADA DE AUTOMATISMO DE APERTURA FÁCIL (DIURNO)</t>
  </si>
  <si>
    <t>EGC0070</t>
  </si>
  <si>
    <t>Realización de cajeado de 30mm de ancho para tira de 25mm y de 40mm de ancho para tira de 38mm, ambas de 2,5mm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</si>
  <si>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FRESADO DE PELDAÑO (NOCTURNO)</t>
  </si>
  <si>
    <t>EGC0060</t>
  </si>
  <si>
    <t>Realización de cajeado de 30mm de ancho para tira de 25mm y de 40mm de ancho para tira de 38mm, ambas de 3mm de profundidad, realizadas a 30mm del borde de la huella. Ejecutadas mediante fresadora con fresa de diamante y aspirador de polvo incorporado, para instalación de banda antideslizante.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</si>
  <si>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FRESADO DE PELDAÑO (DIURNO)</t>
  </si>
  <si>
    <t>EGC0050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</si>
  <si>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</si>
  <si>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DEMOLICIÓN DE SOLADO DE PAVIMENTO HASTA 10 CM DE ESPESOR (NOCTURNO)</t>
  </si>
  <si>
    <t>EGC0040</t>
  </si>
  <si>
    <t>Demolición de pavimento (terrazo, granito, porcelánico, baldosa hidráulica u otros), hasta un espesor de 10 centímetros, incluso demolición de p.p. de pavimento flexible o tira fotoluminiscente superpuesto si lo hubiere. La zona delimitada por los cortes perimetrales se demolerá mediante medios mecánicos y la zona restante, la que comprende la totalidad del área a demoler, se ejecutará mediante medios manuales.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</si>
  <si>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DEMOLICIÓN DE SOLADO DE PAVIMENTO HASTA 10 CM DE ESPESOR (DIURNO)</t>
  </si>
  <si>
    <t>EGC0030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</si>
  <si>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</si>
  <si>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CORTE DE PAVIMENTO DE TERRAZO O BALDOSA CON RADIAL (NOCTURNO)</t>
  </si>
  <si>
    <t>EGC0020</t>
  </si>
  <si>
    <t>Corte de pavimento, con máquina de agua y disco necesario para el tipo de material a cortar (terrazo, granito, porcelánico, baldosa hidráulica u otros). La profundidad del corte se adecuará a cada tipo de pavimento (h. max. 10cm.). Previo al inicio de los trabajos se realizará el replanteo y aprobación del mismo por parte de la Dirección Facultativa. Los cortes se ejecutarán retranqueados al menos 5 centímetros del perímetro de la zona a demoler, o siguiendo la línea de corte con una tolerancia de desvío de +/- 3mm., según las necesidades de la actuación.
Incluidos medios auxiliares, mecánicos, manuales y de protección, así como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</si>
  <si>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CORTE DE PAVIMENTO DE TERRAZO O BALDOSA CON RADIAL (DIURNO)</t>
  </si>
  <si>
    <t>EGC0010</t>
  </si>
  <si>
    <t>DEMOLICIONES Y DESMONTAJES</t>
  </si>
  <si>
    <t>EGC</t>
  </si>
  <si>
    <t>Total EGB</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</si>
  <si>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</si>
  <si>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ADECUACION Y MODIFICACION DE BARANDILLA/PASAMANOS (NOCTURNO)</t>
  </si>
  <si>
    <t>EGB0610</t>
  </si>
  <si>
    <t>Adecuacion y modificacion de barandilla incluso prolongacion de pasamanos doble, realizacion de uniones con U de cierre entre pasamanos y/o añadido de segundo pasamanos , realizados en tubo de acero inoxidable AISI 316 de 40 mm de Ø y 1,5 mm de espesor, en acabado mate o en el mismo material que el existente, incluida la retirada y posterior colocación del elemento y/o la sustitución o añadido de pasamanos, U de cierre, curvas, pequeñas piezas, angulares de sujecion, aros de proteccion y anclaje. Los pasamanos irán fijados a los balaustres mediante piezas de geometría según planos detalle realizadas en el mismo material que el conjunto, de tal manera que permita el paso de la mano sin interrupción a lo largo de todo el recorrido del pasamanos,  y prolongados en los extremos al menos 35 cm rectos sobre la horizontal. El segundo pasamanos irá instalado a 70 cm. de altura.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</si>
  <si>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ADECUACION Y MODIFICACION DE BARANDILLA/PASAMANOS (DIURNO)</t>
  </si>
  <si>
    <t>EGB0600</t>
  </si>
  <si>
    <t>Suministro e instalación de taco de nylon de automatismo para puerta mampara, elemento de unión brazo/guía, incluso la retirada del existente si lo hubiese, así como todas las acciones relacionadas con la instalación del nuevo taco de nylon.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</si>
  <si>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TACO DE NYLON DE AUTOMATISMO PARA PUERTA MAMPARA (NOCTURNO)</t>
  </si>
  <si>
    <t>EGB0560</t>
  </si>
  <si>
    <t>SUMINISTRO E INSTALACIÓN DE TACO DE NYLON DE AUTOMATISMO PARA PUERTA MAMPARA (DIURNO)</t>
  </si>
  <si>
    <t>EGB0550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</si>
  <si>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</si>
  <si>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PUNTO DE GIRO PARA PUERTA MAMPARA (NOCTURNO)</t>
  </si>
  <si>
    <t>EGB0540</t>
  </si>
  <si>
    <t>Suministro e instalación de punto de giro para puerta mampara que permita el funcionamiento del sist. de ap. fácil. El punto de giro, irá alojado en el dintel de la puerta, sustituyendo al cierra puertas hidráulico existente y sin modificar ningún elemento soporte del cierra puertas, incluido el desmontaje y montaje de puerta mampara, del cierra puertas existente, así como la chapa de dintel.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</si>
  <si>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PUNTO DE GIRO PARA PUERTA MAMPARA (DIURNO)</t>
  </si>
  <si>
    <t>EGB0530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</si>
  <si>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</si>
  <si>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PULSADOR ACCESIBLE PARA AUTOMATISMO (NOCTURNO)</t>
  </si>
  <si>
    <t>EGB0520</t>
  </si>
  <si>
    <t>Suministro e 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</si>
  <si>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PULSADOR ACCESIBLE PARA AUTOMATISMO (DIURNO)</t>
  </si>
  <si>
    <t>EGB0510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</si>
  <si>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</si>
  <si>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PROTECCIÓN DE RETRANQUEO (NOCTURNO)</t>
  </si>
  <si>
    <t>EGB0500</t>
  </si>
  <si>
    <t>Suministro e instalación de protección de retranqueo de 1 m de altura, de medidas acorde a planos. Realizada en tubo de acero inoxidable AISI-316, 1,5 mm de espesor y de 50 mm de Ø, de estructura principal y tubos de arriostramiento del mismo material y espesor 30 mm de Ø, colocados a 12 cm de altura medidos desde el suelo, pasantes a la estructura principal y soldados a ella. Elemento anclado al sueleo mediante pletina de anclaje de 3 mm de espesor y medidas acorde a planos, con tornillería de métrica 8/10 mm tuerca blocante y taco químico.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</si>
  <si>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PROTECCIÓN DE RETRANQUEO (DIURNO)</t>
  </si>
  <si>
    <t>EGB0490</t>
  </si>
  <si>
    <t>Suministro e instalación de pasamanos doble de acero, acorde a planos, para instalación en acceso de granito con enrejado ornamental tipo Antonio Palacios. Los pasamanos, de 40 mm de Ø y 1,5 mm de espesor, con alturas aproximadas a 900 mm el superior y 700 mm el inferior, medidos desde el suelo, irán soldados al enrejado mediante placa de anclaje de 5 mm de espesor. Los pasamanos dispondrán de U de cierre, entre ambos tanto en embarque como en desembarque, prolongados al menos 30 cm rectos sobre la horizontal. El anclaje del pasamanos al paramento vertical, por lo general granito, se realizará mediante taladro relleno con mortero epoxi y barilla de 12 mm de Ø con protección mediante escudo de 40 mm de Ø y 2 mm  de espesor. La totalidad del conjunto será tratado y acabado con pintura oxirón pavonado gris acero 202.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</si>
  <si>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PASAMANOS DOBLE EN ACERO PARA ENREJADO ORNAMENTAL (NOCTURNO)</t>
  </si>
  <si>
    <t>EGB0485</t>
  </si>
  <si>
    <t>Suministro e instalación de mesa abatible para Puesto de Atención al Viajero de dimensiones acordes a planos. Realizada en tablero de 12mm de espesor de Solid Surface Hi Macs G015 MIDNIGHT PEARL de LG , o similar, con faldón perimetral de 41mm en el mismo material, no poroso, de alta durabilidad, de alta resistencia frente a impactos y abrasión, de gran dureza, elevada higiene y resistente al fuego. Sobre el que se mecaniza el logo SIA de dimensiones 325 x 325 mm con un grosor de trazado de 15mm relleno de Solid Surface de color blanco, DILOX ACRYLIC STONE STANDARD WHITE o similar, no poroso, de alta durabilidad, de alta resistencia frente a impactos y abrasión, de gran dureza, elevada higiene y resistente al fuego. El tablero se conectara con los elementos moviles mediante pletinas de acero inoxidable AISI 316 de 2 mm de espesor . El conjunto mesa soporte, se completará con 2 muelles hidráulicos de 550 mm de carrera máxima y 150 N de fuerza de extensión. El punto de giro superior estara formado por bisagras ocultas adentro de un embellecedor en forma curva que se adaptara al relieve del PAV, todo el conjunto en acero inoxidable similar al existente en el PAV. 
Incluidos pletinas, vastagos, elementos de sujecion, desmontaje y posterior montaje de elementos del PAV,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</si>
  <si>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MESA ABATIBLE PARA P.A.V (NOCTURNO)</t>
  </si>
  <si>
    <t>EGB0480</t>
  </si>
  <si>
    <t>Suministro e instalación de mesa abatible para Puesto de Atención al Viajero de dimensiones acordes a planos. Realizada en tablero de fondo azul con las siguientes características: no poroso, de alta resistencia frente a ácidos, abrasión y de gran dureza. El espesor del tablero será de 6 mm, con impresión del logo, SIA, en color blanco y al igual que el tablero de gran resistencia a la abrasión. El tablero ira montado sobre estructura realizada en acero inoxidable AISI 316 de 3 mm de espesor y dimensiones acorde a plano. El conjunto mesa soporte, se completará con 2 muelles hidráulicos de 550 mm de carrera máxima y 150 N de fuerza de extensión.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</si>
  <si>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MESA ABATIBLE PARA P.A.V (DIURNO)</t>
  </si>
  <si>
    <t>EGB0470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</si>
  <si>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</si>
  <si>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HERRAJES BRAZO/GUÍA PARA AUTOMATISMO DE PUERTA MAMPARA (NOCTURNO)</t>
  </si>
  <si>
    <t>EGB0460</t>
  </si>
  <si>
    <t>Suministro e instalación de la totalidad de los herrajes que permiten transmitir el movimiento del motor a la puerta, compuesto por brazo, guía y taco de nylon, incluso la retirada de los elementos existentes si los hubiese, así como todas las acciones relacionadas con la instalación de los nuevos herrajes.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</si>
  <si>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HERRAJES BRAZO/GUÍA PARA AUTOMATISMO DE PUERTA MAMPARA (DIURNO)</t>
  </si>
  <si>
    <t>EGB0450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</si>
  <si>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</si>
  <si>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GUÍA DE AUTOMATISMO PARA PUERTA MAMPARA (NOCTURNO)</t>
  </si>
  <si>
    <t>EGB0440</t>
  </si>
  <si>
    <t>Suministro e instalación de guía corredera de automatismo para puerta mampara, montada sobre la hoja de misma, incluso la retirada de la existente si la hubiese, así como todas las acciones relacionadas con la instalación de la nueva guía.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</si>
  <si>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GUÍA DE AUTOMATISMO PARA PUERTA MAMPARA (DIURNO)</t>
  </si>
  <si>
    <t>EGB0430</t>
  </si>
  <si>
    <t>Suministro e instalación de estructura formada por cuatro tubos de acero 10x10x1,5 mm, con tacón de chapa de 150mm de altura y banda fotoluminiscente, en tres lados, incluso lacado y anclajes mecánicos para su instalación.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</si>
  <si>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SUMINSTRO E INSTALACIÓN DE ESTRUCTURA AUXILIAR PARA EXTINTOR</t>
  </si>
  <si>
    <t>EGB0425</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</si>
  <si>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</si>
  <si>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BRAZO DE AUTOMATISMO PARA PUERTA MAMPARA (NOCTURNO)</t>
  </si>
  <si>
    <t>EGB0420</t>
  </si>
  <si>
    <t>Suministro e instalación de brazo de empuje o tiro, incluso la retirada del existente si lo hubiese, así como todas las acciones relacionadas con la instalación del nuevo brazo.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</si>
  <si>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BRAZO DE AUTOMATISMO PARA PUERTA MAMPARA (DIURNO)</t>
  </si>
  <si>
    <t>EGB0410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</si>
  <si>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50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</si>
  <si>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PROTECCIÓN Y PASAMANOS DOBLE (NOCTURNO)</t>
  </si>
  <si>
    <t>EGB0400</t>
  </si>
  <si>
    <t>Suministro e instalación de barandilla quitamiedos de al menos 1,10m de altura y hasta un máximo de 1,30m con pasamanos doble, de medidas acorde a planos. Con pasamanos a 70 y 95 cm de altura medidos desde el suelo a parte superior de los mismos, realizados en tubo de acero inoxidable AISI 316 de 43 mm de Ø y 1,5 mm de espesor, en acabado mate. Los pasamanos dispondrán de U de cierre, entre ambos, tanto en embarque como en desembarque realizados en acero inoxidable de mismas características que el resto de los pasamanos y prolongados al menos 30 cm sobre la horizontal. La escalera dispondrá de balaustres, como norma general 1 cada 3 huellas libres, esta distribución podrá ser modificada acorde a las necesidades que presente cada escalera, de 51 mm de Ø y 2 mm de espesor, anclados a peldaño mediante taladro relleno con mortero epoxi y piezas especiales. Los pasamanos irán fijados a los balaustres mediante piezas de geometría según planos detalle realizadas en el mismo material que el conjunto, de tal manera que permita el paso de la mano sin interrupción a lo largo de todo el recorrido del pasamanos. La barandilla dispondrá de elemento de protección (quitamiedos) formado por vidrio laminar de 6+6 mm con remate superior formado por tubo de acero inoxidable de aproximadamente 51 mm de diámetro, rodapié de 100 mm de altura formado por chapa de acero inoxidable unida a losa y solado mediante placas de anclaje.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</si>
  <si>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PROTECCIÓN Y PASAMANOS DOBLE (DIURNO)</t>
  </si>
  <si>
    <t>EGB0390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</si>
  <si>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</si>
  <si>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BARANDILLA CON PASAMANOS DOBLE (NOCTURNO)</t>
  </si>
  <si>
    <t>EGB0380</t>
  </si>
  <si>
    <t>Suministro e instalación de barandilla de escalera con pasamanos doble, de medidas acorde a planos. Con pasamanos a 70 y 95 cm de altura medidos desde el suelo a parte superior de los mismos, realizados en tubo de acero inoxidable AISI 316 de 40 mm de Ø y 1,5 mm de espesor, en acabado mate. Los pasamanos dispondrán de U de cierre, entre ambos, tanto en embarque como en desembarque realizados en acero inoxidable de mismas características que el resto de los pasamanos y prolongados al menos 30 cm rectos sobre la horizontal. La escalera dispondrá de balaustres, como norma general 1 cada 3 huellas libres, esta distribución podrá ser modificada acorde a las necesidades que presente cada escalera, de 50 mm de Ø y 2 mm de espesor, anclados a peldaño mediante taladro relleno con mortero epoxi y piezas especiales o placa de anclaje. Los pasamanos irán fijados a los balaustres mediante piezas de geometría según planos detalle realizadas en el mismo material que el conjunto, de tal manera que permita el paso de la mano sin interrupción a lo largo de todo el recorrido del pasamanos. Todos los elementos realizados con soldaduras continuas, lijadas y repasadas.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</si>
  <si>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BARANDILLA CON PASAMANOS DOBLE (DIURNO)</t>
  </si>
  <si>
    <t>EGB0370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</si>
  <si>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</si>
  <si>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BÁCULO PARA PULSADOR (NOCTURNO)</t>
  </si>
  <si>
    <t>EGB0360</t>
  </si>
  <si>
    <t>Suministro e instalación de báculo para pulsador, con registro en parte posterior, de medidas y dimensiones según planos. Realizado en acero inoxidable AISI 316 en acabado brillo o mate según D.O. de 2 mm de espesor, anclado mediante placa de acero de mismas característica y medidas 320x210 mm, con orificio central de 50 mm Ø para el paso de conductores.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</si>
  <si>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BÁCULO PARA PULSADOR (DIURNO)</t>
  </si>
  <si>
    <t>EGB0350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</si>
  <si>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</si>
  <si>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AUTOMATISMO PARA PUERTA MAMPARA (NOCTURNO)</t>
  </si>
  <si>
    <t>EGB0340</t>
  </si>
  <si>
    <t>Suministro e 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</si>
  <si>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AUTOMATISMO PARA PUERTA MAMPARA (DIURNO)</t>
  </si>
  <si>
    <t>EGB0330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</si>
  <si>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</si>
  <si>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SIMPLE (NOCTURNO)</t>
  </si>
  <si>
    <t>EGB0320</t>
  </si>
  <si>
    <t>Suministro e instalación de apoyo isquiático simple de 1,35 m, según planos. Realizado mediante doble estructura de tubos curvados, en acero inoxidable mate o brillo a definir por la dirección facultativa,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</si>
  <si>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SIMPLE (DIURNO)</t>
  </si>
  <si>
    <t>EGB0310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</si>
  <si>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</si>
  <si>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SIMPLE (NOCTURNO)</t>
  </si>
  <si>
    <t>EGB0300</t>
  </si>
  <si>
    <t>Suministro e instalación de apoyo isquiático simple de 1,35 m para andén central, de medidas y dimensiones según planos. Realizado mediante triple estructura de tubos curvados, en acero inoxidable mate o brillo a definir por la dirección facultativa, de calidad AISI 316, 84 mm Ø y 2 mm de espesor, con tubos pasantes arriostrando las estructuras, de 50mm  Ø, 2mm de espesor y misma calidad, así como poste para señalización realizado mediante tubo de acero inoxidable AISI 316 pasante de 84 mm Ø y 2mm de espesor, de altura mínima del conjunto apoyo/poste de 2,60 m, con la totalidad de las soldaduras realizadas de forma continua, lijadas y repasadas. Anclado mediante pletinas soldadas a la estructura del apoyo isquiático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</si>
  <si>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SIMPLE (DIURNO)</t>
  </si>
  <si>
    <t>EGB0290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</si>
  <si>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</si>
  <si>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SIMÉTRICO DOBLE (NOCTURNO)</t>
  </si>
  <si>
    <t>EGB0280</t>
  </si>
  <si>
    <t>Suministro e instalación de apoyo isquiático doble de 2,70 m para andén central, de medidas y dimensiones acorde a planos. Realizado mediante una doble estructura formada por 3 tubos curvados de acero, conectados en paralelo, formando un conjunto de elemento de apoyo a dos altura diferentes, en acero inoxidable mate o brillo a definir por la dirección facultativa, de calidad AISI 316, 84 mm Ø y 2 mm de espesor, con tubos pasantes arriostrando todas las partes que conforman el apoyo, de 50 mm de Ø, 2 mm de espesor y misma calidad, así como poste para señalización realizado mediante tubo de acero inoxidable AISI 316 pasante de 84 mm Ø y 2 mm de espesor, de altura mínima del conjunto apoyo/poste de 2,60 m, con la totalidad de las soldaduras realizadas de forma continua, lijadas y repasadas. Ambas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de 10 mm de espesor, con tornillería de métrica 8/10 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</si>
  <si>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SIMETRICO DOBLE (DIURNO)</t>
  </si>
  <si>
    <t>EGB0270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</si>
  <si>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</si>
  <si>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SUMINISTRO E INSTALACIÓN DE APOYO ISQUIÁTICO DOBLE (NOCTURNO)</t>
  </si>
  <si>
    <t>EGB0260</t>
  </si>
  <si>
    <t>Suministro e instalación de apoyo isquiático doble de 2,70 m, de medidas y dimensiones según planos. Realizado mediante una doble estructura de tubos curvados de acero, conectados en paralelo dos a dos, formando un conjunto de elemento de apoyo a dos altura diferentes, en acero inoxidable mate o brillo a definir por la dirección facultativa, de calidad AISI 316, 84 mm Ø y 2 mm de espesor, con tubos pasantes arriostrando ambas estructuras, de 50 mm  Ø, 2 mm de espesor y misma calidad, con soldadura continua lijada y repasada. Las estructuras se conectan entre sí mediante pletina de unión plana, soldada a ambos conjuntos, de 10 mm de espesor, sobre la que se solapa una estructura realizada en tubo de acero inoxidable AISI 316, de Ø 40 mm, siguiendo la geometría de dicha pletina. El apoyo isquiático irá anclado mediante pletinas soldadas a la estructura del mismo, siguiendo la geometría exterior del tubo, de acero inoxidable AISI 316, dimensiones 318x125 mm, de 10mm de espesor en los apoyos exteriores del elemento y de dimensiones 200 x 318 mm y 10 mm de espesor en el apoyo central, con tornillería de métrica 8/10mm tuerca blocante y taco químico.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</si>
  <si>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SUMINISTRO E INSTALACIÓN DE APOYO ISQUIÁTICO DOBLE (DIURNO)</t>
  </si>
  <si>
    <t>EGB0250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</si>
  <si>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</si>
  <si>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TACO DE NYLON DE AUTOMATISMO PARA PUERTA MAMPARA (NOCTURNO)</t>
  </si>
  <si>
    <t>EGB0240</t>
  </si>
  <si>
    <t>Reparación de taco de nylon de automatismo para puertas peatonales batientes de alto tránsito, incluida la retirada del elemento y posterior colocación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</si>
  <si>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TACO DE NYLON DE AUTOMATISMO PARA PUERTA MAMPARA (DIURNO)</t>
  </si>
  <si>
    <t>EGB0230</t>
  </si>
  <si>
    <t>Reparación de punto de giro para puertas peatonales batientes de alto tránsito, elemento alojado en el dintel de la puerta, incluida la retirada del elemento y posterior colocación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</si>
  <si>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PUNTO DE GIRO PARA PUERTA MAMPARA (NOCTURNO)</t>
  </si>
  <si>
    <t>EGB0220</t>
  </si>
  <si>
    <t>REPARACIÓN DE PUNTO DE GIRO PARA PUERTA MAMPARA (DIURNO)</t>
  </si>
  <si>
    <t>EGB0210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</si>
  <si>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</si>
  <si>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PULSADOR PARA PUERTA MAMPARA (NOCTURNO)</t>
  </si>
  <si>
    <t>EGB0200</t>
  </si>
  <si>
    <t>Reparación de pulsador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</si>
  <si>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PULSADOR PARA PUERTA MAMPARA (DIURNO)</t>
  </si>
  <si>
    <t>EGB0190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</si>
  <si>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</si>
  <si>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PROTECCIÓN DE RETRANQUEO (NOCTURNO)</t>
  </si>
  <si>
    <t>EGB0180</t>
  </si>
  <si>
    <t>Reparación de protección de retranqueo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</si>
  <si>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PROTECCIÓN DE RETRANQUEO (DIURNO)</t>
  </si>
  <si>
    <t>EGB0170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</si>
  <si>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</si>
  <si>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MESA ABATIBLE PARA P.A.V (NOCTURNO)</t>
  </si>
  <si>
    <t>EGB0160</t>
  </si>
  <si>
    <t>Reparación de mesa abatible para Puesto de Atención al Viajero,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</si>
  <si>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MESA ABATIBLE PARA P.A.V (DIURNO)</t>
  </si>
  <si>
    <t>EGB0150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</si>
  <si>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</si>
  <si>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HIDRÁULICOS DE MESA ABATIBLE PARA P.A.V (NOCTURNO)</t>
  </si>
  <si>
    <t>EGB0140</t>
  </si>
  <si>
    <t>Reparación de hidráulico para mesa abatible de Puesto de Atención al Viajero, incluida la retirada y posterior colocación del elemento y/o, sustitución de pequeñas piezas, así como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</si>
  <si>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HIDRÁULICOS DE MESA ABATIBLE PARA P.A.V (DIURNO)</t>
  </si>
  <si>
    <t>EGB0130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</si>
  <si>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</si>
  <si>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GUÍA DE AUTOMATISMO PARA PUERTA MAMPARA (NOCTURNO)</t>
  </si>
  <si>
    <t>EGB0120</t>
  </si>
  <si>
    <t>Reparación de guía de automatismo para puertas peatonales batientes de alto tránsito,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</si>
  <si>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GUÍA DE AUTOMATISMO PARA PUERTA MAMPARA (DIURNO)</t>
  </si>
  <si>
    <t>EGB0110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</si>
  <si>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</si>
  <si>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BRAZO DE AUTOMATISMO PARA PUERTA MAMPARA (NOCTURNO)</t>
  </si>
  <si>
    <t>EGB0100</t>
  </si>
  <si>
    <t>Reparación de brazo de automatismo para puertas peatonales batientes de alto tránsito, elemento encargado de transmitir el movimiento del motor a la puerta, incluida la retirada y posterior colocación del elemento para su reparación y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</si>
  <si>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BRAZO DE AUTOMATISMO PARA PUERTA MAMPARA (DIURNO)</t>
  </si>
  <si>
    <t>EGB0090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</si>
  <si>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</si>
  <si>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BARANDILLA CON PASAMANOS DOBLE (NOCTURNO)</t>
  </si>
  <si>
    <t>EGB0080</t>
  </si>
  <si>
    <t>Reparación de barandilla con pasamanos doble, incluida la retirada y posterior colocación del elemento y/o la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</si>
  <si>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BARANDILLA CON PASAMANOS DOBLE (DIURNO)</t>
  </si>
  <si>
    <t>EGB0070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</si>
  <si>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</si>
  <si>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BÁCULO PARA PULSADOR (NOCTURNO)</t>
  </si>
  <si>
    <t>EGB0060</t>
  </si>
  <si>
    <t>Reparación de báculo para pulsador de puerta accesible, incluida la retirada y posterior colocación del elemento y/o sustitución de pequeñas piezas, no incluida la sustitución completa del elemento.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</si>
  <si>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BÁCULO PARA PULSADOR (DIURNO)</t>
  </si>
  <si>
    <t>EGB0050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</si>
  <si>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</si>
  <si>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AUTOMATISMO PARA PUERTA MAMPARA (NOCTURNO)</t>
  </si>
  <si>
    <t>EGB0040</t>
  </si>
  <si>
    <t>Reparación de automatismo para puertas peatonales batientes de alto tránsito, incluida la retirada y posterior colocación del elemento y/o la sustitución de pequeñas piezas a excepción del motor.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</si>
  <si>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AUTOMATISMO PARA PUERTA MAMPARA (DIURNO)</t>
  </si>
  <si>
    <t>EGB0030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</si>
  <si>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</si>
  <si>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REPARACIÓN DE APOYO ISQUIÁTICO (NOCTURNO)</t>
  </si>
  <si>
    <t>EGB0020</t>
  </si>
  <si>
    <t>Reparación de apoyo isquiático, sea cual sea su geometría: simple, doble, simple y doble de andén central. Realizado mediante estructura de tubos curvados, en acero inoxidable mate o brillo, de calidad AISI 316, 84 mm Ø y 2 mm de espesor, con tubos pasantes arriostrando ambas estructuras, de 50 mm Ø, 2 mm de espesor y misma calidad, con soldadura continua lijada y repasada. Anclado mediante pletinas soldadas a la estructura del apoyo isquiático siguiendo la geometría exterior del tubo, de acero inoxidable AISI 316, dimensiones 318x125 mm, de 10 mm de espesor, con tornillería de métrica 8/10 mm tuerca blocante y taco químico. Consistente, por ejemplo, en lijado y/o abrillantado del mismo o reparación de fijaciones y/o anclajes.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</si>
  <si>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REPARACIÓN DE APOYO ISQUIÁTICO (DIURNO)</t>
  </si>
  <si>
    <t>EGB0010</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</si>
  <si>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</si>
  <si>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PULSADOR ACCESIBLE PARA AUTOMATISMO (NOCTURNO)</t>
  </si>
  <si>
    <t>EGB0008</t>
  </si>
  <si>
    <t>Instalación de pulsador de diseño y construcción accesible, tipo placa, de medidas comprendidas entre ≥152 mm Ø en pulsadores redondos y ≥120 mm de lado en pulsadores cuadrados, geometría a definir por la D.O. Realizados en acero inoxidable con únicamente texto grabado en fondo azul indicando ``Pulsar para abrir´´ escrito en español o similar. La fuerza de accionamiento independientemente del lugar de actuación sobre el mismo, estará comprendida entre 2,5 y 5,0 N, acorde a UNE-ISO 21542. La ubicación de pulsadores respecto a paredes, rincones y vanos de puertas será ≥ a 700 mm, acorde a norma UNE-ISO 21542.  Incluye desmontaje del pulsador existente, si lo hubiese, cajeado para albergar el nuevo pulsador, conexionado al sistema de apertura fácil y canalización mediante tubo rígido de acero. El pulsador podrá ser instalado sobre pared, vitrex, báculo o cualquier otro tipo de superficie.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</si>
  <si>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PULSADOR ACCESIBLE PARA AUTOMATISMO (DIURNO)</t>
  </si>
  <si>
    <t>EGB0006</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</si>
  <si>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nocturno.</t>
  </si>
  <si>
    <t>INSTALACIÓN DE AUTOMATISMO PARA PUERTA MAMPARA (NOCTURNO)</t>
  </si>
  <si>
    <t>EGB0002</t>
  </si>
  <si>
    <t>Instalación de automatismo para puertas peatonales batientes de alto tránsito, conforme a las características y funcionamiento descritas en Pliego. El mecanismo a instalar realizará su funcionamiento totalmente manual, no obstante permitirá voluntariamente al usuario abrir la puerta de forma automática al accionar un dispositivo manual de activación, permitiendo de este modo una asistencia a la apertura. El automatismo realizará el movimiento de la hoja de un modo seguro, conforme a las condiciones de uso previstas en las instalaciones de Metro.  Incluido en la unidad el desmontaje de canaleta y/o panel de acero vitrificado si fuese necesario para proceder a la nueva instalación, así como el conexionado a instalación eléctrica mediante automático independiente.
Incluidos medios auxiliares, mecánicos, manuales y de protección, medio de transporte, limpieza y retirada del material sobrante, carga y transporte a vertedero autorizado o a lugar definido por la Dirección Facultativa, i/ canon de vertido y tasas.  A la finalización de trabajo, la zona de actuación debe quedar totalmente limpia y en servicio. Medición y abono en función de unidad realmente ejecutada y precio ofertado. Totalmente terminada la unidad. En horario diurno.</t>
  </si>
  <si>
    <t>INSTALACIÓN DE AUTOMATISMO PARA PUERTA MAMPARA (DIURNO)</t>
  </si>
  <si>
    <t>EGB0000</t>
  </si>
  <si>
    <t>CERRAJERÍA</t>
  </si>
  <si>
    <t>EGB</t>
  </si>
  <si>
    <t>Total EGA</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</si>
  <si>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</si>
  <si>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DE BORDE DE ANDÉN (NOCTURNO)</t>
  </si>
  <si>
    <t>EGA0220</t>
  </si>
  <si>
    <t>Suministro e 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</si>
  <si>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DE BORDE DE ANDÉN (DIURNO)</t>
  </si>
  <si>
    <t>EGA0210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</si>
  <si>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</si>
  <si>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FLEXIBLE (NOCTURNO)</t>
  </si>
  <si>
    <t>EGA0200</t>
  </si>
  <si>
    <t>Suministro e 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</si>
  <si>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FLEXIBLE (DIURNO)</t>
  </si>
  <si>
    <t>EGA0190</t>
  </si>
  <si>
    <t>Suministro e instalación de pavimento tactovisual de 40x40 cm o 40x60cm, según decida D.O., ,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</si>
  <si>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AMARILLO DE BORDE DE ANDÉN (NOCTURNO)</t>
  </si>
  <si>
    <t>EGA0180</t>
  </si>
  <si>
    <t>Suministro e instalación de pavimento tactovisual de 40x40 cm o 40x60cm, según decida D.O., cm, abotonado porcelánico compacto amarillo para borde de andén, acorde a las características técnicas especificadas en Pliego de Condiciones.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</si>
  <si>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AMARILLO DE BORDE DE ANDÉN (DIURNO)</t>
  </si>
  <si>
    <t>EGA0170</t>
  </si>
  <si>
    <t>Suministro e instalación de pavimento tactovisual porcelánico compacto de 40x40 cm o 40x60cm, según decida D.O., acorde a las características técnicas especificadas en Pliego de Condiciones. El pavimento a instalar tendrá unos valores de resistencia al deslizamiento 70&lt;Rd&lt;=75, acorde a Norma UNE -ENV 12633.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</si>
  <si>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ACANALADO AMARILLO (NOCTURNO)</t>
  </si>
  <si>
    <t>EGA0167</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</si>
  <si>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</si>
  <si>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ACANALADO AMARILLO (NOCTURNO)</t>
  </si>
  <si>
    <t>EGA0165</t>
  </si>
  <si>
    <t>Suministro e instalación de pavimento tactovisual porcelánico compacto de 40x40 cm o 40x60cm, según decida D.O., , acorde a las características técnicas especificadas en Pliego de Condiciones. El color a emplear sera amarillo, exclusivamente para escaleras y rampas.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dejando una junta perimetral en el elemento solado, así como realizando juntas de movimiento cuando sean necesarias.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</si>
  <si>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ACANALADO AMARILLO (DIURNO)</t>
  </si>
  <si>
    <t>EGA0164</t>
  </si>
  <si>
    <t>Suministro e instalación de pavimento tactovisual antideslizante porcelánico compacto de 40x40 cm o 40x60cm, según decida D.O.,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El pavimento a instalar tendrá unos valores de resistencia al deslizamiento 70&lt;Rd&lt;=75, acorde a Norma UNE -ENV 12633.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</si>
  <si>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ANTIDESLIZANTE CERÁMICO ABOTONADO Y ACANALADO (NOCTURNO)</t>
  </si>
  <si>
    <t>EGA0162</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</si>
  <si>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blanco o tonos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</si>
  <si>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SUMINISTRO E INSTALACIÓN DE PAVIMENTO TACTOVISUAL CERÁMICO ABOTONADO Y ACANALADO (NOCTURNO)</t>
  </si>
  <si>
    <t>EGA0160</t>
  </si>
  <si>
    <t>Suministro e instalación de pavimento tactovisual porcelánico compacto de 40x40 cm o 40x60cm, según decida D.O., , acorde a las características técnicas especificadas en Pliego de Condiciones. Los colores a emplear serán a definir por la D.O en contraste cromático con el pavimento existente para ascensores, máquinas billeteras, zonas de seguridad y encaminamientos (bandas de encaminamiento, rosetas de cambio de dirección y franjas de advertencia).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blancos o claros,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</si>
  <si>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SUMINISTRO E INSTALACIÓN DE PAVIMENTO TACTOVISUAL CERÁMICO ABOTONADO Y ACANALADO (DIURNO)</t>
  </si>
  <si>
    <t>EGA0150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</si>
  <si>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</si>
  <si>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PARA BORDE DE ANDÉN (NOCTURNO)</t>
  </si>
  <si>
    <t>EGA0140</t>
  </si>
  <si>
    <t>Reparación de pavimento tactovisual flexible para borde de andén.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</si>
  <si>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PARA BORDE DE ANDÉN (DIURNO)</t>
  </si>
  <si>
    <t>EGA0130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</si>
  <si>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</si>
  <si>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FLEXIBLE (NOCTURNO)</t>
  </si>
  <si>
    <t>EGA0120</t>
  </si>
  <si>
    <t>Reparación de pavimento tactovisual flexible. Realizando el levantado de la pieza o parte dañada, limpieza de la misma y aplicación de adhesivo de gran rapidez de secado incluso en actuaciones bajo el agua, aplicable sobre diferentes materiales (cerámicos, plásticos, metales), previa limpieza en profundidad de la zona de actuación mediante medios manuales retirando la totalidad del adhesivo existente.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</si>
  <si>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FLEXIBLE (DIURNO)</t>
  </si>
  <si>
    <t>EGA0110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</si>
  <si>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</si>
  <si>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DE BORDE DE ANDÉN (NOCTURNO)</t>
  </si>
  <si>
    <t>EGA0100</t>
  </si>
  <si>
    <t>Reparación de pavimento tactovisual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metálicos unidos por un cuerpo central.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</si>
  <si>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DE BORDE DE ANDÉN (DIURNO)</t>
  </si>
  <si>
    <t>EGA0090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</si>
  <si>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</si>
  <si>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REPARACIÓN DE PAVIMENTO TACTOVISUAL CERÁMICO ABOTONADO Y ACANALADO (NOCTURNO)</t>
  </si>
  <si>
    <t>EGA0080</t>
  </si>
  <si>
    <t>Reparación de pavimento tactovisual porcelánico compacto de 40x40 cm o 40x60cm. Retirada y recuperacion para su posterior colocacion de piezas de pavimento que se encuentren con movimiento o despegadas. La colocación será llevada a cabo mediante la aplicación de una capa fina con llana dentada de adhesivo cementoso tipo C2F de fraguado rápido. El rejuntado, de las juntas de colocación, se realizará con mortero cementoso tipo CG2 para juntas de hasta 15mm, empleando crucetas de pvc de 2mm. La formación de juntas de movimiento se realizará mediante el uso de perfiles metálicos para juntas, constituidos por perfiles unidos a un cuerpo central. El solado será ejecutado a testa en los pavimentos de color amarillo y blanco, dejando una junta perimetral en el elemento solado, así como realizando juntas de movimiento cuando sean necesarias. En relación a la ejecución de los pavimentos de color negro, se emplearán las crucetas de pcv mencionadas anteriormente.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</si>
  <si>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REPARACIÓN DE PAVIMENTO TACTOVISUAL CERÁMICO ABOTONADO Y ACANALADO (DIURNO)</t>
  </si>
  <si>
    <t>EGA0070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</si>
  <si>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</si>
  <si>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RECRECIDO DE MORTERO RÁPIDO HASTA 10 CM DE ESPESOR (NOCTURNO)</t>
  </si>
  <si>
    <t>EGA0060</t>
  </si>
  <si>
    <t>Recrecido con mortero, hasta 10cm de espesor, aplicado con medios manuales. Compuesto a base de cemento de secado, fraguado y endurecimiento rápido, mezclado con un árido de granulometría máxima de 0,5mm. Previa imprimación de polímero acrílico. Incluido replanteo y nivelación del recrecido.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</si>
  <si>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RECRECIDO DE MORTERO RÁPIDO HASTA 10 CM DE ESPESOR (DIURNO)</t>
  </si>
  <si>
    <t>EGA0050</t>
  </si>
  <si>
    <t>Pulido, abrillantado,limpieza y adecuacion de peldaño de terrazo, ceramico o piedra natural, teniendo riguroso cuidado para no deteriorar tiras antideslizantes y cajeados, incluso limpieza interior de cajeados de tiras antideslizantes, reparacion y sellado de juntas y cajeados con morteros  tixotropicss de resinas de color similar al peldaño. En horario nocturno.</t>
  </si>
  <si>
    <t>PULIDO, ABRILLANTADO, LIMPIEZA, ADECUACION DE PELDAÑOS. (NOCTURNO)</t>
  </si>
  <si>
    <t>EGA0045</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</si>
  <si>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</si>
  <si>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DE BORDE DE ANDÉN (NOCTURNO)</t>
  </si>
  <si>
    <t>EGA0040</t>
  </si>
  <si>
    <t>Instalación de pavimento tactovisual flexible para borde de andén, polimérico flexible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</si>
  <si>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DE BORDE DE ANDÉN (DIURNO)</t>
  </si>
  <si>
    <t>EGA0030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</si>
  <si>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nocturno.</t>
  </si>
  <si>
    <t>INSTALACIÓN DE PAVIMENTO TACTOVISUAL FLEXIBLE (NOCTURNO)</t>
  </si>
  <si>
    <t>EGA0020</t>
  </si>
  <si>
    <t>Instalación de pavimento tactovisual flexible polimérico de poliuretano teflonado con nanopartículas de sílice en superficie, altamente resistente a la abrasión, con extrema resistencia al desgarro y al impacto, acorde a las características técnicas especificadas en Pliego de Condiciones. La instalación será llevada a cabo, previo a limpieza en profundidad de la zona de actuación, mediante adhesivo de gran rapidez de secado incluso en actuaciones bajo el agua, aplicable sobre diferentes materiales (cerámica, plásticos, metales). Finalmente se realiza un sellado perimetral del total de la pieza instalada.
Incluidos medios auxiliares, mecánicos, manuales y de protección, medio de transporte, limpieza y retirada del material sobrante, carga y transporte a vertedero autorizado o a lugar definido por la Dirección Facultativa, i/ canon de vertido y tasas.  A la finalización del trabajo, la zona de actuación debe quedar totalmente limpia y en servicio. Medición y abono en función de unidad realmente ejecutada y precio ofertado. Totalmente terminada la unidad. En horario diurno.</t>
  </si>
  <si>
    <t>INSTALACIÓN DE PAVIMENTO TACTOVISUAL FLEXIBLE (DIURNO)</t>
  </si>
  <si>
    <t>EGA0010</t>
  </si>
  <si>
    <t>ALBAÑILERÍA, SOLADOS Y REVESTIMIENTOS</t>
  </si>
  <si>
    <t>EGA</t>
  </si>
  <si>
    <t>ImpPres</t>
  </si>
  <si>
    <t>Pres</t>
  </si>
  <si>
    <t>CanPres</t>
  </si>
  <si>
    <t>Resumen</t>
  </si>
  <si>
    <t>Ud</t>
  </si>
  <si>
    <t>Nat</t>
  </si>
  <si>
    <t>Código</t>
  </si>
  <si>
    <t>Presupuesto</t>
  </si>
  <si>
    <t>OFERTA</t>
  </si>
  <si>
    <t>PROYECTO</t>
  </si>
  <si>
    <t>IVA 21%</t>
  </si>
  <si>
    <t>TOTAL CON IVA</t>
  </si>
  <si>
    <t>TOTAL OFERTA PRECIO FIJO (PF)</t>
  </si>
  <si>
    <t>TOTAL OFERTA MTTO PREVENTIVO (PMV)</t>
  </si>
  <si>
    <t>Base imponible</t>
  </si>
  <si>
    <t>Presupuesto Base de Licitación</t>
  </si>
  <si>
    <t>(Base imponible + IVA)</t>
  </si>
  <si>
    <t>ACT.COMPLEMENTARIAS (PU)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</si>
</sst>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8" formatCode="#,##0.00\ &quot;€&quot;;[Red]\-#,##0.00\ &quot;€&quot;"/>
    <numFmt numFmtId="164" formatCode="#,##0.00\ &quot;€&quot;"/>
  </numFmts>
  <fonts count="15" x14ac:knownFonts="1">
    <font>
      <sz val="11"/>
      <color theme="1"/>
      <name val="Calibri"/>
      <family val="2"/>
      <scheme val="minor"/>
    </font>
    <font>
      <b/>
      <sz val="11"/>
      <color theme="1"/>
      <name val="Calibri"/>
      <family val="2"/>
      <scheme val="minor"/>
    </font>
    <font>
      <b/>
      <sz val="11"/>
      <name val="Calibri"/>
      <family val="2"/>
      <scheme val="minor"/>
    </font>
    <font>
      <sz val="10"/>
      <name val="Calibri"/>
      <family val="2"/>
      <scheme val="minor"/>
    </font>
    <font>
      <b/>
      <sz val="8"/>
      <color rgb="FFFF00FF"/>
      <name val="Calibri"/>
      <family val="2"/>
      <scheme val="minor"/>
    </font>
    <font>
      <b/>
      <sz val="8"/>
      <color theme="1"/>
      <name val="Calibri"/>
      <family val="2"/>
      <scheme val="minor"/>
    </font>
    <font>
      <sz val="8"/>
      <color theme="1"/>
      <name val="Calibri"/>
      <family val="2"/>
      <scheme val="minor"/>
    </font>
    <font>
      <b/>
      <sz val="8"/>
      <color rgb="FFFF40FF"/>
      <name val="Calibri"/>
      <family val="2"/>
      <scheme val="minor"/>
    </font>
    <font>
      <sz val="8"/>
      <color rgb="FFFF40FF"/>
      <name val="Calibri"/>
      <family val="2"/>
      <scheme val="minor"/>
    </font>
    <font>
      <b/>
      <i/>
      <sz val="10"/>
      <color theme="1"/>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sz val="10"/>
      <color rgb="FF000000"/>
      <name val="Calibri"/>
      <family val="2"/>
      <scheme val="minor"/>
    </font>
  </fonts>
  <fills count="11">
    <fill>
      <patternFill patternType="none"/>
    </fill>
    <fill>
      <patternFill patternType="gray125"/>
    </fill>
    <fill>
      <patternFill patternType="solid">
        <fgColor rgb="FFB4CBE0"/>
        <bgColor indexed="64"/>
      </patternFill>
    </fill>
    <fill>
      <patternFill patternType="solid">
        <fgColor theme="9" tint="0.79998168889431442"/>
        <bgColor indexed="64"/>
      </patternFill>
    </fill>
    <fill>
      <patternFill patternType="solid">
        <fgColor rgb="FFC0C0C0"/>
        <bgColor indexed="64"/>
      </patternFill>
    </fill>
    <fill>
      <patternFill patternType="solid">
        <fgColor theme="9" tint="0.79995117038483843"/>
        <bgColor indexed="64"/>
      </patternFill>
    </fill>
    <fill>
      <patternFill patternType="solid">
        <fgColor rgb="FFF0F0F0"/>
        <bgColor indexed="64"/>
      </patternFill>
    </fill>
    <fill>
      <patternFill patternType="solid">
        <fgColor rgb="FFD1E1ED"/>
        <bgColor indexed="64"/>
      </patternFill>
    </fill>
    <fill>
      <patternFill patternType="solid">
        <fgColor theme="0"/>
        <bgColor indexed="64"/>
      </patternFill>
    </fill>
    <fill>
      <patternFill patternType="solid">
        <fgColor rgb="FFD0CECE"/>
        <bgColor indexed="64"/>
      </patternFill>
    </fill>
    <fill>
      <patternFill patternType="solid">
        <fgColor theme="8" tint="0.59999389629810485"/>
        <bgColor indexed="64"/>
      </patternFill>
    </fill>
  </fills>
  <borders count="36">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auto="1"/>
      </right>
      <top style="thin">
        <color auto="1"/>
      </top>
      <bottom/>
      <diagonal/>
    </border>
    <border>
      <left/>
      <right/>
      <top style="thin">
        <color auto="1"/>
      </top>
      <bottom/>
      <diagonal/>
    </border>
    <border>
      <left style="thin">
        <color auto="1"/>
      </left>
      <right/>
      <top style="thin">
        <color auto="1"/>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style="medium">
        <color indexed="64"/>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style="medium">
        <color rgb="FF000000"/>
      </bottom>
      <diagonal/>
    </border>
  </borders>
  <cellStyleXfs count="1">
    <xf numFmtId="0" fontId="0" fillId="0" borderId="0"/>
  </cellStyleXfs>
  <cellXfs count="83">
    <xf numFmtId="0" fontId="0" fillId="0" borderId="0" xfId="0"/>
    <xf numFmtId="4" fontId="4" fillId="2" borderId="12" xfId="0" applyNumberFormat="1" applyFont="1" applyFill="1" applyBorder="1" applyAlignment="1">
      <alignment vertical="top"/>
    </xf>
    <xf numFmtId="0" fontId="0" fillId="2" borderId="13" xfId="0" applyFill="1" applyBorder="1"/>
    <xf numFmtId="0" fontId="0" fillId="2" borderId="14" xfId="0" applyFill="1" applyBorder="1"/>
    <xf numFmtId="49" fontId="5" fillId="2" borderId="13" xfId="0" applyNumberFormat="1" applyFont="1" applyFill="1" applyBorder="1" applyAlignment="1">
      <alignment vertical="top" wrapText="1"/>
    </xf>
    <xf numFmtId="49" fontId="5" fillId="2" borderId="14" xfId="0" applyNumberFormat="1" applyFont="1" applyFill="1" applyBorder="1" applyAlignment="1">
      <alignment vertical="top" wrapText="1"/>
    </xf>
    <xf numFmtId="4" fontId="4" fillId="2" borderId="15" xfId="0" applyNumberFormat="1" applyFont="1" applyFill="1" applyBorder="1" applyAlignment="1">
      <alignment vertical="top"/>
    </xf>
    <xf numFmtId="0" fontId="0" fillId="2" borderId="0" xfId="0" applyFill="1"/>
    <xf numFmtId="9" fontId="6" fillId="2" borderId="16" xfId="0" applyNumberFormat="1" applyFont="1" applyFill="1" applyBorder="1" applyAlignment="1">
      <alignment vertical="top"/>
    </xf>
    <xf numFmtId="49" fontId="5" fillId="2" borderId="0" xfId="0" applyNumberFormat="1" applyFont="1" applyFill="1" applyAlignment="1">
      <alignment vertical="top" wrapText="1"/>
    </xf>
    <xf numFmtId="49" fontId="5" fillId="2" borderId="16" xfId="0" applyNumberFormat="1" applyFont="1" applyFill="1" applyBorder="1" applyAlignment="1">
      <alignment vertical="top" wrapText="1"/>
    </xf>
    <xf numFmtId="0" fontId="0" fillId="2" borderId="16" xfId="0" applyFill="1" applyBorder="1"/>
    <xf numFmtId="9" fontId="6" fillId="3" borderId="16" xfId="0" applyNumberFormat="1" applyFont="1" applyFill="1" applyBorder="1" applyAlignment="1" applyProtection="1">
      <alignment vertical="top"/>
      <protection locked="0"/>
    </xf>
    <xf numFmtId="4" fontId="4" fillId="2" borderId="17" xfId="0" applyNumberFormat="1" applyFont="1" applyFill="1" applyBorder="1" applyAlignment="1">
      <alignment vertical="top"/>
    </xf>
    <xf numFmtId="0" fontId="0" fillId="2" borderId="18" xfId="0" applyFill="1" applyBorder="1"/>
    <xf numFmtId="0" fontId="0" fillId="2" borderId="19" xfId="0" applyFill="1" applyBorder="1"/>
    <xf numFmtId="49" fontId="5" fillId="2" borderId="18" xfId="0" applyNumberFormat="1" applyFont="1" applyFill="1" applyBorder="1" applyAlignment="1">
      <alignment vertical="top" wrapText="1"/>
    </xf>
    <xf numFmtId="49" fontId="5" fillId="2" borderId="19" xfId="0" applyNumberFormat="1" applyFont="1" applyFill="1" applyBorder="1" applyAlignment="1">
      <alignment vertical="top" wrapText="1"/>
    </xf>
    <xf numFmtId="0" fontId="6" fillId="4" borderId="0" xfId="0" applyFont="1" applyFill="1" applyAlignment="1">
      <alignment vertical="top"/>
    </xf>
    <xf numFmtId="0" fontId="6" fillId="4" borderId="0" xfId="0" applyFont="1" applyFill="1" applyAlignment="1">
      <alignment vertical="top" wrapText="1"/>
    </xf>
    <xf numFmtId="4" fontId="7" fillId="0" borderId="0" xfId="0" applyNumberFormat="1" applyFont="1" applyAlignment="1">
      <alignment vertical="top"/>
    </xf>
    <xf numFmtId="4" fontId="6" fillId="0" borderId="0" xfId="0" applyNumberFormat="1" applyFont="1" applyAlignment="1">
      <alignment vertical="top"/>
    </xf>
    <xf numFmtId="0" fontId="6" fillId="0" borderId="0" xfId="0" applyFont="1" applyAlignment="1">
      <alignment horizontal="right" vertical="top" wrapText="1"/>
    </xf>
    <xf numFmtId="0" fontId="6" fillId="0" borderId="0" xfId="0" applyFont="1" applyAlignment="1">
      <alignment vertical="top"/>
    </xf>
    <xf numFmtId="0" fontId="6" fillId="4" borderId="0" xfId="0" applyFont="1" applyFill="1" applyAlignment="1">
      <alignment horizontal="right" vertical="top" wrapText="1"/>
    </xf>
    <xf numFmtId="49" fontId="6" fillId="0" borderId="0" xfId="0" applyNumberFormat="1" applyFont="1" applyAlignment="1">
      <alignment vertical="top" wrapText="1"/>
    </xf>
    <xf numFmtId="4" fontId="8" fillId="0" borderId="0" xfId="0" applyNumberFormat="1" applyFont="1" applyAlignment="1">
      <alignment vertical="top"/>
    </xf>
    <xf numFmtId="4" fontId="6" fillId="5" borderId="0" xfId="0" applyNumberFormat="1" applyFont="1" applyFill="1" applyAlignment="1" applyProtection="1">
      <alignment vertical="top"/>
      <protection locked="0"/>
    </xf>
    <xf numFmtId="49" fontId="6" fillId="0" borderId="0" xfId="0" applyNumberFormat="1" applyFont="1" applyAlignment="1">
      <alignment vertical="top"/>
    </xf>
    <xf numFmtId="49" fontId="6" fillId="6" borderId="0" xfId="0" applyNumberFormat="1" applyFont="1" applyFill="1" applyAlignment="1">
      <alignment vertical="top"/>
    </xf>
    <xf numFmtId="4" fontId="7" fillId="7" borderId="0" xfId="0" applyNumberFormat="1" applyFont="1" applyFill="1" applyAlignment="1">
      <alignment vertical="top"/>
    </xf>
    <xf numFmtId="49" fontId="5" fillId="7" borderId="0" xfId="0" applyNumberFormat="1" applyFont="1" applyFill="1" applyAlignment="1">
      <alignment vertical="top" wrapText="1"/>
    </xf>
    <xf numFmtId="49" fontId="5" fillId="7" borderId="0" xfId="0" applyNumberFormat="1" applyFont="1" applyFill="1" applyAlignment="1">
      <alignment vertical="top"/>
    </xf>
    <xf numFmtId="0" fontId="9" fillId="0" borderId="0" xfId="0" applyFont="1" applyAlignment="1">
      <alignment vertical="top"/>
    </xf>
    <xf numFmtId="0" fontId="9" fillId="0" borderId="0" xfId="0" applyFont="1" applyAlignment="1">
      <alignment vertical="top" wrapText="1"/>
    </xf>
    <xf numFmtId="0" fontId="0" fillId="0" borderId="0" xfId="0" applyAlignment="1">
      <alignment vertical="top"/>
    </xf>
    <xf numFmtId="0" fontId="10" fillId="0" borderId="0" xfId="0" applyFont="1" applyAlignment="1">
      <alignment vertical="top"/>
    </xf>
    <xf numFmtId="0" fontId="11" fillId="0" borderId="0" xfId="0" applyFont="1" applyAlignment="1">
      <alignment vertical="top"/>
    </xf>
    <xf numFmtId="0" fontId="1" fillId="0" borderId="3" xfId="0" applyFont="1" applyBorder="1" applyAlignment="1">
      <alignment horizontal="center" wrapText="1"/>
    </xf>
    <xf numFmtId="0" fontId="2" fillId="0" borderId="4" xfId="0" applyFont="1" applyBorder="1"/>
    <xf numFmtId="0" fontId="2" fillId="0" borderId="5" xfId="0" applyFont="1" applyBorder="1" applyAlignment="1">
      <alignment horizontal="left"/>
    </xf>
    <xf numFmtId="164" fontId="0" fillId="0" borderId="21" xfId="0" applyNumberFormat="1" applyBorder="1"/>
    <xf numFmtId="164" fontId="0" fillId="0" borderId="24" xfId="0" applyNumberFormat="1" applyBorder="1"/>
    <xf numFmtId="0" fontId="1" fillId="0" borderId="25" xfId="0" applyFont="1" applyBorder="1"/>
    <xf numFmtId="164" fontId="0" fillId="0" borderId="22" xfId="0" applyNumberFormat="1" applyBorder="1"/>
    <xf numFmtId="0" fontId="2" fillId="0" borderId="1" xfId="0" applyFont="1" applyBorder="1"/>
    <xf numFmtId="0" fontId="2" fillId="0" borderId="1" xfId="0" applyFont="1" applyBorder="1" applyAlignment="1">
      <alignment horizontal="left"/>
    </xf>
    <xf numFmtId="4" fontId="0" fillId="0" borderId="6" xfId="0" applyNumberFormat="1" applyBorder="1"/>
    <xf numFmtId="164" fontId="0" fillId="0" borderId="2" xfId="0" applyNumberFormat="1" applyBorder="1" applyProtection="1">
      <protection locked="0"/>
    </xf>
    <xf numFmtId="49" fontId="6" fillId="8" borderId="0" xfId="0" applyNumberFormat="1" applyFont="1" applyFill="1" applyAlignment="1">
      <alignment vertical="top"/>
    </xf>
    <xf numFmtId="0" fontId="1" fillId="0" borderId="0" xfId="0" applyFont="1" applyAlignment="1">
      <alignment horizontal="center"/>
    </xf>
    <xf numFmtId="164" fontId="0" fillId="0" borderId="34" xfId="0" applyNumberFormat="1" applyBorder="1" applyProtection="1">
      <protection locked="0"/>
    </xf>
    <xf numFmtId="164" fontId="0" fillId="0" borderId="6" xfId="0" applyNumberFormat="1" applyBorder="1"/>
    <xf numFmtId="164" fontId="0" fillId="0" borderId="9" xfId="0" applyNumberFormat="1" applyBorder="1"/>
    <xf numFmtId="0" fontId="1" fillId="0" borderId="28" xfId="0" applyFont="1" applyBorder="1" applyAlignment="1">
      <alignment horizontal="right"/>
    </xf>
    <xf numFmtId="164" fontId="12" fillId="0" borderId="29" xfId="0" applyNumberFormat="1" applyFont="1" applyBorder="1" applyAlignment="1">
      <alignment horizontal="center"/>
    </xf>
    <xf numFmtId="0" fontId="1" fillId="0" borderId="30" xfId="0" applyFont="1" applyBorder="1" applyAlignment="1">
      <alignment horizontal="right"/>
    </xf>
    <xf numFmtId="164" fontId="12" fillId="0" borderId="31" xfId="0" applyNumberFormat="1" applyFont="1" applyBorder="1" applyAlignment="1">
      <alignment horizontal="center"/>
    </xf>
    <xf numFmtId="0" fontId="1" fillId="0" borderId="32" xfId="0" applyFont="1" applyBorder="1" applyAlignment="1">
      <alignment horizontal="right"/>
    </xf>
    <xf numFmtId="164" fontId="12" fillId="0" borderId="33" xfId="0" applyNumberFormat="1" applyFont="1" applyBorder="1" applyAlignment="1">
      <alignment horizontal="center"/>
    </xf>
    <xf numFmtId="0" fontId="13" fillId="9" borderId="3" xfId="0" applyFont="1" applyFill="1" applyBorder="1" applyAlignment="1">
      <alignment vertical="center" wrapText="1"/>
    </xf>
    <xf numFmtId="164" fontId="14" fillId="0" borderId="27" xfId="0" applyNumberFormat="1" applyFont="1" applyBorder="1" applyAlignment="1">
      <alignment horizontal="center" vertical="center" wrapText="1"/>
    </xf>
    <xf numFmtId="0" fontId="0" fillId="0" borderId="0" xfId="0" applyAlignment="1">
      <alignment vertical="center" wrapText="1"/>
    </xf>
    <xf numFmtId="0" fontId="13" fillId="10" borderId="6" xfId="0" applyFont="1" applyFill="1" applyBorder="1" applyAlignment="1">
      <alignment horizontal="center" vertical="center" wrapText="1"/>
    </xf>
    <xf numFmtId="0" fontId="13" fillId="10" borderId="34" xfId="0" applyFont="1" applyFill="1" applyBorder="1" applyAlignment="1">
      <alignment horizontal="center" vertical="center" wrapText="1"/>
    </xf>
    <xf numFmtId="164" fontId="1" fillId="0" borderId="25" xfId="0" applyNumberFormat="1" applyFont="1" applyBorder="1"/>
    <xf numFmtId="0" fontId="0" fillId="0" borderId="1" xfId="0" applyBorder="1" applyAlignment="1">
      <alignment horizontal="center"/>
    </xf>
    <xf numFmtId="0" fontId="0" fillId="0" borderId="2" xfId="0" applyBorder="1" applyAlignment="1">
      <alignment horizontal="center"/>
    </xf>
    <xf numFmtId="49" fontId="5" fillId="2" borderId="20" xfId="0" applyNumberFormat="1" applyFont="1" applyFill="1" applyBorder="1" applyAlignment="1">
      <alignment horizontal="center" vertical="top" wrapText="1"/>
    </xf>
    <xf numFmtId="49" fontId="5" fillId="2" borderId="21" xfId="0" applyNumberFormat="1" applyFont="1" applyFill="1" applyBorder="1" applyAlignment="1">
      <alignment horizontal="center" vertical="top" wrapText="1"/>
    </xf>
    <xf numFmtId="49" fontId="5" fillId="2" borderId="23" xfId="0" applyNumberFormat="1" applyFont="1" applyFill="1" applyBorder="1" applyAlignment="1">
      <alignment horizontal="center" vertical="top" wrapText="1"/>
    </xf>
    <xf numFmtId="49" fontId="5" fillId="2" borderId="24" xfId="0" applyNumberFormat="1" applyFont="1" applyFill="1" applyBorder="1" applyAlignment="1">
      <alignment horizontal="center" vertical="top" wrapText="1"/>
    </xf>
    <xf numFmtId="164" fontId="0" fillId="0" borderId="6" xfId="0" applyNumberFormat="1" applyBorder="1" applyAlignment="1">
      <alignment horizontal="right"/>
    </xf>
    <xf numFmtId="164" fontId="0" fillId="0" borderId="9" xfId="0" applyNumberFormat="1" applyBorder="1" applyAlignment="1">
      <alignment horizontal="right"/>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10" xfId="0" applyFont="1" applyBorder="1" applyAlignment="1">
      <alignment horizontal="left" vertical="center" wrapText="1"/>
    </xf>
    <xf numFmtId="0" fontId="3" fillId="0" borderId="11" xfId="0" applyFont="1" applyBorder="1" applyAlignment="1">
      <alignment horizontal="left" vertical="center" wrapText="1"/>
    </xf>
    <xf numFmtId="0" fontId="1" fillId="0" borderId="0" xfId="0" applyFont="1" applyAlignment="1">
      <alignment horizontal="center"/>
    </xf>
    <xf numFmtId="0" fontId="1" fillId="0" borderId="26" xfId="0" applyFont="1" applyBorder="1" applyAlignment="1">
      <alignment horizontal="center"/>
    </xf>
    <xf numFmtId="0" fontId="1" fillId="0" borderId="27" xfId="0" applyFont="1" applyBorder="1" applyAlignment="1">
      <alignment horizontal="center"/>
    </xf>
    <xf numFmtId="8" fontId="14" fillId="10" borderId="6" xfId="0" applyNumberFormat="1" applyFont="1" applyFill="1" applyBorder="1" applyAlignment="1">
      <alignment horizontal="center" vertical="center" wrapText="1"/>
    </xf>
    <xf numFmtId="8" fontId="14" fillId="10" borderId="35"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xdr:col>
      <xdr:colOff>0</xdr:colOff>
      <xdr:row>12</xdr:row>
      <xdr:rowOff>0</xdr:rowOff>
    </xdr:from>
    <xdr:to>
      <xdr:col>9</xdr:col>
      <xdr:colOff>171450</xdr:colOff>
      <xdr:row>20</xdr:row>
      <xdr:rowOff>171450</xdr:rowOff>
    </xdr:to>
    <xdr:sp macro="" textlink="" fLocksText="0">
      <xdr:nvSpPr>
        <xdr:cNvPr id="2" name="CuadroTexto 1">
          <a:extLst>
            <a:ext uri="{FF2B5EF4-FFF2-40B4-BE49-F238E27FC236}">
              <a16:creationId xmlns:a16="http://schemas.microsoft.com/office/drawing/2014/main" id="{D903BAD1-3065-482A-B3A5-BB53BB21C4B7}"/>
            </a:ext>
          </a:extLst>
        </xdr:cNvPr>
        <xdr:cNvSpPr txBox="1"/>
      </xdr:nvSpPr>
      <xdr:spPr>
        <a:xfrm>
          <a:off x="762000" y="2876550"/>
          <a:ext cx="6267450" cy="16954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Gastos generales y beneficio industrial</a:t>
          </a:r>
          <a:r>
            <a:rPr lang="es-ES" sz="1050" baseline="0"/>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13</xdr:row>
      <xdr:rowOff>0</xdr:rowOff>
    </xdr:from>
    <xdr:to>
      <xdr:col>7</xdr:col>
      <xdr:colOff>609600</xdr:colOff>
      <xdr:row>20</xdr:row>
      <xdr:rowOff>171450</xdr:rowOff>
    </xdr:to>
    <xdr:sp macro="" textlink="" fLocksText="0">
      <xdr:nvSpPr>
        <xdr:cNvPr id="2" name="CuadroTexto 1">
          <a:extLst>
            <a:ext uri="{FF2B5EF4-FFF2-40B4-BE49-F238E27FC236}">
              <a16:creationId xmlns:a16="http://schemas.microsoft.com/office/drawing/2014/main" id="{A163FF56-5E1B-4BA7-9FE2-B0F5A4494F6F}"/>
            </a:ext>
          </a:extLst>
        </xdr:cNvPr>
        <xdr:cNvSpPr txBox="1"/>
      </xdr:nvSpPr>
      <xdr:spPr>
        <a:xfrm>
          <a:off x="762000" y="4391025"/>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100">
              <a:solidFill>
                <a:schemeClr val="dk1"/>
              </a:solidFill>
              <a:effectLst/>
              <a:latin typeface="+mn-lt"/>
              <a:ea typeface="+mn-ea"/>
              <a:cs typeface="+mn-cs"/>
            </a:rPr>
            <a:t>Gastos generales y beneficio industrial</a:t>
          </a:r>
          <a:r>
            <a:rPr lang="es-ES" sz="1100" baseline="0">
              <a:solidFill>
                <a:schemeClr val="dk1"/>
              </a:solidFill>
              <a:effectLst/>
              <a:latin typeface="+mn-lt"/>
              <a:ea typeface="+mn-ea"/>
              <a:cs typeface="+mn-cs"/>
            </a:rPr>
            <a:t> incluidos.</a:t>
          </a:r>
          <a:br>
            <a:rPr lang="es-ES" sz="1050"/>
          </a:br>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171451</xdr:colOff>
      <xdr:row>512</xdr:row>
      <xdr:rowOff>57150</xdr:rowOff>
    </xdr:from>
    <xdr:to>
      <xdr:col>9</xdr:col>
      <xdr:colOff>466726</xdr:colOff>
      <xdr:row>520</xdr:row>
      <xdr:rowOff>38100</xdr:rowOff>
    </xdr:to>
    <xdr:sp macro="" textlink="" fLocksText="0">
      <xdr:nvSpPr>
        <xdr:cNvPr id="2" name="CuadroTexto 1">
          <a:extLst>
            <a:ext uri="{FF2B5EF4-FFF2-40B4-BE49-F238E27FC236}">
              <a16:creationId xmlns:a16="http://schemas.microsoft.com/office/drawing/2014/main" id="{AA371860-247F-4026-9029-A40F11F81933}"/>
            </a:ext>
          </a:extLst>
        </xdr:cNvPr>
        <xdr:cNvSpPr txBox="1"/>
      </xdr:nvSpPr>
      <xdr:spPr>
        <a:xfrm>
          <a:off x="171451" y="911542500"/>
          <a:ext cx="6267450" cy="1504950"/>
        </a:xfrm>
        <a:prstGeom prst="rect">
          <a:avLst/>
        </a:prstGeom>
        <a:solidFill>
          <a:schemeClr val="accent4">
            <a:lumMod val="60000"/>
            <a:lumOff val="4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es-ES" sz="1800" b="1"/>
            <a:t>OBSERVACIONES</a:t>
          </a:r>
        </a:p>
        <a:p>
          <a:r>
            <a:rPr lang="es-ES" sz="1050"/>
            <a:t>La</a:t>
          </a:r>
          <a:r>
            <a:rPr lang="es-ES" sz="1050" baseline="0"/>
            <a:t> oferta sin IVA no podrá superar la base imponible</a:t>
          </a:r>
        </a:p>
        <a:p>
          <a:r>
            <a:rPr lang="es-ES" sz="1050" baseline="0"/>
            <a:t>La oferta con IVA no podrá superar el presupuesto base de licitación.</a:t>
          </a:r>
        </a:p>
        <a:p>
          <a:r>
            <a:rPr lang="es-ES" sz="1050" baseline="0"/>
            <a:t>Los precios por partida no podrán ser superiores a los presupuestados ni suponer una baja mayor al 32% del presupuesto de proyecto.</a:t>
          </a:r>
        </a:p>
        <a:p>
          <a:r>
            <a:rPr lang="es-ES" sz="1050" baseline="0"/>
            <a:t>Los precios unitarios de las partidas alzadas no se podrán modificar.</a:t>
          </a:r>
        </a:p>
        <a:p>
          <a:r>
            <a:rPr lang="es-ES" sz="1050" b="1">
              <a:solidFill>
                <a:schemeClr val="dk1"/>
              </a:solidFill>
              <a:effectLst/>
              <a:latin typeface="+mn-lt"/>
              <a:ea typeface="+mn-ea"/>
              <a:cs typeface="+mn-cs"/>
            </a:rPr>
            <a:t>Se deberán tener en cuenta las Notas del apartado “27. Evaluación de las ofertas” del cuadro resumen del Pliego de Condiciones Particulares.</a:t>
          </a:r>
          <a:endParaRPr lang="es-ES" sz="1050"/>
        </a:p>
      </xdr:txBody>
    </xdr:sp>
    <xdr:clientData/>
  </xdr:twoCellAnchor>
</xdr:wsDr>
</file>

<file path=xl/theme/theme1.xml><?xml version="1.0" encoding="utf-8"?>
<a:theme xmlns:a="http://schemas.openxmlformats.org/drawingml/2006/main" name="Office 2013 - Tema de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37A784-3DDF-4BE6-BF81-223A6CD198C7}">
  <dimension ref="B3:E7"/>
  <sheetViews>
    <sheetView workbookViewId="0">
      <selection activeCell="E5" sqref="E5"/>
    </sheetView>
  </sheetViews>
  <sheetFormatPr baseColWidth="10" defaultRowHeight="15" x14ac:dyDescent="0.25"/>
  <sheetData>
    <row r="3" spans="2:5" ht="15.75" thickBot="1" x14ac:dyDescent="0.3"/>
    <row r="4" spans="2:5" ht="60.75" thickBot="1" x14ac:dyDescent="0.3">
      <c r="B4" s="66"/>
      <c r="C4" s="67"/>
      <c r="D4" s="38" t="s">
        <v>0</v>
      </c>
      <c r="E4" s="38" t="s">
        <v>1</v>
      </c>
    </row>
    <row r="5" spans="2:5" ht="15.75" thickBot="1" x14ac:dyDescent="0.3">
      <c r="B5" s="45" t="s">
        <v>2</v>
      </c>
      <c r="C5" s="46" t="s">
        <v>5</v>
      </c>
      <c r="D5" s="47">
        <v>56751.82</v>
      </c>
      <c r="E5" s="48"/>
    </row>
    <row r="6" spans="2:5" x14ac:dyDescent="0.25">
      <c r="B6" s="68" t="s">
        <v>767</v>
      </c>
      <c r="C6" s="69"/>
      <c r="D6" s="41">
        <f>21*D5%</f>
        <v>11917.8822</v>
      </c>
      <c r="E6" s="44">
        <f>21*E5%</f>
        <v>0</v>
      </c>
    </row>
    <row r="7" spans="2:5" ht="15.75" thickBot="1" x14ac:dyDescent="0.3">
      <c r="B7" s="70" t="s">
        <v>768</v>
      </c>
      <c r="C7" s="71"/>
      <c r="D7" s="42">
        <f>SUM(D2:D6)</f>
        <v>68669.7022</v>
      </c>
      <c r="E7" s="43">
        <f>SUM(E2:E6)</f>
        <v>0</v>
      </c>
    </row>
  </sheetData>
  <sheetProtection algorithmName="SHA-512" hashValue="eZMrrZULu0fW8O1HXrvcwwUVNQzf19xyLwHxiGKDs5+t2nF03mHa0XgU7c2SiuO9Vcn2nuG9NUrsky5Oe2H0Kw==" saltValue="Ls1IzynB4JANG/TvFDzcQw==" spinCount="100000" sheet="1" objects="1" scenarios="1" selectLockedCells="1"/>
  <mergeCells count="3">
    <mergeCell ref="B4:C4"/>
    <mergeCell ref="B6:C6"/>
    <mergeCell ref="B7:C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25B3B-7891-4BFF-A735-CB0E6C492D6E}">
  <dimension ref="B2:E9"/>
  <sheetViews>
    <sheetView workbookViewId="0">
      <selection activeCell="E7" sqref="E7"/>
    </sheetView>
  </sheetViews>
  <sheetFormatPr baseColWidth="10" defaultRowHeight="15" x14ac:dyDescent="0.25"/>
  <cols>
    <col min="3" max="3" width="27.7109375" customWidth="1"/>
  </cols>
  <sheetData>
    <row r="2" spans="2:5" ht="15.75" thickBot="1" x14ac:dyDescent="0.3"/>
    <row r="3" spans="2:5" ht="60.75" thickBot="1" x14ac:dyDescent="0.3">
      <c r="B3" s="66"/>
      <c r="C3" s="67"/>
      <c r="D3" s="38" t="s">
        <v>0</v>
      </c>
      <c r="E3" s="38" t="s">
        <v>3</v>
      </c>
    </row>
    <row r="4" spans="2:5" x14ac:dyDescent="0.25">
      <c r="B4" s="39" t="s">
        <v>2</v>
      </c>
      <c r="C4" s="40" t="s">
        <v>5</v>
      </c>
      <c r="D4" s="72">
        <v>5458.52</v>
      </c>
      <c r="E4" s="52"/>
    </row>
    <row r="5" spans="2:5" x14ac:dyDescent="0.25">
      <c r="B5" s="74" t="s">
        <v>4</v>
      </c>
      <c r="C5" s="75"/>
      <c r="D5" s="73"/>
      <c r="E5" s="53"/>
    </row>
    <row r="6" spans="2:5" x14ac:dyDescent="0.25">
      <c r="B6" s="76"/>
      <c r="C6" s="77"/>
      <c r="D6" s="73"/>
      <c r="E6" s="53"/>
    </row>
    <row r="7" spans="2:5" ht="119.25" customHeight="1" thickBot="1" x14ac:dyDescent="0.3">
      <c r="B7" s="76"/>
      <c r="C7" s="77"/>
      <c r="D7" s="73"/>
      <c r="E7" s="51"/>
    </row>
    <row r="8" spans="2:5" x14ac:dyDescent="0.25">
      <c r="B8" s="68" t="s">
        <v>767</v>
      </c>
      <c r="C8" s="69"/>
      <c r="D8" s="41">
        <f>21*D4%</f>
        <v>1146.2892000000002</v>
      </c>
      <c r="E8" s="44">
        <f>21*E7%</f>
        <v>0</v>
      </c>
    </row>
    <row r="9" spans="2:5" ht="15.75" thickBot="1" x14ac:dyDescent="0.3">
      <c r="B9" s="70" t="s">
        <v>768</v>
      </c>
      <c r="C9" s="71"/>
      <c r="D9" s="42">
        <f>SUM(D4:D8)</f>
        <v>6604.8092000000006</v>
      </c>
      <c r="E9" s="65">
        <f>E7+E8</f>
        <v>0</v>
      </c>
    </row>
  </sheetData>
  <sheetProtection algorithmName="SHA-512" hashValue="ict6kVKI1SbkEwIx8bmxZ04E1rA2Qo3co2GHffQSGKwL/nMGtdcciCxU0hh1PUHxsin7OoKy7ws6dwKlvRVlXQ==" saltValue="ZUPLEhOVEMjrACDMbbjJ/w==" spinCount="100000" sheet="1" selectLockedCells="1"/>
  <mergeCells count="5">
    <mergeCell ref="B3:C3"/>
    <mergeCell ref="D4:D7"/>
    <mergeCell ref="B5:C7"/>
    <mergeCell ref="B9:C9"/>
    <mergeCell ref="B8:C8"/>
  </mergeCell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E46D85-F0BE-4981-B49E-76445DFC0A86}">
  <dimension ref="A1:J511"/>
  <sheetViews>
    <sheetView tabSelected="1" zoomScale="80" zoomScaleNormal="80" workbookViewId="0">
      <pane xSplit="4" ySplit="3" topLeftCell="E486" activePane="bottomRight" state="frozen"/>
      <selection pane="topRight" activeCell="E1" sqref="E1"/>
      <selection pane="bottomLeft" activeCell="A4" sqref="A4"/>
      <selection pane="bottomRight" activeCell="I489" sqref="I489"/>
    </sheetView>
  </sheetViews>
  <sheetFormatPr baseColWidth="10" defaultRowHeight="15" x14ac:dyDescent="0.25"/>
  <cols>
    <col min="1" max="1" width="7.140625" bestFit="1" customWidth="1"/>
    <col min="2" max="2" width="6.5703125" bestFit="1" customWidth="1"/>
    <col min="3" max="3" width="3.7109375" bestFit="1" customWidth="1"/>
    <col min="4" max="4" width="32.85546875" customWidth="1"/>
    <col min="5" max="10" width="7.85546875" bestFit="1" customWidth="1"/>
  </cols>
  <sheetData>
    <row r="1" spans="1:10" x14ac:dyDescent="0.25">
      <c r="A1" s="37"/>
      <c r="B1" s="35"/>
      <c r="C1" s="35"/>
      <c r="D1" s="35"/>
      <c r="E1" s="78" t="s">
        <v>766</v>
      </c>
      <c r="F1" s="78"/>
      <c r="G1" s="78"/>
      <c r="H1" s="78" t="s">
        <v>765</v>
      </c>
      <c r="I1" s="78"/>
      <c r="J1" s="78"/>
    </row>
    <row r="2" spans="1:10" ht="18.75" x14ac:dyDescent="0.25">
      <c r="A2" s="36" t="s">
        <v>764</v>
      </c>
      <c r="B2" s="35"/>
      <c r="C2" s="35"/>
      <c r="D2" s="35"/>
      <c r="E2" s="35"/>
      <c r="F2" s="35"/>
      <c r="G2" s="35"/>
      <c r="H2" s="35"/>
      <c r="I2" s="35"/>
      <c r="J2" s="35"/>
    </row>
    <row r="3" spans="1:10" x14ac:dyDescent="0.25">
      <c r="A3" s="33" t="s">
        <v>763</v>
      </c>
      <c r="B3" s="33" t="s">
        <v>762</v>
      </c>
      <c r="C3" s="33" t="s">
        <v>761</v>
      </c>
      <c r="D3" s="34" t="s">
        <v>760</v>
      </c>
      <c r="E3" s="33" t="s">
        <v>759</v>
      </c>
      <c r="F3" s="33" t="s">
        <v>758</v>
      </c>
      <c r="G3" s="33" t="s">
        <v>757</v>
      </c>
      <c r="H3" s="33" t="s">
        <v>759</v>
      </c>
      <c r="I3" s="33" t="s">
        <v>758</v>
      </c>
      <c r="J3" s="33" t="s">
        <v>757</v>
      </c>
    </row>
    <row r="4" spans="1:10" x14ac:dyDescent="0.25">
      <c r="A4" s="32" t="s">
        <v>756</v>
      </c>
      <c r="B4" s="32" t="s">
        <v>228</v>
      </c>
      <c r="C4" s="32" t="s">
        <v>227</v>
      </c>
      <c r="D4" s="31" t="s">
        <v>755</v>
      </c>
      <c r="E4" s="30">
        <f t="shared" ref="E4:J4" si="0">E59</f>
        <v>1</v>
      </c>
      <c r="F4" s="30">
        <f t="shared" si="0"/>
        <v>2425.17</v>
      </c>
      <c r="G4" s="30">
        <f t="shared" si="0"/>
        <v>2425.17</v>
      </c>
      <c r="H4" s="30">
        <f t="shared" si="0"/>
        <v>1</v>
      </c>
      <c r="I4" s="30">
        <f t="shared" si="0"/>
        <v>0</v>
      </c>
      <c r="J4" s="30">
        <f t="shared" si="0"/>
        <v>0</v>
      </c>
    </row>
    <row r="5" spans="1:10" ht="22.5" x14ac:dyDescent="0.25">
      <c r="A5" s="29" t="s">
        <v>754</v>
      </c>
      <c r="B5" s="28" t="s">
        <v>16</v>
      </c>
      <c r="C5" s="28" t="s">
        <v>23</v>
      </c>
      <c r="D5" s="25" t="s">
        <v>753</v>
      </c>
      <c r="E5" s="21">
        <v>1</v>
      </c>
      <c r="F5" s="21">
        <v>30.4</v>
      </c>
      <c r="G5" s="26">
        <f>ROUND(E5*F5,2)</f>
        <v>30.4</v>
      </c>
      <c r="H5" s="21">
        <v>1</v>
      </c>
      <c r="I5" s="27"/>
      <c r="J5" s="26">
        <f>ROUND(H5*I5,2)</f>
        <v>0</v>
      </c>
    </row>
    <row r="6" spans="1:10" ht="303.75" x14ac:dyDescent="0.25">
      <c r="A6" s="23"/>
      <c r="B6" s="23"/>
      <c r="C6" s="23"/>
      <c r="D6" s="25" t="s">
        <v>752</v>
      </c>
      <c r="E6" s="23"/>
      <c r="F6" s="23"/>
      <c r="G6" s="23"/>
      <c r="H6" s="23"/>
      <c r="I6" s="23"/>
      <c r="J6" s="23"/>
    </row>
    <row r="7" spans="1:10" ht="22.5" x14ac:dyDescent="0.25">
      <c r="A7" s="29" t="s">
        <v>751</v>
      </c>
      <c r="B7" s="28" t="s">
        <v>16</v>
      </c>
      <c r="C7" s="28" t="s">
        <v>23</v>
      </c>
      <c r="D7" s="25" t="s">
        <v>750</v>
      </c>
      <c r="E7" s="21">
        <v>1</v>
      </c>
      <c r="F7" s="21">
        <v>34.71</v>
      </c>
      <c r="G7" s="26">
        <f>ROUND(E7*F7,2)</f>
        <v>34.71</v>
      </c>
      <c r="H7" s="21">
        <v>1</v>
      </c>
      <c r="I7" s="27"/>
      <c r="J7" s="26">
        <f>ROUND(H7*I7,2)</f>
        <v>0</v>
      </c>
    </row>
    <row r="8" spans="1:10" ht="303.75" x14ac:dyDescent="0.25">
      <c r="A8" s="23"/>
      <c r="B8" s="23"/>
      <c r="C8" s="23"/>
      <c r="D8" s="25" t="s">
        <v>749</v>
      </c>
      <c r="E8" s="23"/>
      <c r="F8" s="23"/>
      <c r="G8" s="23"/>
      <c r="H8" s="23"/>
      <c r="I8" s="23"/>
      <c r="J8" s="23"/>
    </row>
    <row r="9" spans="1:10" ht="22.5" x14ac:dyDescent="0.25">
      <c r="A9" s="29" t="s">
        <v>748</v>
      </c>
      <c r="B9" s="28" t="s">
        <v>16</v>
      </c>
      <c r="C9" s="28" t="s">
        <v>23</v>
      </c>
      <c r="D9" s="25" t="s">
        <v>747</v>
      </c>
      <c r="E9" s="21">
        <v>1</v>
      </c>
      <c r="F9" s="21">
        <v>41.22</v>
      </c>
      <c r="G9" s="26">
        <f>ROUND(E9*F9,2)</f>
        <v>41.22</v>
      </c>
      <c r="H9" s="21">
        <v>1</v>
      </c>
      <c r="I9" s="27"/>
      <c r="J9" s="26">
        <f>ROUND(H9*I9,2)</f>
        <v>0</v>
      </c>
    </row>
    <row r="10" spans="1:10" ht="303.75" x14ac:dyDescent="0.25">
      <c r="A10" s="23"/>
      <c r="B10" s="23"/>
      <c r="C10" s="23"/>
      <c r="D10" s="25" t="s">
        <v>746</v>
      </c>
      <c r="E10" s="23"/>
      <c r="F10" s="23"/>
      <c r="G10" s="23"/>
      <c r="H10" s="23"/>
      <c r="I10" s="23"/>
      <c r="J10" s="23"/>
    </row>
    <row r="11" spans="1:10" ht="22.5" x14ac:dyDescent="0.25">
      <c r="A11" s="29" t="s">
        <v>745</v>
      </c>
      <c r="B11" s="28" t="s">
        <v>16</v>
      </c>
      <c r="C11" s="28" t="s">
        <v>23</v>
      </c>
      <c r="D11" s="25" t="s">
        <v>744</v>
      </c>
      <c r="E11" s="21">
        <v>1</v>
      </c>
      <c r="F11" s="21">
        <v>48.26</v>
      </c>
      <c r="G11" s="26">
        <f>ROUND(E11*F11,2)</f>
        <v>48.26</v>
      </c>
      <c r="H11" s="21">
        <v>1</v>
      </c>
      <c r="I11" s="27"/>
      <c r="J11" s="26">
        <f>ROUND(H11*I11,2)</f>
        <v>0</v>
      </c>
    </row>
    <row r="12" spans="1:10" ht="303.75" x14ac:dyDescent="0.25">
      <c r="A12" s="23"/>
      <c r="B12" s="23"/>
      <c r="C12" s="23"/>
      <c r="D12" s="25" t="s">
        <v>743</v>
      </c>
      <c r="E12" s="23"/>
      <c r="F12" s="23"/>
      <c r="G12" s="23"/>
      <c r="H12" s="23"/>
      <c r="I12" s="23"/>
      <c r="J12" s="23"/>
    </row>
    <row r="13" spans="1:10" ht="22.5" x14ac:dyDescent="0.25">
      <c r="A13" s="29" t="s">
        <v>742</v>
      </c>
      <c r="B13" s="28" t="s">
        <v>16</v>
      </c>
      <c r="C13" s="49" t="s">
        <v>23</v>
      </c>
      <c r="D13" s="25" t="s">
        <v>741</v>
      </c>
      <c r="E13" s="21">
        <v>1</v>
      </c>
      <c r="F13" s="21">
        <v>25.73</v>
      </c>
      <c r="G13" s="26">
        <f>ROUND(E13*F13,2)</f>
        <v>25.73</v>
      </c>
      <c r="H13" s="21">
        <v>1</v>
      </c>
      <c r="I13" s="27"/>
      <c r="J13" s="26">
        <f>ROUND(H13*I13,2)</f>
        <v>0</v>
      </c>
    </row>
    <row r="14" spans="1:10" ht="101.25" x14ac:dyDescent="0.25">
      <c r="A14" s="23"/>
      <c r="B14" s="23"/>
      <c r="C14" s="23"/>
      <c r="D14" s="25" t="s">
        <v>740</v>
      </c>
      <c r="E14" s="23"/>
      <c r="F14" s="23"/>
      <c r="G14" s="23"/>
      <c r="H14" s="23"/>
      <c r="I14" s="23"/>
      <c r="J14" s="23"/>
    </row>
    <row r="15" spans="1:10" ht="22.5" x14ac:dyDescent="0.25">
      <c r="A15" s="29" t="s">
        <v>739</v>
      </c>
      <c r="B15" s="28" t="s">
        <v>16</v>
      </c>
      <c r="C15" s="28" t="s">
        <v>23</v>
      </c>
      <c r="D15" s="25" t="s">
        <v>738</v>
      </c>
      <c r="E15" s="21">
        <v>1</v>
      </c>
      <c r="F15" s="21">
        <v>21.63</v>
      </c>
      <c r="G15" s="26">
        <f>ROUND(E15*F15,2)</f>
        <v>21.63</v>
      </c>
      <c r="H15" s="21">
        <v>1</v>
      </c>
      <c r="I15" s="27"/>
      <c r="J15" s="26">
        <f>ROUND(H15*I15,2)</f>
        <v>0</v>
      </c>
    </row>
    <row r="16" spans="1:10" ht="225" x14ac:dyDescent="0.25">
      <c r="A16" s="23"/>
      <c r="B16" s="23"/>
      <c r="C16" s="23"/>
      <c r="D16" s="25" t="s">
        <v>737</v>
      </c>
      <c r="E16" s="23"/>
      <c r="F16" s="23"/>
      <c r="G16" s="23"/>
      <c r="H16" s="23"/>
      <c r="I16" s="23"/>
      <c r="J16" s="23"/>
    </row>
    <row r="17" spans="1:10" ht="22.5" x14ac:dyDescent="0.25">
      <c r="A17" s="29" t="s">
        <v>736</v>
      </c>
      <c r="B17" s="28" t="s">
        <v>16</v>
      </c>
      <c r="C17" s="28" t="s">
        <v>23</v>
      </c>
      <c r="D17" s="25" t="s">
        <v>735</v>
      </c>
      <c r="E17" s="21">
        <v>1</v>
      </c>
      <c r="F17" s="21">
        <v>22.73</v>
      </c>
      <c r="G17" s="26">
        <f>ROUND(E17*F17,2)</f>
        <v>22.73</v>
      </c>
      <c r="H17" s="21">
        <v>1</v>
      </c>
      <c r="I17" s="27"/>
      <c r="J17" s="26">
        <f>ROUND(H17*I17,2)</f>
        <v>0</v>
      </c>
    </row>
    <row r="18" spans="1:10" ht="225" x14ac:dyDescent="0.25">
      <c r="A18" s="23"/>
      <c r="B18" s="23"/>
      <c r="C18" s="23"/>
      <c r="D18" s="25" t="s">
        <v>734</v>
      </c>
      <c r="E18" s="23"/>
      <c r="F18" s="23"/>
      <c r="G18" s="23"/>
      <c r="H18" s="23"/>
      <c r="I18" s="23"/>
      <c r="J18" s="23"/>
    </row>
    <row r="19" spans="1:10" ht="22.5" x14ac:dyDescent="0.25">
      <c r="A19" s="29" t="s">
        <v>733</v>
      </c>
      <c r="B19" s="28" t="s">
        <v>16</v>
      </c>
      <c r="C19" s="28" t="s">
        <v>23</v>
      </c>
      <c r="D19" s="25" t="s">
        <v>732</v>
      </c>
      <c r="E19" s="21">
        <v>1</v>
      </c>
      <c r="F19" s="21">
        <v>25.59</v>
      </c>
      <c r="G19" s="26">
        <f>ROUND(E19*F19,2)</f>
        <v>25.59</v>
      </c>
      <c r="H19" s="21">
        <v>1</v>
      </c>
      <c r="I19" s="27"/>
      <c r="J19" s="26">
        <f>ROUND(H19*I19,2)</f>
        <v>0</v>
      </c>
    </row>
    <row r="20" spans="1:10" ht="393.75" x14ac:dyDescent="0.25">
      <c r="A20" s="23"/>
      <c r="B20" s="23"/>
      <c r="C20" s="23"/>
      <c r="D20" s="25" t="s">
        <v>731</v>
      </c>
      <c r="E20" s="23"/>
      <c r="F20" s="23"/>
      <c r="G20" s="23"/>
      <c r="H20" s="23"/>
      <c r="I20" s="23"/>
      <c r="J20" s="23"/>
    </row>
    <row r="21" spans="1:10" ht="33.75" x14ac:dyDescent="0.25">
      <c r="A21" s="29" t="s">
        <v>730</v>
      </c>
      <c r="B21" s="28" t="s">
        <v>16</v>
      </c>
      <c r="C21" s="28" t="s">
        <v>23</v>
      </c>
      <c r="D21" s="25" t="s">
        <v>729</v>
      </c>
      <c r="E21" s="21">
        <v>1</v>
      </c>
      <c r="F21" s="21">
        <v>29.9</v>
      </c>
      <c r="G21" s="26">
        <f>ROUND(E21*F21,2)</f>
        <v>29.9</v>
      </c>
      <c r="H21" s="21">
        <v>1</v>
      </c>
      <c r="I21" s="27"/>
      <c r="J21" s="26">
        <f>ROUND(H21*I21,2)</f>
        <v>0</v>
      </c>
    </row>
    <row r="22" spans="1:10" ht="393.75" x14ac:dyDescent="0.25">
      <c r="A22" s="23"/>
      <c r="B22" s="23"/>
      <c r="C22" s="23"/>
      <c r="D22" s="25" t="s">
        <v>728</v>
      </c>
      <c r="E22" s="23"/>
      <c r="F22" s="23"/>
      <c r="G22" s="23"/>
      <c r="H22" s="23"/>
      <c r="I22" s="23"/>
      <c r="J22" s="23"/>
    </row>
    <row r="23" spans="1:10" ht="22.5" x14ac:dyDescent="0.25">
      <c r="A23" s="29" t="s">
        <v>727</v>
      </c>
      <c r="B23" s="28" t="s">
        <v>16</v>
      </c>
      <c r="C23" s="28" t="s">
        <v>23</v>
      </c>
      <c r="D23" s="25" t="s">
        <v>726</v>
      </c>
      <c r="E23" s="21">
        <v>1</v>
      </c>
      <c r="F23" s="21">
        <v>36.409999999999997</v>
      </c>
      <c r="G23" s="26">
        <f>ROUND(E23*F23,2)</f>
        <v>36.409999999999997</v>
      </c>
      <c r="H23" s="21">
        <v>1</v>
      </c>
      <c r="I23" s="27"/>
      <c r="J23" s="26">
        <f>ROUND(H23*I23,2)</f>
        <v>0</v>
      </c>
    </row>
    <row r="24" spans="1:10" ht="315" x14ac:dyDescent="0.25">
      <c r="A24" s="23"/>
      <c r="B24" s="23"/>
      <c r="C24" s="23"/>
      <c r="D24" s="25" t="s">
        <v>725</v>
      </c>
      <c r="E24" s="23"/>
      <c r="F24" s="23"/>
      <c r="G24" s="23"/>
      <c r="H24" s="23"/>
      <c r="I24" s="23"/>
      <c r="J24" s="23"/>
    </row>
    <row r="25" spans="1:10" ht="22.5" x14ac:dyDescent="0.25">
      <c r="A25" s="29" t="s">
        <v>724</v>
      </c>
      <c r="B25" s="28" t="s">
        <v>16</v>
      </c>
      <c r="C25" s="28" t="s">
        <v>23</v>
      </c>
      <c r="D25" s="25" t="s">
        <v>723</v>
      </c>
      <c r="E25" s="21">
        <v>1</v>
      </c>
      <c r="F25" s="21">
        <v>43.45</v>
      </c>
      <c r="G25" s="26">
        <f>ROUND(E25*F25,2)</f>
        <v>43.45</v>
      </c>
      <c r="H25" s="21">
        <v>1</v>
      </c>
      <c r="I25" s="27"/>
      <c r="J25" s="26">
        <f>ROUND(H25*I25,2)</f>
        <v>0</v>
      </c>
    </row>
    <row r="26" spans="1:10" ht="315" x14ac:dyDescent="0.25">
      <c r="A26" s="23"/>
      <c r="B26" s="23"/>
      <c r="C26" s="23"/>
      <c r="D26" s="25" t="s">
        <v>722</v>
      </c>
      <c r="E26" s="23"/>
      <c r="F26" s="23"/>
      <c r="G26" s="23"/>
      <c r="H26" s="23"/>
      <c r="I26" s="23"/>
      <c r="J26" s="23"/>
    </row>
    <row r="27" spans="1:10" ht="22.5" x14ac:dyDescent="0.25">
      <c r="A27" s="29" t="s">
        <v>721</v>
      </c>
      <c r="B27" s="28" t="s">
        <v>16</v>
      </c>
      <c r="C27" s="28" t="s">
        <v>23</v>
      </c>
      <c r="D27" s="25" t="s">
        <v>720</v>
      </c>
      <c r="E27" s="21">
        <v>1</v>
      </c>
      <c r="F27" s="21">
        <v>104.51</v>
      </c>
      <c r="G27" s="26">
        <f>ROUND(E27*F27,2)</f>
        <v>104.51</v>
      </c>
      <c r="H27" s="21">
        <v>1</v>
      </c>
      <c r="I27" s="27"/>
      <c r="J27" s="26">
        <f>ROUND(H27*I27,2)</f>
        <v>0</v>
      </c>
    </row>
    <row r="28" spans="1:10" ht="258.75" x14ac:dyDescent="0.25">
      <c r="A28" s="23"/>
      <c r="B28" s="23"/>
      <c r="C28" s="23"/>
      <c r="D28" s="25" t="s">
        <v>719</v>
      </c>
      <c r="E28" s="23"/>
      <c r="F28" s="23"/>
      <c r="G28" s="23"/>
      <c r="H28" s="23"/>
      <c r="I28" s="23"/>
      <c r="J28" s="23"/>
    </row>
    <row r="29" spans="1:10" ht="22.5" x14ac:dyDescent="0.25">
      <c r="A29" s="29" t="s">
        <v>718</v>
      </c>
      <c r="B29" s="28" t="s">
        <v>16</v>
      </c>
      <c r="C29" s="28" t="s">
        <v>23</v>
      </c>
      <c r="D29" s="25" t="s">
        <v>717</v>
      </c>
      <c r="E29" s="21">
        <v>1</v>
      </c>
      <c r="F29" s="21">
        <v>126.36</v>
      </c>
      <c r="G29" s="26">
        <f>ROUND(E29*F29,2)</f>
        <v>126.36</v>
      </c>
      <c r="H29" s="21">
        <v>1</v>
      </c>
      <c r="I29" s="27"/>
      <c r="J29" s="26">
        <f>ROUND(H29*I29,2)</f>
        <v>0</v>
      </c>
    </row>
    <row r="30" spans="1:10" ht="258.75" x14ac:dyDescent="0.25">
      <c r="A30" s="23"/>
      <c r="B30" s="23"/>
      <c r="C30" s="23"/>
      <c r="D30" s="25" t="s">
        <v>716</v>
      </c>
      <c r="E30" s="23"/>
      <c r="F30" s="23"/>
      <c r="G30" s="23"/>
      <c r="H30" s="23"/>
      <c r="I30" s="23"/>
      <c r="J30" s="23"/>
    </row>
    <row r="31" spans="1:10" ht="22.5" x14ac:dyDescent="0.25">
      <c r="A31" s="29" t="s">
        <v>715</v>
      </c>
      <c r="B31" s="28" t="s">
        <v>16</v>
      </c>
      <c r="C31" s="28" t="s">
        <v>23</v>
      </c>
      <c r="D31" s="25" t="s">
        <v>714</v>
      </c>
      <c r="E31" s="21">
        <v>1</v>
      </c>
      <c r="F31" s="21">
        <v>126.37</v>
      </c>
      <c r="G31" s="26">
        <f>ROUND(E31*F31,2)</f>
        <v>126.37</v>
      </c>
      <c r="H31" s="21">
        <v>1</v>
      </c>
      <c r="I31" s="27"/>
      <c r="J31" s="26">
        <f>ROUND(H31*I31,2)</f>
        <v>0</v>
      </c>
    </row>
    <row r="32" spans="1:10" ht="270" x14ac:dyDescent="0.25">
      <c r="A32" s="23"/>
      <c r="B32" s="23"/>
      <c r="C32" s="23"/>
      <c r="D32" s="25" t="s">
        <v>713</v>
      </c>
      <c r="E32" s="23"/>
      <c r="F32" s="23"/>
      <c r="G32" s="23"/>
      <c r="H32" s="23"/>
      <c r="I32" s="23"/>
      <c r="J32" s="23"/>
    </row>
    <row r="33" spans="1:10" ht="22.5" x14ac:dyDescent="0.25">
      <c r="A33" s="29" t="s">
        <v>712</v>
      </c>
      <c r="B33" s="28" t="s">
        <v>16</v>
      </c>
      <c r="C33" s="28" t="s">
        <v>23</v>
      </c>
      <c r="D33" s="25" t="s">
        <v>711</v>
      </c>
      <c r="E33" s="21">
        <v>1</v>
      </c>
      <c r="F33" s="21">
        <v>153.68</v>
      </c>
      <c r="G33" s="26">
        <f>ROUND(E33*F33,2)</f>
        <v>153.68</v>
      </c>
      <c r="H33" s="21">
        <v>1</v>
      </c>
      <c r="I33" s="27"/>
      <c r="J33" s="26">
        <f>ROUND(H33*I33,2)</f>
        <v>0</v>
      </c>
    </row>
    <row r="34" spans="1:10" ht="270" x14ac:dyDescent="0.25">
      <c r="A34" s="23"/>
      <c r="B34" s="23"/>
      <c r="C34" s="23"/>
      <c r="D34" s="25" t="s">
        <v>710</v>
      </c>
      <c r="E34" s="23"/>
      <c r="F34" s="23"/>
      <c r="G34" s="23"/>
      <c r="H34" s="23"/>
      <c r="I34" s="23"/>
      <c r="J34" s="23"/>
    </row>
    <row r="35" spans="1:10" ht="33.75" x14ac:dyDescent="0.25">
      <c r="A35" s="29" t="s">
        <v>709</v>
      </c>
      <c r="B35" s="28" t="s">
        <v>16</v>
      </c>
      <c r="C35" s="28" t="s">
        <v>23</v>
      </c>
      <c r="D35" s="25" t="s">
        <v>708</v>
      </c>
      <c r="E35" s="21">
        <v>1</v>
      </c>
      <c r="F35" s="21">
        <v>75.37</v>
      </c>
      <c r="G35" s="26">
        <f>ROUND(E35*F35,2)</f>
        <v>75.37</v>
      </c>
      <c r="H35" s="21">
        <v>1</v>
      </c>
      <c r="I35" s="27"/>
      <c r="J35" s="26">
        <f>ROUND(H35*I35,2)</f>
        <v>0</v>
      </c>
    </row>
    <row r="36" spans="1:10" ht="409.5" x14ac:dyDescent="0.25">
      <c r="A36" s="23"/>
      <c r="B36" s="23"/>
      <c r="C36" s="23"/>
      <c r="D36" s="25" t="s">
        <v>707</v>
      </c>
      <c r="E36" s="23"/>
      <c r="F36" s="23"/>
      <c r="G36" s="23"/>
      <c r="H36" s="23"/>
      <c r="I36" s="23"/>
      <c r="J36" s="23"/>
    </row>
    <row r="37" spans="1:10" ht="33.75" x14ac:dyDescent="0.25">
      <c r="A37" s="29" t="s">
        <v>706</v>
      </c>
      <c r="B37" s="28" t="s">
        <v>16</v>
      </c>
      <c r="C37" s="28" t="s">
        <v>23</v>
      </c>
      <c r="D37" s="25" t="s">
        <v>705</v>
      </c>
      <c r="E37" s="21">
        <v>1</v>
      </c>
      <c r="F37" s="21">
        <v>81.260000000000005</v>
      </c>
      <c r="G37" s="26">
        <f>ROUND(E37*F37,2)</f>
        <v>81.260000000000005</v>
      </c>
      <c r="H37" s="21">
        <v>1</v>
      </c>
      <c r="I37" s="27"/>
      <c r="J37" s="26">
        <f>ROUND(H37*I37,2)</f>
        <v>0</v>
      </c>
    </row>
    <row r="38" spans="1:10" ht="409.5" x14ac:dyDescent="0.25">
      <c r="A38" s="23"/>
      <c r="B38" s="23"/>
      <c r="C38" s="23"/>
      <c r="D38" s="25" t="s">
        <v>704</v>
      </c>
      <c r="E38" s="23"/>
      <c r="F38" s="23"/>
      <c r="G38" s="23"/>
      <c r="H38" s="23"/>
      <c r="I38" s="23"/>
      <c r="J38" s="23"/>
    </row>
    <row r="39" spans="1:10" ht="33.75" x14ac:dyDescent="0.25">
      <c r="A39" s="29" t="s">
        <v>703</v>
      </c>
      <c r="B39" s="28" t="s">
        <v>16</v>
      </c>
      <c r="C39" s="28" t="s">
        <v>23</v>
      </c>
      <c r="D39" s="25" t="s">
        <v>702</v>
      </c>
      <c r="E39" s="21">
        <v>1</v>
      </c>
      <c r="F39" s="21">
        <v>82.35</v>
      </c>
      <c r="G39" s="26">
        <f>ROUND(E39*F39,2)</f>
        <v>82.35</v>
      </c>
      <c r="H39" s="21">
        <v>1</v>
      </c>
      <c r="I39" s="27"/>
      <c r="J39" s="26">
        <f>ROUND(H39*I39,2)</f>
        <v>0</v>
      </c>
    </row>
    <row r="40" spans="1:10" ht="409.5" x14ac:dyDescent="0.25">
      <c r="A40" s="23"/>
      <c r="B40" s="23"/>
      <c r="C40" s="23"/>
      <c r="D40" s="25" t="s">
        <v>701</v>
      </c>
      <c r="E40" s="23"/>
      <c r="F40" s="23"/>
      <c r="G40" s="23"/>
      <c r="H40" s="23"/>
      <c r="I40" s="23"/>
      <c r="J40" s="23"/>
    </row>
    <row r="41" spans="1:10" ht="33.75" x14ac:dyDescent="0.25">
      <c r="A41" s="29" t="s">
        <v>700</v>
      </c>
      <c r="B41" s="28" t="s">
        <v>16</v>
      </c>
      <c r="C41" s="28" t="s">
        <v>23</v>
      </c>
      <c r="D41" s="25" t="s">
        <v>699</v>
      </c>
      <c r="E41" s="21">
        <v>1</v>
      </c>
      <c r="F41" s="21">
        <v>97.08</v>
      </c>
      <c r="G41" s="26">
        <f>ROUND(E41*F41,2)</f>
        <v>97.08</v>
      </c>
      <c r="H41" s="21">
        <v>1</v>
      </c>
      <c r="I41" s="27"/>
      <c r="J41" s="26">
        <f>ROUND(H41*I41,2)</f>
        <v>0</v>
      </c>
    </row>
    <row r="42" spans="1:10" ht="382.5" x14ac:dyDescent="0.25">
      <c r="A42" s="23"/>
      <c r="B42" s="23"/>
      <c r="C42" s="23"/>
      <c r="D42" s="25" t="s">
        <v>698</v>
      </c>
      <c r="E42" s="23"/>
      <c r="F42" s="23"/>
      <c r="G42" s="23"/>
      <c r="H42" s="23"/>
      <c r="I42" s="23"/>
      <c r="J42" s="23"/>
    </row>
    <row r="43" spans="1:10" ht="33.75" x14ac:dyDescent="0.25">
      <c r="A43" s="29" t="s">
        <v>697</v>
      </c>
      <c r="B43" s="28" t="s">
        <v>16</v>
      </c>
      <c r="C43" s="28" t="s">
        <v>23</v>
      </c>
      <c r="D43" s="25" t="s">
        <v>696</v>
      </c>
      <c r="E43" s="21">
        <v>1</v>
      </c>
      <c r="F43" s="21">
        <v>102.97</v>
      </c>
      <c r="G43" s="26">
        <f>ROUND(E43*F43,2)</f>
        <v>102.97</v>
      </c>
      <c r="H43" s="21">
        <v>1</v>
      </c>
      <c r="I43" s="27"/>
      <c r="J43" s="26">
        <f>ROUND(H43*I43,2)</f>
        <v>0</v>
      </c>
    </row>
    <row r="44" spans="1:10" ht="382.5" x14ac:dyDescent="0.25">
      <c r="A44" s="23"/>
      <c r="B44" s="23"/>
      <c r="C44" s="23"/>
      <c r="D44" s="25" t="s">
        <v>695</v>
      </c>
      <c r="E44" s="23"/>
      <c r="F44" s="23"/>
      <c r="G44" s="23"/>
      <c r="H44" s="23"/>
      <c r="I44" s="23"/>
      <c r="J44" s="23"/>
    </row>
    <row r="45" spans="1:10" ht="33.75" x14ac:dyDescent="0.25">
      <c r="A45" s="29" t="s">
        <v>694</v>
      </c>
      <c r="B45" s="28" t="s">
        <v>16</v>
      </c>
      <c r="C45" s="28" t="s">
        <v>23</v>
      </c>
      <c r="D45" s="25" t="s">
        <v>693</v>
      </c>
      <c r="E45" s="21">
        <v>1</v>
      </c>
      <c r="F45" s="21">
        <v>104.07</v>
      </c>
      <c r="G45" s="26">
        <f>ROUND(E45*F45,2)</f>
        <v>104.07</v>
      </c>
      <c r="H45" s="21">
        <v>1</v>
      </c>
      <c r="I45" s="27"/>
      <c r="J45" s="26">
        <f>ROUND(H45*I45,2)</f>
        <v>0</v>
      </c>
    </row>
    <row r="46" spans="1:10" ht="409.5" x14ac:dyDescent="0.25">
      <c r="A46" s="23"/>
      <c r="B46" s="23"/>
      <c r="C46" s="23"/>
      <c r="D46" s="25" t="s">
        <v>692</v>
      </c>
      <c r="E46" s="23"/>
      <c r="F46" s="23"/>
      <c r="G46" s="23"/>
      <c r="H46" s="23"/>
      <c r="I46" s="23"/>
      <c r="J46" s="23"/>
    </row>
    <row r="47" spans="1:10" ht="33.75" x14ac:dyDescent="0.25">
      <c r="A47" s="29" t="s">
        <v>691</v>
      </c>
      <c r="B47" s="28" t="s">
        <v>16</v>
      </c>
      <c r="C47" s="28" t="s">
        <v>23</v>
      </c>
      <c r="D47" s="25" t="s">
        <v>690</v>
      </c>
      <c r="E47" s="21">
        <v>1</v>
      </c>
      <c r="F47" s="21">
        <v>107.91</v>
      </c>
      <c r="G47" s="26">
        <f>ROUND(E47*F47,2)</f>
        <v>107.91</v>
      </c>
      <c r="H47" s="21">
        <v>1</v>
      </c>
      <c r="I47" s="27"/>
      <c r="J47" s="26">
        <f>ROUND(H47*I47,2)</f>
        <v>0</v>
      </c>
    </row>
    <row r="48" spans="1:10" ht="337.5" x14ac:dyDescent="0.25">
      <c r="A48" s="23"/>
      <c r="B48" s="23"/>
      <c r="C48" s="23"/>
      <c r="D48" s="25" t="s">
        <v>689</v>
      </c>
      <c r="E48" s="23"/>
      <c r="F48" s="23"/>
      <c r="G48" s="23"/>
      <c r="H48" s="23"/>
      <c r="I48" s="23"/>
      <c r="J48" s="23"/>
    </row>
    <row r="49" spans="1:10" ht="33.75" x14ac:dyDescent="0.25">
      <c r="A49" s="29" t="s">
        <v>688</v>
      </c>
      <c r="B49" s="28" t="s">
        <v>16</v>
      </c>
      <c r="C49" s="28" t="s">
        <v>23</v>
      </c>
      <c r="D49" s="25" t="s">
        <v>687</v>
      </c>
      <c r="E49" s="21">
        <v>1</v>
      </c>
      <c r="F49" s="21">
        <v>116.52</v>
      </c>
      <c r="G49" s="26">
        <f>ROUND(E49*F49,2)</f>
        <v>116.52</v>
      </c>
      <c r="H49" s="21">
        <v>1</v>
      </c>
      <c r="I49" s="27"/>
      <c r="J49" s="26">
        <f>ROUND(H49*I49,2)</f>
        <v>0</v>
      </c>
    </row>
    <row r="50" spans="1:10" ht="337.5" x14ac:dyDescent="0.25">
      <c r="A50" s="23"/>
      <c r="B50" s="23"/>
      <c r="C50" s="23"/>
      <c r="D50" s="25" t="s">
        <v>686</v>
      </c>
      <c r="E50" s="23"/>
      <c r="F50" s="23"/>
      <c r="G50" s="23"/>
      <c r="H50" s="23"/>
      <c r="I50" s="23"/>
      <c r="J50" s="23"/>
    </row>
    <row r="51" spans="1:10" ht="22.5" x14ac:dyDescent="0.25">
      <c r="A51" s="29" t="s">
        <v>685</v>
      </c>
      <c r="B51" s="28" t="s">
        <v>16</v>
      </c>
      <c r="C51" s="28" t="s">
        <v>23</v>
      </c>
      <c r="D51" s="25" t="s">
        <v>684</v>
      </c>
      <c r="E51" s="21">
        <v>1</v>
      </c>
      <c r="F51" s="21">
        <v>188.42</v>
      </c>
      <c r="G51" s="26">
        <f>ROUND(E51*F51,2)</f>
        <v>188.42</v>
      </c>
      <c r="H51" s="21">
        <v>1</v>
      </c>
      <c r="I51" s="27"/>
      <c r="J51" s="26">
        <f>ROUND(H51*I51,2)</f>
        <v>0</v>
      </c>
    </row>
    <row r="52" spans="1:10" ht="303.75" x14ac:dyDescent="0.25">
      <c r="A52" s="23"/>
      <c r="B52" s="23"/>
      <c r="C52" s="23"/>
      <c r="D52" s="25" t="s">
        <v>683</v>
      </c>
      <c r="E52" s="23"/>
      <c r="F52" s="23"/>
      <c r="G52" s="23"/>
      <c r="H52" s="23"/>
      <c r="I52" s="23"/>
      <c r="J52" s="23"/>
    </row>
    <row r="53" spans="1:10" ht="22.5" x14ac:dyDescent="0.25">
      <c r="A53" s="29" t="s">
        <v>682</v>
      </c>
      <c r="B53" s="28" t="s">
        <v>16</v>
      </c>
      <c r="C53" s="28" t="s">
        <v>23</v>
      </c>
      <c r="D53" s="25" t="s">
        <v>681</v>
      </c>
      <c r="E53" s="21">
        <v>1</v>
      </c>
      <c r="F53" s="21">
        <v>192.74</v>
      </c>
      <c r="G53" s="26">
        <f>ROUND(E53*F53,2)</f>
        <v>192.74</v>
      </c>
      <c r="H53" s="21">
        <v>1</v>
      </c>
      <c r="I53" s="27"/>
      <c r="J53" s="26">
        <f>ROUND(H53*I53,2)</f>
        <v>0</v>
      </c>
    </row>
    <row r="54" spans="1:10" ht="303.75" x14ac:dyDescent="0.25">
      <c r="A54" s="23"/>
      <c r="B54" s="23"/>
      <c r="C54" s="23"/>
      <c r="D54" s="25" t="s">
        <v>680</v>
      </c>
      <c r="E54" s="23"/>
      <c r="F54" s="23"/>
      <c r="G54" s="23"/>
      <c r="H54" s="23"/>
      <c r="I54" s="23"/>
      <c r="J54" s="23"/>
    </row>
    <row r="55" spans="1:10" ht="33.75" x14ac:dyDescent="0.25">
      <c r="A55" s="29" t="s">
        <v>679</v>
      </c>
      <c r="B55" s="28" t="s">
        <v>16</v>
      </c>
      <c r="C55" s="28" t="s">
        <v>23</v>
      </c>
      <c r="D55" s="25" t="s">
        <v>678</v>
      </c>
      <c r="E55" s="21">
        <v>1</v>
      </c>
      <c r="F55" s="21">
        <v>199.25</v>
      </c>
      <c r="G55" s="26">
        <f>ROUND(E55*F55,2)</f>
        <v>199.25</v>
      </c>
      <c r="H55" s="21">
        <v>1</v>
      </c>
      <c r="I55" s="27"/>
      <c r="J55" s="26">
        <f>ROUND(H55*I55,2)</f>
        <v>0</v>
      </c>
    </row>
    <row r="56" spans="1:10" ht="315" x14ac:dyDescent="0.25">
      <c r="A56" s="23"/>
      <c r="B56" s="23"/>
      <c r="C56" s="23"/>
      <c r="D56" s="25" t="s">
        <v>677</v>
      </c>
      <c r="E56" s="23"/>
      <c r="F56" s="23"/>
      <c r="G56" s="23"/>
      <c r="H56" s="23"/>
      <c r="I56" s="23"/>
      <c r="J56" s="23"/>
    </row>
    <row r="57" spans="1:10" ht="33.75" x14ac:dyDescent="0.25">
      <c r="A57" s="29" t="s">
        <v>676</v>
      </c>
      <c r="B57" s="28" t="s">
        <v>16</v>
      </c>
      <c r="C57" s="28" t="s">
        <v>23</v>
      </c>
      <c r="D57" s="25" t="s">
        <v>675</v>
      </c>
      <c r="E57" s="21">
        <v>1</v>
      </c>
      <c r="F57" s="21">
        <v>206.28</v>
      </c>
      <c r="G57" s="26">
        <f>ROUND(E57*F57,2)</f>
        <v>206.28</v>
      </c>
      <c r="H57" s="21">
        <v>1</v>
      </c>
      <c r="I57" s="27"/>
      <c r="J57" s="26">
        <f>ROUND(H57*I57,2)</f>
        <v>0</v>
      </c>
    </row>
    <row r="58" spans="1:10" ht="315" x14ac:dyDescent="0.25">
      <c r="A58" s="23"/>
      <c r="B58" s="23"/>
      <c r="C58" s="23"/>
      <c r="D58" s="25" t="s">
        <v>674</v>
      </c>
      <c r="E58" s="23"/>
      <c r="F58" s="23"/>
      <c r="G58" s="23"/>
      <c r="H58" s="23"/>
      <c r="I58" s="23"/>
      <c r="J58" s="23"/>
    </row>
    <row r="59" spans="1:10" x14ac:dyDescent="0.25">
      <c r="A59" s="23"/>
      <c r="B59" s="23"/>
      <c r="C59" s="23"/>
      <c r="D59" s="22" t="s">
        <v>673</v>
      </c>
      <c r="E59" s="21">
        <v>1</v>
      </c>
      <c r="F59" s="20">
        <f>G5+G7+G9+G11+G13+G15+G17+G19+G21+G23+G25+G27+G29+G31+G33+G35+G37+G39+G41+G43+G45+G47+G49+G51+G53+G55+G57</f>
        <v>2425.17</v>
      </c>
      <c r="G59" s="20">
        <f>ROUND(E59*F59,2)</f>
        <v>2425.17</v>
      </c>
      <c r="H59" s="21">
        <v>1</v>
      </c>
      <c r="I59" s="20">
        <f>J5+J7+J9+J11+J13+J15+J17+J19+J21+J23+J25+J27+J29+J31+J33+J35+J37+J39+J41+J43+J45+J47+J49+J51+J53+J55+J57</f>
        <v>0</v>
      </c>
      <c r="J59" s="20">
        <f>ROUND(H59*I59,2)</f>
        <v>0</v>
      </c>
    </row>
    <row r="60" spans="1:10" ht="0.95" customHeight="1" x14ac:dyDescent="0.25">
      <c r="A60" s="18"/>
      <c r="B60" s="18"/>
      <c r="C60" s="18"/>
      <c r="D60" s="24"/>
      <c r="E60" s="18"/>
      <c r="F60" s="18"/>
      <c r="G60" s="18"/>
      <c r="H60" s="18"/>
      <c r="I60" s="18"/>
      <c r="J60" s="18"/>
    </row>
    <row r="61" spans="1:10" x14ac:dyDescent="0.25">
      <c r="A61" s="32" t="s">
        <v>672</v>
      </c>
      <c r="B61" s="32" t="s">
        <v>228</v>
      </c>
      <c r="C61" s="32" t="s">
        <v>227</v>
      </c>
      <c r="D61" s="31" t="s">
        <v>671</v>
      </c>
      <c r="E61" s="30">
        <f t="shared" ref="E61:J61" si="1">E190</f>
        <v>1</v>
      </c>
      <c r="F61" s="30">
        <f t="shared" si="1"/>
        <v>28390.09</v>
      </c>
      <c r="G61" s="30">
        <f t="shared" si="1"/>
        <v>28390.09</v>
      </c>
      <c r="H61" s="30">
        <f t="shared" si="1"/>
        <v>1</v>
      </c>
      <c r="I61" s="30">
        <f t="shared" si="1"/>
        <v>0</v>
      </c>
      <c r="J61" s="30">
        <f t="shared" si="1"/>
        <v>0</v>
      </c>
    </row>
    <row r="62" spans="1:10" ht="22.5" x14ac:dyDescent="0.25">
      <c r="A62" s="29" t="s">
        <v>670</v>
      </c>
      <c r="B62" s="28" t="s">
        <v>16</v>
      </c>
      <c r="C62" s="28" t="s">
        <v>15</v>
      </c>
      <c r="D62" s="25" t="s">
        <v>669</v>
      </c>
      <c r="E62" s="21">
        <v>1</v>
      </c>
      <c r="F62" s="21">
        <v>163.41</v>
      </c>
      <c r="G62" s="26">
        <f>ROUND(E62*F62,2)</f>
        <v>163.41</v>
      </c>
      <c r="H62" s="21">
        <v>1</v>
      </c>
      <c r="I62" s="27">
        <v>0</v>
      </c>
      <c r="J62" s="26">
        <f>ROUND(H62*I62,2)</f>
        <v>0</v>
      </c>
    </row>
    <row r="63" spans="1:10" ht="348.75" x14ac:dyDescent="0.25">
      <c r="A63" s="23"/>
      <c r="B63" s="23"/>
      <c r="C63" s="23"/>
      <c r="D63" s="25" t="s">
        <v>668</v>
      </c>
      <c r="E63" s="23"/>
      <c r="F63" s="23"/>
      <c r="G63" s="23"/>
      <c r="H63" s="23"/>
      <c r="I63" s="23"/>
      <c r="J63" s="23"/>
    </row>
    <row r="64" spans="1:10" ht="22.5" x14ac:dyDescent="0.25">
      <c r="A64" s="29" t="s">
        <v>667</v>
      </c>
      <c r="B64" s="28" t="s">
        <v>16</v>
      </c>
      <c r="C64" s="28" t="s">
        <v>15</v>
      </c>
      <c r="D64" s="25" t="s">
        <v>666</v>
      </c>
      <c r="E64" s="21">
        <v>1</v>
      </c>
      <c r="F64" s="21">
        <v>204.26</v>
      </c>
      <c r="G64" s="26">
        <f>ROUND(E64*F64,2)</f>
        <v>204.26</v>
      </c>
      <c r="H64" s="21">
        <v>1</v>
      </c>
      <c r="I64" s="27"/>
      <c r="J64" s="26">
        <f>ROUND(H64*I64,2)</f>
        <v>0</v>
      </c>
    </row>
    <row r="65" spans="1:10" ht="348.75" x14ac:dyDescent="0.25">
      <c r="A65" s="23"/>
      <c r="B65" s="23"/>
      <c r="C65" s="23"/>
      <c r="D65" s="25" t="s">
        <v>665</v>
      </c>
      <c r="E65" s="23"/>
      <c r="F65" s="23"/>
      <c r="G65" s="23"/>
      <c r="H65" s="23"/>
      <c r="I65" s="23"/>
      <c r="J65" s="23"/>
    </row>
    <row r="66" spans="1:10" ht="22.5" x14ac:dyDescent="0.25">
      <c r="A66" s="29" t="s">
        <v>664</v>
      </c>
      <c r="B66" s="28" t="s">
        <v>16</v>
      </c>
      <c r="C66" s="28" t="s">
        <v>15</v>
      </c>
      <c r="D66" s="25" t="s">
        <v>663</v>
      </c>
      <c r="E66" s="21">
        <v>1</v>
      </c>
      <c r="F66" s="21">
        <v>21.86</v>
      </c>
      <c r="G66" s="26">
        <f>ROUND(E66*F66,2)</f>
        <v>21.86</v>
      </c>
      <c r="H66" s="21">
        <v>1</v>
      </c>
      <c r="I66" s="27"/>
      <c r="J66" s="26">
        <f>ROUND(H66*I66,2)</f>
        <v>0</v>
      </c>
    </row>
    <row r="67" spans="1:10" ht="371.25" x14ac:dyDescent="0.25">
      <c r="A67" s="23"/>
      <c r="B67" s="23"/>
      <c r="C67" s="23"/>
      <c r="D67" s="25" t="s">
        <v>662</v>
      </c>
      <c r="E67" s="23"/>
      <c r="F67" s="23"/>
      <c r="G67" s="23"/>
      <c r="H67" s="23"/>
      <c r="I67" s="23"/>
      <c r="J67" s="23"/>
    </row>
    <row r="68" spans="1:10" ht="22.5" x14ac:dyDescent="0.25">
      <c r="A68" s="29" t="s">
        <v>661</v>
      </c>
      <c r="B68" s="28" t="s">
        <v>16</v>
      </c>
      <c r="C68" s="28" t="s">
        <v>15</v>
      </c>
      <c r="D68" s="25" t="s">
        <v>660</v>
      </c>
      <c r="E68" s="21">
        <v>1</v>
      </c>
      <c r="F68" s="21">
        <v>27.32</v>
      </c>
      <c r="G68" s="26">
        <f>ROUND(E68*F68,2)</f>
        <v>27.32</v>
      </c>
      <c r="H68" s="21">
        <v>1</v>
      </c>
      <c r="I68" s="27"/>
      <c r="J68" s="26">
        <f>ROUND(H68*I68,2)</f>
        <v>0</v>
      </c>
    </row>
    <row r="69" spans="1:10" ht="371.25" x14ac:dyDescent="0.25">
      <c r="A69" s="23"/>
      <c r="B69" s="23"/>
      <c r="C69" s="23"/>
      <c r="D69" s="25" t="s">
        <v>659</v>
      </c>
      <c r="E69" s="23"/>
      <c r="F69" s="23"/>
      <c r="G69" s="23"/>
      <c r="H69" s="23"/>
      <c r="I69" s="23"/>
      <c r="J69" s="23"/>
    </row>
    <row r="70" spans="1:10" x14ac:dyDescent="0.25">
      <c r="A70" s="29" t="s">
        <v>658</v>
      </c>
      <c r="B70" s="28" t="s">
        <v>16</v>
      </c>
      <c r="C70" s="28" t="s">
        <v>15</v>
      </c>
      <c r="D70" s="25" t="s">
        <v>657</v>
      </c>
      <c r="E70" s="21">
        <v>1</v>
      </c>
      <c r="F70" s="21">
        <v>87.41</v>
      </c>
      <c r="G70" s="26">
        <f>ROUND(E70*F70,2)</f>
        <v>87.41</v>
      </c>
      <c r="H70" s="21">
        <v>1</v>
      </c>
      <c r="I70" s="27"/>
      <c r="J70" s="26">
        <f>ROUND(H70*I70,2)</f>
        <v>0</v>
      </c>
    </row>
    <row r="71" spans="1:10" ht="326.25" x14ac:dyDescent="0.25">
      <c r="A71" s="23"/>
      <c r="B71" s="23"/>
      <c r="C71" s="23"/>
      <c r="D71" s="25" t="s">
        <v>656</v>
      </c>
      <c r="E71" s="23"/>
      <c r="F71" s="23"/>
      <c r="G71" s="23"/>
      <c r="H71" s="23"/>
      <c r="I71" s="23"/>
      <c r="J71" s="23"/>
    </row>
    <row r="72" spans="1:10" ht="22.5" x14ac:dyDescent="0.25">
      <c r="A72" s="29" t="s">
        <v>655</v>
      </c>
      <c r="B72" s="28" t="s">
        <v>16</v>
      </c>
      <c r="C72" s="28" t="s">
        <v>15</v>
      </c>
      <c r="D72" s="25" t="s">
        <v>654</v>
      </c>
      <c r="E72" s="21">
        <v>1</v>
      </c>
      <c r="F72" s="21">
        <v>109.26</v>
      </c>
      <c r="G72" s="26">
        <f>ROUND(E72*F72,2)</f>
        <v>109.26</v>
      </c>
      <c r="H72" s="21">
        <v>1</v>
      </c>
      <c r="I72" s="27"/>
      <c r="J72" s="26">
        <f>ROUND(H72*I72,2)</f>
        <v>0</v>
      </c>
    </row>
    <row r="73" spans="1:10" ht="326.25" x14ac:dyDescent="0.25">
      <c r="A73" s="23"/>
      <c r="B73" s="23"/>
      <c r="C73" s="23"/>
      <c r="D73" s="25" t="s">
        <v>653</v>
      </c>
      <c r="E73" s="23"/>
      <c r="F73" s="23"/>
      <c r="G73" s="23"/>
      <c r="H73" s="23"/>
      <c r="I73" s="23"/>
      <c r="J73" s="23"/>
    </row>
    <row r="74" spans="1:10" ht="22.5" x14ac:dyDescent="0.25">
      <c r="A74" s="29" t="s">
        <v>652</v>
      </c>
      <c r="B74" s="28" t="s">
        <v>16</v>
      </c>
      <c r="C74" s="28" t="s">
        <v>15</v>
      </c>
      <c r="D74" s="25" t="s">
        <v>651</v>
      </c>
      <c r="E74" s="21">
        <v>1</v>
      </c>
      <c r="F74" s="21">
        <v>120.19</v>
      </c>
      <c r="G74" s="26">
        <f>ROUND(E74*F74,2)</f>
        <v>120.19</v>
      </c>
      <c r="H74" s="21">
        <v>1</v>
      </c>
      <c r="I74" s="27"/>
      <c r="J74" s="26">
        <f>ROUND(H74*I74,2)</f>
        <v>0</v>
      </c>
    </row>
    <row r="75" spans="1:10" ht="191.25" x14ac:dyDescent="0.25">
      <c r="A75" s="23"/>
      <c r="B75" s="23"/>
      <c r="C75" s="23"/>
      <c r="D75" s="25" t="s">
        <v>650</v>
      </c>
      <c r="E75" s="23"/>
      <c r="F75" s="23"/>
      <c r="G75" s="23"/>
      <c r="H75" s="23"/>
      <c r="I75" s="23"/>
      <c r="J75" s="23"/>
    </row>
    <row r="76" spans="1:10" ht="22.5" x14ac:dyDescent="0.25">
      <c r="A76" s="29" t="s">
        <v>649</v>
      </c>
      <c r="B76" s="28" t="s">
        <v>16</v>
      </c>
      <c r="C76" s="28" t="s">
        <v>15</v>
      </c>
      <c r="D76" s="25" t="s">
        <v>648</v>
      </c>
      <c r="E76" s="21">
        <v>1</v>
      </c>
      <c r="F76" s="21">
        <v>150.24</v>
      </c>
      <c r="G76" s="26">
        <f>ROUND(E76*F76,2)</f>
        <v>150.24</v>
      </c>
      <c r="H76" s="21">
        <v>1</v>
      </c>
      <c r="I76" s="27"/>
      <c r="J76" s="26">
        <f>ROUND(H76*I76,2)</f>
        <v>0</v>
      </c>
    </row>
    <row r="77" spans="1:10" ht="191.25" x14ac:dyDescent="0.25">
      <c r="A77" s="23"/>
      <c r="B77" s="23"/>
      <c r="C77" s="23"/>
      <c r="D77" s="25" t="s">
        <v>647</v>
      </c>
      <c r="E77" s="23"/>
      <c r="F77" s="23"/>
      <c r="G77" s="23"/>
      <c r="H77" s="23"/>
      <c r="I77" s="23"/>
      <c r="J77" s="23"/>
    </row>
    <row r="78" spans="1:10" ht="22.5" x14ac:dyDescent="0.25">
      <c r="A78" s="29" t="s">
        <v>646</v>
      </c>
      <c r="B78" s="28" t="s">
        <v>16</v>
      </c>
      <c r="C78" s="28" t="s">
        <v>15</v>
      </c>
      <c r="D78" s="25" t="s">
        <v>645</v>
      </c>
      <c r="E78" s="21">
        <v>1</v>
      </c>
      <c r="F78" s="21">
        <v>87.41</v>
      </c>
      <c r="G78" s="26">
        <f>ROUND(E78*F78,2)</f>
        <v>87.41</v>
      </c>
      <c r="H78" s="21">
        <v>1</v>
      </c>
      <c r="I78" s="27"/>
      <c r="J78" s="26">
        <f>ROUND(H78*I78,2)</f>
        <v>0</v>
      </c>
    </row>
    <row r="79" spans="1:10" ht="191.25" x14ac:dyDescent="0.25">
      <c r="A79" s="23"/>
      <c r="B79" s="23"/>
      <c r="C79" s="23"/>
      <c r="D79" s="25" t="s">
        <v>644</v>
      </c>
      <c r="E79" s="23"/>
      <c r="F79" s="23"/>
      <c r="G79" s="23"/>
      <c r="H79" s="23"/>
      <c r="I79" s="23"/>
      <c r="J79" s="23"/>
    </row>
    <row r="80" spans="1:10" ht="22.5" x14ac:dyDescent="0.25">
      <c r="A80" s="29" t="s">
        <v>643</v>
      </c>
      <c r="B80" s="28" t="s">
        <v>16</v>
      </c>
      <c r="C80" s="28" t="s">
        <v>15</v>
      </c>
      <c r="D80" s="25" t="s">
        <v>642</v>
      </c>
      <c r="E80" s="21">
        <v>1</v>
      </c>
      <c r="F80" s="21">
        <v>109.26</v>
      </c>
      <c r="G80" s="26">
        <f>ROUND(E80*F80,2)</f>
        <v>109.26</v>
      </c>
      <c r="H80" s="21">
        <v>1</v>
      </c>
      <c r="I80" s="27"/>
      <c r="J80" s="26">
        <f>ROUND(H80*I80,2)</f>
        <v>0</v>
      </c>
    </row>
    <row r="81" spans="1:10" ht="191.25" x14ac:dyDescent="0.25">
      <c r="A81" s="23"/>
      <c r="B81" s="23"/>
      <c r="C81" s="23"/>
      <c r="D81" s="25" t="s">
        <v>641</v>
      </c>
      <c r="E81" s="23"/>
      <c r="F81" s="23"/>
      <c r="G81" s="23"/>
      <c r="H81" s="23"/>
      <c r="I81" s="23"/>
      <c r="J81" s="23"/>
    </row>
    <row r="82" spans="1:10" ht="22.5" x14ac:dyDescent="0.25">
      <c r="A82" s="29" t="s">
        <v>640</v>
      </c>
      <c r="B82" s="28" t="s">
        <v>16</v>
      </c>
      <c r="C82" s="28" t="s">
        <v>15</v>
      </c>
      <c r="D82" s="25" t="s">
        <v>639</v>
      </c>
      <c r="E82" s="21">
        <v>1</v>
      </c>
      <c r="F82" s="21">
        <v>87.41</v>
      </c>
      <c r="G82" s="26">
        <f>ROUND(E82*F82,2)</f>
        <v>87.41</v>
      </c>
      <c r="H82" s="21">
        <v>1</v>
      </c>
      <c r="I82" s="27"/>
      <c r="J82" s="26">
        <f>ROUND(H82*I82,2)</f>
        <v>0</v>
      </c>
    </row>
    <row r="83" spans="1:10" ht="191.25" x14ac:dyDescent="0.25">
      <c r="A83" s="23"/>
      <c r="B83" s="23"/>
      <c r="C83" s="23"/>
      <c r="D83" s="25" t="s">
        <v>638</v>
      </c>
      <c r="E83" s="23"/>
      <c r="F83" s="23"/>
      <c r="G83" s="23"/>
      <c r="H83" s="23"/>
      <c r="I83" s="23"/>
      <c r="J83" s="23"/>
    </row>
    <row r="84" spans="1:10" ht="22.5" x14ac:dyDescent="0.25">
      <c r="A84" s="29" t="s">
        <v>637</v>
      </c>
      <c r="B84" s="28" t="s">
        <v>16</v>
      </c>
      <c r="C84" s="28" t="s">
        <v>15</v>
      </c>
      <c r="D84" s="25" t="s">
        <v>636</v>
      </c>
      <c r="E84" s="21">
        <v>1</v>
      </c>
      <c r="F84" s="21">
        <v>109.26</v>
      </c>
      <c r="G84" s="26">
        <f>ROUND(E84*F84,2)</f>
        <v>109.26</v>
      </c>
      <c r="H84" s="21">
        <v>1</v>
      </c>
      <c r="I84" s="27"/>
      <c r="J84" s="26">
        <f>ROUND(H84*I84,2)</f>
        <v>0</v>
      </c>
    </row>
    <row r="85" spans="1:10" ht="191.25" x14ac:dyDescent="0.25">
      <c r="A85" s="23"/>
      <c r="B85" s="23"/>
      <c r="C85" s="23"/>
      <c r="D85" s="25" t="s">
        <v>635</v>
      </c>
      <c r="E85" s="23"/>
      <c r="F85" s="23"/>
      <c r="G85" s="23"/>
      <c r="H85" s="23"/>
      <c r="I85" s="23"/>
      <c r="J85" s="23"/>
    </row>
    <row r="86" spans="1:10" ht="22.5" x14ac:dyDescent="0.25">
      <c r="A86" s="29" t="s">
        <v>634</v>
      </c>
      <c r="B86" s="28" t="s">
        <v>16</v>
      </c>
      <c r="C86" s="28" t="s">
        <v>15</v>
      </c>
      <c r="D86" s="25" t="s">
        <v>633</v>
      </c>
      <c r="E86" s="21">
        <v>1</v>
      </c>
      <c r="F86" s="21">
        <v>87.41</v>
      </c>
      <c r="G86" s="26">
        <f>ROUND(E86*F86,2)</f>
        <v>87.41</v>
      </c>
      <c r="H86" s="21">
        <v>1</v>
      </c>
      <c r="I86" s="27"/>
      <c r="J86" s="26">
        <f>ROUND(H86*I86,2)</f>
        <v>0</v>
      </c>
    </row>
    <row r="87" spans="1:10" ht="225" x14ac:dyDescent="0.25">
      <c r="A87" s="23"/>
      <c r="B87" s="23"/>
      <c r="C87" s="23"/>
      <c r="D87" s="25" t="s">
        <v>632</v>
      </c>
      <c r="E87" s="23"/>
      <c r="F87" s="23"/>
      <c r="G87" s="23"/>
      <c r="H87" s="23"/>
      <c r="I87" s="23"/>
      <c r="J87" s="23"/>
    </row>
    <row r="88" spans="1:10" ht="22.5" x14ac:dyDescent="0.25">
      <c r="A88" s="29" t="s">
        <v>631</v>
      </c>
      <c r="B88" s="28" t="s">
        <v>16</v>
      </c>
      <c r="C88" s="28" t="s">
        <v>15</v>
      </c>
      <c r="D88" s="25" t="s">
        <v>630</v>
      </c>
      <c r="E88" s="21">
        <v>1</v>
      </c>
      <c r="F88" s="21">
        <v>109.26</v>
      </c>
      <c r="G88" s="26">
        <f>ROUND(E88*F88,2)</f>
        <v>109.26</v>
      </c>
      <c r="H88" s="21">
        <v>1</v>
      </c>
      <c r="I88" s="27"/>
      <c r="J88" s="26">
        <f>ROUND(H88*I88,2)</f>
        <v>0</v>
      </c>
    </row>
    <row r="89" spans="1:10" ht="225" x14ac:dyDescent="0.25">
      <c r="A89" s="23"/>
      <c r="B89" s="23"/>
      <c r="C89" s="23"/>
      <c r="D89" s="25" t="s">
        <v>629</v>
      </c>
      <c r="E89" s="23"/>
      <c r="F89" s="23"/>
      <c r="G89" s="23"/>
      <c r="H89" s="23"/>
      <c r="I89" s="23"/>
      <c r="J89" s="23"/>
    </row>
    <row r="90" spans="1:10" ht="22.5" x14ac:dyDescent="0.25">
      <c r="A90" s="29" t="s">
        <v>628</v>
      </c>
      <c r="B90" s="28" t="s">
        <v>16</v>
      </c>
      <c r="C90" s="28" t="s">
        <v>15</v>
      </c>
      <c r="D90" s="25" t="s">
        <v>627</v>
      </c>
      <c r="E90" s="21">
        <v>1</v>
      </c>
      <c r="F90" s="21">
        <v>87.41</v>
      </c>
      <c r="G90" s="26">
        <f>ROUND(E90*F90,2)</f>
        <v>87.41</v>
      </c>
      <c r="H90" s="21">
        <v>1</v>
      </c>
      <c r="I90" s="27"/>
      <c r="J90" s="26">
        <f>ROUND(H90*I90,2)</f>
        <v>0</v>
      </c>
    </row>
    <row r="91" spans="1:10" ht="202.5" x14ac:dyDescent="0.25">
      <c r="A91" s="23"/>
      <c r="B91" s="23"/>
      <c r="C91" s="23"/>
      <c r="D91" s="25" t="s">
        <v>626</v>
      </c>
      <c r="E91" s="23"/>
      <c r="F91" s="23"/>
      <c r="G91" s="23"/>
      <c r="H91" s="23"/>
      <c r="I91" s="23"/>
      <c r="J91" s="23"/>
    </row>
    <row r="92" spans="1:10" ht="22.5" x14ac:dyDescent="0.25">
      <c r="A92" s="29" t="s">
        <v>625</v>
      </c>
      <c r="B92" s="28" t="s">
        <v>16</v>
      </c>
      <c r="C92" s="28" t="s">
        <v>15</v>
      </c>
      <c r="D92" s="25" t="s">
        <v>624</v>
      </c>
      <c r="E92" s="21">
        <v>1</v>
      </c>
      <c r="F92" s="21">
        <v>109.26</v>
      </c>
      <c r="G92" s="26">
        <f>ROUND(E92*F92,2)</f>
        <v>109.26</v>
      </c>
      <c r="H92" s="21">
        <v>1</v>
      </c>
      <c r="I92" s="27"/>
      <c r="J92" s="26">
        <f>ROUND(H92*I92,2)</f>
        <v>0</v>
      </c>
    </row>
    <row r="93" spans="1:10" ht="202.5" x14ac:dyDescent="0.25">
      <c r="A93" s="23"/>
      <c r="B93" s="23"/>
      <c r="C93" s="23"/>
      <c r="D93" s="25" t="s">
        <v>623</v>
      </c>
      <c r="E93" s="23"/>
      <c r="F93" s="23"/>
      <c r="G93" s="23"/>
      <c r="H93" s="23"/>
      <c r="I93" s="23"/>
      <c r="J93" s="23"/>
    </row>
    <row r="94" spans="1:10" ht="22.5" x14ac:dyDescent="0.25">
      <c r="A94" s="29" t="s">
        <v>622</v>
      </c>
      <c r="B94" s="28" t="s">
        <v>16</v>
      </c>
      <c r="C94" s="28" t="s">
        <v>15</v>
      </c>
      <c r="D94" s="25" t="s">
        <v>621</v>
      </c>
      <c r="E94" s="21">
        <v>1</v>
      </c>
      <c r="F94" s="21">
        <v>119.44</v>
      </c>
      <c r="G94" s="26">
        <f>ROUND(E94*F94,2)</f>
        <v>119.44</v>
      </c>
      <c r="H94" s="21">
        <v>1</v>
      </c>
      <c r="I94" s="27"/>
      <c r="J94" s="26">
        <f>ROUND(H94*I94,2)</f>
        <v>0</v>
      </c>
    </row>
    <row r="95" spans="1:10" ht="191.25" x14ac:dyDescent="0.25">
      <c r="A95" s="23"/>
      <c r="B95" s="23"/>
      <c r="C95" s="23"/>
      <c r="D95" s="25" t="s">
        <v>620</v>
      </c>
      <c r="E95" s="23"/>
      <c r="F95" s="23"/>
      <c r="G95" s="23"/>
      <c r="H95" s="23"/>
      <c r="I95" s="23"/>
      <c r="J95" s="23"/>
    </row>
    <row r="96" spans="1:10" ht="22.5" x14ac:dyDescent="0.25">
      <c r="A96" s="29" t="s">
        <v>619</v>
      </c>
      <c r="B96" s="28" t="s">
        <v>16</v>
      </c>
      <c r="C96" s="28" t="s">
        <v>15</v>
      </c>
      <c r="D96" s="25" t="s">
        <v>618</v>
      </c>
      <c r="E96" s="21">
        <v>1</v>
      </c>
      <c r="F96" s="21">
        <v>141.29</v>
      </c>
      <c r="G96" s="26">
        <f>ROUND(E96*F96,2)</f>
        <v>141.29</v>
      </c>
      <c r="H96" s="21">
        <v>1</v>
      </c>
      <c r="I96" s="27"/>
      <c r="J96" s="26">
        <f>ROUND(H96*I96,2)</f>
        <v>0</v>
      </c>
    </row>
    <row r="97" spans="1:10" ht="191.25" x14ac:dyDescent="0.25">
      <c r="A97" s="23"/>
      <c r="B97" s="23"/>
      <c r="C97" s="23"/>
      <c r="D97" s="25" t="s">
        <v>617</v>
      </c>
      <c r="E97" s="23"/>
      <c r="F97" s="23"/>
      <c r="G97" s="23"/>
      <c r="H97" s="23"/>
      <c r="I97" s="23"/>
      <c r="J97" s="23"/>
    </row>
    <row r="98" spans="1:10" ht="22.5" x14ac:dyDescent="0.25">
      <c r="A98" s="29" t="s">
        <v>616</v>
      </c>
      <c r="B98" s="28" t="s">
        <v>16</v>
      </c>
      <c r="C98" s="28" t="s">
        <v>15</v>
      </c>
      <c r="D98" s="25" t="s">
        <v>615</v>
      </c>
      <c r="E98" s="21">
        <v>1</v>
      </c>
      <c r="F98" s="21">
        <v>131.12</v>
      </c>
      <c r="G98" s="26">
        <f>ROUND(E98*F98,2)</f>
        <v>131.12</v>
      </c>
      <c r="H98" s="21">
        <v>1</v>
      </c>
      <c r="I98" s="27"/>
      <c r="J98" s="26">
        <f>ROUND(H98*I98,2)</f>
        <v>0</v>
      </c>
    </row>
    <row r="99" spans="1:10" ht="191.25" x14ac:dyDescent="0.25">
      <c r="A99" s="23"/>
      <c r="B99" s="23"/>
      <c r="C99" s="23"/>
      <c r="D99" s="25" t="s">
        <v>614</v>
      </c>
      <c r="E99" s="23"/>
      <c r="F99" s="23"/>
      <c r="G99" s="23"/>
      <c r="H99" s="23"/>
      <c r="I99" s="23"/>
      <c r="J99" s="23"/>
    </row>
    <row r="100" spans="1:10" ht="22.5" x14ac:dyDescent="0.25">
      <c r="A100" s="29" t="s">
        <v>613</v>
      </c>
      <c r="B100" s="28" t="s">
        <v>16</v>
      </c>
      <c r="C100" s="28" t="s">
        <v>15</v>
      </c>
      <c r="D100" s="25" t="s">
        <v>612</v>
      </c>
      <c r="E100" s="21">
        <v>1</v>
      </c>
      <c r="F100" s="21">
        <v>163.89</v>
      </c>
      <c r="G100" s="26">
        <f>ROUND(E100*F100,2)</f>
        <v>163.89</v>
      </c>
      <c r="H100" s="21">
        <v>1</v>
      </c>
      <c r="I100" s="27"/>
      <c r="J100" s="26">
        <f>ROUND(H100*I100,2)</f>
        <v>0</v>
      </c>
    </row>
    <row r="101" spans="1:10" ht="191.25" x14ac:dyDescent="0.25">
      <c r="A101" s="23"/>
      <c r="B101" s="23"/>
      <c r="C101" s="23"/>
      <c r="D101" s="25" t="s">
        <v>611</v>
      </c>
      <c r="E101" s="23"/>
      <c r="F101" s="23"/>
      <c r="G101" s="23"/>
      <c r="H101" s="23"/>
      <c r="I101" s="23"/>
      <c r="J101" s="23"/>
    </row>
    <row r="102" spans="1:10" ht="22.5" x14ac:dyDescent="0.25">
      <c r="A102" s="29" t="s">
        <v>610</v>
      </c>
      <c r="B102" s="28" t="s">
        <v>16</v>
      </c>
      <c r="C102" s="28" t="s">
        <v>15</v>
      </c>
      <c r="D102" s="25" t="s">
        <v>609</v>
      </c>
      <c r="E102" s="21">
        <v>1</v>
      </c>
      <c r="F102" s="21">
        <v>87.41</v>
      </c>
      <c r="G102" s="26">
        <f>ROUND(E102*F102,2)</f>
        <v>87.41</v>
      </c>
      <c r="H102" s="21">
        <v>1</v>
      </c>
      <c r="I102" s="27"/>
      <c r="J102" s="26">
        <f>ROUND(H102*I102,2)</f>
        <v>0</v>
      </c>
    </row>
    <row r="103" spans="1:10" ht="191.25" x14ac:dyDescent="0.25">
      <c r="A103" s="23"/>
      <c r="B103" s="23"/>
      <c r="C103" s="23"/>
      <c r="D103" s="25" t="s">
        <v>608</v>
      </c>
      <c r="E103" s="23"/>
      <c r="F103" s="23"/>
      <c r="G103" s="23"/>
      <c r="H103" s="23"/>
      <c r="I103" s="23"/>
      <c r="J103" s="23"/>
    </row>
    <row r="104" spans="1:10" ht="22.5" x14ac:dyDescent="0.25">
      <c r="A104" s="29" t="s">
        <v>607</v>
      </c>
      <c r="B104" s="28" t="s">
        <v>16</v>
      </c>
      <c r="C104" s="28" t="s">
        <v>15</v>
      </c>
      <c r="D104" s="25" t="s">
        <v>606</v>
      </c>
      <c r="E104" s="21">
        <v>1</v>
      </c>
      <c r="F104" s="21">
        <v>109.26</v>
      </c>
      <c r="G104" s="26">
        <f>ROUND(E104*F104,2)</f>
        <v>109.26</v>
      </c>
      <c r="H104" s="21">
        <v>1</v>
      </c>
      <c r="I104" s="27"/>
      <c r="J104" s="26">
        <f>ROUND(H104*I104,2)</f>
        <v>0</v>
      </c>
    </row>
    <row r="105" spans="1:10" ht="191.25" x14ac:dyDescent="0.25">
      <c r="A105" s="23"/>
      <c r="B105" s="23"/>
      <c r="C105" s="23"/>
      <c r="D105" s="25" t="s">
        <v>605</v>
      </c>
      <c r="E105" s="23"/>
      <c r="F105" s="23"/>
      <c r="G105" s="23"/>
      <c r="H105" s="23"/>
      <c r="I105" s="23"/>
      <c r="J105" s="23"/>
    </row>
    <row r="106" spans="1:10" ht="22.5" x14ac:dyDescent="0.25">
      <c r="A106" s="29" t="s">
        <v>604</v>
      </c>
      <c r="B106" s="28" t="s">
        <v>16</v>
      </c>
      <c r="C106" s="28" t="s">
        <v>15</v>
      </c>
      <c r="D106" s="25" t="s">
        <v>603</v>
      </c>
      <c r="E106" s="21">
        <v>1</v>
      </c>
      <c r="F106" s="21">
        <v>87.41</v>
      </c>
      <c r="G106" s="26">
        <f>ROUND(E106*F106,2)</f>
        <v>87.41</v>
      </c>
      <c r="H106" s="21">
        <v>1</v>
      </c>
      <c r="I106" s="27"/>
      <c r="J106" s="26">
        <f>ROUND(H106*I106,2)</f>
        <v>0</v>
      </c>
    </row>
    <row r="107" spans="1:10" ht="202.5" x14ac:dyDescent="0.25">
      <c r="A107" s="23"/>
      <c r="B107" s="23"/>
      <c r="C107" s="23"/>
      <c r="D107" s="25" t="s">
        <v>602</v>
      </c>
      <c r="E107" s="23"/>
      <c r="F107" s="23"/>
      <c r="G107" s="23"/>
      <c r="H107" s="23"/>
      <c r="I107" s="23"/>
      <c r="J107" s="23"/>
    </row>
    <row r="108" spans="1:10" ht="22.5" x14ac:dyDescent="0.25">
      <c r="A108" s="29" t="s">
        <v>601</v>
      </c>
      <c r="B108" s="28" t="s">
        <v>16</v>
      </c>
      <c r="C108" s="28" t="s">
        <v>15</v>
      </c>
      <c r="D108" s="25" t="s">
        <v>600</v>
      </c>
      <c r="E108" s="21">
        <v>1</v>
      </c>
      <c r="F108" s="21">
        <v>104.06</v>
      </c>
      <c r="G108" s="26">
        <f>ROUND(E108*F108,2)</f>
        <v>104.06</v>
      </c>
      <c r="H108" s="21">
        <v>1</v>
      </c>
      <c r="I108" s="27"/>
      <c r="J108" s="26">
        <f>ROUND(H108*I108,2)</f>
        <v>0</v>
      </c>
    </row>
    <row r="109" spans="1:10" ht="202.5" x14ac:dyDescent="0.25">
      <c r="A109" s="23"/>
      <c r="B109" s="23"/>
      <c r="C109" s="23"/>
      <c r="D109" s="25" t="s">
        <v>599</v>
      </c>
      <c r="E109" s="23"/>
      <c r="F109" s="23"/>
      <c r="G109" s="23"/>
      <c r="H109" s="23"/>
      <c r="I109" s="23"/>
      <c r="J109" s="23"/>
    </row>
    <row r="110" spans="1:10" ht="22.5" x14ac:dyDescent="0.25">
      <c r="A110" s="29" t="s">
        <v>598</v>
      </c>
      <c r="B110" s="28" t="s">
        <v>16</v>
      </c>
      <c r="C110" s="28" t="s">
        <v>15</v>
      </c>
      <c r="D110" s="25" t="s">
        <v>597</v>
      </c>
      <c r="E110" s="21">
        <v>1</v>
      </c>
      <c r="F110" s="21">
        <v>91.58</v>
      </c>
      <c r="G110" s="26">
        <f>ROUND(E110*F110,2)</f>
        <v>91.58</v>
      </c>
      <c r="H110" s="21">
        <v>1</v>
      </c>
      <c r="I110" s="27"/>
      <c r="J110" s="26">
        <f>ROUND(H110*I110,2)</f>
        <v>0</v>
      </c>
    </row>
    <row r="111" spans="1:10" ht="213.75" x14ac:dyDescent="0.25">
      <c r="A111" s="23"/>
      <c r="B111" s="23"/>
      <c r="C111" s="23"/>
      <c r="D111" s="25" t="s">
        <v>594</v>
      </c>
      <c r="E111" s="23"/>
      <c r="F111" s="23"/>
      <c r="G111" s="23"/>
      <c r="H111" s="23"/>
      <c r="I111" s="23"/>
      <c r="J111" s="23"/>
    </row>
    <row r="112" spans="1:10" ht="22.5" x14ac:dyDescent="0.25">
      <c r="A112" s="29" t="s">
        <v>596</v>
      </c>
      <c r="B112" s="28" t="s">
        <v>16</v>
      </c>
      <c r="C112" s="28" t="s">
        <v>15</v>
      </c>
      <c r="D112" s="25" t="s">
        <v>595</v>
      </c>
      <c r="E112" s="21">
        <v>1</v>
      </c>
      <c r="F112" s="21">
        <v>114.46</v>
      </c>
      <c r="G112" s="26">
        <f>ROUND(E112*F112,2)</f>
        <v>114.46</v>
      </c>
      <c r="H112" s="21">
        <v>1</v>
      </c>
      <c r="I112" s="27"/>
      <c r="J112" s="26">
        <f>ROUND(H112*I112,2)</f>
        <v>0</v>
      </c>
    </row>
    <row r="113" spans="1:10" ht="213.75" x14ac:dyDescent="0.25">
      <c r="A113" s="23"/>
      <c r="B113" s="23"/>
      <c r="C113" s="23"/>
      <c r="D113" s="25" t="s">
        <v>594</v>
      </c>
      <c r="E113" s="23"/>
      <c r="F113" s="23"/>
      <c r="G113" s="23"/>
      <c r="H113" s="23"/>
      <c r="I113" s="23"/>
      <c r="J113" s="23"/>
    </row>
    <row r="114" spans="1:10" ht="33.75" x14ac:dyDescent="0.25">
      <c r="A114" s="29" t="s">
        <v>593</v>
      </c>
      <c r="B114" s="28" t="s">
        <v>16</v>
      </c>
      <c r="C114" s="28" t="s">
        <v>15</v>
      </c>
      <c r="D114" s="25" t="s">
        <v>592</v>
      </c>
      <c r="E114" s="21">
        <v>1</v>
      </c>
      <c r="F114" s="21">
        <v>83.25</v>
      </c>
      <c r="G114" s="26">
        <f>ROUND(E114*F114,2)</f>
        <v>83.25</v>
      </c>
      <c r="H114" s="21">
        <v>1</v>
      </c>
      <c r="I114" s="27"/>
      <c r="J114" s="26">
        <f>ROUND(H114*I114,2)</f>
        <v>0</v>
      </c>
    </row>
    <row r="115" spans="1:10" ht="202.5" x14ac:dyDescent="0.25">
      <c r="A115" s="23"/>
      <c r="B115" s="23"/>
      <c r="C115" s="23"/>
      <c r="D115" s="25" t="s">
        <v>591</v>
      </c>
      <c r="E115" s="23"/>
      <c r="F115" s="23"/>
      <c r="G115" s="23"/>
      <c r="H115" s="23"/>
      <c r="I115" s="23"/>
      <c r="J115" s="23"/>
    </row>
    <row r="116" spans="1:10" ht="33.75" x14ac:dyDescent="0.25">
      <c r="A116" s="29" t="s">
        <v>590</v>
      </c>
      <c r="B116" s="28" t="s">
        <v>16</v>
      </c>
      <c r="C116" s="28" t="s">
        <v>15</v>
      </c>
      <c r="D116" s="25" t="s">
        <v>589</v>
      </c>
      <c r="E116" s="21">
        <v>1</v>
      </c>
      <c r="F116" s="21">
        <v>104.06</v>
      </c>
      <c r="G116" s="26">
        <f>ROUND(E116*F116,2)</f>
        <v>104.06</v>
      </c>
      <c r="H116" s="21">
        <v>1</v>
      </c>
      <c r="I116" s="27"/>
      <c r="J116" s="26">
        <f>ROUND(H116*I116,2)</f>
        <v>0</v>
      </c>
    </row>
    <row r="117" spans="1:10" ht="202.5" x14ac:dyDescent="0.25">
      <c r="A117" s="23"/>
      <c r="B117" s="23"/>
      <c r="C117" s="23"/>
      <c r="D117" s="25" t="s">
        <v>588</v>
      </c>
      <c r="E117" s="23"/>
      <c r="F117" s="23"/>
      <c r="G117" s="23"/>
      <c r="H117" s="23"/>
      <c r="I117" s="23"/>
      <c r="J117" s="23"/>
    </row>
    <row r="118" spans="1:10" ht="22.5" x14ac:dyDescent="0.25">
      <c r="A118" s="29" t="s">
        <v>587</v>
      </c>
      <c r="B118" s="28" t="s">
        <v>16</v>
      </c>
      <c r="C118" s="28" t="s">
        <v>15</v>
      </c>
      <c r="D118" s="25" t="s">
        <v>586</v>
      </c>
      <c r="E118" s="21">
        <v>1</v>
      </c>
      <c r="F118" s="21">
        <v>1724.31</v>
      </c>
      <c r="G118" s="26">
        <f>ROUND(E118*F118,2)</f>
        <v>1724.31</v>
      </c>
      <c r="H118" s="21">
        <v>1</v>
      </c>
      <c r="I118" s="27"/>
      <c r="J118" s="26">
        <f>ROUND(H118*I118,2)</f>
        <v>0</v>
      </c>
    </row>
    <row r="119" spans="1:10" ht="409.5" x14ac:dyDescent="0.25">
      <c r="A119" s="23"/>
      <c r="B119" s="23"/>
      <c r="C119" s="23"/>
      <c r="D119" s="25" t="s">
        <v>585</v>
      </c>
      <c r="E119" s="23"/>
      <c r="F119" s="23"/>
      <c r="G119" s="23"/>
      <c r="H119" s="23"/>
      <c r="I119" s="23"/>
      <c r="J119" s="23"/>
    </row>
    <row r="120" spans="1:10" ht="22.5" x14ac:dyDescent="0.25">
      <c r="A120" s="29" t="s">
        <v>584</v>
      </c>
      <c r="B120" s="28" t="s">
        <v>16</v>
      </c>
      <c r="C120" s="28" t="s">
        <v>15</v>
      </c>
      <c r="D120" s="25" t="s">
        <v>583</v>
      </c>
      <c r="E120" s="21">
        <v>1</v>
      </c>
      <c r="F120" s="21">
        <v>1734.71</v>
      </c>
      <c r="G120" s="26">
        <f>ROUND(E120*F120,2)</f>
        <v>1734.71</v>
      </c>
      <c r="H120" s="21">
        <v>1</v>
      </c>
      <c r="I120" s="27"/>
      <c r="J120" s="26">
        <f>ROUND(H120*I120,2)</f>
        <v>0</v>
      </c>
    </row>
    <row r="121" spans="1:10" ht="409.5" x14ac:dyDescent="0.25">
      <c r="A121" s="23"/>
      <c r="B121" s="23"/>
      <c r="C121" s="23"/>
      <c r="D121" s="25" t="s">
        <v>582</v>
      </c>
      <c r="E121" s="23"/>
      <c r="F121" s="23"/>
      <c r="G121" s="23"/>
      <c r="H121" s="23"/>
      <c r="I121" s="23"/>
      <c r="J121" s="23"/>
    </row>
    <row r="122" spans="1:10" ht="22.5" x14ac:dyDescent="0.25">
      <c r="A122" s="29" t="s">
        <v>581</v>
      </c>
      <c r="B122" s="28" t="s">
        <v>16</v>
      </c>
      <c r="C122" s="28" t="s">
        <v>15</v>
      </c>
      <c r="D122" s="25" t="s">
        <v>580</v>
      </c>
      <c r="E122" s="21">
        <v>1</v>
      </c>
      <c r="F122" s="21">
        <v>2126.81</v>
      </c>
      <c r="G122" s="26">
        <f>ROUND(E122*F122,2)</f>
        <v>2126.81</v>
      </c>
      <c r="H122" s="21">
        <v>1</v>
      </c>
      <c r="I122" s="27"/>
      <c r="J122" s="26">
        <f>ROUND(H122*I122,2)</f>
        <v>0</v>
      </c>
    </row>
    <row r="123" spans="1:10" ht="409.5" x14ac:dyDescent="0.25">
      <c r="A123" s="23"/>
      <c r="B123" s="23"/>
      <c r="C123" s="23"/>
      <c r="D123" s="25" t="s">
        <v>579</v>
      </c>
      <c r="E123" s="23"/>
      <c r="F123" s="23"/>
      <c r="G123" s="23"/>
      <c r="H123" s="23"/>
      <c r="I123" s="23"/>
      <c r="J123" s="23"/>
    </row>
    <row r="124" spans="1:10" ht="22.5" x14ac:dyDescent="0.25">
      <c r="A124" s="29" t="s">
        <v>578</v>
      </c>
      <c r="B124" s="28" t="s">
        <v>16</v>
      </c>
      <c r="C124" s="28" t="s">
        <v>15</v>
      </c>
      <c r="D124" s="25" t="s">
        <v>577</v>
      </c>
      <c r="E124" s="21">
        <v>1</v>
      </c>
      <c r="F124" s="21">
        <v>2137.21</v>
      </c>
      <c r="G124" s="26">
        <f>ROUND(E124*F124,2)</f>
        <v>2137.21</v>
      </c>
      <c r="H124" s="21">
        <v>1</v>
      </c>
      <c r="I124" s="27"/>
      <c r="J124" s="26">
        <f>ROUND(H124*I124,2)</f>
        <v>0</v>
      </c>
    </row>
    <row r="125" spans="1:10" ht="409.5" x14ac:dyDescent="0.25">
      <c r="A125" s="23"/>
      <c r="B125" s="23"/>
      <c r="C125" s="23"/>
      <c r="D125" s="25" t="s">
        <v>576</v>
      </c>
      <c r="E125" s="23"/>
      <c r="F125" s="23"/>
      <c r="G125" s="23"/>
      <c r="H125" s="23"/>
      <c r="I125" s="23"/>
      <c r="J125" s="23"/>
    </row>
    <row r="126" spans="1:10" ht="22.5" x14ac:dyDescent="0.25">
      <c r="A126" s="29" t="s">
        <v>575</v>
      </c>
      <c r="B126" s="28" t="s">
        <v>16</v>
      </c>
      <c r="C126" s="28" t="s">
        <v>15</v>
      </c>
      <c r="D126" s="25" t="s">
        <v>574</v>
      </c>
      <c r="E126" s="21">
        <v>1</v>
      </c>
      <c r="F126" s="21">
        <v>1587.24</v>
      </c>
      <c r="G126" s="26">
        <f>ROUND(E126*F126,2)</f>
        <v>1587.24</v>
      </c>
      <c r="H126" s="21">
        <v>1</v>
      </c>
      <c r="I126" s="27"/>
      <c r="J126" s="26">
        <f>ROUND(H126*I126,2)</f>
        <v>0</v>
      </c>
    </row>
    <row r="127" spans="1:10" ht="371.25" x14ac:dyDescent="0.25">
      <c r="A127" s="23"/>
      <c r="B127" s="23"/>
      <c r="C127" s="23"/>
      <c r="D127" s="25" t="s">
        <v>573</v>
      </c>
      <c r="E127" s="23"/>
      <c r="F127" s="23"/>
      <c r="G127" s="23"/>
      <c r="H127" s="23"/>
      <c r="I127" s="23"/>
      <c r="J127" s="23"/>
    </row>
    <row r="128" spans="1:10" ht="22.5" x14ac:dyDescent="0.25">
      <c r="A128" s="29" t="s">
        <v>572</v>
      </c>
      <c r="B128" s="28" t="s">
        <v>16</v>
      </c>
      <c r="C128" s="28" t="s">
        <v>15</v>
      </c>
      <c r="D128" s="25" t="s">
        <v>571</v>
      </c>
      <c r="E128" s="21">
        <v>1</v>
      </c>
      <c r="F128" s="21">
        <v>1595.87</v>
      </c>
      <c r="G128" s="26">
        <f>ROUND(E128*F128,2)</f>
        <v>1595.87</v>
      </c>
      <c r="H128" s="21">
        <v>1</v>
      </c>
      <c r="I128" s="27"/>
      <c r="J128" s="26">
        <f>ROUND(H128*I128,2)</f>
        <v>0</v>
      </c>
    </row>
    <row r="129" spans="1:10" ht="371.25" x14ac:dyDescent="0.25">
      <c r="A129" s="23"/>
      <c r="B129" s="23"/>
      <c r="C129" s="23"/>
      <c r="D129" s="25" t="s">
        <v>570</v>
      </c>
      <c r="E129" s="23"/>
      <c r="F129" s="23"/>
      <c r="G129" s="23"/>
      <c r="H129" s="23"/>
      <c r="I129" s="23"/>
      <c r="J129" s="23"/>
    </row>
    <row r="130" spans="1:10" ht="22.5" x14ac:dyDescent="0.25">
      <c r="A130" s="29" t="s">
        <v>569</v>
      </c>
      <c r="B130" s="28" t="s">
        <v>16</v>
      </c>
      <c r="C130" s="28" t="s">
        <v>15</v>
      </c>
      <c r="D130" s="25" t="s">
        <v>568</v>
      </c>
      <c r="E130" s="21">
        <v>1</v>
      </c>
      <c r="F130" s="21">
        <v>1167.24</v>
      </c>
      <c r="G130" s="26">
        <f>ROUND(E130*F130,2)</f>
        <v>1167.24</v>
      </c>
      <c r="H130" s="21">
        <v>1</v>
      </c>
      <c r="I130" s="27"/>
      <c r="J130" s="26">
        <f>ROUND(H130*I130,2)</f>
        <v>0</v>
      </c>
    </row>
    <row r="131" spans="1:10" ht="303.75" x14ac:dyDescent="0.25">
      <c r="A131" s="23"/>
      <c r="B131" s="23"/>
      <c r="C131" s="23"/>
      <c r="D131" s="25" t="s">
        <v>567</v>
      </c>
      <c r="E131" s="23"/>
      <c r="F131" s="23"/>
      <c r="G131" s="23"/>
      <c r="H131" s="23"/>
      <c r="I131" s="23"/>
      <c r="J131" s="23"/>
    </row>
    <row r="132" spans="1:10" ht="22.5" x14ac:dyDescent="0.25">
      <c r="A132" s="29" t="s">
        <v>566</v>
      </c>
      <c r="B132" s="28" t="s">
        <v>16</v>
      </c>
      <c r="C132" s="28" t="s">
        <v>15</v>
      </c>
      <c r="D132" s="25" t="s">
        <v>565</v>
      </c>
      <c r="E132" s="21">
        <v>1</v>
      </c>
      <c r="F132" s="21">
        <v>1175.8699999999999</v>
      </c>
      <c r="G132" s="26">
        <f>ROUND(E132*F132,2)</f>
        <v>1175.8699999999999</v>
      </c>
      <c r="H132" s="21">
        <v>1</v>
      </c>
      <c r="I132" s="27"/>
      <c r="J132" s="26">
        <f>ROUND(H132*I132,2)</f>
        <v>0</v>
      </c>
    </row>
    <row r="133" spans="1:10" ht="303.75" x14ac:dyDescent="0.25">
      <c r="A133" s="23"/>
      <c r="B133" s="23"/>
      <c r="C133" s="23"/>
      <c r="D133" s="25" t="s">
        <v>564</v>
      </c>
      <c r="E133" s="23"/>
      <c r="F133" s="23"/>
      <c r="G133" s="23"/>
      <c r="H133" s="23"/>
      <c r="I133" s="23"/>
      <c r="J133" s="23"/>
    </row>
    <row r="134" spans="1:10" ht="22.5" x14ac:dyDescent="0.25">
      <c r="A134" s="29" t="s">
        <v>563</v>
      </c>
      <c r="B134" s="28" t="s">
        <v>16</v>
      </c>
      <c r="C134" s="28" t="s">
        <v>15</v>
      </c>
      <c r="D134" s="25" t="s">
        <v>562</v>
      </c>
      <c r="E134" s="21">
        <v>1</v>
      </c>
      <c r="F134" s="21">
        <v>1401.03</v>
      </c>
      <c r="G134" s="26">
        <f>ROUND(E134*F134,2)</f>
        <v>1401.03</v>
      </c>
      <c r="H134" s="21">
        <v>1</v>
      </c>
      <c r="I134" s="27"/>
      <c r="J134" s="26">
        <f>ROUND(H134*I134,2)</f>
        <v>0</v>
      </c>
    </row>
    <row r="135" spans="1:10" ht="348.75" x14ac:dyDescent="0.25">
      <c r="A135" s="23"/>
      <c r="B135" s="23"/>
      <c r="C135" s="23"/>
      <c r="D135" s="25" t="s">
        <v>561</v>
      </c>
      <c r="E135" s="23"/>
      <c r="F135" s="23"/>
      <c r="G135" s="23"/>
      <c r="H135" s="23"/>
      <c r="I135" s="23"/>
      <c r="J135" s="23"/>
    </row>
    <row r="136" spans="1:10" ht="22.5" x14ac:dyDescent="0.25">
      <c r="A136" s="29" t="s">
        <v>560</v>
      </c>
      <c r="B136" s="28" t="s">
        <v>16</v>
      </c>
      <c r="C136" s="28" t="s">
        <v>15</v>
      </c>
      <c r="D136" s="25" t="s">
        <v>559</v>
      </c>
      <c r="E136" s="21">
        <v>1</v>
      </c>
      <c r="F136" s="21">
        <v>1439.93</v>
      </c>
      <c r="G136" s="26">
        <f>ROUND(E136*F136,2)</f>
        <v>1439.93</v>
      </c>
      <c r="H136" s="21">
        <v>1</v>
      </c>
      <c r="I136" s="27"/>
      <c r="J136" s="26">
        <f>ROUND(H136*I136,2)</f>
        <v>0</v>
      </c>
    </row>
    <row r="137" spans="1:10" ht="348.75" x14ac:dyDescent="0.25">
      <c r="A137" s="23"/>
      <c r="B137" s="23"/>
      <c r="C137" s="23"/>
      <c r="D137" s="25" t="s">
        <v>558</v>
      </c>
      <c r="E137" s="23"/>
      <c r="F137" s="23"/>
      <c r="G137" s="23"/>
      <c r="H137" s="23"/>
      <c r="I137" s="23"/>
      <c r="J137" s="23"/>
    </row>
    <row r="138" spans="1:10" ht="22.5" x14ac:dyDescent="0.25">
      <c r="A138" s="29" t="s">
        <v>557</v>
      </c>
      <c r="B138" s="28" t="s">
        <v>16</v>
      </c>
      <c r="C138" s="28" t="s">
        <v>15</v>
      </c>
      <c r="D138" s="25" t="s">
        <v>556</v>
      </c>
      <c r="E138" s="21">
        <v>1</v>
      </c>
      <c r="F138" s="21">
        <v>1005.13</v>
      </c>
      <c r="G138" s="26">
        <f>ROUND(E138*F138,2)</f>
        <v>1005.13</v>
      </c>
      <c r="H138" s="21">
        <v>1</v>
      </c>
      <c r="I138" s="27"/>
      <c r="J138" s="26">
        <f>ROUND(H138*I138,2)</f>
        <v>0</v>
      </c>
    </row>
    <row r="139" spans="1:10" ht="247.5" x14ac:dyDescent="0.25">
      <c r="A139" s="23"/>
      <c r="B139" s="23"/>
      <c r="C139" s="23"/>
      <c r="D139" s="25" t="s">
        <v>555</v>
      </c>
      <c r="E139" s="23"/>
      <c r="F139" s="23"/>
      <c r="G139" s="23"/>
      <c r="H139" s="23"/>
      <c r="I139" s="23"/>
      <c r="J139" s="23"/>
    </row>
    <row r="140" spans="1:10" ht="22.5" x14ac:dyDescent="0.25">
      <c r="A140" s="29" t="s">
        <v>554</v>
      </c>
      <c r="B140" s="28" t="s">
        <v>16</v>
      </c>
      <c r="C140" s="28" t="s">
        <v>15</v>
      </c>
      <c r="D140" s="25" t="s">
        <v>553</v>
      </c>
      <c r="E140" s="21">
        <v>1</v>
      </c>
      <c r="F140" s="21">
        <v>1041.77</v>
      </c>
      <c r="G140" s="26">
        <f>ROUND(E140*F140,2)</f>
        <v>1041.77</v>
      </c>
      <c r="H140" s="21">
        <v>1</v>
      </c>
      <c r="I140" s="27"/>
      <c r="J140" s="26">
        <f>ROUND(H140*I140,2)</f>
        <v>0</v>
      </c>
    </row>
    <row r="141" spans="1:10" ht="247.5" x14ac:dyDescent="0.25">
      <c r="A141" s="23"/>
      <c r="B141" s="23"/>
      <c r="C141" s="23"/>
      <c r="D141" s="25" t="s">
        <v>552</v>
      </c>
      <c r="E141" s="23"/>
      <c r="F141" s="23"/>
      <c r="G141" s="23"/>
      <c r="H141" s="23"/>
      <c r="I141" s="23"/>
      <c r="J141" s="23"/>
    </row>
    <row r="142" spans="1:10" ht="22.5" x14ac:dyDescent="0.25">
      <c r="A142" s="29" t="s">
        <v>551</v>
      </c>
      <c r="B142" s="28" t="s">
        <v>16</v>
      </c>
      <c r="C142" s="28" t="s">
        <v>30</v>
      </c>
      <c r="D142" s="25" t="s">
        <v>550</v>
      </c>
      <c r="E142" s="21">
        <v>1</v>
      </c>
      <c r="F142" s="21">
        <v>720.85</v>
      </c>
      <c r="G142" s="26">
        <f>ROUND(E142*F142,2)</f>
        <v>720.85</v>
      </c>
      <c r="H142" s="21">
        <v>1</v>
      </c>
      <c r="I142" s="27"/>
      <c r="J142" s="26">
        <f>ROUND(H142*I142,2)</f>
        <v>0</v>
      </c>
    </row>
    <row r="143" spans="1:10" ht="409.5" x14ac:dyDescent="0.25">
      <c r="A143" s="23"/>
      <c r="B143" s="23"/>
      <c r="C143" s="23"/>
      <c r="D143" s="25" t="s">
        <v>549</v>
      </c>
      <c r="E143" s="23"/>
      <c r="F143" s="23"/>
      <c r="G143" s="23"/>
      <c r="H143" s="23"/>
      <c r="I143" s="23"/>
      <c r="J143" s="23"/>
    </row>
    <row r="144" spans="1:10" ht="22.5" x14ac:dyDescent="0.25">
      <c r="A144" s="29" t="s">
        <v>548</v>
      </c>
      <c r="B144" s="28" t="s">
        <v>16</v>
      </c>
      <c r="C144" s="28" t="s">
        <v>30</v>
      </c>
      <c r="D144" s="25" t="s">
        <v>547</v>
      </c>
      <c r="E144" s="21">
        <v>1</v>
      </c>
      <c r="F144" s="21">
        <v>728.91</v>
      </c>
      <c r="G144" s="26">
        <f>ROUND(E144*F144,2)</f>
        <v>728.91</v>
      </c>
      <c r="H144" s="21">
        <v>1</v>
      </c>
      <c r="I144" s="27"/>
      <c r="J144" s="26">
        <f>ROUND(H144*I144,2)</f>
        <v>0</v>
      </c>
    </row>
    <row r="145" spans="1:10" ht="409.5" x14ac:dyDescent="0.25">
      <c r="A145" s="23"/>
      <c r="B145" s="23"/>
      <c r="C145" s="23"/>
      <c r="D145" s="25" t="s">
        <v>546</v>
      </c>
      <c r="E145" s="23"/>
      <c r="F145" s="23"/>
      <c r="G145" s="23"/>
      <c r="H145" s="23"/>
      <c r="I145" s="23"/>
      <c r="J145" s="23"/>
    </row>
    <row r="146" spans="1:10" ht="33.75" x14ac:dyDescent="0.25">
      <c r="A146" s="29" t="s">
        <v>545</v>
      </c>
      <c r="B146" s="28" t="s">
        <v>16</v>
      </c>
      <c r="C146" s="28" t="s">
        <v>30</v>
      </c>
      <c r="D146" s="25" t="s">
        <v>544</v>
      </c>
      <c r="E146" s="21">
        <v>1</v>
      </c>
      <c r="F146" s="21">
        <v>907.57</v>
      </c>
      <c r="G146" s="26">
        <f>ROUND(E146*F146,2)</f>
        <v>907.57</v>
      </c>
      <c r="H146" s="21">
        <v>1</v>
      </c>
      <c r="I146" s="27"/>
      <c r="J146" s="26">
        <f>ROUND(H146*I146,2)</f>
        <v>0</v>
      </c>
    </row>
    <row r="147" spans="1:10" ht="409.5" x14ac:dyDescent="0.25">
      <c r="A147" s="23"/>
      <c r="B147" s="23"/>
      <c r="C147" s="23"/>
      <c r="D147" s="25" t="s">
        <v>543</v>
      </c>
      <c r="E147" s="23"/>
      <c r="F147" s="23"/>
      <c r="G147" s="23"/>
      <c r="H147" s="23"/>
      <c r="I147" s="23"/>
      <c r="J147" s="23"/>
    </row>
    <row r="148" spans="1:10" ht="33.75" x14ac:dyDescent="0.25">
      <c r="A148" s="29" t="s">
        <v>542</v>
      </c>
      <c r="B148" s="28" t="s">
        <v>16</v>
      </c>
      <c r="C148" s="28" t="s">
        <v>30</v>
      </c>
      <c r="D148" s="25" t="s">
        <v>541</v>
      </c>
      <c r="E148" s="21">
        <v>1</v>
      </c>
      <c r="F148" s="21">
        <v>391.77</v>
      </c>
      <c r="G148" s="26">
        <f>ROUND(E148*F148,2)</f>
        <v>391.77</v>
      </c>
      <c r="H148" s="21">
        <v>1</v>
      </c>
      <c r="I148" s="27"/>
      <c r="J148" s="26">
        <f>ROUND(H148*I148,2)</f>
        <v>0</v>
      </c>
    </row>
    <row r="149" spans="1:10" ht="409.5" x14ac:dyDescent="0.25">
      <c r="A149" s="23"/>
      <c r="B149" s="23"/>
      <c r="C149" s="23"/>
      <c r="D149" s="25" t="s">
        <v>540</v>
      </c>
      <c r="E149" s="23"/>
      <c r="F149" s="23"/>
      <c r="G149" s="23"/>
      <c r="H149" s="23"/>
      <c r="I149" s="23"/>
      <c r="J149" s="23"/>
    </row>
    <row r="150" spans="1:10" ht="33.75" x14ac:dyDescent="0.25">
      <c r="A150" s="29" t="s">
        <v>539</v>
      </c>
      <c r="B150" s="28" t="s">
        <v>16</v>
      </c>
      <c r="C150" s="28" t="s">
        <v>15</v>
      </c>
      <c r="D150" s="25" t="s">
        <v>538</v>
      </c>
      <c r="E150" s="21">
        <v>1</v>
      </c>
      <c r="F150" s="21">
        <v>85.41</v>
      </c>
      <c r="G150" s="26">
        <f>ROUND(E150*F150,2)</f>
        <v>85.41</v>
      </c>
      <c r="H150" s="21">
        <v>1</v>
      </c>
      <c r="I150" s="27"/>
      <c r="J150" s="26">
        <f>ROUND(H150*I150,2)</f>
        <v>0</v>
      </c>
    </row>
    <row r="151" spans="1:10" ht="191.25" x14ac:dyDescent="0.25">
      <c r="A151" s="23"/>
      <c r="B151" s="23"/>
      <c r="C151" s="23"/>
      <c r="D151" s="25" t="s">
        <v>537</v>
      </c>
      <c r="E151" s="23"/>
      <c r="F151" s="23"/>
      <c r="G151" s="23"/>
      <c r="H151" s="23"/>
      <c r="I151" s="23"/>
      <c r="J151" s="23"/>
    </row>
    <row r="152" spans="1:10" ht="33.75" x14ac:dyDescent="0.25">
      <c r="A152" s="29" t="s">
        <v>536</v>
      </c>
      <c r="B152" s="28" t="s">
        <v>16</v>
      </c>
      <c r="C152" s="28" t="s">
        <v>15</v>
      </c>
      <c r="D152" s="25" t="s">
        <v>535</v>
      </c>
      <c r="E152" s="21">
        <v>1</v>
      </c>
      <c r="F152" s="21">
        <v>89.56</v>
      </c>
      <c r="G152" s="26">
        <f>ROUND(E152*F152,2)</f>
        <v>89.56</v>
      </c>
      <c r="H152" s="21">
        <v>1</v>
      </c>
      <c r="I152" s="27"/>
      <c r="J152" s="26">
        <f>ROUND(H152*I152,2)</f>
        <v>0</v>
      </c>
    </row>
    <row r="153" spans="1:10" ht="191.25" x14ac:dyDescent="0.25">
      <c r="A153" s="23"/>
      <c r="B153" s="23"/>
      <c r="C153" s="23"/>
      <c r="D153" s="25" t="s">
        <v>534</v>
      </c>
      <c r="E153" s="23"/>
      <c r="F153" s="23"/>
      <c r="G153" s="23"/>
      <c r="H153" s="23"/>
      <c r="I153" s="23"/>
      <c r="J153" s="23"/>
    </row>
    <row r="154" spans="1:10" ht="22.5" x14ac:dyDescent="0.25">
      <c r="A154" s="29" t="s">
        <v>533</v>
      </c>
      <c r="B154" s="28" t="s">
        <v>16</v>
      </c>
      <c r="C154" s="28" t="s">
        <v>15</v>
      </c>
      <c r="D154" s="25" t="s">
        <v>532</v>
      </c>
      <c r="E154" s="21">
        <v>1</v>
      </c>
      <c r="F154" s="21">
        <v>148.15</v>
      </c>
      <c r="G154" s="26">
        <f>ROUND(E154*F154,2)</f>
        <v>148.15</v>
      </c>
      <c r="H154" s="21">
        <v>1</v>
      </c>
      <c r="I154" s="27"/>
      <c r="J154" s="26">
        <f>ROUND(H154*I154,2)</f>
        <v>0</v>
      </c>
    </row>
    <row r="155" spans="1:10" ht="202.5" x14ac:dyDescent="0.25">
      <c r="A155" s="23"/>
      <c r="B155" s="23"/>
      <c r="C155" s="23"/>
      <c r="D155" s="25" t="s">
        <v>531</v>
      </c>
      <c r="E155" s="23"/>
      <c r="F155" s="23"/>
      <c r="G155" s="23"/>
      <c r="H155" s="23"/>
      <c r="I155" s="23"/>
      <c r="J155" s="23"/>
    </row>
    <row r="156" spans="1:10" ht="33.75" x14ac:dyDescent="0.25">
      <c r="A156" s="29" t="s">
        <v>530</v>
      </c>
      <c r="B156" s="28" t="s">
        <v>16</v>
      </c>
      <c r="C156" s="28" t="s">
        <v>15</v>
      </c>
      <c r="D156" s="25" t="s">
        <v>529</v>
      </c>
      <c r="E156" s="21">
        <v>1</v>
      </c>
      <c r="F156" s="21">
        <v>57.65</v>
      </c>
      <c r="G156" s="26">
        <f>ROUND(E156*F156,2)</f>
        <v>57.65</v>
      </c>
      <c r="H156" s="21">
        <v>1</v>
      </c>
      <c r="I156" s="27"/>
      <c r="J156" s="26">
        <f>ROUND(H156*I156,2)</f>
        <v>0</v>
      </c>
    </row>
    <row r="157" spans="1:10" ht="202.5" x14ac:dyDescent="0.25">
      <c r="A157" s="23"/>
      <c r="B157" s="23"/>
      <c r="C157" s="23"/>
      <c r="D157" s="25" t="s">
        <v>528</v>
      </c>
      <c r="E157" s="23"/>
      <c r="F157" s="23"/>
      <c r="G157" s="23"/>
      <c r="H157" s="23"/>
      <c r="I157" s="23"/>
      <c r="J157" s="23"/>
    </row>
    <row r="158" spans="1:10" ht="33.75" x14ac:dyDescent="0.25">
      <c r="A158" s="29" t="s">
        <v>527</v>
      </c>
      <c r="B158" s="28" t="s">
        <v>16</v>
      </c>
      <c r="C158" s="28" t="s">
        <v>15</v>
      </c>
      <c r="D158" s="25" t="s">
        <v>526</v>
      </c>
      <c r="E158" s="21">
        <v>1</v>
      </c>
      <c r="F158" s="21">
        <v>61.8</v>
      </c>
      <c r="G158" s="26">
        <f>ROUND(E158*F158,2)</f>
        <v>61.8</v>
      </c>
      <c r="H158" s="21">
        <v>1</v>
      </c>
      <c r="I158" s="27"/>
      <c r="J158" s="26">
        <f>ROUND(H158*I158,2)</f>
        <v>0</v>
      </c>
    </row>
    <row r="159" spans="1:10" ht="202.5" x14ac:dyDescent="0.25">
      <c r="A159" s="23"/>
      <c r="B159" s="23"/>
      <c r="C159" s="23"/>
      <c r="D159" s="25" t="s">
        <v>525</v>
      </c>
      <c r="E159" s="23"/>
      <c r="F159" s="23"/>
      <c r="G159" s="23"/>
      <c r="H159" s="23"/>
      <c r="I159" s="23"/>
      <c r="J159" s="23"/>
    </row>
    <row r="160" spans="1:10" ht="33.75" x14ac:dyDescent="0.25">
      <c r="A160" s="29" t="s">
        <v>524</v>
      </c>
      <c r="B160" s="28" t="s">
        <v>16</v>
      </c>
      <c r="C160" s="28" t="s">
        <v>15</v>
      </c>
      <c r="D160" s="25" t="s">
        <v>523</v>
      </c>
      <c r="E160" s="21">
        <v>1</v>
      </c>
      <c r="F160" s="21">
        <v>188.73</v>
      </c>
      <c r="G160" s="26">
        <f>ROUND(E160*F160,2)</f>
        <v>188.73</v>
      </c>
      <c r="H160" s="21">
        <v>1</v>
      </c>
      <c r="I160" s="27"/>
      <c r="J160" s="26">
        <f>ROUND(H160*I160,2)</f>
        <v>0</v>
      </c>
    </row>
    <row r="161" spans="1:10" ht="225" x14ac:dyDescent="0.25">
      <c r="A161" s="23"/>
      <c r="B161" s="23"/>
      <c r="C161" s="23"/>
      <c r="D161" s="25" t="s">
        <v>522</v>
      </c>
      <c r="E161" s="23"/>
      <c r="F161" s="23"/>
      <c r="G161" s="23"/>
      <c r="H161" s="23"/>
      <c r="I161" s="23"/>
      <c r="J161" s="23"/>
    </row>
    <row r="162" spans="1:10" ht="33.75" x14ac:dyDescent="0.25">
      <c r="A162" s="29" t="s">
        <v>521</v>
      </c>
      <c r="B162" s="28" t="s">
        <v>16</v>
      </c>
      <c r="C162" s="28" t="s">
        <v>15</v>
      </c>
      <c r="D162" s="25" t="s">
        <v>520</v>
      </c>
      <c r="E162" s="21">
        <v>1</v>
      </c>
      <c r="F162" s="21">
        <v>201.21</v>
      </c>
      <c r="G162" s="26">
        <f>ROUND(E162*F162,2)</f>
        <v>201.21</v>
      </c>
      <c r="H162" s="21">
        <v>1</v>
      </c>
      <c r="I162" s="27"/>
      <c r="J162" s="26">
        <f>ROUND(H162*I162,2)</f>
        <v>0</v>
      </c>
    </row>
    <row r="163" spans="1:10" ht="225" x14ac:dyDescent="0.25">
      <c r="A163" s="23"/>
      <c r="B163" s="23"/>
      <c r="C163" s="23"/>
      <c r="D163" s="25" t="s">
        <v>519</v>
      </c>
      <c r="E163" s="23"/>
      <c r="F163" s="23"/>
      <c r="G163" s="23"/>
      <c r="H163" s="23"/>
      <c r="I163" s="23"/>
      <c r="J163" s="23"/>
    </row>
    <row r="164" spans="1:10" ht="22.5" x14ac:dyDescent="0.25">
      <c r="A164" s="29" t="s">
        <v>518</v>
      </c>
      <c r="B164" s="28" t="s">
        <v>16</v>
      </c>
      <c r="C164" s="28" t="s">
        <v>15</v>
      </c>
      <c r="D164" s="25" t="s">
        <v>517</v>
      </c>
      <c r="E164" s="21">
        <v>1</v>
      </c>
      <c r="F164" s="21">
        <v>1057.32</v>
      </c>
      <c r="G164" s="26">
        <f>ROUND(E164*F164,2)</f>
        <v>1057.32</v>
      </c>
      <c r="H164" s="21">
        <v>1</v>
      </c>
      <c r="I164" s="27"/>
      <c r="J164" s="26">
        <f>ROUND(H164*I164,2)</f>
        <v>0</v>
      </c>
    </row>
    <row r="165" spans="1:10" ht="315" x14ac:dyDescent="0.25">
      <c r="A165" s="23"/>
      <c r="B165" s="23"/>
      <c r="C165" s="23"/>
      <c r="D165" s="25" t="s">
        <v>516</v>
      </c>
      <c r="E165" s="23"/>
      <c r="F165" s="23"/>
      <c r="G165" s="23"/>
      <c r="H165" s="23"/>
      <c r="I165" s="23"/>
      <c r="J165" s="23"/>
    </row>
    <row r="166" spans="1:10" ht="22.5" x14ac:dyDescent="0.25">
      <c r="A166" s="29" t="s">
        <v>515</v>
      </c>
      <c r="B166" s="28" t="s">
        <v>16</v>
      </c>
      <c r="C166" s="28" t="s">
        <v>15</v>
      </c>
      <c r="D166" s="25" t="s">
        <v>514</v>
      </c>
      <c r="E166" s="21">
        <v>1</v>
      </c>
      <c r="F166" s="21">
        <v>1083.33</v>
      </c>
      <c r="G166" s="26">
        <f>ROUND(E166*F166,2)</f>
        <v>1083.33</v>
      </c>
      <c r="H166" s="21">
        <v>1</v>
      </c>
      <c r="I166" s="27"/>
      <c r="J166" s="26">
        <f>ROUND(H166*I166,2)</f>
        <v>0</v>
      </c>
    </row>
    <row r="167" spans="1:10" ht="409.5" x14ac:dyDescent="0.25">
      <c r="A167" s="23"/>
      <c r="B167" s="23"/>
      <c r="C167" s="23"/>
      <c r="D167" s="25" t="s">
        <v>513</v>
      </c>
      <c r="E167" s="23"/>
      <c r="F167" s="23"/>
      <c r="G167" s="23"/>
      <c r="H167" s="23"/>
      <c r="I167" s="23"/>
      <c r="J167" s="23"/>
    </row>
    <row r="168" spans="1:10" ht="33.75" x14ac:dyDescent="0.25">
      <c r="A168" s="29" t="s">
        <v>512</v>
      </c>
      <c r="B168" s="28" t="s">
        <v>16</v>
      </c>
      <c r="C168" s="28" t="s">
        <v>30</v>
      </c>
      <c r="D168" s="25" t="s">
        <v>511</v>
      </c>
      <c r="E168" s="21">
        <v>1</v>
      </c>
      <c r="F168" s="21">
        <v>146.13</v>
      </c>
      <c r="G168" s="26">
        <f>ROUND(E168*F168,2)</f>
        <v>146.13</v>
      </c>
      <c r="H168" s="21">
        <v>1</v>
      </c>
      <c r="I168" s="27"/>
      <c r="J168" s="26">
        <f>ROUND(H168*I168,2)</f>
        <v>0</v>
      </c>
    </row>
    <row r="169" spans="1:10" ht="382.5" x14ac:dyDescent="0.25">
      <c r="A169" s="23"/>
      <c r="B169" s="23"/>
      <c r="C169" s="23"/>
      <c r="D169" s="25" t="s">
        <v>510</v>
      </c>
      <c r="E169" s="23"/>
      <c r="F169" s="23"/>
      <c r="G169" s="23"/>
      <c r="H169" s="23"/>
      <c r="I169" s="23"/>
      <c r="J169" s="23"/>
    </row>
    <row r="170" spans="1:10" ht="22.5" x14ac:dyDescent="0.25">
      <c r="A170" s="29" t="s">
        <v>509</v>
      </c>
      <c r="B170" s="28" t="s">
        <v>16</v>
      </c>
      <c r="C170" s="28" t="s">
        <v>30</v>
      </c>
      <c r="D170" s="25" t="s">
        <v>508</v>
      </c>
      <c r="E170" s="21">
        <v>1</v>
      </c>
      <c r="F170" s="21">
        <v>158.44</v>
      </c>
      <c r="G170" s="26">
        <f>ROUND(E170*F170,2)</f>
        <v>158.44</v>
      </c>
      <c r="H170" s="21">
        <v>1</v>
      </c>
      <c r="I170" s="27"/>
      <c r="J170" s="26">
        <f>ROUND(H170*I170,2)</f>
        <v>0</v>
      </c>
    </row>
    <row r="171" spans="1:10" ht="303.75" x14ac:dyDescent="0.25">
      <c r="A171" s="23"/>
      <c r="B171" s="23"/>
      <c r="C171" s="23"/>
      <c r="D171" s="25" t="s">
        <v>507</v>
      </c>
      <c r="E171" s="23"/>
      <c r="F171" s="23"/>
      <c r="G171" s="23"/>
      <c r="H171" s="23"/>
      <c r="I171" s="23"/>
      <c r="J171" s="23"/>
    </row>
    <row r="172" spans="1:10" ht="22.5" x14ac:dyDescent="0.25">
      <c r="A172" s="29" t="s">
        <v>506</v>
      </c>
      <c r="B172" s="28" t="s">
        <v>16</v>
      </c>
      <c r="C172" s="28" t="s">
        <v>30</v>
      </c>
      <c r="D172" s="25" t="s">
        <v>505</v>
      </c>
      <c r="E172" s="21">
        <v>1</v>
      </c>
      <c r="F172" s="21">
        <v>161.87</v>
      </c>
      <c r="G172" s="26">
        <f>ROUND(E172*F172,2)</f>
        <v>161.87</v>
      </c>
      <c r="H172" s="21">
        <v>1</v>
      </c>
      <c r="I172" s="27"/>
      <c r="J172" s="26">
        <f>ROUND(H172*I172,2)</f>
        <v>0</v>
      </c>
    </row>
    <row r="173" spans="1:10" ht="303.75" x14ac:dyDescent="0.25">
      <c r="A173" s="23"/>
      <c r="B173" s="23"/>
      <c r="C173" s="23"/>
      <c r="D173" s="25" t="s">
        <v>504</v>
      </c>
      <c r="E173" s="23"/>
      <c r="F173" s="23"/>
      <c r="G173" s="23"/>
      <c r="H173" s="23"/>
      <c r="I173" s="23"/>
      <c r="J173" s="23"/>
    </row>
    <row r="174" spans="1:10" ht="22.5" x14ac:dyDescent="0.25">
      <c r="A174" s="29" t="s">
        <v>503</v>
      </c>
      <c r="B174" s="28" t="s">
        <v>16</v>
      </c>
      <c r="C174" s="28" t="s">
        <v>15</v>
      </c>
      <c r="D174" s="25" t="s">
        <v>502</v>
      </c>
      <c r="E174" s="21">
        <v>1</v>
      </c>
      <c r="F174" s="21">
        <v>174.42</v>
      </c>
      <c r="G174" s="26">
        <f>ROUND(E174*F174,2)</f>
        <v>174.42</v>
      </c>
      <c r="H174" s="21">
        <v>1</v>
      </c>
      <c r="I174" s="27"/>
      <c r="J174" s="26">
        <f>ROUND(H174*I174,2)</f>
        <v>0</v>
      </c>
    </row>
    <row r="175" spans="1:10" ht="371.25" x14ac:dyDescent="0.25">
      <c r="A175" s="23"/>
      <c r="B175" s="23"/>
      <c r="C175" s="23"/>
      <c r="D175" s="25" t="s">
        <v>501</v>
      </c>
      <c r="E175" s="23"/>
      <c r="F175" s="23"/>
      <c r="G175" s="23"/>
      <c r="H175" s="23"/>
      <c r="I175" s="23"/>
      <c r="J175" s="23"/>
    </row>
    <row r="176" spans="1:10" ht="22.5" x14ac:dyDescent="0.25">
      <c r="A176" s="29" t="s">
        <v>500</v>
      </c>
      <c r="B176" s="28" t="s">
        <v>16</v>
      </c>
      <c r="C176" s="28" t="s">
        <v>15</v>
      </c>
      <c r="D176" s="25" t="s">
        <v>499</v>
      </c>
      <c r="E176" s="21">
        <v>1</v>
      </c>
      <c r="F176" s="21">
        <v>179.62</v>
      </c>
      <c r="G176" s="26">
        <f>ROUND(E176*F176,2)</f>
        <v>179.62</v>
      </c>
      <c r="H176" s="21">
        <v>1</v>
      </c>
      <c r="I176" s="27"/>
      <c r="J176" s="26">
        <f>ROUND(H176*I176,2)</f>
        <v>0</v>
      </c>
    </row>
    <row r="177" spans="1:10" ht="371.25" x14ac:dyDescent="0.25">
      <c r="A177" s="23"/>
      <c r="B177" s="23"/>
      <c r="C177" s="23"/>
      <c r="D177" s="25" t="s">
        <v>498</v>
      </c>
      <c r="E177" s="23"/>
      <c r="F177" s="23"/>
      <c r="G177" s="23"/>
      <c r="H177" s="23"/>
      <c r="I177" s="23"/>
      <c r="J177" s="23"/>
    </row>
    <row r="178" spans="1:10" ht="22.5" x14ac:dyDescent="0.25">
      <c r="A178" s="29" t="s">
        <v>497</v>
      </c>
      <c r="B178" s="28" t="s">
        <v>16</v>
      </c>
      <c r="C178" s="28" t="s">
        <v>15</v>
      </c>
      <c r="D178" s="25" t="s">
        <v>496</v>
      </c>
      <c r="E178" s="21">
        <v>1</v>
      </c>
      <c r="F178" s="21">
        <v>101.96</v>
      </c>
      <c r="G178" s="26">
        <f>ROUND(E178*F178,2)</f>
        <v>101.96</v>
      </c>
      <c r="H178" s="21">
        <v>1</v>
      </c>
      <c r="I178" s="27"/>
      <c r="J178" s="26">
        <f>ROUND(H178*I178,2)</f>
        <v>0</v>
      </c>
    </row>
    <row r="179" spans="1:10" ht="247.5" x14ac:dyDescent="0.25">
      <c r="A179" s="23"/>
      <c r="B179" s="23"/>
      <c r="C179" s="23"/>
      <c r="D179" s="25" t="s">
        <v>495</v>
      </c>
      <c r="E179" s="23"/>
      <c r="F179" s="23"/>
      <c r="G179" s="23"/>
      <c r="H179" s="23"/>
      <c r="I179" s="23"/>
      <c r="J179" s="23"/>
    </row>
    <row r="180" spans="1:10" ht="22.5" x14ac:dyDescent="0.25">
      <c r="A180" s="29" t="s">
        <v>494</v>
      </c>
      <c r="B180" s="28" t="s">
        <v>16</v>
      </c>
      <c r="C180" s="28" t="s">
        <v>15</v>
      </c>
      <c r="D180" s="25" t="s">
        <v>493</v>
      </c>
      <c r="E180" s="21">
        <v>1</v>
      </c>
      <c r="F180" s="21">
        <v>106.11</v>
      </c>
      <c r="G180" s="26">
        <f>ROUND(E180*F180,2)</f>
        <v>106.11</v>
      </c>
      <c r="H180" s="21">
        <v>1</v>
      </c>
      <c r="I180" s="27"/>
      <c r="J180" s="26">
        <f>ROUND(H180*I180,2)</f>
        <v>0</v>
      </c>
    </row>
    <row r="181" spans="1:10" ht="247.5" x14ac:dyDescent="0.25">
      <c r="A181" s="23"/>
      <c r="B181" s="23"/>
      <c r="C181" s="23"/>
      <c r="D181" s="25" t="s">
        <v>492</v>
      </c>
      <c r="E181" s="23"/>
      <c r="F181" s="23"/>
      <c r="G181" s="23"/>
      <c r="H181" s="23"/>
      <c r="I181" s="23"/>
      <c r="J181" s="23"/>
    </row>
    <row r="182" spans="1:10" ht="33.75" x14ac:dyDescent="0.25">
      <c r="A182" s="29" t="s">
        <v>491</v>
      </c>
      <c r="B182" s="28" t="s">
        <v>16</v>
      </c>
      <c r="C182" s="28" t="s">
        <v>15</v>
      </c>
      <c r="D182" s="25" t="s">
        <v>490</v>
      </c>
      <c r="E182" s="21">
        <v>1</v>
      </c>
      <c r="F182" s="21">
        <v>45.7</v>
      </c>
      <c r="G182" s="26">
        <f>ROUND(E182*F182,2)</f>
        <v>45.7</v>
      </c>
      <c r="H182" s="21">
        <v>1</v>
      </c>
      <c r="I182" s="27"/>
      <c r="J182" s="26">
        <f>ROUND(H182*I182,2)</f>
        <v>0</v>
      </c>
    </row>
    <row r="183" spans="1:10" ht="202.5" x14ac:dyDescent="0.25">
      <c r="A183" s="23"/>
      <c r="B183" s="23"/>
      <c r="C183" s="23"/>
      <c r="D183" s="25" t="s">
        <v>487</v>
      </c>
      <c r="E183" s="23"/>
      <c r="F183" s="23"/>
      <c r="G183" s="23"/>
      <c r="H183" s="23"/>
      <c r="I183" s="23"/>
      <c r="J183" s="23"/>
    </row>
    <row r="184" spans="1:10" ht="33.75" x14ac:dyDescent="0.25">
      <c r="A184" s="29" t="s">
        <v>489</v>
      </c>
      <c r="B184" s="28" t="s">
        <v>16</v>
      </c>
      <c r="C184" s="28" t="s">
        <v>15</v>
      </c>
      <c r="D184" s="25" t="s">
        <v>488</v>
      </c>
      <c r="E184" s="21">
        <v>1</v>
      </c>
      <c r="F184" s="21">
        <v>49.85</v>
      </c>
      <c r="G184" s="26">
        <f>ROUND(E184*F184,2)</f>
        <v>49.85</v>
      </c>
      <c r="H184" s="21">
        <v>1</v>
      </c>
      <c r="I184" s="27"/>
      <c r="J184" s="26">
        <f>ROUND(H184*I184,2)</f>
        <v>0</v>
      </c>
    </row>
    <row r="185" spans="1:10" ht="202.5" x14ac:dyDescent="0.25">
      <c r="A185" s="23"/>
      <c r="B185" s="23"/>
      <c r="C185" s="23"/>
      <c r="D185" s="25" t="s">
        <v>487</v>
      </c>
      <c r="E185" s="23"/>
      <c r="F185" s="23"/>
      <c r="G185" s="23"/>
      <c r="H185" s="23"/>
      <c r="I185" s="23"/>
      <c r="J185" s="23"/>
    </row>
    <row r="186" spans="1:10" ht="22.5" x14ac:dyDescent="0.25">
      <c r="A186" s="29" t="s">
        <v>486</v>
      </c>
      <c r="B186" s="28" t="s">
        <v>16</v>
      </c>
      <c r="C186" s="28" t="s">
        <v>30</v>
      </c>
      <c r="D186" s="25" t="s">
        <v>485</v>
      </c>
      <c r="E186" s="21">
        <v>1</v>
      </c>
      <c r="F186" s="21">
        <v>183.77</v>
      </c>
      <c r="G186" s="26">
        <f>ROUND(E186*F186,2)</f>
        <v>183.77</v>
      </c>
      <c r="H186" s="21">
        <v>1</v>
      </c>
      <c r="I186" s="27"/>
      <c r="J186" s="26">
        <f>ROUND(H186*I186,2)</f>
        <v>0</v>
      </c>
    </row>
    <row r="187" spans="1:10" ht="393.75" x14ac:dyDescent="0.25">
      <c r="A187" s="23"/>
      <c r="B187" s="23"/>
      <c r="C187" s="23"/>
      <c r="D187" s="25" t="s">
        <v>484</v>
      </c>
      <c r="E187" s="23"/>
      <c r="F187" s="23"/>
      <c r="G187" s="23"/>
      <c r="H187" s="23"/>
      <c r="I187" s="23"/>
      <c r="J187" s="23"/>
    </row>
    <row r="188" spans="1:10" ht="22.5" x14ac:dyDescent="0.25">
      <c r="A188" s="29" t="s">
        <v>483</v>
      </c>
      <c r="B188" s="28" t="s">
        <v>16</v>
      </c>
      <c r="C188" s="28" t="s">
        <v>30</v>
      </c>
      <c r="D188" s="25" t="s">
        <v>482</v>
      </c>
      <c r="E188" s="21">
        <v>1</v>
      </c>
      <c r="F188" s="21">
        <v>214.98</v>
      </c>
      <c r="G188" s="26">
        <f>ROUND(E188*F188,2)</f>
        <v>214.98</v>
      </c>
      <c r="H188" s="21">
        <v>1</v>
      </c>
      <c r="I188" s="27"/>
      <c r="J188" s="26">
        <f>ROUND(H188*I188,2)</f>
        <v>0</v>
      </c>
    </row>
    <row r="189" spans="1:10" ht="393.75" x14ac:dyDescent="0.25">
      <c r="A189" s="23"/>
      <c r="B189" s="23"/>
      <c r="C189" s="23"/>
      <c r="D189" s="25" t="s">
        <v>481</v>
      </c>
      <c r="E189" s="23"/>
      <c r="F189" s="23"/>
      <c r="G189" s="23"/>
      <c r="H189" s="23"/>
      <c r="I189" s="23"/>
      <c r="J189" s="23"/>
    </row>
    <row r="190" spans="1:10" x14ac:dyDescent="0.25">
      <c r="A190" s="23"/>
      <c r="B190" s="23"/>
      <c r="C190" s="23"/>
      <c r="D190" s="22" t="s">
        <v>480</v>
      </c>
      <c r="E190" s="21">
        <v>1</v>
      </c>
      <c r="F190" s="20">
        <f>G62+G64+G66+G68+G70+G72+G74+G76+G78+G80+G82+G84+G86+G88+G90+G92+G94+G96+G98+G100+G102+G104+G106+G108+G110+G112+G114+G116+G118+G120+G122+G124+G126+G128+G130+G132+G134+G136+G138+G140+G142+G144+G146+G148+G150+G152+G154+G156+G158+G160+G162+G164+G166+G168+G170+G172+G174+G176+G178+G180+G182+G184+G186+G188</f>
        <v>28390.09</v>
      </c>
      <c r="G190" s="20">
        <f>ROUND(E190*F190,2)</f>
        <v>28390.09</v>
      </c>
      <c r="H190" s="21">
        <v>1</v>
      </c>
      <c r="I190" s="20">
        <f>J62+J64+J66+J68+J70+J72+J74+J76+J78+J80+J82+J84+J86+J88+J90+J92+J94+J96+J98+J100+J102+J104+J106+J108+J110+J112+J114+J116+J118+J120+J122+J124+J126+J128+J130+J132+J134+J136+J138+J140+J142+J144+J146+J148+J150+J152+J154+J156+J158+J160+J162+J164+J166+J168+J170+J172+J174+J176+J178+J180+J182+J184+J186+J188</f>
        <v>0</v>
      </c>
      <c r="J190" s="20">
        <f>ROUND(H190*I190,2)</f>
        <v>0</v>
      </c>
    </row>
    <row r="191" spans="1:10" ht="0.95" customHeight="1" x14ac:dyDescent="0.25">
      <c r="A191" s="18"/>
      <c r="B191" s="18"/>
      <c r="C191" s="18"/>
      <c r="D191" s="19"/>
      <c r="E191" s="18"/>
      <c r="F191" s="18"/>
      <c r="G191" s="18"/>
      <c r="H191" s="18"/>
      <c r="I191" s="18"/>
      <c r="J191" s="18"/>
    </row>
    <row r="192" spans="1:10" x14ac:dyDescent="0.25">
      <c r="A192" s="32" t="s">
        <v>479</v>
      </c>
      <c r="B192" s="32" t="s">
        <v>228</v>
      </c>
      <c r="C192" s="32" t="s">
        <v>227</v>
      </c>
      <c r="D192" s="31" t="s">
        <v>478</v>
      </c>
      <c r="E192" s="30">
        <f t="shared" ref="E192:J192" si="2">E293</f>
        <v>1</v>
      </c>
      <c r="F192" s="30">
        <f t="shared" si="2"/>
        <v>1786.55</v>
      </c>
      <c r="G192" s="30">
        <f t="shared" si="2"/>
        <v>1786.55</v>
      </c>
      <c r="H192" s="30">
        <f t="shared" si="2"/>
        <v>1</v>
      </c>
      <c r="I192" s="30">
        <f t="shared" si="2"/>
        <v>0</v>
      </c>
      <c r="J192" s="30">
        <f t="shared" si="2"/>
        <v>0</v>
      </c>
    </row>
    <row r="193" spans="1:10" ht="22.5" x14ac:dyDescent="0.25">
      <c r="A193" s="29" t="s">
        <v>477</v>
      </c>
      <c r="B193" s="28" t="s">
        <v>16</v>
      </c>
      <c r="C193" s="28" t="s">
        <v>30</v>
      </c>
      <c r="D193" s="25" t="s">
        <v>476</v>
      </c>
      <c r="E193" s="21">
        <v>1</v>
      </c>
      <c r="F193" s="21">
        <v>9.61</v>
      </c>
      <c r="G193" s="26">
        <f>ROUND(E193*F193,2)</f>
        <v>9.61</v>
      </c>
      <c r="H193" s="21">
        <v>1</v>
      </c>
      <c r="I193" s="27">
        <v>0</v>
      </c>
      <c r="J193" s="26">
        <f>ROUND(H193*I193,2)</f>
        <v>0</v>
      </c>
    </row>
    <row r="194" spans="1:10" ht="281.25" x14ac:dyDescent="0.25">
      <c r="A194" s="23"/>
      <c r="B194" s="23"/>
      <c r="C194" s="23"/>
      <c r="D194" s="25" t="s">
        <v>475</v>
      </c>
      <c r="E194" s="23"/>
      <c r="F194" s="23"/>
      <c r="G194" s="23"/>
      <c r="H194" s="23"/>
      <c r="I194" s="23"/>
      <c r="J194" s="23"/>
    </row>
    <row r="195" spans="1:10" ht="22.5" x14ac:dyDescent="0.25">
      <c r="A195" s="29" t="s">
        <v>474</v>
      </c>
      <c r="B195" s="28" t="s">
        <v>16</v>
      </c>
      <c r="C195" s="28" t="s">
        <v>30</v>
      </c>
      <c r="D195" s="25" t="s">
        <v>473</v>
      </c>
      <c r="E195" s="21">
        <v>1</v>
      </c>
      <c r="F195" s="21">
        <v>11.89</v>
      </c>
      <c r="G195" s="26">
        <f>ROUND(E195*F195,2)</f>
        <v>11.89</v>
      </c>
      <c r="H195" s="21">
        <v>1</v>
      </c>
      <c r="I195" s="27"/>
      <c r="J195" s="26">
        <f>ROUND(H195*I195,2)</f>
        <v>0</v>
      </c>
    </row>
    <row r="196" spans="1:10" ht="281.25" x14ac:dyDescent="0.25">
      <c r="A196" s="23"/>
      <c r="B196" s="23"/>
      <c r="C196" s="23"/>
      <c r="D196" s="25" t="s">
        <v>472</v>
      </c>
      <c r="E196" s="23"/>
      <c r="F196" s="23"/>
      <c r="G196" s="23"/>
      <c r="H196" s="23"/>
      <c r="I196" s="23"/>
      <c r="J196" s="23"/>
    </row>
    <row r="197" spans="1:10" ht="22.5" x14ac:dyDescent="0.25">
      <c r="A197" s="29" t="s">
        <v>471</v>
      </c>
      <c r="B197" s="28" t="s">
        <v>16</v>
      </c>
      <c r="C197" s="28" t="s">
        <v>23</v>
      </c>
      <c r="D197" s="25" t="s">
        <v>470</v>
      </c>
      <c r="E197" s="21">
        <v>1</v>
      </c>
      <c r="F197" s="21">
        <v>29.11</v>
      </c>
      <c r="G197" s="26">
        <f>ROUND(E197*F197,2)</f>
        <v>29.11</v>
      </c>
      <c r="H197" s="21">
        <v>1</v>
      </c>
      <c r="I197" s="27"/>
      <c r="J197" s="26">
        <f>ROUND(H197*I197,2)</f>
        <v>0</v>
      </c>
    </row>
    <row r="198" spans="1:10" ht="247.5" x14ac:dyDescent="0.25">
      <c r="A198" s="23"/>
      <c r="B198" s="23"/>
      <c r="C198" s="23"/>
      <c r="D198" s="25" t="s">
        <v>469</v>
      </c>
      <c r="E198" s="23"/>
      <c r="F198" s="23"/>
      <c r="G198" s="23"/>
      <c r="H198" s="23"/>
      <c r="I198" s="23"/>
      <c r="J198" s="23"/>
    </row>
    <row r="199" spans="1:10" ht="22.5" x14ac:dyDescent="0.25">
      <c r="A199" s="29" t="s">
        <v>468</v>
      </c>
      <c r="B199" s="28" t="s">
        <v>16</v>
      </c>
      <c r="C199" s="28" t="s">
        <v>23</v>
      </c>
      <c r="D199" s="25" t="s">
        <v>467</v>
      </c>
      <c r="E199" s="21">
        <v>1</v>
      </c>
      <c r="F199" s="21">
        <v>35.86</v>
      </c>
      <c r="G199" s="26">
        <f>ROUND(E199*F199,2)</f>
        <v>35.86</v>
      </c>
      <c r="H199" s="21">
        <v>1</v>
      </c>
      <c r="I199" s="27"/>
      <c r="J199" s="26">
        <f>ROUND(H199*I199,2)</f>
        <v>0</v>
      </c>
    </row>
    <row r="200" spans="1:10" ht="247.5" x14ac:dyDescent="0.25">
      <c r="A200" s="23"/>
      <c r="B200" s="23"/>
      <c r="C200" s="23"/>
      <c r="D200" s="25" t="s">
        <v>466</v>
      </c>
      <c r="E200" s="23"/>
      <c r="F200" s="23"/>
      <c r="G200" s="23"/>
      <c r="H200" s="23"/>
      <c r="I200" s="23"/>
      <c r="J200" s="23"/>
    </row>
    <row r="201" spans="1:10" x14ac:dyDescent="0.25">
      <c r="A201" s="29" t="s">
        <v>465</v>
      </c>
      <c r="B201" s="28" t="s">
        <v>16</v>
      </c>
      <c r="C201" s="28" t="s">
        <v>30</v>
      </c>
      <c r="D201" s="25" t="s">
        <v>464</v>
      </c>
      <c r="E201" s="21">
        <v>1</v>
      </c>
      <c r="F201" s="21">
        <v>18.8</v>
      </c>
      <c r="G201" s="26">
        <f>ROUND(E201*F201,2)</f>
        <v>18.8</v>
      </c>
      <c r="H201" s="21">
        <v>1</v>
      </c>
      <c r="I201" s="27"/>
      <c r="J201" s="26">
        <f>ROUND(H201*I201,2)</f>
        <v>0</v>
      </c>
    </row>
    <row r="202" spans="1:10" ht="213.75" x14ac:dyDescent="0.25">
      <c r="A202" s="23"/>
      <c r="B202" s="23"/>
      <c r="C202" s="23"/>
      <c r="D202" s="25" t="s">
        <v>463</v>
      </c>
      <c r="E202" s="23"/>
      <c r="F202" s="23"/>
      <c r="G202" s="23"/>
      <c r="H202" s="23"/>
      <c r="I202" s="23"/>
      <c r="J202" s="23"/>
    </row>
    <row r="203" spans="1:10" x14ac:dyDescent="0.25">
      <c r="A203" s="29" t="s">
        <v>462</v>
      </c>
      <c r="B203" s="28" t="s">
        <v>16</v>
      </c>
      <c r="C203" s="28" t="s">
        <v>30</v>
      </c>
      <c r="D203" s="25" t="s">
        <v>461</v>
      </c>
      <c r="E203" s="21">
        <v>1</v>
      </c>
      <c r="F203" s="21">
        <v>33.5</v>
      </c>
      <c r="G203" s="26">
        <f>ROUND(E203*F203,2)</f>
        <v>33.5</v>
      </c>
      <c r="H203" s="21">
        <v>1</v>
      </c>
      <c r="I203" s="27"/>
      <c r="J203" s="26">
        <f>ROUND(H203*I203,2)</f>
        <v>0</v>
      </c>
    </row>
    <row r="204" spans="1:10" ht="225" x14ac:dyDescent="0.25">
      <c r="A204" s="23"/>
      <c r="B204" s="23"/>
      <c r="C204" s="23"/>
      <c r="D204" s="25" t="s">
        <v>460</v>
      </c>
      <c r="E204" s="23"/>
      <c r="F204" s="23"/>
      <c r="G204" s="23"/>
      <c r="H204" s="23"/>
      <c r="I204" s="23"/>
      <c r="J204" s="23"/>
    </row>
    <row r="205" spans="1:10" ht="22.5" x14ac:dyDescent="0.25">
      <c r="A205" s="29" t="s">
        <v>459</v>
      </c>
      <c r="B205" s="28" t="s">
        <v>16</v>
      </c>
      <c r="C205" s="28" t="s">
        <v>15</v>
      </c>
      <c r="D205" s="25" t="s">
        <v>458</v>
      </c>
      <c r="E205" s="21">
        <v>1</v>
      </c>
      <c r="F205" s="21">
        <v>21.93</v>
      </c>
      <c r="G205" s="26">
        <f>ROUND(E205*F205,2)</f>
        <v>21.93</v>
      </c>
      <c r="H205" s="21">
        <v>1</v>
      </c>
      <c r="I205" s="27"/>
      <c r="J205" s="26">
        <f>ROUND(H205*I205,2)</f>
        <v>0</v>
      </c>
    </row>
    <row r="206" spans="1:10" ht="236.25" x14ac:dyDescent="0.25">
      <c r="A206" s="23"/>
      <c r="B206" s="23"/>
      <c r="C206" s="23"/>
      <c r="D206" s="25" t="s">
        <v>457</v>
      </c>
      <c r="E206" s="23"/>
      <c r="F206" s="23"/>
      <c r="G206" s="23"/>
      <c r="H206" s="23"/>
      <c r="I206" s="23"/>
      <c r="J206" s="23"/>
    </row>
    <row r="207" spans="1:10" ht="22.5" x14ac:dyDescent="0.25">
      <c r="A207" s="29" t="s">
        <v>456</v>
      </c>
      <c r="B207" s="28" t="s">
        <v>16</v>
      </c>
      <c r="C207" s="28" t="s">
        <v>15</v>
      </c>
      <c r="D207" s="25" t="s">
        <v>455</v>
      </c>
      <c r="E207" s="21">
        <v>1</v>
      </c>
      <c r="F207" s="21">
        <v>27.41</v>
      </c>
      <c r="G207" s="26">
        <f>ROUND(E207*F207,2)</f>
        <v>27.41</v>
      </c>
      <c r="H207" s="21">
        <v>1</v>
      </c>
      <c r="I207" s="27"/>
      <c r="J207" s="26">
        <f>ROUND(H207*I207,2)</f>
        <v>0</v>
      </c>
    </row>
    <row r="208" spans="1:10" ht="236.25" x14ac:dyDescent="0.25">
      <c r="A208" s="23"/>
      <c r="B208" s="23"/>
      <c r="C208" s="23"/>
      <c r="D208" s="25" t="s">
        <v>454</v>
      </c>
      <c r="E208" s="23"/>
      <c r="F208" s="23"/>
      <c r="G208" s="23"/>
      <c r="H208" s="23"/>
      <c r="I208" s="23"/>
      <c r="J208" s="23"/>
    </row>
    <row r="209" spans="1:10" x14ac:dyDescent="0.25">
      <c r="A209" s="29" t="s">
        <v>453</v>
      </c>
      <c r="B209" s="28" t="s">
        <v>16</v>
      </c>
      <c r="C209" s="28" t="s">
        <v>30</v>
      </c>
      <c r="D209" s="25" t="s">
        <v>452</v>
      </c>
      <c r="E209" s="21">
        <v>1</v>
      </c>
      <c r="F209" s="21">
        <v>21.93</v>
      </c>
      <c r="G209" s="26">
        <f>ROUND(E209*F209,2)</f>
        <v>21.93</v>
      </c>
      <c r="H209" s="21">
        <v>1</v>
      </c>
      <c r="I209" s="27"/>
      <c r="J209" s="26">
        <f>ROUND(H209*I209,2)</f>
        <v>0</v>
      </c>
    </row>
    <row r="210" spans="1:10" ht="247.5" x14ac:dyDescent="0.25">
      <c r="A210" s="23"/>
      <c r="B210" s="23"/>
      <c r="C210" s="23"/>
      <c r="D210" s="25" t="s">
        <v>451</v>
      </c>
      <c r="E210" s="23"/>
      <c r="F210" s="23"/>
      <c r="G210" s="23"/>
      <c r="H210" s="23"/>
      <c r="I210" s="23"/>
      <c r="J210" s="23"/>
    </row>
    <row r="211" spans="1:10" x14ac:dyDescent="0.25">
      <c r="A211" s="29" t="s">
        <v>450</v>
      </c>
      <c r="B211" s="28" t="s">
        <v>16</v>
      </c>
      <c r="C211" s="28" t="s">
        <v>30</v>
      </c>
      <c r="D211" s="25" t="s">
        <v>449</v>
      </c>
      <c r="E211" s="21">
        <v>1</v>
      </c>
      <c r="F211" s="21">
        <v>27.41</v>
      </c>
      <c r="G211" s="26">
        <f>ROUND(E211*F211,2)</f>
        <v>27.41</v>
      </c>
      <c r="H211" s="21">
        <v>1</v>
      </c>
      <c r="I211" s="27"/>
      <c r="J211" s="26">
        <f>ROUND(H211*I211,2)</f>
        <v>0</v>
      </c>
    </row>
    <row r="212" spans="1:10" ht="247.5" x14ac:dyDescent="0.25">
      <c r="A212" s="23"/>
      <c r="B212" s="23"/>
      <c r="C212" s="23"/>
      <c r="D212" s="25" t="s">
        <v>448</v>
      </c>
      <c r="E212" s="23"/>
      <c r="F212" s="23"/>
      <c r="G212" s="23"/>
      <c r="H212" s="23"/>
      <c r="I212" s="23"/>
      <c r="J212" s="23"/>
    </row>
    <row r="213" spans="1:10" x14ac:dyDescent="0.25">
      <c r="A213" s="29" t="s">
        <v>447</v>
      </c>
      <c r="B213" s="28" t="s">
        <v>16</v>
      </c>
      <c r="C213" s="28" t="s">
        <v>296</v>
      </c>
      <c r="D213" s="25" t="s">
        <v>446</v>
      </c>
      <c r="E213" s="21">
        <v>1</v>
      </c>
      <c r="F213" s="21">
        <v>19.739999999999998</v>
      </c>
      <c r="G213" s="26">
        <f>ROUND(E213*F213,2)</f>
        <v>19.739999999999998</v>
      </c>
      <c r="H213" s="21">
        <v>1</v>
      </c>
      <c r="I213" s="27"/>
      <c r="J213" s="26">
        <f>ROUND(H213*I213,2)</f>
        <v>0</v>
      </c>
    </row>
    <row r="214" spans="1:10" ht="202.5" x14ac:dyDescent="0.25">
      <c r="A214" s="23"/>
      <c r="B214" s="23"/>
      <c r="C214" s="23"/>
      <c r="D214" s="25" t="s">
        <v>445</v>
      </c>
      <c r="E214" s="23"/>
      <c r="F214" s="23"/>
      <c r="G214" s="23"/>
      <c r="H214" s="23"/>
      <c r="I214" s="23"/>
      <c r="J214" s="23"/>
    </row>
    <row r="215" spans="1:10" x14ac:dyDescent="0.25">
      <c r="A215" s="29" t="s">
        <v>444</v>
      </c>
      <c r="B215" s="28" t="s">
        <v>16</v>
      </c>
      <c r="C215" s="28" t="s">
        <v>296</v>
      </c>
      <c r="D215" s="25" t="s">
        <v>443</v>
      </c>
      <c r="E215" s="21">
        <v>1</v>
      </c>
      <c r="F215" s="21">
        <v>24.66</v>
      </c>
      <c r="G215" s="26">
        <f>ROUND(E215*F215,2)</f>
        <v>24.66</v>
      </c>
      <c r="H215" s="21">
        <v>1</v>
      </c>
      <c r="I215" s="27"/>
      <c r="J215" s="26">
        <f>ROUND(H215*I215,2)</f>
        <v>0</v>
      </c>
    </row>
    <row r="216" spans="1:10" ht="202.5" x14ac:dyDescent="0.25">
      <c r="A216" s="23"/>
      <c r="B216" s="23"/>
      <c r="C216" s="23"/>
      <c r="D216" s="25" t="s">
        <v>442</v>
      </c>
      <c r="E216" s="23"/>
      <c r="F216" s="23"/>
      <c r="G216" s="23"/>
      <c r="H216" s="23"/>
      <c r="I216" s="23"/>
      <c r="J216" s="23"/>
    </row>
    <row r="217" spans="1:10" x14ac:dyDescent="0.25">
      <c r="A217" s="29" t="s">
        <v>441</v>
      </c>
      <c r="B217" s="28" t="s">
        <v>16</v>
      </c>
      <c r="C217" s="28" t="s">
        <v>15</v>
      </c>
      <c r="D217" s="25" t="s">
        <v>440</v>
      </c>
      <c r="E217" s="21">
        <v>1</v>
      </c>
      <c r="F217" s="21">
        <v>7.07</v>
      </c>
      <c r="G217" s="26">
        <f>ROUND(E217*F217,2)</f>
        <v>7.07</v>
      </c>
      <c r="H217" s="21">
        <v>1</v>
      </c>
      <c r="I217" s="27"/>
      <c r="J217" s="26">
        <f>ROUND(H217*I217,2)</f>
        <v>0</v>
      </c>
    </row>
    <row r="218" spans="1:10" ht="213.75" x14ac:dyDescent="0.25">
      <c r="A218" s="23"/>
      <c r="B218" s="23"/>
      <c r="C218" s="23"/>
      <c r="D218" s="25" t="s">
        <v>439</v>
      </c>
      <c r="E218" s="23"/>
      <c r="F218" s="23"/>
      <c r="G218" s="23"/>
      <c r="H218" s="23"/>
      <c r="I218" s="23"/>
      <c r="J218" s="23"/>
    </row>
    <row r="219" spans="1:10" x14ac:dyDescent="0.25">
      <c r="A219" s="29" t="s">
        <v>438</v>
      </c>
      <c r="B219" s="28" t="s">
        <v>16</v>
      </c>
      <c r="C219" s="28" t="s">
        <v>15</v>
      </c>
      <c r="D219" s="25" t="s">
        <v>437</v>
      </c>
      <c r="E219" s="21">
        <v>1</v>
      </c>
      <c r="F219" s="21">
        <v>8.82</v>
      </c>
      <c r="G219" s="26">
        <f>ROUND(E219*F219,2)</f>
        <v>8.82</v>
      </c>
      <c r="H219" s="21">
        <v>1</v>
      </c>
      <c r="I219" s="27"/>
      <c r="J219" s="26">
        <f>ROUND(H219*I219,2)</f>
        <v>0</v>
      </c>
    </row>
    <row r="220" spans="1:10" ht="213.75" x14ac:dyDescent="0.25">
      <c r="A220" s="23"/>
      <c r="B220" s="23"/>
      <c r="C220" s="23"/>
      <c r="D220" s="25" t="s">
        <v>436</v>
      </c>
      <c r="E220" s="23"/>
      <c r="F220" s="23"/>
      <c r="G220" s="23"/>
      <c r="H220" s="23"/>
      <c r="I220" s="23"/>
      <c r="J220" s="23"/>
    </row>
    <row r="221" spans="1:10" x14ac:dyDescent="0.25">
      <c r="A221" s="29" t="s">
        <v>435</v>
      </c>
      <c r="B221" s="28" t="s">
        <v>16</v>
      </c>
      <c r="C221" s="28" t="s">
        <v>15</v>
      </c>
      <c r="D221" s="25" t="s">
        <v>434</v>
      </c>
      <c r="E221" s="21">
        <v>1</v>
      </c>
      <c r="F221" s="21">
        <v>21.93</v>
      </c>
      <c r="G221" s="26">
        <f>ROUND(E221*F221,2)</f>
        <v>21.93</v>
      </c>
      <c r="H221" s="21">
        <v>1</v>
      </c>
      <c r="I221" s="27"/>
      <c r="J221" s="26">
        <f>ROUND(H221*I221,2)</f>
        <v>0</v>
      </c>
    </row>
    <row r="222" spans="1:10" ht="225" x14ac:dyDescent="0.25">
      <c r="A222" s="23"/>
      <c r="B222" s="23"/>
      <c r="C222" s="23"/>
      <c r="D222" s="25" t="s">
        <v>433</v>
      </c>
      <c r="E222" s="23"/>
      <c r="F222" s="23"/>
      <c r="G222" s="23"/>
      <c r="H222" s="23"/>
      <c r="I222" s="23"/>
      <c r="J222" s="23"/>
    </row>
    <row r="223" spans="1:10" ht="22.5" x14ac:dyDescent="0.25">
      <c r="A223" s="29" t="s">
        <v>432</v>
      </c>
      <c r="B223" s="28" t="s">
        <v>16</v>
      </c>
      <c r="C223" s="28" t="s">
        <v>15</v>
      </c>
      <c r="D223" s="25" t="s">
        <v>431</v>
      </c>
      <c r="E223" s="21">
        <v>1</v>
      </c>
      <c r="F223" s="21">
        <v>27.41</v>
      </c>
      <c r="G223" s="26">
        <f>ROUND(E223*F223,2)</f>
        <v>27.41</v>
      </c>
      <c r="H223" s="21">
        <v>1</v>
      </c>
      <c r="I223" s="27"/>
      <c r="J223" s="26">
        <f>ROUND(H223*I223,2)</f>
        <v>0</v>
      </c>
    </row>
    <row r="224" spans="1:10" ht="225" x14ac:dyDescent="0.25">
      <c r="A224" s="23"/>
      <c r="B224" s="23"/>
      <c r="C224" s="23"/>
      <c r="D224" s="25" t="s">
        <v>430</v>
      </c>
      <c r="E224" s="23"/>
      <c r="F224" s="23"/>
      <c r="G224" s="23"/>
      <c r="H224" s="23"/>
      <c r="I224" s="23"/>
      <c r="J224" s="23"/>
    </row>
    <row r="225" spans="1:10" x14ac:dyDescent="0.25">
      <c r="A225" s="29" t="s">
        <v>429</v>
      </c>
      <c r="B225" s="28" t="s">
        <v>16</v>
      </c>
      <c r="C225" s="28" t="s">
        <v>30</v>
      </c>
      <c r="D225" s="25" t="s">
        <v>428</v>
      </c>
      <c r="E225" s="21">
        <v>1</v>
      </c>
      <c r="F225" s="21">
        <v>17.57</v>
      </c>
      <c r="G225" s="26">
        <f>ROUND(E225*F225,2)</f>
        <v>17.57</v>
      </c>
      <c r="H225" s="21">
        <v>1</v>
      </c>
      <c r="I225" s="27"/>
      <c r="J225" s="26">
        <f>ROUND(H225*I225,2)</f>
        <v>0</v>
      </c>
    </row>
    <row r="226" spans="1:10" ht="213.75" x14ac:dyDescent="0.25">
      <c r="A226" s="23"/>
      <c r="B226" s="23"/>
      <c r="C226" s="23"/>
      <c r="D226" s="25" t="s">
        <v>427</v>
      </c>
      <c r="E226" s="23"/>
      <c r="F226" s="23"/>
      <c r="G226" s="23"/>
      <c r="H226" s="23"/>
      <c r="I226" s="23"/>
      <c r="J226" s="23"/>
    </row>
    <row r="227" spans="1:10" x14ac:dyDescent="0.25">
      <c r="A227" s="29" t="s">
        <v>426</v>
      </c>
      <c r="B227" s="28" t="s">
        <v>16</v>
      </c>
      <c r="C227" s="28" t="s">
        <v>30</v>
      </c>
      <c r="D227" s="25" t="s">
        <v>425</v>
      </c>
      <c r="E227" s="21">
        <v>1</v>
      </c>
      <c r="F227" s="21">
        <v>21.93</v>
      </c>
      <c r="G227" s="26">
        <f>ROUND(E227*F227,2)</f>
        <v>21.93</v>
      </c>
      <c r="H227" s="21">
        <v>1</v>
      </c>
      <c r="I227" s="27"/>
      <c r="J227" s="26">
        <f>ROUND(H227*I227,2)</f>
        <v>0</v>
      </c>
    </row>
    <row r="228" spans="1:10" ht="213.75" x14ac:dyDescent="0.25">
      <c r="A228" s="23"/>
      <c r="B228" s="23"/>
      <c r="C228" s="23"/>
      <c r="D228" s="25" t="s">
        <v>424</v>
      </c>
      <c r="E228" s="23"/>
      <c r="F228" s="23"/>
      <c r="G228" s="23"/>
      <c r="H228" s="23"/>
      <c r="I228" s="23"/>
      <c r="J228" s="23"/>
    </row>
    <row r="229" spans="1:10" ht="22.5" x14ac:dyDescent="0.25">
      <c r="A229" s="29" t="s">
        <v>423</v>
      </c>
      <c r="B229" s="28" t="s">
        <v>16</v>
      </c>
      <c r="C229" s="28" t="s">
        <v>15</v>
      </c>
      <c r="D229" s="25" t="s">
        <v>422</v>
      </c>
      <c r="E229" s="21">
        <v>1</v>
      </c>
      <c r="F229" s="21">
        <v>14.5</v>
      </c>
      <c r="G229" s="26">
        <f>ROUND(E229*F229,2)</f>
        <v>14.5</v>
      </c>
      <c r="H229" s="21">
        <v>1</v>
      </c>
      <c r="I229" s="27"/>
      <c r="J229" s="26">
        <f>ROUND(H229*I229,2)</f>
        <v>0</v>
      </c>
    </row>
    <row r="230" spans="1:10" ht="213.75" x14ac:dyDescent="0.25">
      <c r="A230" s="23"/>
      <c r="B230" s="23"/>
      <c r="C230" s="23"/>
      <c r="D230" s="25" t="s">
        <v>421</v>
      </c>
      <c r="E230" s="23"/>
      <c r="F230" s="23"/>
      <c r="G230" s="23"/>
      <c r="H230" s="23"/>
      <c r="I230" s="23"/>
      <c r="J230" s="23"/>
    </row>
    <row r="231" spans="1:10" ht="22.5" x14ac:dyDescent="0.25">
      <c r="A231" s="29" t="s">
        <v>420</v>
      </c>
      <c r="B231" s="28" t="s">
        <v>16</v>
      </c>
      <c r="C231" s="28" t="s">
        <v>15</v>
      </c>
      <c r="D231" s="25" t="s">
        <v>419</v>
      </c>
      <c r="E231" s="21">
        <v>1</v>
      </c>
      <c r="F231" s="21">
        <v>18.11</v>
      </c>
      <c r="G231" s="26">
        <f>ROUND(E231*F231,2)</f>
        <v>18.11</v>
      </c>
      <c r="H231" s="21">
        <v>1</v>
      </c>
      <c r="I231" s="27"/>
      <c r="J231" s="26">
        <f>ROUND(H231*I231,2)</f>
        <v>0</v>
      </c>
    </row>
    <row r="232" spans="1:10" ht="213.75" x14ac:dyDescent="0.25">
      <c r="A232" s="23"/>
      <c r="B232" s="23"/>
      <c r="C232" s="23"/>
      <c r="D232" s="25" t="s">
        <v>418</v>
      </c>
      <c r="E232" s="23"/>
      <c r="F232" s="23"/>
      <c r="G232" s="23"/>
      <c r="H232" s="23"/>
      <c r="I232" s="23"/>
      <c r="J232" s="23"/>
    </row>
    <row r="233" spans="1:10" ht="22.5" x14ac:dyDescent="0.25">
      <c r="A233" s="29" t="s">
        <v>417</v>
      </c>
      <c r="B233" s="28" t="s">
        <v>16</v>
      </c>
      <c r="C233" s="28" t="s">
        <v>15</v>
      </c>
      <c r="D233" s="25" t="s">
        <v>416</v>
      </c>
      <c r="E233" s="21">
        <v>1</v>
      </c>
      <c r="F233" s="21">
        <v>14.5</v>
      </c>
      <c r="G233" s="26">
        <f>ROUND(E233*F233,2)</f>
        <v>14.5</v>
      </c>
      <c r="H233" s="21">
        <v>1</v>
      </c>
      <c r="I233" s="27"/>
      <c r="J233" s="26">
        <f>ROUND(H233*I233,2)</f>
        <v>0</v>
      </c>
    </row>
    <row r="234" spans="1:10" ht="247.5" x14ac:dyDescent="0.25">
      <c r="A234" s="23"/>
      <c r="B234" s="23"/>
      <c r="C234" s="23"/>
      <c r="D234" s="25" t="s">
        <v>415</v>
      </c>
      <c r="E234" s="23"/>
      <c r="F234" s="23"/>
      <c r="G234" s="23"/>
      <c r="H234" s="23"/>
      <c r="I234" s="23"/>
      <c r="J234" s="23"/>
    </row>
    <row r="235" spans="1:10" ht="22.5" x14ac:dyDescent="0.25">
      <c r="A235" s="29" t="s">
        <v>414</v>
      </c>
      <c r="B235" s="28" t="s">
        <v>16</v>
      </c>
      <c r="C235" s="28" t="s">
        <v>15</v>
      </c>
      <c r="D235" s="25" t="s">
        <v>413</v>
      </c>
      <c r="E235" s="21">
        <v>1</v>
      </c>
      <c r="F235" s="21">
        <v>18.11</v>
      </c>
      <c r="G235" s="26">
        <f>ROUND(E235*F235,2)</f>
        <v>18.11</v>
      </c>
      <c r="H235" s="21">
        <v>1</v>
      </c>
      <c r="I235" s="27"/>
      <c r="J235" s="26">
        <f>ROUND(H235*I235,2)</f>
        <v>0</v>
      </c>
    </row>
    <row r="236" spans="1:10" ht="247.5" x14ac:dyDescent="0.25">
      <c r="A236" s="23"/>
      <c r="B236" s="23"/>
      <c r="C236" s="23"/>
      <c r="D236" s="25" t="s">
        <v>412</v>
      </c>
      <c r="E236" s="23"/>
      <c r="F236" s="23"/>
      <c r="G236" s="23"/>
      <c r="H236" s="23"/>
      <c r="I236" s="23"/>
      <c r="J236" s="23"/>
    </row>
    <row r="237" spans="1:10" ht="22.5" x14ac:dyDescent="0.25">
      <c r="A237" s="29" t="s">
        <v>411</v>
      </c>
      <c r="B237" s="28" t="s">
        <v>16</v>
      </c>
      <c r="C237" s="28" t="s">
        <v>15</v>
      </c>
      <c r="D237" s="25" t="s">
        <v>410</v>
      </c>
      <c r="E237" s="21">
        <v>1</v>
      </c>
      <c r="F237" s="21">
        <v>10.99</v>
      </c>
      <c r="G237" s="26">
        <f>ROUND(E237*F237,2)</f>
        <v>10.99</v>
      </c>
      <c r="H237" s="21">
        <v>1</v>
      </c>
      <c r="I237" s="27"/>
      <c r="J237" s="26">
        <f>ROUND(H237*I237,2)</f>
        <v>0</v>
      </c>
    </row>
    <row r="238" spans="1:10" ht="202.5" x14ac:dyDescent="0.25">
      <c r="A238" s="23"/>
      <c r="B238" s="23"/>
      <c r="C238" s="23"/>
      <c r="D238" s="25" t="s">
        <v>409</v>
      </c>
      <c r="E238" s="23"/>
      <c r="F238" s="23"/>
      <c r="G238" s="23"/>
      <c r="H238" s="23"/>
      <c r="I238" s="23"/>
      <c r="J238" s="23"/>
    </row>
    <row r="239" spans="1:10" ht="22.5" x14ac:dyDescent="0.25">
      <c r="A239" s="29" t="s">
        <v>408</v>
      </c>
      <c r="B239" s="28" t="s">
        <v>16</v>
      </c>
      <c r="C239" s="28" t="s">
        <v>15</v>
      </c>
      <c r="D239" s="25" t="s">
        <v>407</v>
      </c>
      <c r="E239" s="21">
        <v>1</v>
      </c>
      <c r="F239" s="21">
        <v>13.74</v>
      </c>
      <c r="G239" s="26">
        <f>ROUND(E239*F239,2)</f>
        <v>13.74</v>
      </c>
      <c r="H239" s="21">
        <v>1</v>
      </c>
      <c r="I239" s="27"/>
      <c r="J239" s="26">
        <f>ROUND(H239*I239,2)</f>
        <v>0</v>
      </c>
    </row>
    <row r="240" spans="1:10" ht="202.5" x14ac:dyDescent="0.25">
      <c r="A240" s="23"/>
      <c r="B240" s="23"/>
      <c r="C240" s="23"/>
      <c r="D240" s="25" t="s">
        <v>406</v>
      </c>
      <c r="E240" s="23"/>
      <c r="F240" s="23"/>
      <c r="G240" s="23"/>
      <c r="H240" s="23"/>
      <c r="I240" s="23"/>
      <c r="J240" s="23"/>
    </row>
    <row r="241" spans="1:10" ht="22.5" x14ac:dyDescent="0.25">
      <c r="A241" s="29" t="s">
        <v>405</v>
      </c>
      <c r="B241" s="28" t="s">
        <v>16</v>
      </c>
      <c r="C241" s="28" t="s">
        <v>15</v>
      </c>
      <c r="D241" s="25" t="s">
        <v>404</v>
      </c>
      <c r="E241" s="21">
        <v>1</v>
      </c>
      <c r="F241" s="21">
        <v>19.739999999999998</v>
      </c>
      <c r="G241" s="26">
        <f>ROUND(E241*F241,2)</f>
        <v>19.739999999999998</v>
      </c>
      <c r="H241" s="21">
        <v>1</v>
      </c>
      <c r="I241" s="27"/>
      <c r="J241" s="26">
        <f>ROUND(H241*I241,2)</f>
        <v>0</v>
      </c>
    </row>
    <row r="242" spans="1:10" ht="225" x14ac:dyDescent="0.25">
      <c r="A242" s="23"/>
      <c r="B242" s="23"/>
      <c r="C242" s="23"/>
      <c r="D242" s="25" t="s">
        <v>403</v>
      </c>
      <c r="E242" s="23"/>
      <c r="F242" s="23"/>
      <c r="G242" s="23"/>
      <c r="H242" s="23"/>
      <c r="I242" s="23"/>
      <c r="J242" s="23"/>
    </row>
    <row r="243" spans="1:10" ht="22.5" x14ac:dyDescent="0.25">
      <c r="A243" s="29" t="s">
        <v>402</v>
      </c>
      <c r="B243" s="28" t="s">
        <v>16</v>
      </c>
      <c r="C243" s="28" t="s">
        <v>15</v>
      </c>
      <c r="D243" s="25" t="s">
        <v>401</v>
      </c>
      <c r="E243" s="21">
        <v>1</v>
      </c>
      <c r="F243" s="21">
        <v>24.66</v>
      </c>
      <c r="G243" s="26">
        <f>ROUND(E243*F243,2)</f>
        <v>24.66</v>
      </c>
      <c r="H243" s="21">
        <v>1</v>
      </c>
      <c r="I243" s="27"/>
      <c r="J243" s="26">
        <f>ROUND(H243*I243,2)</f>
        <v>0</v>
      </c>
    </row>
    <row r="244" spans="1:10" ht="225" x14ac:dyDescent="0.25">
      <c r="A244" s="23"/>
      <c r="B244" s="23"/>
      <c r="C244" s="23"/>
      <c r="D244" s="25" t="s">
        <v>400</v>
      </c>
      <c r="E244" s="23"/>
      <c r="F244" s="23"/>
      <c r="G244" s="23"/>
      <c r="H244" s="23"/>
      <c r="I244" s="23"/>
      <c r="J244" s="23"/>
    </row>
    <row r="245" spans="1:10" ht="22.5" x14ac:dyDescent="0.25">
      <c r="A245" s="29" t="s">
        <v>399</v>
      </c>
      <c r="B245" s="28" t="s">
        <v>16</v>
      </c>
      <c r="C245" s="28" t="s">
        <v>15</v>
      </c>
      <c r="D245" s="25" t="s">
        <v>398</v>
      </c>
      <c r="E245" s="21">
        <v>1</v>
      </c>
      <c r="F245" s="21">
        <v>65.64</v>
      </c>
      <c r="G245" s="26">
        <f>ROUND(E245*F245,2)</f>
        <v>65.64</v>
      </c>
      <c r="H245" s="21">
        <v>1</v>
      </c>
      <c r="I245" s="27"/>
      <c r="J245" s="26">
        <f>ROUND(H245*I245,2)</f>
        <v>0</v>
      </c>
    </row>
    <row r="246" spans="1:10" ht="213.75" x14ac:dyDescent="0.25">
      <c r="A246" s="23"/>
      <c r="B246" s="23"/>
      <c r="C246" s="23"/>
      <c r="D246" s="25" t="s">
        <v>397</v>
      </c>
      <c r="E246" s="23"/>
      <c r="F246" s="23"/>
      <c r="G246" s="23"/>
      <c r="H246" s="23"/>
      <c r="I246" s="23"/>
      <c r="J246" s="23"/>
    </row>
    <row r="247" spans="1:10" ht="22.5" x14ac:dyDescent="0.25">
      <c r="A247" s="29" t="s">
        <v>396</v>
      </c>
      <c r="B247" s="28" t="s">
        <v>16</v>
      </c>
      <c r="C247" s="28" t="s">
        <v>15</v>
      </c>
      <c r="D247" s="25" t="s">
        <v>395</v>
      </c>
      <c r="E247" s="21">
        <v>1</v>
      </c>
      <c r="F247" s="21">
        <v>82.04</v>
      </c>
      <c r="G247" s="26">
        <f>ROUND(E247*F247,2)</f>
        <v>82.04</v>
      </c>
      <c r="H247" s="21">
        <v>1</v>
      </c>
      <c r="I247" s="27"/>
      <c r="J247" s="26">
        <f>ROUND(H247*I247,2)</f>
        <v>0</v>
      </c>
    </row>
    <row r="248" spans="1:10" ht="213.75" x14ac:dyDescent="0.25">
      <c r="A248" s="23"/>
      <c r="B248" s="23"/>
      <c r="C248" s="23"/>
      <c r="D248" s="25" t="s">
        <v>394</v>
      </c>
      <c r="E248" s="23"/>
      <c r="F248" s="23"/>
      <c r="G248" s="23"/>
      <c r="H248" s="23"/>
      <c r="I248" s="23"/>
      <c r="J248" s="23"/>
    </row>
    <row r="249" spans="1:10" x14ac:dyDescent="0.25">
      <c r="A249" s="29" t="s">
        <v>393</v>
      </c>
      <c r="B249" s="28" t="s">
        <v>16</v>
      </c>
      <c r="C249" s="28" t="s">
        <v>30</v>
      </c>
      <c r="D249" s="25" t="s">
        <v>392</v>
      </c>
      <c r="E249" s="21">
        <v>1</v>
      </c>
      <c r="F249" s="21">
        <v>17.989999999999998</v>
      </c>
      <c r="G249" s="26">
        <f>ROUND(E249*F249,2)</f>
        <v>17.989999999999998</v>
      </c>
      <c r="H249" s="21">
        <v>1</v>
      </c>
      <c r="I249" s="27"/>
      <c r="J249" s="26">
        <f>ROUND(H249*I249,2)</f>
        <v>0</v>
      </c>
    </row>
    <row r="250" spans="1:10" ht="202.5" x14ac:dyDescent="0.25">
      <c r="A250" s="23"/>
      <c r="B250" s="23"/>
      <c r="C250" s="23"/>
      <c r="D250" s="25" t="s">
        <v>391</v>
      </c>
      <c r="E250" s="23"/>
      <c r="F250" s="23"/>
      <c r="G250" s="23"/>
      <c r="H250" s="23"/>
      <c r="I250" s="23"/>
      <c r="J250" s="23"/>
    </row>
    <row r="251" spans="1:10" x14ac:dyDescent="0.25">
      <c r="A251" s="29" t="s">
        <v>390</v>
      </c>
      <c r="B251" s="28" t="s">
        <v>16</v>
      </c>
      <c r="C251" s="28" t="s">
        <v>30</v>
      </c>
      <c r="D251" s="25" t="s">
        <v>389</v>
      </c>
      <c r="E251" s="21">
        <v>1</v>
      </c>
      <c r="F251" s="21">
        <v>22.49</v>
      </c>
      <c r="G251" s="26">
        <f>ROUND(E251*F251,2)</f>
        <v>22.49</v>
      </c>
      <c r="H251" s="21">
        <v>1</v>
      </c>
      <c r="I251" s="27"/>
      <c r="J251" s="26">
        <f>ROUND(H251*I251,2)</f>
        <v>0</v>
      </c>
    </row>
    <row r="252" spans="1:10" ht="202.5" x14ac:dyDescent="0.25">
      <c r="A252" s="23"/>
      <c r="B252" s="23"/>
      <c r="C252" s="23"/>
      <c r="D252" s="25" t="s">
        <v>388</v>
      </c>
      <c r="E252" s="23"/>
      <c r="F252" s="23"/>
      <c r="G252" s="23"/>
      <c r="H252" s="23"/>
      <c r="I252" s="23"/>
      <c r="J252" s="23"/>
    </row>
    <row r="253" spans="1:10" ht="22.5" x14ac:dyDescent="0.25">
      <c r="A253" s="29" t="s">
        <v>387</v>
      </c>
      <c r="B253" s="28" t="s">
        <v>16</v>
      </c>
      <c r="C253" s="28" t="s">
        <v>30</v>
      </c>
      <c r="D253" s="25" t="s">
        <v>386</v>
      </c>
      <c r="E253" s="21">
        <v>1</v>
      </c>
      <c r="F253" s="21">
        <v>43.79</v>
      </c>
      <c r="G253" s="26">
        <f>ROUND(E253*F253,2)</f>
        <v>43.79</v>
      </c>
      <c r="H253" s="21">
        <v>1</v>
      </c>
      <c r="I253" s="27"/>
      <c r="J253" s="26">
        <f>ROUND(H253*I253,2)</f>
        <v>0</v>
      </c>
    </row>
    <row r="254" spans="1:10" ht="202.5" x14ac:dyDescent="0.25">
      <c r="A254" s="23"/>
      <c r="B254" s="23"/>
      <c r="C254" s="23"/>
      <c r="D254" s="25" t="s">
        <v>385</v>
      </c>
      <c r="E254" s="23"/>
      <c r="F254" s="23"/>
      <c r="G254" s="23"/>
      <c r="H254" s="23"/>
      <c r="I254" s="23"/>
      <c r="J254" s="23"/>
    </row>
    <row r="255" spans="1:10" ht="22.5" x14ac:dyDescent="0.25">
      <c r="A255" s="29" t="s">
        <v>384</v>
      </c>
      <c r="B255" s="28" t="s">
        <v>16</v>
      </c>
      <c r="C255" s="28" t="s">
        <v>30</v>
      </c>
      <c r="D255" s="25" t="s">
        <v>383</v>
      </c>
      <c r="E255" s="21">
        <v>1</v>
      </c>
      <c r="F255" s="21">
        <v>54.72</v>
      </c>
      <c r="G255" s="26">
        <f>ROUND(E255*F255,2)</f>
        <v>54.72</v>
      </c>
      <c r="H255" s="21">
        <v>1</v>
      </c>
      <c r="I255" s="27"/>
      <c r="J255" s="26">
        <f>ROUND(H255*I255,2)</f>
        <v>0</v>
      </c>
    </row>
    <row r="256" spans="1:10" ht="202.5" x14ac:dyDescent="0.25">
      <c r="A256" s="23"/>
      <c r="B256" s="23"/>
      <c r="C256" s="23"/>
      <c r="D256" s="25" t="s">
        <v>382</v>
      </c>
      <c r="E256" s="23"/>
      <c r="F256" s="23"/>
      <c r="G256" s="23"/>
      <c r="H256" s="23"/>
      <c r="I256" s="23"/>
      <c r="J256" s="23"/>
    </row>
    <row r="257" spans="1:10" x14ac:dyDescent="0.25">
      <c r="A257" s="29" t="s">
        <v>381</v>
      </c>
      <c r="B257" s="28" t="s">
        <v>16</v>
      </c>
      <c r="C257" s="28" t="s">
        <v>23</v>
      </c>
      <c r="D257" s="25" t="s">
        <v>380</v>
      </c>
      <c r="E257" s="21">
        <v>1</v>
      </c>
      <c r="F257" s="21">
        <v>23.8</v>
      </c>
      <c r="G257" s="26">
        <f>ROUND(E257*F257,2)</f>
        <v>23.8</v>
      </c>
      <c r="H257" s="21">
        <v>1</v>
      </c>
      <c r="I257" s="27"/>
      <c r="J257" s="26">
        <f>ROUND(H257*I257,2)</f>
        <v>0</v>
      </c>
    </row>
    <row r="258" spans="1:10" ht="270" x14ac:dyDescent="0.25">
      <c r="A258" s="23"/>
      <c r="B258" s="23"/>
      <c r="C258" s="23"/>
      <c r="D258" s="25" t="s">
        <v>379</v>
      </c>
      <c r="E258" s="23"/>
      <c r="F258" s="23"/>
      <c r="G258" s="23"/>
      <c r="H258" s="23"/>
      <c r="I258" s="23"/>
      <c r="J258" s="23"/>
    </row>
    <row r="259" spans="1:10" x14ac:dyDescent="0.25">
      <c r="A259" s="29" t="s">
        <v>378</v>
      </c>
      <c r="B259" s="28" t="s">
        <v>16</v>
      </c>
      <c r="C259" s="28" t="s">
        <v>23</v>
      </c>
      <c r="D259" s="25" t="s">
        <v>377</v>
      </c>
      <c r="E259" s="21">
        <v>1</v>
      </c>
      <c r="F259" s="21">
        <v>28.74</v>
      </c>
      <c r="G259" s="26">
        <f>ROUND(E259*F259,2)</f>
        <v>28.74</v>
      </c>
      <c r="H259" s="21">
        <v>1</v>
      </c>
      <c r="I259" s="27"/>
      <c r="J259" s="26">
        <f>ROUND(H259*I259,2)</f>
        <v>0</v>
      </c>
    </row>
    <row r="260" spans="1:10" ht="270" x14ac:dyDescent="0.25">
      <c r="A260" s="23"/>
      <c r="B260" s="23"/>
      <c r="C260" s="23"/>
      <c r="D260" s="25" t="s">
        <v>376</v>
      </c>
      <c r="E260" s="23"/>
      <c r="F260" s="23"/>
      <c r="G260" s="23"/>
      <c r="H260" s="23"/>
      <c r="I260" s="23"/>
      <c r="J260" s="23"/>
    </row>
    <row r="261" spans="1:10" ht="22.5" x14ac:dyDescent="0.25">
      <c r="A261" s="29" t="s">
        <v>375</v>
      </c>
      <c r="B261" s="28" t="s">
        <v>16</v>
      </c>
      <c r="C261" s="28" t="s">
        <v>23</v>
      </c>
      <c r="D261" s="25" t="s">
        <v>374</v>
      </c>
      <c r="E261" s="21">
        <v>1</v>
      </c>
      <c r="F261" s="21">
        <v>30.37</v>
      </c>
      <c r="G261" s="26">
        <f>ROUND(E261*F261,2)</f>
        <v>30.37</v>
      </c>
      <c r="H261" s="21">
        <v>1</v>
      </c>
      <c r="I261" s="27"/>
      <c r="J261" s="26">
        <f>ROUND(H261*I261,2)</f>
        <v>0</v>
      </c>
    </row>
    <row r="262" spans="1:10" ht="258.75" x14ac:dyDescent="0.25">
      <c r="A262" s="23"/>
      <c r="B262" s="23"/>
      <c r="C262" s="23"/>
      <c r="D262" s="25" t="s">
        <v>373</v>
      </c>
      <c r="E262" s="23"/>
      <c r="F262" s="23"/>
      <c r="G262" s="23"/>
      <c r="H262" s="23"/>
      <c r="I262" s="23"/>
      <c r="J262" s="23"/>
    </row>
    <row r="263" spans="1:10" ht="22.5" x14ac:dyDescent="0.25">
      <c r="A263" s="29" t="s">
        <v>372</v>
      </c>
      <c r="B263" s="28" t="s">
        <v>16</v>
      </c>
      <c r="C263" s="28" t="s">
        <v>23</v>
      </c>
      <c r="D263" s="25" t="s">
        <v>371</v>
      </c>
      <c r="E263" s="21">
        <v>1</v>
      </c>
      <c r="F263" s="21">
        <v>36.94</v>
      </c>
      <c r="G263" s="26">
        <f>ROUND(E263*F263,2)</f>
        <v>36.94</v>
      </c>
      <c r="H263" s="21">
        <v>1</v>
      </c>
      <c r="I263" s="27"/>
      <c r="J263" s="26">
        <f>ROUND(H263*I263,2)</f>
        <v>0</v>
      </c>
    </row>
    <row r="264" spans="1:10" ht="258.75" x14ac:dyDescent="0.25">
      <c r="A264" s="23"/>
      <c r="B264" s="23"/>
      <c r="C264" s="23"/>
      <c r="D264" s="25" t="s">
        <v>370</v>
      </c>
      <c r="E264" s="23"/>
      <c r="F264" s="23"/>
      <c r="G264" s="23"/>
      <c r="H264" s="23"/>
      <c r="I264" s="23"/>
      <c r="J264" s="23"/>
    </row>
    <row r="265" spans="1:10" ht="22.5" x14ac:dyDescent="0.25">
      <c r="A265" s="29" t="s">
        <v>369</v>
      </c>
      <c r="B265" s="28" t="s">
        <v>16</v>
      </c>
      <c r="C265" s="28" t="s">
        <v>30</v>
      </c>
      <c r="D265" s="25" t="s">
        <v>368</v>
      </c>
      <c r="E265" s="21">
        <v>1</v>
      </c>
      <c r="F265" s="21">
        <v>23.8</v>
      </c>
      <c r="G265" s="26">
        <f>ROUND(E265*F265,2)</f>
        <v>23.8</v>
      </c>
      <c r="H265" s="21">
        <v>1</v>
      </c>
      <c r="I265" s="27"/>
      <c r="J265" s="26">
        <f>ROUND(H265*I265,2)</f>
        <v>0</v>
      </c>
    </row>
    <row r="266" spans="1:10" ht="247.5" x14ac:dyDescent="0.25">
      <c r="A266" s="23"/>
      <c r="B266" s="23"/>
      <c r="C266" s="23"/>
      <c r="D266" s="25" t="s">
        <v>367</v>
      </c>
      <c r="E266" s="23"/>
      <c r="F266" s="23"/>
      <c r="G266" s="23"/>
      <c r="H266" s="23"/>
      <c r="I266" s="23"/>
      <c r="J266" s="23"/>
    </row>
    <row r="267" spans="1:10" ht="22.5" x14ac:dyDescent="0.25">
      <c r="A267" s="29" t="s">
        <v>366</v>
      </c>
      <c r="B267" s="28" t="s">
        <v>16</v>
      </c>
      <c r="C267" s="28" t="s">
        <v>30</v>
      </c>
      <c r="D267" s="25" t="s">
        <v>365</v>
      </c>
      <c r="E267" s="21">
        <v>1</v>
      </c>
      <c r="F267" s="21">
        <v>28.74</v>
      </c>
      <c r="G267" s="26">
        <f>ROUND(E267*F267,2)</f>
        <v>28.74</v>
      </c>
      <c r="H267" s="21">
        <v>1</v>
      </c>
      <c r="I267" s="27"/>
      <c r="J267" s="26">
        <f>ROUND(H267*I267,2)</f>
        <v>0</v>
      </c>
    </row>
    <row r="268" spans="1:10" ht="247.5" x14ac:dyDescent="0.25">
      <c r="A268" s="23"/>
      <c r="B268" s="23"/>
      <c r="C268" s="23"/>
      <c r="D268" s="25" t="s">
        <v>364</v>
      </c>
      <c r="E268" s="23"/>
      <c r="F268" s="23"/>
      <c r="G268" s="23"/>
      <c r="H268" s="23"/>
      <c r="I268" s="23"/>
      <c r="J268" s="23"/>
    </row>
    <row r="269" spans="1:10" ht="22.5" x14ac:dyDescent="0.25">
      <c r="A269" s="29" t="s">
        <v>363</v>
      </c>
      <c r="B269" s="28" t="s">
        <v>16</v>
      </c>
      <c r="C269" s="28" t="s">
        <v>30</v>
      </c>
      <c r="D269" s="25" t="s">
        <v>362</v>
      </c>
      <c r="E269" s="21">
        <v>1</v>
      </c>
      <c r="F269" s="21">
        <v>15.07</v>
      </c>
      <c r="G269" s="26">
        <f>ROUND(E269*F269,2)</f>
        <v>15.07</v>
      </c>
      <c r="H269" s="21">
        <v>1</v>
      </c>
      <c r="I269" s="27"/>
      <c r="J269" s="26">
        <f>ROUND(H269*I269,2)</f>
        <v>0</v>
      </c>
    </row>
    <row r="270" spans="1:10" ht="213.75" x14ac:dyDescent="0.25">
      <c r="A270" s="23"/>
      <c r="B270" s="23"/>
      <c r="C270" s="23"/>
      <c r="D270" s="25" t="s">
        <v>361</v>
      </c>
      <c r="E270" s="23"/>
      <c r="F270" s="23"/>
      <c r="G270" s="23"/>
      <c r="H270" s="23"/>
      <c r="I270" s="23"/>
      <c r="J270" s="23"/>
    </row>
    <row r="271" spans="1:10" ht="22.5" x14ac:dyDescent="0.25">
      <c r="A271" s="29" t="s">
        <v>360</v>
      </c>
      <c r="B271" s="28" t="s">
        <v>16</v>
      </c>
      <c r="C271" s="28" t="s">
        <v>30</v>
      </c>
      <c r="D271" s="25" t="s">
        <v>359</v>
      </c>
      <c r="E271" s="21">
        <v>1</v>
      </c>
      <c r="F271" s="21">
        <v>17.809999999999999</v>
      </c>
      <c r="G271" s="26">
        <f>ROUND(E271*F271,2)</f>
        <v>17.809999999999999</v>
      </c>
      <c r="H271" s="21">
        <v>1</v>
      </c>
      <c r="I271" s="27"/>
      <c r="J271" s="26">
        <f>ROUND(H271*I271,2)</f>
        <v>0</v>
      </c>
    </row>
    <row r="272" spans="1:10" ht="213.75" x14ac:dyDescent="0.25">
      <c r="A272" s="23"/>
      <c r="B272" s="23"/>
      <c r="C272" s="23"/>
      <c r="D272" s="25" t="s">
        <v>358</v>
      </c>
      <c r="E272" s="23"/>
      <c r="F272" s="23"/>
      <c r="G272" s="23"/>
      <c r="H272" s="23"/>
      <c r="I272" s="23"/>
      <c r="J272" s="23"/>
    </row>
    <row r="273" spans="1:10" ht="22.5" x14ac:dyDescent="0.25">
      <c r="A273" s="29" t="s">
        <v>357</v>
      </c>
      <c r="B273" s="28" t="s">
        <v>16</v>
      </c>
      <c r="C273" s="28" t="s">
        <v>15</v>
      </c>
      <c r="D273" s="25" t="s">
        <v>356</v>
      </c>
      <c r="E273" s="21">
        <v>1</v>
      </c>
      <c r="F273" s="21">
        <v>32.78</v>
      </c>
      <c r="G273" s="26">
        <f>ROUND(E273*F273,2)</f>
        <v>32.78</v>
      </c>
      <c r="H273" s="21">
        <v>1</v>
      </c>
      <c r="I273" s="27"/>
      <c r="J273" s="26">
        <f>ROUND(H273*I273,2)</f>
        <v>0</v>
      </c>
    </row>
    <row r="274" spans="1:10" ht="202.5" x14ac:dyDescent="0.25">
      <c r="A274" s="23"/>
      <c r="B274" s="23"/>
      <c r="C274" s="23"/>
      <c r="D274" s="25" t="s">
        <v>355</v>
      </c>
      <c r="E274" s="23"/>
      <c r="F274" s="23"/>
      <c r="G274" s="23"/>
      <c r="H274" s="23"/>
      <c r="I274" s="23"/>
      <c r="J274" s="23"/>
    </row>
    <row r="275" spans="1:10" ht="22.5" x14ac:dyDescent="0.25">
      <c r="A275" s="29" t="s">
        <v>354</v>
      </c>
      <c r="B275" s="28" t="s">
        <v>16</v>
      </c>
      <c r="C275" s="28" t="s">
        <v>15</v>
      </c>
      <c r="D275" s="25" t="s">
        <v>353</v>
      </c>
      <c r="E275" s="21">
        <v>1</v>
      </c>
      <c r="F275" s="21">
        <v>40.98</v>
      </c>
      <c r="G275" s="26">
        <f>ROUND(E275*F275,2)</f>
        <v>40.98</v>
      </c>
      <c r="H275" s="21">
        <v>1</v>
      </c>
      <c r="I275" s="27"/>
      <c r="J275" s="26">
        <f>ROUND(H275*I275,2)</f>
        <v>0</v>
      </c>
    </row>
    <row r="276" spans="1:10" ht="202.5" x14ac:dyDescent="0.25">
      <c r="A276" s="23"/>
      <c r="B276" s="23"/>
      <c r="C276" s="23"/>
      <c r="D276" s="25" t="s">
        <v>352</v>
      </c>
      <c r="E276" s="23"/>
      <c r="F276" s="23"/>
      <c r="G276" s="23"/>
      <c r="H276" s="23"/>
      <c r="I276" s="23"/>
      <c r="J276" s="23"/>
    </row>
    <row r="277" spans="1:10" ht="22.5" x14ac:dyDescent="0.25">
      <c r="A277" s="29" t="s">
        <v>351</v>
      </c>
      <c r="B277" s="28" t="s">
        <v>16</v>
      </c>
      <c r="C277" s="28" t="s">
        <v>15</v>
      </c>
      <c r="D277" s="25" t="s">
        <v>350</v>
      </c>
      <c r="E277" s="21">
        <v>1</v>
      </c>
      <c r="F277" s="21">
        <v>203.71</v>
      </c>
      <c r="G277" s="26">
        <f>ROUND(E277*F277,2)</f>
        <v>203.71</v>
      </c>
      <c r="H277" s="21">
        <v>1</v>
      </c>
      <c r="I277" s="27"/>
      <c r="J277" s="26">
        <f>ROUND(H277*I277,2)</f>
        <v>0</v>
      </c>
    </row>
    <row r="278" spans="1:10" ht="409.5" x14ac:dyDescent="0.25">
      <c r="A278" s="23"/>
      <c r="B278" s="23"/>
      <c r="C278" s="23"/>
      <c r="D278" s="25" t="s">
        <v>349</v>
      </c>
      <c r="E278" s="23"/>
      <c r="F278" s="23"/>
      <c r="G278" s="23"/>
      <c r="H278" s="23"/>
      <c r="I278" s="23"/>
      <c r="J278" s="23"/>
    </row>
    <row r="279" spans="1:10" ht="22.5" x14ac:dyDescent="0.25">
      <c r="A279" s="29" t="s">
        <v>348</v>
      </c>
      <c r="B279" s="28" t="s">
        <v>16</v>
      </c>
      <c r="C279" s="28" t="s">
        <v>15</v>
      </c>
      <c r="D279" s="25" t="s">
        <v>347</v>
      </c>
      <c r="E279" s="21">
        <v>1</v>
      </c>
      <c r="F279" s="21">
        <v>244.14</v>
      </c>
      <c r="G279" s="26">
        <f>ROUND(E279*F279,2)</f>
        <v>244.14</v>
      </c>
      <c r="H279" s="21">
        <v>1</v>
      </c>
      <c r="I279" s="27"/>
      <c r="J279" s="26">
        <f>ROUND(H279*I279,2)</f>
        <v>0</v>
      </c>
    </row>
    <row r="280" spans="1:10" ht="409.5" x14ac:dyDescent="0.25">
      <c r="A280" s="23"/>
      <c r="B280" s="23"/>
      <c r="C280" s="23"/>
      <c r="D280" s="25" t="s">
        <v>346</v>
      </c>
      <c r="E280" s="23"/>
      <c r="F280" s="23"/>
      <c r="G280" s="23"/>
      <c r="H280" s="23"/>
      <c r="I280" s="23"/>
      <c r="J280" s="23"/>
    </row>
    <row r="281" spans="1:10" ht="22.5" x14ac:dyDescent="0.25">
      <c r="A281" s="29" t="s">
        <v>345</v>
      </c>
      <c r="B281" s="28" t="s">
        <v>16</v>
      </c>
      <c r="C281" s="28" t="s">
        <v>30</v>
      </c>
      <c r="D281" s="25" t="s">
        <v>344</v>
      </c>
      <c r="E281" s="21">
        <v>1</v>
      </c>
      <c r="F281" s="21">
        <v>14.19</v>
      </c>
      <c r="G281" s="26">
        <f>ROUND(E281*F281,2)</f>
        <v>14.19</v>
      </c>
      <c r="H281" s="21">
        <v>1</v>
      </c>
      <c r="I281" s="27"/>
      <c r="J281" s="26">
        <f>ROUND(H281*I281,2)</f>
        <v>0</v>
      </c>
    </row>
    <row r="282" spans="1:10" ht="247.5" x14ac:dyDescent="0.25">
      <c r="A282" s="23"/>
      <c r="B282" s="23"/>
      <c r="C282" s="23"/>
      <c r="D282" s="25" t="s">
        <v>343</v>
      </c>
      <c r="E282" s="23"/>
      <c r="F282" s="23"/>
      <c r="G282" s="23"/>
      <c r="H282" s="23"/>
      <c r="I282" s="23"/>
      <c r="J282" s="23"/>
    </row>
    <row r="283" spans="1:10" ht="22.5" x14ac:dyDescent="0.25">
      <c r="A283" s="29" t="s">
        <v>342</v>
      </c>
      <c r="B283" s="28" t="s">
        <v>16</v>
      </c>
      <c r="C283" s="28" t="s">
        <v>30</v>
      </c>
      <c r="D283" s="25" t="s">
        <v>341</v>
      </c>
      <c r="E283" s="21">
        <v>1</v>
      </c>
      <c r="F283" s="21">
        <v>16.72</v>
      </c>
      <c r="G283" s="26">
        <f>ROUND(E283*F283,2)</f>
        <v>16.72</v>
      </c>
      <c r="H283" s="21">
        <v>1</v>
      </c>
      <c r="I283" s="27"/>
      <c r="J283" s="26">
        <f>ROUND(H283*I283,2)</f>
        <v>0</v>
      </c>
    </row>
    <row r="284" spans="1:10" ht="247.5" x14ac:dyDescent="0.25">
      <c r="A284" s="23"/>
      <c r="B284" s="23"/>
      <c r="C284" s="23"/>
      <c r="D284" s="25" t="s">
        <v>340</v>
      </c>
      <c r="E284" s="23"/>
      <c r="F284" s="23"/>
      <c r="G284" s="23"/>
      <c r="H284" s="23"/>
      <c r="I284" s="23"/>
      <c r="J284" s="23"/>
    </row>
    <row r="285" spans="1:10" x14ac:dyDescent="0.25">
      <c r="A285" s="29" t="s">
        <v>339</v>
      </c>
      <c r="B285" s="28" t="s">
        <v>16</v>
      </c>
      <c r="C285" s="28" t="s">
        <v>296</v>
      </c>
      <c r="D285" s="25" t="s">
        <v>338</v>
      </c>
      <c r="E285" s="21">
        <v>1</v>
      </c>
      <c r="F285" s="21">
        <v>25.02</v>
      </c>
      <c r="G285" s="26">
        <f>ROUND(E285*F285,2)</f>
        <v>25.02</v>
      </c>
      <c r="H285" s="21">
        <v>1</v>
      </c>
      <c r="I285" s="27"/>
      <c r="J285" s="26">
        <f>ROUND(H285*I285,2)</f>
        <v>0</v>
      </c>
    </row>
    <row r="286" spans="1:10" ht="180" x14ac:dyDescent="0.25">
      <c r="A286" s="23"/>
      <c r="B286" s="23"/>
      <c r="C286" s="23"/>
      <c r="D286" s="25" t="s">
        <v>337</v>
      </c>
      <c r="E286" s="23"/>
      <c r="F286" s="23"/>
      <c r="G286" s="23"/>
      <c r="H286" s="23"/>
      <c r="I286" s="23"/>
      <c r="J286" s="23"/>
    </row>
    <row r="287" spans="1:10" ht="22.5" x14ac:dyDescent="0.25">
      <c r="A287" s="29" t="s">
        <v>336</v>
      </c>
      <c r="B287" s="28" t="s">
        <v>16</v>
      </c>
      <c r="C287" s="28" t="s">
        <v>296</v>
      </c>
      <c r="D287" s="25" t="s">
        <v>335</v>
      </c>
      <c r="E287" s="21">
        <v>1</v>
      </c>
      <c r="F287" s="21">
        <v>31.29</v>
      </c>
      <c r="G287" s="26">
        <f>ROUND(E287*F287,2)</f>
        <v>31.29</v>
      </c>
      <c r="H287" s="21">
        <v>1</v>
      </c>
      <c r="I287" s="27"/>
      <c r="J287" s="26">
        <f>ROUND(H287*I287,2)</f>
        <v>0</v>
      </c>
    </row>
    <row r="288" spans="1:10" ht="191.25" x14ac:dyDescent="0.25">
      <c r="A288" s="23"/>
      <c r="B288" s="23"/>
      <c r="C288" s="23"/>
      <c r="D288" s="25" t="s">
        <v>334</v>
      </c>
      <c r="E288" s="23"/>
      <c r="F288" s="23"/>
      <c r="G288" s="23"/>
      <c r="H288" s="23"/>
      <c r="I288" s="23"/>
      <c r="J288" s="23"/>
    </row>
    <row r="289" spans="1:10" x14ac:dyDescent="0.25">
      <c r="A289" s="29" t="s">
        <v>333</v>
      </c>
      <c r="B289" s="28" t="s">
        <v>16</v>
      </c>
      <c r="C289" s="28" t="s">
        <v>296</v>
      </c>
      <c r="D289" s="25" t="s">
        <v>332</v>
      </c>
      <c r="E289" s="21">
        <v>1</v>
      </c>
      <c r="F289" s="21">
        <v>73.27</v>
      </c>
      <c r="G289" s="26">
        <f>ROUND(E289*F289,2)</f>
        <v>73.27</v>
      </c>
      <c r="H289" s="21">
        <v>1</v>
      </c>
      <c r="I289" s="27"/>
      <c r="J289" s="26">
        <f>ROUND(H289*I289,2)</f>
        <v>0</v>
      </c>
    </row>
    <row r="290" spans="1:10" ht="180" x14ac:dyDescent="0.25">
      <c r="A290" s="23"/>
      <c r="B290" s="23"/>
      <c r="C290" s="23"/>
      <c r="D290" s="25" t="s">
        <v>331</v>
      </c>
      <c r="E290" s="23"/>
      <c r="F290" s="23"/>
      <c r="G290" s="23"/>
      <c r="H290" s="23"/>
      <c r="I290" s="23"/>
      <c r="J290" s="23"/>
    </row>
    <row r="291" spans="1:10" x14ac:dyDescent="0.25">
      <c r="A291" s="29" t="s">
        <v>330</v>
      </c>
      <c r="B291" s="28" t="s">
        <v>16</v>
      </c>
      <c r="C291" s="28" t="s">
        <v>296</v>
      </c>
      <c r="D291" s="25" t="s">
        <v>329</v>
      </c>
      <c r="E291" s="21">
        <v>1</v>
      </c>
      <c r="F291" s="21">
        <v>91.58</v>
      </c>
      <c r="G291" s="26">
        <f>ROUND(E291*F291,2)</f>
        <v>91.58</v>
      </c>
      <c r="H291" s="21">
        <v>1</v>
      </c>
      <c r="I291" s="27"/>
      <c r="J291" s="26">
        <f>ROUND(H291*I291,2)</f>
        <v>0</v>
      </c>
    </row>
    <row r="292" spans="1:10" ht="180" x14ac:dyDescent="0.25">
      <c r="A292" s="23"/>
      <c r="B292" s="23"/>
      <c r="C292" s="23"/>
      <c r="D292" s="25" t="s">
        <v>328</v>
      </c>
      <c r="E292" s="23"/>
      <c r="F292" s="23"/>
      <c r="G292" s="23"/>
      <c r="H292" s="23"/>
      <c r="I292" s="23"/>
      <c r="J292" s="23"/>
    </row>
    <row r="293" spans="1:10" x14ac:dyDescent="0.25">
      <c r="A293" s="23"/>
      <c r="B293" s="23"/>
      <c r="C293" s="23"/>
      <c r="D293" s="22" t="s">
        <v>327</v>
      </c>
      <c r="E293" s="21">
        <v>1</v>
      </c>
      <c r="F293" s="20">
        <f>G193+G195+G197+G199+G201+G203+G205+G207+G209+G211+G213+G215+G217+G219+G221+G223+G225+G227+G229+G231+G233+G235+G237+G239+G241+G243+G245+G247+G249+G251+G253+G255+G257+G259+G261+G263+G265+G267+G269+G271+G273+G275+G277+G279+G281+G283+G285+G287+G289+G291</f>
        <v>1786.55</v>
      </c>
      <c r="G293" s="20">
        <f>ROUND(E293*F293,2)</f>
        <v>1786.55</v>
      </c>
      <c r="H293" s="21">
        <v>1</v>
      </c>
      <c r="I293" s="20">
        <f>J193+J195+J197+J199+J201+J203+J205+J207+J209+J211+J213+J215+J217+J219+J221+J223+J225+J227+J229+J231+J233+J235+J237+J239+J241+J243+J245+J247+J249+J251+J253+J255+J257+J259+J261+J263+J265+J267+J269+J271+J273+J275+J277+J279+J281+J283+J285+J287+J289+J291</f>
        <v>0</v>
      </c>
      <c r="J293" s="20">
        <f>ROUND(H293*I293,2)</f>
        <v>0</v>
      </c>
    </row>
    <row r="294" spans="1:10" ht="0.95" customHeight="1" x14ac:dyDescent="0.25">
      <c r="A294" s="18"/>
      <c r="B294" s="18"/>
      <c r="C294" s="18"/>
      <c r="D294" s="19"/>
      <c r="E294" s="18"/>
      <c r="F294" s="18"/>
      <c r="G294" s="18"/>
      <c r="H294" s="18"/>
      <c r="I294" s="18"/>
      <c r="J294" s="18"/>
    </row>
    <row r="295" spans="1:10" x14ac:dyDescent="0.25">
      <c r="A295" s="32" t="s">
        <v>326</v>
      </c>
      <c r="B295" s="32" t="s">
        <v>228</v>
      </c>
      <c r="C295" s="32" t="s">
        <v>227</v>
      </c>
      <c r="D295" s="31" t="s">
        <v>325</v>
      </c>
      <c r="E295" s="30">
        <f t="shared" ref="E295:J295" si="3">E312</f>
        <v>1</v>
      </c>
      <c r="F295" s="30">
        <f t="shared" si="3"/>
        <v>238.55999999999997</v>
      </c>
      <c r="G295" s="30">
        <f t="shared" si="3"/>
        <v>238.56</v>
      </c>
      <c r="H295" s="30">
        <f t="shared" si="3"/>
        <v>1</v>
      </c>
      <c r="I295" s="30">
        <f t="shared" si="3"/>
        <v>0</v>
      </c>
      <c r="J295" s="30">
        <f t="shared" si="3"/>
        <v>0</v>
      </c>
    </row>
    <row r="296" spans="1:10" ht="22.5" x14ac:dyDescent="0.25">
      <c r="A296" s="29" t="s">
        <v>324</v>
      </c>
      <c r="B296" s="28" t="s">
        <v>16</v>
      </c>
      <c r="C296" s="28" t="s">
        <v>15</v>
      </c>
      <c r="D296" s="25" t="s">
        <v>323</v>
      </c>
      <c r="E296" s="21">
        <v>1</v>
      </c>
      <c r="F296" s="21">
        <v>13.29</v>
      </c>
      <c r="G296" s="26">
        <f>ROUND(E296*F296,2)</f>
        <v>13.29</v>
      </c>
      <c r="H296" s="21">
        <v>1</v>
      </c>
      <c r="I296" s="27">
        <v>0</v>
      </c>
      <c r="J296" s="26">
        <f>ROUND(H296*I296,2)</f>
        <v>0</v>
      </c>
    </row>
    <row r="297" spans="1:10" ht="225" x14ac:dyDescent="0.25">
      <c r="A297" s="23"/>
      <c r="B297" s="23"/>
      <c r="C297" s="23"/>
      <c r="D297" s="25" t="s">
        <v>322</v>
      </c>
      <c r="E297" s="23"/>
      <c r="F297" s="23"/>
      <c r="G297" s="23"/>
      <c r="H297" s="23"/>
      <c r="I297" s="23"/>
      <c r="J297" s="23"/>
    </row>
    <row r="298" spans="1:10" ht="22.5" x14ac:dyDescent="0.25">
      <c r="A298" s="29" t="s">
        <v>321</v>
      </c>
      <c r="B298" s="28" t="s">
        <v>16</v>
      </c>
      <c r="C298" s="28" t="s">
        <v>15</v>
      </c>
      <c r="D298" s="25" t="s">
        <v>320</v>
      </c>
      <c r="E298" s="21">
        <v>1</v>
      </c>
      <c r="F298" s="21">
        <v>15.04</v>
      </c>
      <c r="G298" s="26">
        <f>ROUND(E298*F298,2)</f>
        <v>15.04</v>
      </c>
      <c r="H298" s="21">
        <v>1</v>
      </c>
      <c r="I298" s="27"/>
      <c r="J298" s="26">
        <f>ROUND(H298*I298,2)</f>
        <v>0</v>
      </c>
    </row>
    <row r="299" spans="1:10" ht="225" x14ac:dyDescent="0.25">
      <c r="A299" s="23"/>
      <c r="B299" s="23"/>
      <c r="C299" s="23"/>
      <c r="D299" s="25" t="s">
        <v>319</v>
      </c>
      <c r="E299" s="23"/>
      <c r="F299" s="23"/>
      <c r="G299" s="23"/>
      <c r="H299" s="23"/>
      <c r="I299" s="23"/>
      <c r="J299" s="23"/>
    </row>
    <row r="300" spans="1:10" ht="22.5" x14ac:dyDescent="0.25">
      <c r="A300" s="29" t="s">
        <v>318</v>
      </c>
      <c r="B300" s="28" t="s">
        <v>16</v>
      </c>
      <c r="C300" s="28" t="s">
        <v>30</v>
      </c>
      <c r="D300" s="25" t="s">
        <v>317</v>
      </c>
      <c r="E300" s="21">
        <v>1</v>
      </c>
      <c r="F300" s="21">
        <v>7.89</v>
      </c>
      <c r="G300" s="26">
        <f>ROUND(E300*F300,2)</f>
        <v>7.89</v>
      </c>
      <c r="H300" s="21">
        <v>1</v>
      </c>
      <c r="I300" s="27"/>
      <c r="J300" s="26">
        <f>ROUND(H300*I300,2)</f>
        <v>0</v>
      </c>
    </row>
    <row r="301" spans="1:10" ht="180" x14ac:dyDescent="0.25">
      <c r="A301" s="23"/>
      <c r="B301" s="23"/>
      <c r="C301" s="23"/>
      <c r="D301" s="25" t="s">
        <v>316</v>
      </c>
      <c r="E301" s="23"/>
      <c r="F301" s="23"/>
      <c r="G301" s="23"/>
      <c r="H301" s="23"/>
      <c r="I301" s="23"/>
      <c r="J301" s="23"/>
    </row>
    <row r="302" spans="1:10" ht="22.5" x14ac:dyDescent="0.25">
      <c r="A302" s="29" t="s">
        <v>315</v>
      </c>
      <c r="B302" s="28" t="s">
        <v>16</v>
      </c>
      <c r="C302" s="28" t="s">
        <v>30</v>
      </c>
      <c r="D302" s="25" t="s">
        <v>314</v>
      </c>
      <c r="E302" s="21">
        <v>1</v>
      </c>
      <c r="F302" s="21">
        <v>9.49</v>
      </c>
      <c r="G302" s="26">
        <f>ROUND(E302*F302,2)</f>
        <v>9.49</v>
      </c>
      <c r="H302" s="21">
        <v>1</v>
      </c>
      <c r="I302" s="27"/>
      <c r="J302" s="26">
        <f>ROUND(H302*I302,2)</f>
        <v>0</v>
      </c>
    </row>
    <row r="303" spans="1:10" ht="180" x14ac:dyDescent="0.25">
      <c r="A303" s="23"/>
      <c r="B303" s="23"/>
      <c r="C303" s="23"/>
      <c r="D303" s="25" t="s">
        <v>313</v>
      </c>
      <c r="E303" s="23"/>
      <c r="F303" s="23"/>
      <c r="G303" s="23"/>
      <c r="H303" s="23"/>
      <c r="I303" s="23"/>
      <c r="J303" s="23"/>
    </row>
    <row r="304" spans="1:10" ht="22.5" x14ac:dyDescent="0.25">
      <c r="A304" s="29" t="s">
        <v>312</v>
      </c>
      <c r="B304" s="28" t="s">
        <v>16</v>
      </c>
      <c r="C304" s="28" t="s">
        <v>30</v>
      </c>
      <c r="D304" s="25" t="s">
        <v>311</v>
      </c>
      <c r="E304" s="21">
        <v>1</v>
      </c>
      <c r="F304" s="21">
        <v>13.29</v>
      </c>
      <c r="G304" s="26">
        <f>ROUND(E304*F304,2)</f>
        <v>13.29</v>
      </c>
      <c r="H304" s="21">
        <v>1</v>
      </c>
      <c r="I304" s="27"/>
      <c r="J304" s="26">
        <f>ROUND(H304*I304,2)</f>
        <v>0</v>
      </c>
    </row>
    <row r="305" spans="1:10" ht="225" x14ac:dyDescent="0.25">
      <c r="A305" s="23"/>
      <c r="B305" s="23"/>
      <c r="C305" s="23"/>
      <c r="D305" s="25" t="s">
        <v>310</v>
      </c>
      <c r="E305" s="23"/>
      <c r="F305" s="23"/>
      <c r="G305" s="23"/>
      <c r="H305" s="23"/>
      <c r="I305" s="23"/>
      <c r="J305" s="23"/>
    </row>
    <row r="306" spans="1:10" ht="22.5" x14ac:dyDescent="0.25">
      <c r="A306" s="29" t="s">
        <v>309</v>
      </c>
      <c r="B306" s="28" t="s">
        <v>16</v>
      </c>
      <c r="C306" s="28" t="s">
        <v>30</v>
      </c>
      <c r="D306" s="25" t="s">
        <v>308</v>
      </c>
      <c r="E306" s="21">
        <v>1</v>
      </c>
      <c r="F306" s="21">
        <v>15.04</v>
      </c>
      <c r="G306" s="26">
        <f>ROUND(E306*F306,2)</f>
        <v>15.04</v>
      </c>
      <c r="H306" s="21">
        <v>1</v>
      </c>
      <c r="I306" s="27"/>
      <c r="J306" s="26">
        <f>ROUND(H306*I306,2)</f>
        <v>0</v>
      </c>
    </row>
    <row r="307" spans="1:10" ht="225" x14ac:dyDescent="0.25">
      <c r="A307" s="23"/>
      <c r="B307" s="23"/>
      <c r="C307" s="23"/>
      <c r="D307" s="25" t="s">
        <v>307</v>
      </c>
      <c r="E307" s="23"/>
      <c r="F307" s="23"/>
      <c r="G307" s="23"/>
      <c r="H307" s="23"/>
      <c r="I307" s="23"/>
      <c r="J307" s="23"/>
    </row>
    <row r="308" spans="1:10" ht="22.5" x14ac:dyDescent="0.25">
      <c r="A308" s="29" t="s">
        <v>306</v>
      </c>
      <c r="B308" s="28" t="s">
        <v>16</v>
      </c>
      <c r="C308" s="28" t="s">
        <v>15</v>
      </c>
      <c r="D308" s="25" t="s">
        <v>305</v>
      </c>
      <c r="E308" s="21">
        <v>1</v>
      </c>
      <c r="F308" s="21">
        <v>81.17</v>
      </c>
      <c r="G308" s="26">
        <f>ROUND(E308*F308,2)</f>
        <v>81.17</v>
      </c>
      <c r="H308" s="21">
        <v>1</v>
      </c>
      <c r="I308" s="27"/>
      <c r="J308" s="26">
        <f>ROUND(H308*I308,2)</f>
        <v>0</v>
      </c>
    </row>
    <row r="309" spans="1:10" ht="213.75" x14ac:dyDescent="0.25">
      <c r="A309" s="23"/>
      <c r="B309" s="23"/>
      <c r="C309" s="23"/>
      <c r="D309" s="25" t="s">
        <v>304</v>
      </c>
      <c r="E309" s="23"/>
      <c r="F309" s="23"/>
      <c r="G309" s="23"/>
      <c r="H309" s="23"/>
      <c r="I309" s="23"/>
      <c r="J309" s="23"/>
    </row>
    <row r="310" spans="1:10" ht="33.75" x14ac:dyDescent="0.25">
      <c r="A310" s="29" t="s">
        <v>303</v>
      </c>
      <c r="B310" s="28" t="s">
        <v>16</v>
      </c>
      <c r="C310" s="28" t="s">
        <v>15</v>
      </c>
      <c r="D310" s="25" t="s">
        <v>302</v>
      </c>
      <c r="E310" s="21">
        <v>1</v>
      </c>
      <c r="F310" s="21">
        <v>83.35</v>
      </c>
      <c r="G310" s="26">
        <f>ROUND(E310*F310,2)</f>
        <v>83.35</v>
      </c>
      <c r="H310" s="21">
        <v>1</v>
      </c>
      <c r="I310" s="27"/>
      <c r="J310" s="26">
        <f>ROUND(H310*I310,2)</f>
        <v>0</v>
      </c>
    </row>
    <row r="311" spans="1:10" ht="213.75" x14ac:dyDescent="0.25">
      <c r="A311" s="23"/>
      <c r="B311" s="23"/>
      <c r="C311" s="23"/>
      <c r="D311" s="25" t="s">
        <v>301</v>
      </c>
      <c r="E311" s="23"/>
      <c r="F311" s="23"/>
      <c r="G311" s="23"/>
      <c r="H311" s="23"/>
      <c r="I311" s="23"/>
      <c r="J311" s="23"/>
    </row>
    <row r="312" spans="1:10" x14ac:dyDescent="0.25">
      <c r="A312" s="23"/>
      <c r="B312" s="23"/>
      <c r="C312" s="23"/>
      <c r="D312" s="22" t="s">
        <v>300</v>
      </c>
      <c r="E312" s="21">
        <v>1</v>
      </c>
      <c r="F312" s="20">
        <f>G296+G298+G300+G302+G304+G306+G308+G310</f>
        <v>238.55999999999997</v>
      </c>
      <c r="G312" s="20">
        <f>ROUND(E312*F312,2)</f>
        <v>238.56</v>
      </c>
      <c r="H312" s="21">
        <v>1</v>
      </c>
      <c r="I312" s="20">
        <f>J296+J298+J300+J302+J304+J306+J308+J310</f>
        <v>0</v>
      </c>
      <c r="J312" s="20">
        <f>ROUND(H312*I312,2)</f>
        <v>0</v>
      </c>
    </row>
    <row r="313" spans="1:10" ht="0.95" customHeight="1" x14ac:dyDescent="0.25">
      <c r="A313" s="18"/>
      <c r="B313" s="18"/>
      <c r="C313" s="18"/>
      <c r="D313" s="19"/>
      <c r="E313" s="18"/>
      <c r="F313" s="18"/>
      <c r="G313" s="18"/>
      <c r="H313" s="18"/>
      <c r="I313" s="18"/>
      <c r="J313" s="18"/>
    </row>
    <row r="314" spans="1:10" ht="22.5" x14ac:dyDescent="0.25">
      <c r="A314" s="32" t="s">
        <v>299</v>
      </c>
      <c r="B314" s="32" t="s">
        <v>228</v>
      </c>
      <c r="C314" s="32" t="s">
        <v>227</v>
      </c>
      <c r="D314" s="31" t="s">
        <v>298</v>
      </c>
      <c r="E314" s="30">
        <f t="shared" ref="E314:J314" si="4">E349</f>
        <v>1</v>
      </c>
      <c r="F314" s="30">
        <f t="shared" si="4"/>
        <v>15392.19</v>
      </c>
      <c r="G314" s="30">
        <f t="shared" si="4"/>
        <v>15392.19</v>
      </c>
      <c r="H314" s="30">
        <f t="shared" si="4"/>
        <v>1</v>
      </c>
      <c r="I314" s="30">
        <f t="shared" si="4"/>
        <v>0</v>
      </c>
      <c r="J314" s="30">
        <f t="shared" si="4"/>
        <v>0</v>
      </c>
    </row>
    <row r="315" spans="1:10" ht="22.5" x14ac:dyDescent="0.25">
      <c r="A315" s="29" t="s">
        <v>297</v>
      </c>
      <c r="B315" s="28" t="s">
        <v>16</v>
      </c>
      <c r="C315" s="28" t="s">
        <v>296</v>
      </c>
      <c r="D315" s="25" t="s">
        <v>295</v>
      </c>
      <c r="E315" s="21">
        <v>1</v>
      </c>
      <c r="F315" s="21">
        <v>1356</v>
      </c>
      <c r="G315" s="26">
        <f>ROUND(E315*F315,2)</f>
        <v>1356</v>
      </c>
      <c r="H315" s="21">
        <v>1</v>
      </c>
      <c r="I315" s="27"/>
      <c r="J315" s="26">
        <f>ROUND(H315*I315,2)</f>
        <v>0</v>
      </c>
    </row>
    <row r="316" spans="1:10" ht="315" x14ac:dyDescent="0.25">
      <c r="A316" s="23"/>
      <c r="B316" s="23"/>
      <c r="C316" s="23"/>
      <c r="D316" s="25" t="s">
        <v>294</v>
      </c>
      <c r="E316" s="23"/>
      <c r="F316" s="23"/>
      <c r="G316" s="23"/>
      <c r="H316" s="23"/>
      <c r="I316" s="23"/>
      <c r="J316" s="23"/>
    </row>
    <row r="317" spans="1:10" ht="22.5" x14ac:dyDescent="0.25">
      <c r="A317" s="29" t="s">
        <v>293</v>
      </c>
      <c r="B317" s="28" t="s">
        <v>16</v>
      </c>
      <c r="C317" s="28" t="s">
        <v>15</v>
      </c>
      <c r="D317" s="25" t="s">
        <v>292</v>
      </c>
      <c r="E317" s="21">
        <v>1</v>
      </c>
      <c r="F317" s="21">
        <v>1675.38</v>
      </c>
      <c r="G317" s="26">
        <f>ROUND(E317*F317,2)</f>
        <v>1675.38</v>
      </c>
      <c r="H317" s="21">
        <v>1</v>
      </c>
      <c r="I317" s="27"/>
      <c r="J317" s="26">
        <f>ROUND(H317*I317,2)</f>
        <v>0</v>
      </c>
    </row>
    <row r="318" spans="1:10" ht="337.5" x14ac:dyDescent="0.25">
      <c r="A318" s="23"/>
      <c r="B318" s="23"/>
      <c r="C318" s="23"/>
      <c r="D318" s="25" t="s">
        <v>291</v>
      </c>
      <c r="E318" s="23"/>
      <c r="F318" s="23"/>
      <c r="G318" s="23"/>
      <c r="H318" s="23"/>
      <c r="I318" s="23"/>
      <c r="J318" s="23"/>
    </row>
    <row r="319" spans="1:10" ht="22.5" x14ac:dyDescent="0.25">
      <c r="A319" s="29" t="s">
        <v>290</v>
      </c>
      <c r="B319" s="28" t="s">
        <v>16</v>
      </c>
      <c r="C319" s="28" t="s">
        <v>15</v>
      </c>
      <c r="D319" s="25" t="s">
        <v>289</v>
      </c>
      <c r="E319" s="21">
        <v>1</v>
      </c>
      <c r="F319" s="21">
        <v>1843.44</v>
      </c>
      <c r="G319" s="26">
        <f>ROUND(E319*F319,2)</f>
        <v>1843.44</v>
      </c>
      <c r="H319" s="21">
        <v>1</v>
      </c>
      <c r="I319" s="27"/>
      <c r="J319" s="26">
        <f>ROUND(H319*I319,2)</f>
        <v>0</v>
      </c>
    </row>
    <row r="320" spans="1:10" ht="337.5" x14ac:dyDescent="0.25">
      <c r="A320" s="23"/>
      <c r="B320" s="23"/>
      <c r="C320" s="23"/>
      <c r="D320" s="25" t="s">
        <v>288</v>
      </c>
      <c r="E320" s="23"/>
      <c r="F320" s="23"/>
      <c r="G320" s="23"/>
      <c r="H320" s="23"/>
      <c r="I320" s="23"/>
      <c r="J320" s="23"/>
    </row>
    <row r="321" spans="1:10" ht="22.5" x14ac:dyDescent="0.25">
      <c r="A321" s="29" t="s">
        <v>287</v>
      </c>
      <c r="B321" s="28" t="s">
        <v>16</v>
      </c>
      <c r="C321" s="28" t="s">
        <v>15</v>
      </c>
      <c r="D321" s="25" t="s">
        <v>286</v>
      </c>
      <c r="E321" s="21">
        <v>1</v>
      </c>
      <c r="F321" s="21">
        <v>1885.38</v>
      </c>
      <c r="G321" s="26">
        <f>ROUND(E321*F321,2)</f>
        <v>1885.38</v>
      </c>
      <c r="H321" s="21">
        <v>1</v>
      </c>
      <c r="I321" s="27"/>
      <c r="J321" s="26">
        <f>ROUND(H321*I321,2)</f>
        <v>0</v>
      </c>
    </row>
    <row r="322" spans="1:10" ht="337.5" x14ac:dyDescent="0.25">
      <c r="A322" s="23"/>
      <c r="B322" s="23"/>
      <c r="C322" s="23"/>
      <c r="D322" s="25" t="s">
        <v>285</v>
      </c>
      <c r="E322" s="23"/>
      <c r="F322" s="23"/>
      <c r="G322" s="23"/>
      <c r="H322" s="23"/>
      <c r="I322" s="23"/>
      <c r="J322" s="23"/>
    </row>
    <row r="323" spans="1:10" ht="22.5" x14ac:dyDescent="0.25">
      <c r="A323" s="29" t="s">
        <v>284</v>
      </c>
      <c r="B323" s="28" t="s">
        <v>16</v>
      </c>
      <c r="C323" s="28" t="s">
        <v>15</v>
      </c>
      <c r="D323" s="25" t="s">
        <v>283</v>
      </c>
      <c r="E323" s="21">
        <v>1</v>
      </c>
      <c r="F323" s="21">
        <v>2053.44</v>
      </c>
      <c r="G323" s="26">
        <f>ROUND(E323*F323,2)</f>
        <v>2053.44</v>
      </c>
      <c r="H323" s="21">
        <v>1</v>
      </c>
      <c r="I323" s="27"/>
      <c r="J323" s="26">
        <f>ROUND(H323*I323,2)</f>
        <v>0</v>
      </c>
    </row>
    <row r="324" spans="1:10" ht="337.5" x14ac:dyDescent="0.25">
      <c r="A324" s="23"/>
      <c r="B324" s="23"/>
      <c r="C324" s="23"/>
      <c r="D324" s="25" t="s">
        <v>282</v>
      </c>
      <c r="E324" s="23"/>
      <c r="F324" s="23"/>
      <c r="G324" s="23"/>
      <c r="H324" s="23"/>
      <c r="I324" s="23"/>
      <c r="J324" s="23"/>
    </row>
    <row r="325" spans="1:10" ht="22.5" x14ac:dyDescent="0.25">
      <c r="A325" s="29" t="s">
        <v>281</v>
      </c>
      <c r="B325" s="28" t="s">
        <v>16</v>
      </c>
      <c r="C325" s="28" t="s">
        <v>15</v>
      </c>
      <c r="D325" s="25" t="s">
        <v>280</v>
      </c>
      <c r="E325" s="21">
        <v>1</v>
      </c>
      <c r="F325" s="21">
        <v>3040.38</v>
      </c>
      <c r="G325" s="26">
        <f>ROUND(E325*F325,2)</f>
        <v>3040.38</v>
      </c>
      <c r="H325" s="21">
        <v>1</v>
      </c>
      <c r="I325" s="27"/>
      <c r="J325" s="26">
        <f>ROUND(H325*I325,2)</f>
        <v>0</v>
      </c>
    </row>
    <row r="326" spans="1:10" ht="337.5" x14ac:dyDescent="0.25">
      <c r="A326" s="23"/>
      <c r="B326" s="23"/>
      <c r="C326" s="23"/>
      <c r="D326" s="25" t="s">
        <v>279</v>
      </c>
      <c r="E326" s="23"/>
      <c r="F326" s="23"/>
      <c r="G326" s="23"/>
      <c r="H326" s="23"/>
      <c r="I326" s="23"/>
      <c r="J326" s="23"/>
    </row>
    <row r="327" spans="1:10" ht="22.5" x14ac:dyDescent="0.25">
      <c r="A327" s="29" t="s">
        <v>278</v>
      </c>
      <c r="B327" s="28" t="s">
        <v>16</v>
      </c>
      <c r="C327" s="28" t="s">
        <v>15</v>
      </c>
      <c r="D327" s="25" t="s">
        <v>277</v>
      </c>
      <c r="E327" s="21">
        <v>1</v>
      </c>
      <c r="F327" s="21">
        <v>3208.44</v>
      </c>
      <c r="G327" s="26">
        <f>ROUND(E327*F327,2)</f>
        <v>3208.44</v>
      </c>
      <c r="H327" s="21">
        <v>1</v>
      </c>
      <c r="I327" s="27"/>
      <c r="J327" s="26">
        <f>ROUND(H327*I327,2)</f>
        <v>0</v>
      </c>
    </row>
    <row r="328" spans="1:10" ht="337.5" x14ac:dyDescent="0.25">
      <c r="A328" s="23"/>
      <c r="B328" s="23"/>
      <c r="C328" s="23"/>
      <c r="D328" s="25" t="s">
        <v>276</v>
      </c>
      <c r="E328" s="23"/>
      <c r="F328" s="23"/>
      <c r="G328" s="23"/>
      <c r="H328" s="23"/>
      <c r="I328" s="23"/>
      <c r="J328" s="23"/>
    </row>
    <row r="329" spans="1:10" ht="22.5" x14ac:dyDescent="0.25">
      <c r="A329" s="29" t="s">
        <v>275</v>
      </c>
      <c r="B329" s="28" t="s">
        <v>16</v>
      </c>
      <c r="C329" s="28" t="s">
        <v>30</v>
      </c>
      <c r="D329" s="25" t="s">
        <v>274</v>
      </c>
      <c r="E329" s="21">
        <v>1</v>
      </c>
      <c r="F329" s="21">
        <v>27.38</v>
      </c>
      <c r="G329" s="26">
        <f>ROUND(E329*F329,2)</f>
        <v>27.38</v>
      </c>
      <c r="H329" s="21">
        <v>1</v>
      </c>
      <c r="I329" s="27"/>
      <c r="J329" s="26">
        <f>ROUND(H329*I329,2)</f>
        <v>0</v>
      </c>
    </row>
    <row r="330" spans="1:10" ht="247.5" x14ac:dyDescent="0.25">
      <c r="A330" s="23"/>
      <c r="B330" s="23"/>
      <c r="C330" s="23"/>
      <c r="D330" s="25" t="s">
        <v>273</v>
      </c>
      <c r="E330" s="23"/>
      <c r="F330" s="23"/>
      <c r="G330" s="23"/>
      <c r="H330" s="23"/>
      <c r="I330" s="23"/>
      <c r="J330" s="23"/>
    </row>
    <row r="331" spans="1:10" ht="22.5" x14ac:dyDescent="0.25">
      <c r="A331" s="29" t="s">
        <v>272</v>
      </c>
      <c r="B331" s="28" t="s">
        <v>16</v>
      </c>
      <c r="C331" s="28" t="s">
        <v>30</v>
      </c>
      <c r="D331" s="25" t="s">
        <v>271</v>
      </c>
      <c r="E331" s="21">
        <v>1</v>
      </c>
      <c r="F331" s="21">
        <v>30.66</v>
      </c>
      <c r="G331" s="26">
        <f>ROUND(E331*F331,2)</f>
        <v>30.66</v>
      </c>
      <c r="H331" s="21">
        <v>1</v>
      </c>
      <c r="I331" s="27"/>
      <c r="J331" s="26">
        <f>ROUND(H331*I331,2)</f>
        <v>0</v>
      </c>
    </row>
    <row r="332" spans="1:10" ht="247.5" x14ac:dyDescent="0.25">
      <c r="A332" s="23"/>
      <c r="B332" s="23"/>
      <c r="C332" s="23"/>
      <c r="D332" s="25" t="s">
        <v>270</v>
      </c>
      <c r="E332" s="23"/>
      <c r="F332" s="23"/>
      <c r="G332" s="23"/>
      <c r="H332" s="23"/>
      <c r="I332" s="23"/>
      <c r="J332" s="23"/>
    </row>
    <row r="333" spans="1:10" ht="22.5" x14ac:dyDescent="0.25">
      <c r="A333" s="29" t="s">
        <v>269</v>
      </c>
      <c r="B333" s="28" t="s">
        <v>16</v>
      </c>
      <c r="C333" s="28" t="s">
        <v>30</v>
      </c>
      <c r="D333" s="25" t="s">
        <v>268</v>
      </c>
      <c r="E333" s="21">
        <v>1</v>
      </c>
      <c r="F333" s="21">
        <v>22.13</v>
      </c>
      <c r="G333" s="26">
        <f>ROUND(E333*F333,2)</f>
        <v>22.13</v>
      </c>
      <c r="H333" s="21">
        <v>1</v>
      </c>
      <c r="I333" s="27"/>
      <c r="J333" s="26">
        <f>ROUND(H333*I333,2)</f>
        <v>0</v>
      </c>
    </row>
    <row r="334" spans="1:10" ht="292.5" x14ac:dyDescent="0.25">
      <c r="A334" s="23"/>
      <c r="B334" s="23"/>
      <c r="C334" s="23"/>
      <c r="D334" s="25" t="s">
        <v>267</v>
      </c>
      <c r="E334" s="23"/>
      <c r="F334" s="23"/>
      <c r="G334" s="23"/>
      <c r="H334" s="23"/>
      <c r="I334" s="23"/>
      <c r="J334" s="23"/>
    </row>
    <row r="335" spans="1:10" ht="22.5" x14ac:dyDescent="0.25">
      <c r="A335" s="29" t="s">
        <v>266</v>
      </c>
      <c r="B335" s="28" t="s">
        <v>16</v>
      </c>
      <c r="C335" s="28" t="s">
        <v>30</v>
      </c>
      <c r="D335" s="25" t="s">
        <v>265</v>
      </c>
      <c r="E335" s="21">
        <v>1</v>
      </c>
      <c r="F335" s="21">
        <v>23.88</v>
      </c>
      <c r="G335" s="26">
        <f>ROUND(E335*F335,2)</f>
        <v>23.88</v>
      </c>
      <c r="H335" s="21">
        <v>1</v>
      </c>
      <c r="I335" s="27"/>
      <c r="J335" s="26">
        <f>ROUND(H335*I335,2)</f>
        <v>0</v>
      </c>
    </row>
    <row r="336" spans="1:10" ht="292.5" x14ac:dyDescent="0.25">
      <c r="A336" s="23"/>
      <c r="B336" s="23"/>
      <c r="C336" s="23"/>
      <c r="D336" s="25" t="s">
        <v>264</v>
      </c>
      <c r="E336" s="23"/>
      <c r="F336" s="23"/>
      <c r="G336" s="23"/>
      <c r="H336" s="23"/>
      <c r="I336" s="23"/>
      <c r="J336" s="23"/>
    </row>
    <row r="337" spans="1:10" ht="22.5" x14ac:dyDescent="0.25">
      <c r="A337" s="29" t="s">
        <v>263</v>
      </c>
      <c r="B337" s="28" t="s">
        <v>16</v>
      </c>
      <c r="C337" s="28" t="s">
        <v>30</v>
      </c>
      <c r="D337" s="25" t="s">
        <v>262</v>
      </c>
      <c r="E337" s="21">
        <v>1</v>
      </c>
      <c r="F337" s="21">
        <v>24.12</v>
      </c>
      <c r="G337" s="26">
        <f>ROUND(E337*F337,2)</f>
        <v>24.12</v>
      </c>
      <c r="H337" s="21">
        <v>1</v>
      </c>
      <c r="I337" s="27"/>
      <c r="J337" s="26">
        <f>ROUND(H337*I337,2)</f>
        <v>0</v>
      </c>
    </row>
    <row r="338" spans="1:10" ht="292.5" x14ac:dyDescent="0.25">
      <c r="A338" s="23"/>
      <c r="B338" s="23"/>
      <c r="C338" s="23"/>
      <c r="D338" s="25" t="s">
        <v>261</v>
      </c>
      <c r="E338" s="23"/>
      <c r="F338" s="23"/>
      <c r="G338" s="23"/>
      <c r="H338" s="23"/>
      <c r="I338" s="23"/>
      <c r="J338" s="23"/>
    </row>
    <row r="339" spans="1:10" ht="22.5" x14ac:dyDescent="0.25">
      <c r="A339" s="29" t="s">
        <v>260</v>
      </c>
      <c r="B339" s="28" t="s">
        <v>16</v>
      </c>
      <c r="C339" s="28" t="s">
        <v>30</v>
      </c>
      <c r="D339" s="25" t="s">
        <v>259</v>
      </c>
      <c r="E339" s="21">
        <v>1</v>
      </c>
      <c r="F339" s="21">
        <v>25.86</v>
      </c>
      <c r="G339" s="26">
        <f>ROUND(E339*F339,2)</f>
        <v>25.86</v>
      </c>
      <c r="H339" s="21">
        <v>1</v>
      </c>
      <c r="I339" s="27"/>
      <c r="J339" s="26">
        <f>ROUND(H339*I339,2)</f>
        <v>0</v>
      </c>
    </row>
    <row r="340" spans="1:10" ht="292.5" x14ac:dyDescent="0.25">
      <c r="A340" s="23"/>
      <c r="B340" s="23"/>
      <c r="C340" s="23"/>
      <c r="D340" s="25" t="s">
        <v>258</v>
      </c>
      <c r="E340" s="23"/>
      <c r="F340" s="23"/>
      <c r="G340" s="23"/>
      <c r="H340" s="23"/>
      <c r="I340" s="23"/>
      <c r="J340" s="23"/>
    </row>
    <row r="341" spans="1:10" ht="22.5" x14ac:dyDescent="0.25">
      <c r="A341" s="29" t="s">
        <v>257</v>
      </c>
      <c r="B341" s="28" t="s">
        <v>16</v>
      </c>
      <c r="C341" s="28" t="s">
        <v>30</v>
      </c>
      <c r="D341" s="25" t="s">
        <v>256</v>
      </c>
      <c r="E341" s="21">
        <v>1</v>
      </c>
      <c r="F341" s="21">
        <v>62.93</v>
      </c>
      <c r="G341" s="26">
        <f>ROUND(E341*F341,2)</f>
        <v>62.93</v>
      </c>
      <c r="H341" s="21">
        <v>1</v>
      </c>
      <c r="I341" s="27"/>
      <c r="J341" s="26">
        <f>ROUND(H341*I341,2)</f>
        <v>0</v>
      </c>
    </row>
    <row r="342" spans="1:10" ht="315" x14ac:dyDescent="0.25">
      <c r="A342" s="23"/>
      <c r="B342" s="23"/>
      <c r="C342" s="23"/>
      <c r="D342" s="25" t="s">
        <v>255</v>
      </c>
      <c r="E342" s="23"/>
      <c r="F342" s="23"/>
      <c r="G342" s="23"/>
      <c r="H342" s="23"/>
      <c r="I342" s="23"/>
      <c r="J342" s="23"/>
    </row>
    <row r="343" spans="1:10" ht="22.5" x14ac:dyDescent="0.25">
      <c r="A343" s="29" t="s">
        <v>254</v>
      </c>
      <c r="B343" s="28" t="s">
        <v>16</v>
      </c>
      <c r="C343" s="28" t="s">
        <v>30</v>
      </c>
      <c r="D343" s="25" t="s">
        <v>253</v>
      </c>
      <c r="E343" s="21">
        <v>1</v>
      </c>
      <c r="F343" s="21">
        <v>77.69</v>
      </c>
      <c r="G343" s="26">
        <f>ROUND(E343*F343,2)</f>
        <v>77.69</v>
      </c>
      <c r="H343" s="21">
        <v>1</v>
      </c>
      <c r="I343" s="27"/>
      <c r="J343" s="26">
        <f>ROUND(H343*I343,2)</f>
        <v>0</v>
      </c>
    </row>
    <row r="344" spans="1:10" ht="315" x14ac:dyDescent="0.25">
      <c r="A344" s="23"/>
      <c r="B344" s="23"/>
      <c r="C344" s="23"/>
      <c r="D344" s="25" t="s">
        <v>252</v>
      </c>
      <c r="E344" s="23"/>
      <c r="F344" s="23"/>
      <c r="G344" s="23"/>
      <c r="H344" s="23"/>
      <c r="I344" s="23"/>
      <c r="J344" s="23"/>
    </row>
    <row r="345" spans="1:10" ht="22.5" x14ac:dyDescent="0.25">
      <c r="A345" s="29" t="s">
        <v>251</v>
      </c>
      <c r="B345" s="28" t="s">
        <v>16</v>
      </c>
      <c r="C345" s="28" t="s">
        <v>30</v>
      </c>
      <c r="D345" s="25" t="s">
        <v>250</v>
      </c>
      <c r="E345" s="21">
        <v>1</v>
      </c>
      <c r="F345" s="21">
        <v>15.74</v>
      </c>
      <c r="G345" s="26">
        <f>ROUND(E345*F345,2)</f>
        <v>15.74</v>
      </c>
      <c r="H345" s="21">
        <v>1</v>
      </c>
      <c r="I345" s="27"/>
      <c r="J345" s="26">
        <f>ROUND(H345*I345,2)</f>
        <v>0</v>
      </c>
    </row>
    <row r="346" spans="1:10" ht="292.5" x14ac:dyDescent="0.25">
      <c r="A346" s="23"/>
      <c r="B346" s="23"/>
      <c r="C346" s="23"/>
      <c r="D346" s="25" t="s">
        <v>249</v>
      </c>
      <c r="E346" s="23"/>
      <c r="F346" s="23"/>
      <c r="G346" s="23"/>
      <c r="H346" s="23"/>
      <c r="I346" s="23"/>
      <c r="J346" s="23"/>
    </row>
    <row r="347" spans="1:10" ht="22.5" x14ac:dyDescent="0.25">
      <c r="A347" s="29" t="s">
        <v>248</v>
      </c>
      <c r="B347" s="28" t="s">
        <v>16</v>
      </c>
      <c r="C347" s="28" t="s">
        <v>30</v>
      </c>
      <c r="D347" s="25" t="s">
        <v>247</v>
      </c>
      <c r="E347" s="21">
        <v>1</v>
      </c>
      <c r="F347" s="21">
        <v>19.34</v>
      </c>
      <c r="G347" s="26">
        <f>ROUND(E347*F347,2)</f>
        <v>19.34</v>
      </c>
      <c r="H347" s="21">
        <v>1</v>
      </c>
      <c r="I347" s="27"/>
      <c r="J347" s="26">
        <f>ROUND(H347*I347,2)</f>
        <v>0</v>
      </c>
    </row>
    <row r="348" spans="1:10" ht="292.5" x14ac:dyDescent="0.25">
      <c r="A348" s="23"/>
      <c r="B348" s="23"/>
      <c r="C348" s="23"/>
      <c r="D348" s="25" t="s">
        <v>246</v>
      </c>
      <c r="E348" s="23"/>
      <c r="F348" s="23"/>
      <c r="G348" s="23"/>
      <c r="H348" s="23"/>
      <c r="I348" s="23"/>
      <c r="J348" s="23"/>
    </row>
    <row r="349" spans="1:10" x14ac:dyDescent="0.25">
      <c r="A349" s="23"/>
      <c r="B349" s="23"/>
      <c r="C349" s="23"/>
      <c r="D349" s="22" t="s">
        <v>245</v>
      </c>
      <c r="E349" s="21">
        <v>1</v>
      </c>
      <c r="F349" s="20">
        <f>G315+G317+G319+G321+G323+G325+G327+G329+G331+G333+G335+G337+G339+G341+G343+G345+G347</f>
        <v>15392.19</v>
      </c>
      <c r="G349" s="20">
        <f>ROUND(E349*F349,2)</f>
        <v>15392.19</v>
      </c>
      <c r="H349" s="21">
        <v>1</v>
      </c>
      <c r="I349" s="27"/>
      <c r="J349" s="20">
        <f>ROUND(H349*I349,2)</f>
        <v>0</v>
      </c>
    </row>
    <row r="350" spans="1:10" ht="0.95" customHeight="1" x14ac:dyDescent="0.25">
      <c r="A350" s="18"/>
      <c r="B350" s="18"/>
      <c r="C350" s="18"/>
      <c r="D350" s="19"/>
      <c r="E350" s="18"/>
      <c r="F350" s="18"/>
      <c r="G350" s="18"/>
      <c r="H350" s="18"/>
      <c r="I350" s="18"/>
      <c r="J350" s="18"/>
    </row>
    <row r="351" spans="1:10" x14ac:dyDescent="0.25">
      <c r="A351" s="32" t="s">
        <v>244</v>
      </c>
      <c r="B351" s="32" t="s">
        <v>228</v>
      </c>
      <c r="C351" s="32" t="s">
        <v>227</v>
      </c>
      <c r="D351" s="31" t="s">
        <v>243</v>
      </c>
      <c r="E351" s="30">
        <f t="shared" ref="E351:J351" si="5">E360</f>
        <v>1</v>
      </c>
      <c r="F351" s="30">
        <f t="shared" si="5"/>
        <v>83.139999999999986</v>
      </c>
      <c r="G351" s="30">
        <f t="shared" si="5"/>
        <v>83.14</v>
      </c>
      <c r="H351" s="30">
        <f t="shared" si="5"/>
        <v>1</v>
      </c>
      <c r="I351" s="30">
        <f t="shared" si="5"/>
        <v>0</v>
      </c>
      <c r="J351" s="30">
        <f t="shared" si="5"/>
        <v>0</v>
      </c>
    </row>
    <row r="352" spans="1:10" ht="22.5" x14ac:dyDescent="0.25">
      <c r="A352" s="29" t="s">
        <v>242</v>
      </c>
      <c r="B352" s="28" t="s">
        <v>16</v>
      </c>
      <c r="C352" s="28" t="s">
        <v>23</v>
      </c>
      <c r="D352" s="25" t="s">
        <v>241</v>
      </c>
      <c r="E352" s="21">
        <v>1</v>
      </c>
      <c r="F352" s="21">
        <v>3.34</v>
      </c>
      <c r="G352" s="26">
        <f>ROUND(E352*F352,2)</f>
        <v>3.34</v>
      </c>
      <c r="H352" s="21">
        <v>1</v>
      </c>
      <c r="I352" s="27">
        <v>0</v>
      </c>
      <c r="J352" s="26">
        <f>ROUND(H352*I352,2)</f>
        <v>0</v>
      </c>
    </row>
    <row r="353" spans="1:10" ht="191.25" x14ac:dyDescent="0.25">
      <c r="A353" s="23"/>
      <c r="B353" s="23"/>
      <c r="C353" s="23"/>
      <c r="D353" s="25" t="s">
        <v>240</v>
      </c>
      <c r="E353" s="23"/>
      <c r="F353" s="23"/>
      <c r="G353" s="23"/>
      <c r="H353" s="23"/>
      <c r="I353" s="23"/>
      <c r="J353" s="23"/>
    </row>
    <row r="354" spans="1:10" ht="22.5" x14ac:dyDescent="0.25">
      <c r="A354" s="29" t="s">
        <v>239</v>
      </c>
      <c r="B354" s="28" t="s">
        <v>16</v>
      </c>
      <c r="C354" s="28" t="s">
        <v>23</v>
      </c>
      <c r="D354" s="25" t="s">
        <v>238</v>
      </c>
      <c r="E354" s="21">
        <v>1</v>
      </c>
      <c r="F354" s="21">
        <v>4.18</v>
      </c>
      <c r="G354" s="26">
        <f>ROUND(E354*F354,2)</f>
        <v>4.18</v>
      </c>
      <c r="H354" s="21">
        <v>1</v>
      </c>
      <c r="I354" s="27"/>
      <c r="J354" s="26">
        <f>ROUND(H354*I354,2)</f>
        <v>0</v>
      </c>
    </row>
    <row r="355" spans="1:10" ht="191.25" x14ac:dyDescent="0.25">
      <c r="A355" s="23"/>
      <c r="B355" s="23"/>
      <c r="C355" s="23"/>
      <c r="D355" s="25" t="s">
        <v>237</v>
      </c>
      <c r="E355" s="23"/>
      <c r="F355" s="23"/>
      <c r="G355" s="23"/>
      <c r="H355" s="23"/>
      <c r="I355" s="23"/>
      <c r="J355" s="23"/>
    </row>
    <row r="356" spans="1:10" ht="22.5" x14ac:dyDescent="0.25">
      <c r="A356" s="29" t="s">
        <v>236</v>
      </c>
      <c r="B356" s="28" t="s">
        <v>16</v>
      </c>
      <c r="C356" s="28" t="s">
        <v>23</v>
      </c>
      <c r="D356" s="25" t="s">
        <v>235</v>
      </c>
      <c r="E356" s="21">
        <v>1</v>
      </c>
      <c r="F356" s="21">
        <v>36.44</v>
      </c>
      <c r="G356" s="26">
        <f>ROUND(E356*F356,2)</f>
        <v>36.44</v>
      </c>
      <c r="H356" s="21">
        <v>1</v>
      </c>
      <c r="I356" s="27"/>
      <c r="J356" s="26">
        <f>ROUND(H356*I356,2)</f>
        <v>0</v>
      </c>
    </row>
    <row r="357" spans="1:10" ht="191.25" x14ac:dyDescent="0.25">
      <c r="A357" s="23"/>
      <c r="B357" s="23"/>
      <c r="C357" s="23"/>
      <c r="D357" s="25" t="s">
        <v>234</v>
      </c>
      <c r="E357" s="23"/>
      <c r="F357" s="23"/>
      <c r="G357" s="23"/>
      <c r="H357" s="23"/>
      <c r="I357" s="23"/>
      <c r="J357" s="23"/>
    </row>
    <row r="358" spans="1:10" ht="22.5" x14ac:dyDescent="0.25">
      <c r="A358" s="29" t="s">
        <v>233</v>
      </c>
      <c r="B358" s="28" t="s">
        <v>16</v>
      </c>
      <c r="C358" s="28" t="s">
        <v>23</v>
      </c>
      <c r="D358" s="25" t="s">
        <v>232</v>
      </c>
      <c r="E358" s="21">
        <v>1</v>
      </c>
      <c r="F358" s="21">
        <v>39.18</v>
      </c>
      <c r="G358" s="26">
        <f>ROUND(E358*F358,2)</f>
        <v>39.18</v>
      </c>
      <c r="H358" s="21">
        <v>1</v>
      </c>
      <c r="I358" s="27"/>
      <c r="J358" s="26">
        <f>ROUND(H358*I358,2)</f>
        <v>0</v>
      </c>
    </row>
    <row r="359" spans="1:10" ht="191.25" x14ac:dyDescent="0.25">
      <c r="A359" s="23"/>
      <c r="B359" s="23"/>
      <c r="C359" s="23"/>
      <c r="D359" s="25" t="s">
        <v>231</v>
      </c>
      <c r="E359" s="23"/>
      <c r="F359" s="23"/>
      <c r="G359" s="23"/>
      <c r="H359" s="23"/>
      <c r="I359" s="23"/>
      <c r="J359" s="23"/>
    </row>
    <row r="360" spans="1:10" x14ac:dyDescent="0.25">
      <c r="A360" s="23"/>
      <c r="B360" s="23"/>
      <c r="C360" s="23"/>
      <c r="D360" s="22" t="s">
        <v>230</v>
      </c>
      <c r="E360" s="21">
        <v>1</v>
      </c>
      <c r="F360" s="20">
        <f>G352+G354+G356+G358</f>
        <v>83.139999999999986</v>
      </c>
      <c r="G360" s="20">
        <f>ROUND(E360*F360,2)</f>
        <v>83.14</v>
      </c>
      <c r="H360" s="21">
        <v>1</v>
      </c>
      <c r="I360" s="20">
        <f>J352+J354+J356+J358</f>
        <v>0</v>
      </c>
      <c r="J360" s="20">
        <f>ROUND(H360*I360,2)</f>
        <v>0</v>
      </c>
    </row>
    <row r="361" spans="1:10" ht="0.95" customHeight="1" x14ac:dyDescent="0.25">
      <c r="A361" s="18"/>
      <c r="B361" s="18"/>
      <c r="C361" s="18"/>
      <c r="D361" s="19"/>
      <c r="E361" s="18"/>
      <c r="F361" s="18"/>
      <c r="G361" s="18"/>
      <c r="H361" s="18"/>
      <c r="I361" s="18"/>
      <c r="J361" s="18"/>
    </row>
    <row r="362" spans="1:10" x14ac:dyDescent="0.25">
      <c r="A362" s="32" t="s">
        <v>229</v>
      </c>
      <c r="B362" s="32" t="s">
        <v>228</v>
      </c>
      <c r="C362" s="32" t="s">
        <v>227</v>
      </c>
      <c r="D362" s="31" t="s">
        <v>226</v>
      </c>
      <c r="E362" s="30">
        <f t="shared" ref="E362:J362" si="6">E503</f>
        <v>1</v>
      </c>
      <c r="F362" s="30">
        <f t="shared" si="6"/>
        <v>6139.62</v>
      </c>
      <c r="G362" s="30">
        <f t="shared" si="6"/>
        <v>6139.62</v>
      </c>
      <c r="H362" s="30">
        <f t="shared" si="6"/>
        <v>1</v>
      </c>
      <c r="I362" s="30">
        <f t="shared" si="6"/>
        <v>0</v>
      </c>
      <c r="J362" s="30">
        <f t="shared" si="6"/>
        <v>0</v>
      </c>
    </row>
    <row r="363" spans="1:10" ht="22.5" x14ac:dyDescent="0.25">
      <c r="A363" s="29" t="s">
        <v>225</v>
      </c>
      <c r="B363" s="28" t="s">
        <v>16</v>
      </c>
      <c r="C363" s="28" t="s">
        <v>15</v>
      </c>
      <c r="D363" s="25" t="s">
        <v>224</v>
      </c>
      <c r="E363" s="21">
        <v>1</v>
      </c>
      <c r="F363" s="21">
        <v>76.489999999999995</v>
      </c>
      <c r="G363" s="26">
        <f>ROUND(E363*F363,2)</f>
        <v>76.489999999999995</v>
      </c>
      <c r="H363" s="21">
        <v>1</v>
      </c>
      <c r="I363" s="27"/>
      <c r="J363" s="26">
        <f>ROUND(H363*I363,2)</f>
        <v>0</v>
      </c>
    </row>
    <row r="364" spans="1:10" ht="292.5" x14ac:dyDescent="0.25">
      <c r="A364" s="23"/>
      <c r="B364" s="23"/>
      <c r="C364" s="23"/>
      <c r="D364" s="25" t="s">
        <v>223</v>
      </c>
      <c r="E364" s="23"/>
      <c r="F364" s="23"/>
      <c r="G364" s="23"/>
      <c r="H364" s="23"/>
      <c r="I364" s="23"/>
      <c r="J364" s="23"/>
    </row>
    <row r="365" spans="1:10" ht="22.5" x14ac:dyDescent="0.25">
      <c r="A365" s="29" t="s">
        <v>222</v>
      </c>
      <c r="B365" s="28" t="s">
        <v>16</v>
      </c>
      <c r="C365" s="28" t="s">
        <v>15</v>
      </c>
      <c r="D365" s="25" t="s">
        <v>221</v>
      </c>
      <c r="E365" s="21">
        <v>1</v>
      </c>
      <c r="F365" s="21">
        <v>95.61</v>
      </c>
      <c r="G365" s="26">
        <f>ROUND(E365*F365,2)</f>
        <v>95.61</v>
      </c>
      <c r="H365" s="21">
        <v>1</v>
      </c>
      <c r="I365" s="27"/>
      <c r="J365" s="26">
        <f>ROUND(H365*I365,2)</f>
        <v>0</v>
      </c>
    </row>
    <row r="366" spans="1:10" ht="292.5" x14ac:dyDescent="0.25">
      <c r="A366" s="23"/>
      <c r="B366" s="23"/>
      <c r="C366" s="23"/>
      <c r="D366" s="25" t="s">
        <v>220</v>
      </c>
      <c r="E366" s="23"/>
      <c r="F366" s="23"/>
      <c r="G366" s="23"/>
      <c r="H366" s="23"/>
      <c r="I366" s="23"/>
      <c r="J366" s="23"/>
    </row>
    <row r="367" spans="1:10" ht="22.5" x14ac:dyDescent="0.25">
      <c r="A367" s="29" t="s">
        <v>219</v>
      </c>
      <c r="B367" s="28" t="s">
        <v>16</v>
      </c>
      <c r="C367" s="28" t="s">
        <v>15</v>
      </c>
      <c r="D367" s="25" t="s">
        <v>218</v>
      </c>
      <c r="E367" s="21">
        <v>1</v>
      </c>
      <c r="F367" s="21">
        <v>76.489999999999995</v>
      </c>
      <c r="G367" s="26">
        <f>ROUND(E367*F367,2)</f>
        <v>76.489999999999995</v>
      </c>
      <c r="H367" s="21">
        <v>1</v>
      </c>
      <c r="I367" s="27"/>
      <c r="J367" s="26">
        <f>ROUND(H367*I367,2)</f>
        <v>0</v>
      </c>
    </row>
    <row r="368" spans="1:10" ht="292.5" x14ac:dyDescent="0.25">
      <c r="A368" s="23"/>
      <c r="B368" s="23"/>
      <c r="C368" s="23"/>
      <c r="D368" s="25" t="s">
        <v>217</v>
      </c>
      <c r="E368" s="23"/>
      <c r="F368" s="23"/>
      <c r="G368" s="23"/>
      <c r="H368" s="23"/>
      <c r="I368" s="23"/>
      <c r="J368" s="23"/>
    </row>
    <row r="369" spans="1:10" ht="22.5" x14ac:dyDescent="0.25">
      <c r="A369" s="29" t="s">
        <v>216</v>
      </c>
      <c r="B369" s="28" t="s">
        <v>16</v>
      </c>
      <c r="C369" s="28" t="s">
        <v>15</v>
      </c>
      <c r="D369" s="25" t="s">
        <v>215</v>
      </c>
      <c r="E369" s="21">
        <v>1</v>
      </c>
      <c r="F369" s="21">
        <v>95.61</v>
      </c>
      <c r="G369" s="26">
        <f>ROUND(E369*F369,2)</f>
        <v>95.61</v>
      </c>
      <c r="H369" s="21">
        <v>1</v>
      </c>
      <c r="I369" s="27"/>
      <c r="J369" s="26">
        <f>ROUND(H369*I369,2)</f>
        <v>0</v>
      </c>
    </row>
    <row r="370" spans="1:10" ht="292.5" x14ac:dyDescent="0.25">
      <c r="A370" s="23"/>
      <c r="B370" s="23"/>
      <c r="C370" s="23"/>
      <c r="D370" s="25" t="s">
        <v>214</v>
      </c>
      <c r="E370" s="23"/>
      <c r="F370" s="23"/>
      <c r="G370" s="23"/>
      <c r="H370" s="23"/>
      <c r="I370" s="23"/>
      <c r="J370" s="23"/>
    </row>
    <row r="371" spans="1:10" x14ac:dyDescent="0.25">
      <c r="A371" s="29" t="s">
        <v>213</v>
      </c>
      <c r="B371" s="28" t="s">
        <v>16</v>
      </c>
      <c r="C371" s="28" t="s">
        <v>15</v>
      </c>
      <c r="D371" s="25" t="s">
        <v>212</v>
      </c>
      <c r="E371" s="21">
        <v>1</v>
      </c>
      <c r="F371" s="21">
        <v>76.489999999999995</v>
      </c>
      <c r="G371" s="26">
        <f>ROUND(E371*F371,2)</f>
        <v>76.489999999999995</v>
      </c>
      <c r="H371" s="21">
        <v>1</v>
      </c>
      <c r="I371" s="27"/>
      <c r="J371" s="26">
        <f>ROUND(H371*I371,2)</f>
        <v>0</v>
      </c>
    </row>
    <row r="372" spans="1:10" ht="315" x14ac:dyDescent="0.25">
      <c r="A372" s="23"/>
      <c r="B372" s="23"/>
      <c r="C372" s="23"/>
      <c r="D372" s="25" t="s">
        <v>211</v>
      </c>
      <c r="E372" s="23"/>
      <c r="F372" s="23"/>
      <c r="G372" s="23"/>
      <c r="H372" s="23"/>
      <c r="I372" s="23"/>
      <c r="J372" s="23"/>
    </row>
    <row r="373" spans="1:10" x14ac:dyDescent="0.25">
      <c r="A373" s="29" t="s">
        <v>210</v>
      </c>
      <c r="B373" s="28" t="s">
        <v>16</v>
      </c>
      <c r="C373" s="28" t="s">
        <v>15</v>
      </c>
      <c r="D373" s="25" t="s">
        <v>209</v>
      </c>
      <c r="E373" s="21">
        <v>1</v>
      </c>
      <c r="F373" s="21">
        <v>95.61</v>
      </c>
      <c r="G373" s="26">
        <f>ROUND(E373*F373,2)</f>
        <v>95.61</v>
      </c>
      <c r="H373" s="21">
        <v>1</v>
      </c>
      <c r="I373" s="27"/>
      <c r="J373" s="26">
        <f>ROUND(H373*I373,2)</f>
        <v>0</v>
      </c>
    </row>
    <row r="374" spans="1:10" ht="315" x14ac:dyDescent="0.25">
      <c r="A374" s="23"/>
      <c r="B374" s="23"/>
      <c r="C374" s="23"/>
      <c r="D374" s="25" t="s">
        <v>208</v>
      </c>
      <c r="E374" s="23"/>
      <c r="F374" s="23"/>
      <c r="G374" s="23"/>
      <c r="H374" s="23"/>
      <c r="I374" s="23"/>
      <c r="J374" s="23"/>
    </row>
    <row r="375" spans="1:10" ht="22.5" x14ac:dyDescent="0.25">
      <c r="A375" s="29" t="s">
        <v>207</v>
      </c>
      <c r="B375" s="28" t="s">
        <v>16</v>
      </c>
      <c r="C375" s="28" t="s">
        <v>15</v>
      </c>
      <c r="D375" s="25" t="s">
        <v>206</v>
      </c>
      <c r="E375" s="21">
        <v>1</v>
      </c>
      <c r="F375" s="21">
        <v>76.489999999999995</v>
      </c>
      <c r="G375" s="26">
        <f>ROUND(E375*F375,2)</f>
        <v>76.489999999999995</v>
      </c>
      <c r="H375" s="21">
        <v>1</v>
      </c>
      <c r="I375" s="27"/>
      <c r="J375" s="26">
        <f>ROUND(H375*I375,2)</f>
        <v>0</v>
      </c>
    </row>
    <row r="376" spans="1:10" ht="202.5" x14ac:dyDescent="0.25">
      <c r="A376" s="23"/>
      <c r="B376" s="23"/>
      <c r="C376" s="23"/>
      <c r="D376" s="25" t="s">
        <v>205</v>
      </c>
      <c r="E376" s="23"/>
      <c r="F376" s="23"/>
      <c r="G376" s="23"/>
      <c r="H376" s="23"/>
      <c r="I376" s="23"/>
      <c r="J376" s="23"/>
    </row>
    <row r="377" spans="1:10" ht="22.5" x14ac:dyDescent="0.25">
      <c r="A377" s="29" t="s">
        <v>204</v>
      </c>
      <c r="B377" s="28" t="s">
        <v>16</v>
      </c>
      <c r="C377" s="28" t="s">
        <v>15</v>
      </c>
      <c r="D377" s="25" t="s">
        <v>203</v>
      </c>
      <c r="E377" s="21">
        <v>1</v>
      </c>
      <c r="F377" s="21">
        <v>95.61</v>
      </c>
      <c r="G377" s="26">
        <f>ROUND(E377*F377,2)</f>
        <v>95.61</v>
      </c>
      <c r="H377" s="21">
        <v>1</v>
      </c>
      <c r="I377" s="27"/>
      <c r="J377" s="26">
        <f>ROUND(H377*I377,2)</f>
        <v>0</v>
      </c>
    </row>
    <row r="378" spans="1:10" ht="202.5" x14ac:dyDescent="0.25">
      <c r="A378" s="23"/>
      <c r="B378" s="23"/>
      <c r="C378" s="23"/>
      <c r="D378" s="25" t="s">
        <v>202</v>
      </c>
      <c r="E378" s="23"/>
      <c r="F378" s="23"/>
      <c r="G378" s="23"/>
      <c r="H378" s="23"/>
      <c r="I378" s="23"/>
      <c r="J378" s="23"/>
    </row>
    <row r="379" spans="1:10" ht="22.5" x14ac:dyDescent="0.25">
      <c r="A379" s="29" t="s">
        <v>201</v>
      </c>
      <c r="B379" s="28" t="s">
        <v>16</v>
      </c>
      <c r="C379" s="28" t="s">
        <v>15</v>
      </c>
      <c r="D379" s="25" t="s">
        <v>200</v>
      </c>
      <c r="E379" s="21">
        <v>1</v>
      </c>
      <c r="F379" s="21">
        <v>76.489999999999995</v>
      </c>
      <c r="G379" s="26">
        <f>ROUND(E379*F379,2)</f>
        <v>76.489999999999995</v>
      </c>
      <c r="H379" s="21">
        <v>1</v>
      </c>
      <c r="I379" s="27"/>
      <c r="J379" s="26">
        <f>ROUND(H379*I379,2)</f>
        <v>0</v>
      </c>
    </row>
    <row r="380" spans="1:10" ht="315" x14ac:dyDescent="0.25">
      <c r="A380" s="23"/>
      <c r="B380" s="23"/>
      <c r="C380" s="23"/>
      <c r="D380" s="25" t="s">
        <v>197</v>
      </c>
      <c r="E380" s="23"/>
      <c r="F380" s="23"/>
      <c r="G380" s="23"/>
      <c r="H380" s="23"/>
      <c r="I380" s="23"/>
      <c r="J380" s="23"/>
    </row>
    <row r="381" spans="1:10" ht="22.5" x14ac:dyDescent="0.25">
      <c r="A381" s="29" t="s">
        <v>199</v>
      </c>
      <c r="B381" s="28" t="s">
        <v>16</v>
      </c>
      <c r="C381" s="28" t="s">
        <v>15</v>
      </c>
      <c r="D381" s="25" t="s">
        <v>198</v>
      </c>
      <c r="E381" s="21">
        <v>1</v>
      </c>
      <c r="F381" s="21">
        <v>95.61</v>
      </c>
      <c r="G381" s="26">
        <f>ROUND(E381*F381,2)</f>
        <v>95.61</v>
      </c>
      <c r="H381" s="21">
        <v>1</v>
      </c>
      <c r="I381" s="27"/>
      <c r="J381" s="26">
        <f>ROUND(H381*I381,2)</f>
        <v>0</v>
      </c>
    </row>
    <row r="382" spans="1:10" ht="315" x14ac:dyDescent="0.25">
      <c r="A382" s="23"/>
      <c r="B382" s="23"/>
      <c r="C382" s="23"/>
      <c r="D382" s="25" t="s">
        <v>197</v>
      </c>
      <c r="E382" s="23"/>
      <c r="F382" s="23"/>
      <c r="G382" s="23"/>
      <c r="H382" s="23"/>
      <c r="I382" s="23"/>
      <c r="J382" s="23"/>
    </row>
    <row r="383" spans="1:10" ht="22.5" x14ac:dyDescent="0.25">
      <c r="A383" s="29" t="s">
        <v>196</v>
      </c>
      <c r="B383" s="28" t="s">
        <v>16</v>
      </c>
      <c r="C383" s="28" t="s">
        <v>15</v>
      </c>
      <c r="D383" s="25" t="s">
        <v>195</v>
      </c>
      <c r="E383" s="21">
        <v>1</v>
      </c>
      <c r="F383" s="21">
        <v>76.489999999999995</v>
      </c>
      <c r="G383" s="26">
        <f>ROUND(E383*F383,2)</f>
        <v>76.489999999999995</v>
      </c>
      <c r="H383" s="21">
        <v>1</v>
      </c>
      <c r="I383" s="27"/>
      <c r="J383" s="26">
        <f>ROUND(H383*I383,2)</f>
        <v>0</v>
      </c>
    </row>
    <row r="384" spans="1:10" ht="315" x14ac:dyDescent="0.25">
      <c r="A384" s="23"/>
      <c r="B384" s="23"/>
      <c r="C384" s="23"/>
      <c r="D384" s="25" t="s">
        <v>194</v>
      </c>
      <c r="E384" s="23"/>
      <c r="F384" s="23"/>
      <c r="G384" s="23"/>
      <c r="H384" s="23"/>
      <c r="I384" s="23"/>
      <c r="J384" s="23"/>
    </row>
    <row r="385" spans="1:10" ht="22.5" x14ac:dyDescent="0.25">
      <c r="A385" s="29" t="s">
        <v>193</v>
      </c>
      <c r="B385" s="28" t="s">
        <v>16</v>
      </c>
      <c r="C385" s="28" t="s">
        <v>15</v>
      </c>
      <c r="D385" s="25" t="s">
        <v>192</v>
      </c>
      <c r="E385" s="21">
        <v>1</v>
      </c>
      <c r="F385" s="21">
        <v>95.61</v>
      </c>
      <c r="G385" s="26">
        <f>ROUND(E385*F385,2)</f>
        <v>95.61</v>
      </c>
      <c r="H385" s="21">
        <v>1</v>
      </c>
      <c r="I385" s="27"/>
      <c r="J385" s="26">
        <f>ROUND(H385*I385,2)</f>
        <v>0</v>
      </c>
    </row>
    <row r="386" spans="1:10" ht="315" x14ac:dyDescent="0.25">
      <c r="A386" s="23"/>
      <c r="B386" s="23"/>
      <c r="C386" s="23"/>
      <c r="D386" s="25" t="s">
        <v>191</v>
      </c>
      <c r="E386" s="23"/>
      <c r="F386" s="23"/>
      <c r="G386" s="23"/>
      <c r="H386" s="23"/>
      <c r="I386" s="23"/>
      <c r="J386" s="23"/>
    </row>
    <row r="387" spans="1:10" ht="22.5" x14ac:dyDescent="0.25">
      <c r="A387" s="29" t="s">
        <v>190</v>
      </c>
      <c r="B387" s="28" t="s">
        <v>16</v>
      </c>
      <c r="C387" s="28" t="s">
        <v>15</v>
      </c>
      <c r="D387" s="25" t="s">
        <v>189</v>
      </c>
      <c r="E387" s="21">
        <v>1</v>
      </c>
      <c r="F387" s="21">
        <v>76.489999999999995</v>
      </c>
      <c r="G387" s="26">
        <f>ROUND(E387*F387,2)</f>
        <v>76.489999999999995</v>
      </c>
      <c r="H387" s="21">
        <v>1</v>
      </c>
      <c r="I387" s="27"/>
      <c r="J387" s="26">
        <f>ROUND(H387*I387,2)</f>
        <v>0</v>
      </c>
    </row>
    <row r="388" spans="1:10" ht="225" x14ac:dyDescent="0.25">
      <c r="A388" s="23"/>
      <c r="B388" s="23"/>
      <c r="C388" s="23"/>
      <c r="D388" s="25" t="s">
        <v>188</v>
      </c>
      <c r="E388" s="23"/>
      <c r="F388" s="23"/>
      <c r="G388" s="23"/>
      <c r="H388" s="23"/>
      <c r="I388" s="23"/>
      <c r="J388" s="23"/>
    </row>
    <row r="389" spans="1:10" ht="22.5" x14ac:dyDescent="0.25">
      <c r="A389" s="29" t="s">
        <v>187</v>
      </c>
      <c r="B389" s="28" t="s">
        <v>16</v>
      </c>
      <c r="C389" s="28" t="s">
        <v>15</v>
      </c>
      <c r="D389" s="25" t="s">
        <v>186</v>
      </c>
      <c r="E389" s="21">
        <v>1</v>
      </c>
      <c r="F389" s="21">
        <v>95.61</v>
      </c>
      <c r="G389" s="26">
        <f>ROUND(E389*F389,2)</f>
        <v>95.61</v>
      </c>
      <c r="H389" s="21">
        <v>1</v>
      </c>
      <c r="I389" s="27"/>
      <c r="J389" s="26">
        <f>ROUND(H389*I389,2)</f>
        <v>0</v>
      </c>
    </row>
    <row r="390" spans="1:10" ht="225" x14ac:dyDescent="0.25">
      <c r="A390" s="23"/>
      <c r="B390" s="23"/>
      <c r="C390" s="23"/>
      <c r="D390" s="25" t="s">
        <v>185</v>
      </c>
      <c r="E390" s="23"/>
      <c r="F390" s="23"/>
      <c r="G390" s="23"/>
      <c r="H390" s="23"/>
      <c r="I390" s="23"/>
      <c r="J390" s="23"/>
    </row>
    <row r="391" spans="1:10" ht="22.5" x14ac:dyDescent="0.25">
      <c r="A391" s="29" t="s">
        <v>184</v>
      </c>
      <c r="B391" s="28" t="s">
        <v>16</v>
      </c>
      <c r="C391" s="28" t="s">
        <v>15</v>
      </c>
      <c r="D391" s="25" t="s">
        <v>183</v>
      </c>
      <c r="E391" s="21">
        <v>1</v>
      </c>
      <c r="F391" s="21">
        <v>76.489999999999995</v>
      </c>
      <c r="G391" s="26">
        <f>ROUND(E391*F391,2)</f>
        <v>76.489999999999995</v>
      </c>
      <c r="H391" s="21">
        <v>1</v>
      </c>
      <c r="I391" s="27"/>
      <c r="J391" s="26">
        <f>ROUND(H391*I391,2)</f>
        <v>0</v>
      </c>
    </row>
    <row r="392" spans="1:10" ht="247.5" x14ac:dyDescent="0.25">
      <c r="A392" s="23"/>
      <c r="B392" s="23"/>
      <c r="C392" s="23"/>
      <c r="D392" s="25" t="s">
        <v>182</v>
      </c>
      <c r="E392" s="23"/>
      <c r="F392" s="23"/>
      <c r="G392" s="23"/>
      <c r="H392" s="23"/>
      <c r="I392" s="23"/>
      <c r="J392" s="23"/>
    </row>
    <row r="393" spans="1:10" ht="22.5" x14ac:dyDescent="0.25">
      <c r="A393" s="29" t="s">
        <v>181</v>
      </c>
      <c r="B393" s="28" t="s">
        <v>16</v>
      </c>
      <c r="C393" s="28" t="s">
        <v>15</v>
      </c>
      <c r="D393" s="25" t="s">
        <v>180</v>
      </c>
      <c r="E393" s="21">
        <v>1</v>
      </c>
      <c r="F393" s="21">
        <v>95.61</v>
      </c>
      <c r="G393" s="26">
        <f>ROUND(E393*F393,2)</f>
        <v>95.61</v>
      </c>
      <c r="H393" s="21">
        <v>1</v>
      </c>
      <c r="I393" s="27"/>
      <c r="J393" s="26">
        <f>ROUND(H393*I393,2)</f>
        <v>0</v>
      </c>
    </row>
    <row r="394" spans="1:10" ht="247.5" x14ac:dyDescent="0.25">
      <c r="A394" s="23"/>
      <c r="B394" s="23"/>
      <c r="C394" s="23"/>
      <c r="D394" s="25" t="s">
        <v>179</v>
      </c>
      <c r="E394" s="23"/>
      <c r="F394" s="23"/>
      <c r="G394" s="23"/>
      <c r="H394" s="23"/>
      <c r="I394" s="23"/>
      <c r="J394" s="23"/>
    </row>
    <row r="395" spans="1:10" ht="22.5" x14ac:dyDescent="0.25">
      <c r="A395" s="29" t="s">
        <v>178</v>
      </c>
      <c r="B395" s="28" t="s">
        <v>16</v>
      </c>
      <c r="C395" s="28" t="s">
        <v>15</v>
      </c>
      <c r="D395" s="25" t="s">
        <v>177</v>
      </c>
      <c r="E395" s="21">
        <v>1</v>
      </c>
      <c r="F395" s="21">
        <v>95.61</v>
      </c>
      <c r="G395" s="26">
        <f>ROUND(E395*F395,2)</f>
        <v>95.61</v>
      </c>
      <c r="H395" s="21">
        <v>1</v>
      </c>
      <c r="I395" s="27"/>
      <c r="J395" s="26">
        <f>ROUND(H395*I395,2)</f>
        <v>0</v>
      </c>
    </row>
    <row r="396" spans="1:10" ht="236.25" x14ac:dyDescent="0.25">
      <c r="A396" s="23"/>
      <c r="B396" s="23"/>
      <c r="C396" s="23"/>
      <c r="D396" s="25" t="s">
        <v>176</v>
      </c>
      <c r="E396" s="23"/>
      <c r="F396" s="23"/>
      <c r="G396" s="23"/>
      <c r="H396" s="23"/>
      <c r="I396" s="23"/>
      <c r="J396" s="23"/>
    </row>
    <row r="397" spans="1:10" ht="22.5" x14ac:dyDescent="0.25">
      <c r="A397" s="29" t="s">
        <v>175</v>
      </c>
      <c r="B397" s="28" t="s">
        <v>16</v>
      </c>
      <c r="C397" s="28" t="s">
        <v>15</v>
      </c>
      <c r="D397" s="25" t="s">
        <v>174</v>
      </c>
      <c r="E397" s="21">
        <v>1</v>
      </c>
      <c r="F397" s="21">
        <v>76.489999999999995</v>
      </c>
      <c r="G397" s="26">
        <f>ROUND(E397*F397,2)</f>
        <v>76.489999999999995</v>
      </c>
      <c r="H397" s="21">
        <v>1</v>
      </c>
      <c r="I397" s="27"/>
      <c r="J397" s="26">
        <f>ROUND(H397*I397,2)</f>
        <v>0</v>
      </c>
    </row>
    <row r="398" spans="1:10" ht="202.5" x14ac:dyDescent="0.25">
      <c r="A398" s="23"/>
      <c r="B398" s="23"/>
      <c r="C398" s="23"/>
      <c r="D398" s="25" t="s">
        <v>173</v>
      </c>
      <c r="E398" s="23"/>
      <c r="F398" s="23"/>
      <c r="G398" s="23"/>
      <c r="H398" s="23"/>
      <c r="I398" s="23"/>
      <c r="J398" s="23"/>
    </row>
    <row r="399" spans="1:10" ht="22.5" x14ac:dyDescent="0.25">
      <c r="A399" s="29" t="s">
        <v>172</v>
      </c>
      <c r="B399" s="28" t="s">
        <v>16</v>
      </c>
      <c r="C399" s="28" t="s">
        <v>15</v>
      </c>
      <c r="D399" s="25" t="s">
        <v>171</v>
      </c>
      <c r="E399" s="21">
        <v>1</v>
      </c>
      <c r="F399" s="21">
        <v>95.61</v>
      </c>
      <c r="G399" s="26">
        <f>ROUND(E399*F399,2)</f>
        <v>95.61</v>
      </c>
      <c r="H399" s="21">
        <v>1</v>
      </c>
      <c r="I399" s="27"/>
      <c r="J399" s="26">
        <f>ROUND(H399*I399,2)</f>
        <v>0</v>
      </c>
    </row>
    <row r="400" spans="1:10" ht="202.5" x14ac:dyDescent="0.25">
      <c r="A400" s="23"/>
      <c r="B400" s="23"/>
      <c r="C400" s="23"/>
      <c r="D400" s="25" t="s">
        <v>170</v>
      </c>
      <c r="E400" s="23"/>
      <c r="F400" s="23"/>
      <c r="G400" s="23"/>
      <c r="H400" s="23"/>
      <c r="I400" s="23"/>
      <c r="J400" s="23"/>
    </row>
    <row r="401" spans="1:10" ht="22.5" x14ac:dyDescent="0.25">
      <c r="A401" s="29" t="s">
        <v>169</v>
      </c>
      <c r="B401" s="28" t="s">
        <v>16</v>
      </c>
      <c r="C401" s="28" t="s">
        <v>15</v>
      </c>
      <c r="D401" s="25" t="s">
        <v>168</v>
      </c>
      <c r="E401" s="21">
        <v>1</v>
      </c>
      <c r="F401" s="21">
        <v>109.27</v>
      </c>
      <c r="G401" s="26">
        <f>ROUND(E401*F401,2)</f>
        <v>109.27</v>
      </c>
      <c r="H401" s="21">
        <v>1</v>
      </c>
      <c r="I401" s="27"/>
      <c r="J401" s="26">
        <f>ROUND(H401*I401,2)</f>
        <v>0</v>
      </c>
    </row>
    <row r="402" spans="1:10" ht="337.5" x14ac:dyDescent="0.25">
      <c r="A402" s="23"/>
      <c r="B402" s="23"/>
      <c r="C402" s="23"/>
      <c r="D402" s="25" t="s">
        <v>167</v>
      </c>
      <c r="E402" s="23"/>
      <c r="F402" s="23"/>
      <c r="G402" s="23"/>
      <c r="H402" s="23"/>
      <c r="I402" s="23"/>
      <c r="J402" s="23"/>
    </row>
    <row r="403" spans="1:10" ht="22.5" x14ac:dyDescent="0.25">
      <c r="A403" s="29" t="s">
        <v>166</v>
      </c>
      <c r="B403" s="28" t="s">
        <v>16</v>
      </c>
      <c r="C403" s="28" t="s">
        <v>15</v>
      </c>
      <c r="D403" s="25" t="s">
        <v>165</v>
      </c>
      <c r="E403" s="21">
        <v>1</v>
      </c>
      <c r="F403" s="21">
        <v>136.58000000000001</v>
      </c>
      <c r="G403" s="26">
        <f>ROUND(E403*F403,2)</f>
        <v>136.58000000000001</v>
      </c>
      <c r="H403" s="21">
        <v>1</v>
      </c>
      <c r="I403" s="27"/>
      <c r="J403" s="26">
        <f>ROUND(H403*I403,2)</f>
        <v>0</v>
      </c>
    </row>
    <row r="404" spans="1:10" ht="337.5" x14ac:dyDescent="0.25">
      <c r="A404" s="23"/>
      <c r="B404" s="23"/>
      <c r="C404" s="23"/>
      <c r="D404" s="25" t="s">
        <v>164</v>
      </c>
      <c r="E404" s="23"/>
      <c r="F404" s="23"/>
      <c r="G404" s="23"/>
      <c r="H404" s="23"/>
      <c r="I404" s="23"/>
      <c r="J404" s="23"/>
    </row>
    <row r="405" spans="1:10" ht="22.5" x14ac:dyDescent="0.25">
      <c r="A405" s="29" t="s">
        <v>163</v>
      </c>
      <c r="B405" s="28" t="s">
        <v>16</v>
      </c>
      <c r="C405" s="28" t="s">
        <v>15</v>
      </c>
      <c r="D405" s="25" t="s">
        <v>162</v>
      </c>
      <c r="E405" s="21">
        <v>1</v>
      </c>
      <c r="F405" s="21">
        <v>76.489999999999995</v>
      </c>
      <c r="G405" s="26">
        <f>ROUND(E405*F405,2)</f>
        <v>76.489999999999995</v>
      </c>
      <c r="H405" s="21">
        <v>1</v>
      </c>
      <c r="I405" s="27"/>
      <c r="J405" s="26">
        <f>ROUND(H405*I405,2)</f>
        <v>0</v>
      </c>
    </row>
    <row r="406" spans="1:10" ht="236.25" x14ac:dyDescent="0.25">
      <c r="A406" s="23"/>
      <c r="B406" s="23"/>
      <c r="C406" s="23"/>
      <c r="D406" s="25" t="s">
        <v>161</v>
      </c>
      <c r="E406" s="23"/>
      <c r="F406" s="23"/>
      <c r="G406" s="23"/>
      <c r="H406" s="23"/>
      <c r="I406" s="23"/>
      <c r="J406" s="23"/>
    </row>
    <row r="407" spans="1:10" ht="22.5" x14ac:dyDescent="0.25">
      <c r="A407" s="29" t="s">
        <v>160</v>
      </c>
      <c r="B407" s="28" t="s">
        <v>16</v>
      </c>
      <c r="C407" s="28" t="s">
        <v>15</v>
      </c>
      <c r="D407" s="25" t="s">
        <v>159</v>
      </c>
      <c r="E407" s="21">
        <v>1</v>
      </c>
      <c r="F407" s="21">
        <v>95.61</v>
      </c>
      <c r="G407" s="26">
        <f>ROUND(E407*F407,2)</f>
        <v>95.61</v>
      </c>
      <c r="H407" s="21">
        <v>1</v>
      </c>
      <c r="I407" s="27"/>
      <c r="J407" s="26">
        <f>ROUND(H407*I407,2)</f>
        <v>0</v>
      </c>
    </row>
    <row r="408" spans="1:10" ht="236.25" x14ac:dyDescent="0.25">
      <c r="A408" s="23"/>
      <c r="B408" s="23"/>
      <c r="C408" s="23"/>
      <c r="D408" s="25" t="s">
        <v>158</v>
      </c>
      <c r="E408" s="23"/>
      <c r="F408" s="23"/>
      <c r="G408" s="23"/>
      <c r="H408" s="23"/>
      <c r="I408" s="23"/>
      <c r="J408" s="23"/>
    </row>
    <row r="409" spans="1:10" ht="22.5" x14ac:dyDescent="0.25">
      <c r="A409" s="29" t="s">
        <v>157</v>
      </c>
      <c r="B409" s="28" t="s">
        <v>16</v>
      </c>
      <c r="C409" s="28" t="s">
        <v>15</v>
      </c>
      <c r="D409" s="25" t="s">
        <v>156</v>
      </c>
      <c r="E409" s="21">
        <v>1</v>
      </c>
      <c r="F409" s="21">
        <v>76.489999999999995</v>
      </c>
      <c r="G409" s="26">
        <f>ROUND(E409*F409,2)</f>
        <v>76.489999999999995</v>
      </c>
      <c r="H409" s="21">
        <v>1</v>
      </c>
      <c r="I409" s="27"/>
      <c r="J409" s="26">
        <f>ROUND(H409*I409,2)</f>
        <v>0</v>
      </c>
    </row>
    <row r="410" spans="1:10" ht="236.25" x14ac:dyDescent="0.25">
      <c r="A410" s="23"/>
      <c r="B410" s="23"/>
      <c r="C410" s="23"/>
      <c r="D410" s="25" t="s">
        <v>155</v>
      </c>
      <c r="E410" s="23"/>
      <c r="F410" s="23"/>
      <c r="G410" s="23"/>
      <c r="H410" s="23"/>
      <c r="I410" s="23"/>
      <c r="J410" s="23"/>
    </row>
    <row r="411" spans="1:10" ht="33.75" x14ac:dyDescent="0.25">
      <c r="A411" s="29" t="s">
        <v>154</v>
      </c>
      <c r="B411" s="28" t="s">
        <v>16</v>
      </c>
      <c r="C411" s="28" t="s">
        <v>15</v>
      </c>
      <c r="D411" s="25" t="s">
        <v>153</v>
      </c>
      <c r="E411" s="21">
        <v>1</v>
      </c>
      <c r="F411" s="21">
        <v>134.74</v>
      </c>
      <c r="G411" s="26">
        <f>ROUND(E411*F411,2)</f>
        <v>134.74</v>
      </c>
      <c r="H411" s="21">
        <v>1</v>
      </c>
      <c r="I411" s="27"/>
      <c r="J411" s="26">
        <f>ROUND(H411*I411,2)</f>
        <v>0</v>
      </c>
    </row>
    <row r="412" spans="1:10" ht="348.75" x14ac:dyDescent="0.25">
      <c r="A412" s="23"/>
      <c r="B412" s="23"/>
      <c r="C412" s="23"/>
      <c r="D412" s="25" t="s">
        <v>152</v>
      </c>
      <c r="E412" s="23"/>
      <c r="F412" s="23"/>
      <c r="G412" s="23"/>
      <c r="H412" s="23"/>
      <c r="I412" s="23"/>
      <c r="J412" s="23"/>
    </row>
    <row r="413" spans="1:10" ht="33.75" x14ac:dyDescent="0.25">
      <c r="A413" s="29" t="s">
        <v>151</v>
      </c>
      <c r="B413" s="28" t="s">
        <v>16</v>
      </c>
      <c r="C413" s="28" t="s">
        <v>15</v>
      </c>
      <c r="D413" s="25" t="s">
        <v>150</v>
      </c>
      <c r="E413" s="21">
        <v>1</v>
      </c>
      <c r="F413" s="21">
        <v>136.91999999999999</v>
      </c>
      <c r="G413" s="26">
        <f>ROUND(E413*F413,2)</f>
        <v>136.91999999999999</v>
      </c>
      <c r="H413" s="21">
        <v>1</v>
      </c>
      <c r="I413" s="27"/>
      <c r="J413" s="26">
        <f>ROUND(H413*I413,2)</f>
        <v>0</v>
      </c>
    </row>
    <row r="414" spans="1:10" ht="348.75" x14ac:dyDescent="0.25">
      <c r="A414" s="23"/>
      <c r="B414" s="23"/>
      <c r="C414" s="23"/>
      <c r="D414" s="25" t="s">
        <v>149</v>
      </c>
      <c r="E414" s="23"/>
      <c r="F414" s="23"/>
      <c r="G414" s="23"/>
      <c r="H414" s="23"/>
      <c r="I414" s="23"/>
      <c r="J414" s="23"/>
    </row>
    <row r="415" spans="1:10" ht="33.75" x14ac:dyDescent="0.25">
      <c r="A415" s="29" t="s">
        <v>148</v>
      </c>
      <c r="B415" s="28" t="s">
        <v>16</v>
      </c>
      <c r="C415" s="28" t="s">
        <v>15</v>
      </c>
      <c r="D415" s="25" t="s">
        <v>147</v>
      </c>
      <c r="E415" s="21">
        <v>1</v>
      </c>
      <c r="F415" s="21">
        <v>210.34</v>
      </c>
      <c r="G415" s="26">
        <f>ROUND(E415*F415,2)</f>
        <v>210.34</v>
      </c>
      <c r="H415" s="21">
        <v>1</v>
      </c>
      <c r="I415" s="27"/>
      <c r="J415" s="26">
        <f>ROUND(H415*I415,2)</f>
        <v>0</v>
      </c>
    </row>
    <row r="416" spans="1:10" ht="360" x14ac:dyDescent="0.25">
      <c r="A416" s="23"/>
      <c r="B416" s="23"/>
      <c r="C416" s="23"/>
      <c r="D416" s="25" t="s">
        <v>146</v>
      </c>
      <c r="E416" s="23"/>
      <c r="F416" s="23"/>
      <c r="G416" s="23"/>
      <c r="H416" s="23"/>
      <c r="I416" s="23"/>
      <c r="J416" s="23"/>
    </row>
    <row r="417" spans="1:10" ht="33.75" x14ac:dyDescent="0.25">
      <c r="A417" s="29" t="s">
        <v>145</v>
      </c>
      <c r="B417" s="28" t="s">
        <v>16</v>
      </c>
      <c r="C417" s="28" t="s">
        <v>15</v>
      </c>
      <c r="D417" s="25" t="s">
        <v>144</v>
      </c>
      <c r="E417" s="21">
        <v>1</v>
      </c>
      <c r="F417" s="21">
        <v>212.52</v>
      </c>
      <c r="G417" s="26">
        <f>ROUND(E417*F417,2)</f>
        <v>212.52</v>
      </c>
      <c r="H417" s="21">
        <v>1</v>
      </c>
      <c r="I417" s="27"/>
      <c r="J417" s="26">
        <f>ROUND(H417*I417,2)</f>
        <v>0</v>
      </c>
    </row>
    <row r="418" spans="1:10" ht="348.75" x14ac:dyDescent="0.25">
      <c r="A418" s="23"/>
      <c r="B418" s="23"/>
      <c r="C418" s="23"/>
      <c r="D418" s="25" t="s">
        <v>143</v>
      </c>
      <c r="E418" s="23"/>
      <c r="F418" s="23"/>
      <c r="G418" s="23"/>
      <c r="H418" s="23"/>
      <c r="I418" s="23"/>
      <c r="J418" s="23"/>
    </row>
    <row r="419" spans="1:10" ht="33.75" x14ac:dyDescent="0.25">
      <c r="A419" s="29" t="s">
        <v>142</v>
      </c>
      <c r="B419" s="28" t="s">
        <v>16</v>
      </c>
      <c r="C419" s="28" t="s">
        <v>15</v>
      </c>
      <c r="D419" s="25" t="s">
        <v>141</v>
      </c>
      <c r="E419" s="21">
        <v>1</v>
      </c>
      <c r="F419" s="21">
        <v>260.74</v>
      </c>
      <c r="G419" s="26">
        <f>ROUND(E419*F419,2)</f>
        <v>260.74</v>
      </c>
      <c r="H419" s="21">
        <v>1</v>
      </c>
      <c r="I419" s="27"/>
      <c r="J419" s="26">
        <f>ROUND(H419*I419,2)</f>
        <v>0</v>
      </c>
    </row>
    <row r="420" spans="1:10" ht="360" x14ac:dyDescent="0.25">
      <c r="A420" s="23"/>
      <c r="B420" s="23"/>
      <c r="C420" s="23"/>
      <c r="D420" s="25" t="s">
        <v>140</v>
      </c>
      <c r="E420" s="23"/>
      <c r="F420" s="23"/>
      <c r="G420" s="23"/>
      <c r="H420" s="23"/>
      <c r="I420" s="23"/>
      <c r="J420" s="23"/>
    </row>
    <row r="421" spans="1:10" ht="33.75" x14ac:dyDescent="0.25">
      <c r="A421" s="29" t="s">
        <v>139</v>
      </c>
      <c r="B421" s="28" t="s">
        <v>16</v>
      </c>
      <c r="C421" s="28" t="s">
        <v>15</v>
      </c>
      <c r="D421" s="25" t="s">
        <v>138</v>
      </c>
      <c r="E421" s="21">
        <v>1</v>
      </c>
      <c r="F421" s="21">
        <v>262.92</v>
      </c>
      <c r="G421" s="26">
        <f>ROUND(E421*F421,2)</f>
        <v>262.92</v>
      </c>
      <c r="H421" s="21">
        <v>1</v>
      </c>
      <c r="I421" s="27"/>
      <c r="J421" s="26">
        <f>ROUND(H421*I421,2)</f>
        <v>0</v>
      </c>
    </row>
    <row r="422" spans="1:10" ht="348.75" x14ac:dyDescent="0.25">
      <c r="A422" s="23"/>
      <c r="B422" s="23"/>
      <c r="C422" s="23"/>
      <c r="D422" s="25" t="s">
        <v>137</v>
      </c>
      <c r="E422" s="23"/>
      <c r="F422" s="23"/>
      <c r="G422" s="23"/>
      <c r="H422" s="23"/>
      <c r="I422" s="23"/>
      <c r="J422" s="23"/>
    </row>
    <row r="423" spans="1:10" ht="33.75" x14ac:dyDescent="0.25">
      <c r="A423" s="29" t="s">
        <v>136</v>
      </c>
      <c r="B423" s="28" t="s">
        <v>16</v>
      </c>
      <c r="C423" s="28" t="s">
        <v>15</v>
      </c>
      <c r="D423" s="25" t="s">
        <v>135</v>
      </c>
      <c r="E423" s="21">
        <v>1</v>
      </c>
      <c r="F423" s="21">
        <v>87.49</v>
      </c>
      <c r="G423" s="26">
        <f>ROUND(E423*F423,2)</f>
        <v>87.49</v>
      </c>
      <c r="H423" s="21">
        <v>1</v>
      </c>
      <c r="I423" s="27"/>
      <c r="J423" s="26">
        <f>ROUND(H423*I423,2)</f>
        <v>0</v>
      </c>
    </row>
    <row r="424" spans="1:10" ht="348.75" x14ac:dyDescent="0.25">
      <c r="A424" s="23"/>
      <c r="B424" s="23"/>
      <c r="C424" s="23"/>
      <c r="D424" s="25" t="s">
        <v>134</v>
      </c>
      <c r="E424" s="23"/>
      <c r="F424" s="23"/>
      <c r="G424" s="23"/>
      <c r="H424" s="23"/>
      <c r="I424" s="23"/>
      <c r="J424" s="23"/>
    </row>
    <row r="425" spans="1:10" ht="33.75" x14ac:dyDescent="0.25">
      <c r="A425" s="29" t="s">
        <v>133</v>
      </c>
      <c r="B425" s="28" t="s">
        <v>16</v>
      </c>
      <c r="C425" s="28" t="s">
        <v>15</v>
      </c>
      <c r="D425" s="25" t="s">
        <v>132</v>
      </c>
      <c r="E425" s="21">
        <v>1</v>
      </c>
      <c r="F425" s="21">
        <v>89.67</v>
      </c>
      <c r="G425" s="26">
        <f>ROUND(E425*F425,2)</f>
        <v>89.67</v>
      </c>
      <c r="H425" s="21">
        <v>1</v>
      </c>
      <c r="I425" s="27"/>
      <c r="J425" s="26">
        <f>ROUND(H425*I425,2)</f>
        <v>0</v>
      </c>
    </row>
    <row r="426" spans="1:10" ht="348.75" x14ac:dyDescent="0.25">
      <c r="A426" s="23"/>
      <c r="B426" s="23"/>
      <c r="C426" s="23"/>
      <c r="D426" s="25" t="s">
        <v>131</v>
      </c>
      <c r="E426" s="23"/>
      <c r="F426" s="23"/>
      <c r="G426" s="23"/>
      <c r="H426" s="23"/>
      <c r="I426" s="23"/>
      <c r="J426" s="23"/>
    </row>
    <row r="427" spans="1:10" ht="33.75" x14ac:dyDescent="0.25">
      <c r="A427" s="29" t="s">
        <v>130</v>
      </c>
      <c r="B427" s="28" t="s">
        <v>16</v>
      </c>
      <c r="C427" s="28" t="s">
        <v>15</v>
      </c>
      <c r="D427" s="25" t="s">
        <v>129</v>
      </c>
      <c r="E427" s="21">
        <v>1</v>
      </c>
      <c r="F427" s="21">
        <v>134.74</v>
      </c>
      <c r="G427" s="26">
        <f>ROUND(E427*F427,2)</f>
        <v>134.74</v>
      </c>
      <c r="H427" s="21">
        <v>1</v>
      </c>
      <c r="I427" s="27"/>
      <c r="J427" s="26">
        <f>ROUND(H427*I427,2)</f>
        <v>0</v>
      </c>
    </row>
    <row r="428" spans="1:10" ht="348.75" x14ac:dyDescent="0.25">
      <c r="A428" s="23"/>
      <c r="B428" s="23"/>
      <c r="C428" s="23"/>
      <c r="D428" s="25" t="s">
        <v>128</v>
      </c>
      <c r="E428" s="23"/>
      <c r="F428" s="23"/>
      <c r="G428" s="23"/>
      <c r="H428" s="23"/>
      <c r="I428" s="23"/>
      <c r="J428" s="23"/>
    </row>
    <row r="429" spans="1:10" ht="33.75" x14ac:dyDescent="0.25">
      <c r="A429" s="29" t="s">
        <v>127</v>
      </c>
      <c r="B429" s="28" t="s">
        <v>16</v>
      </c>
      <c r="C429" s="28" t="s">
        <v>15</v>
      </c>
      <c r="D429" s="25" t="s">
        <v>126</v>
      </c>
      <c r="E429" s="21">
        <v>1</v>
      </c>
      <c r="F429" s="21">
        <v>136.91999999999999</v>
      </c>
      <c r="G429" s="26">
        <f>ROUND(E429*F429,2)</f>
        <v>136.91999999999999</v>
      </c>
      <c r="H429" s="21">
        <v>1</v>
      </c>
      <c r="I429" s="27"/>
      <c r="J429" s="26">
        <f>ROUND(H429*I429,2)</f>
        <v>0</v>
      </c>
    </row>
    <row r="430" spans="1:10" ht="348.75" x14ac:dyDescent="0.25">
      <c r="A430" s="23"/>
      <c r="B430" s="23"/>
      <c r="C430" s="23"/>
      <c r="D430" s="25" t="s">
        <v>125</v>
      </c>
      <c r="E430" s="23"/>
      <c r="F430" s="23"/>
      <c r="G430" s="23"/>
      <c r="H430" s="23"/>
      <c r="I430" s="23"/>
      <c r="J430" s="23"/>
    </row>
    <row r="431" spans="1:10" ht="33.75" x14ac:dyDescent="0.25">
      <c r="A431" s="29" t="s">
        <v>124</v>
      </c>
      <c r="B431" s="28" t="s">
        <v>16</v>
      </c>
      <c r="C431" s="28" t="s">
        <v>15</v>
      </c>
      <c r="D431" s="25" t="s">
        <v>123</v>
      </c>
      <c r="E431" s="21">
        <v>1</v>
      </c>
      <c r="F431" s="21">
        <v>166.24</v>
      </c>
      <c r="G431" s="26">
        <f>ROUND(E431*F431,2)</f>
        <v>166.24</v>
      </c>
      <c r="H431" s="21">
        <v>1</v>
      </c>
      <c r="I431" s="27"/>
      <c r="J431" s="26">
        <f>ROUND(H431*I431,2)</f>
        <v>0</v>
      </c>
    </row>
    <row r="432" spans="1:10" ht="348.75" x14ac:dyDescent="0.25">
      <c r="A432" s="23"/>
      <c r="B432" s="23"/>
      <c r="C432" s="23"/>
      <c r="D432" s="25" t="s">
        <v>122</v>
      </c>
      <c r="E432" s="23"/>
      <c r="F432" s="23"/>
      <c r="G432" s="23"/>
      <c r="H432" s="23"/>
      <c r="I432" s="23"/>
      <c r="J432" s="23"/>
    </row>
    <row r="433" spans="1:10" ht="33.75" x14ac:dyDescent="0.25">
      <c r="A433" s="29" t="s">
        <v>121</v>
      </c>
      <c r="B433" s="28" t="s">
        <v>16</v>
      </c>
      <c r="C433" s="28" t="s">
        <v>15</v>
      </c>
      <c r="D433" s="25" t="s">
        <v>120</v>
      </c>
      <c r="E433" s="21">
        <v>1</v>
      </c>
      <c r="F433" s="21">
        <v>168.42</v>
      </c>
      <c r="G433" s="26">
        <f>ROUND(E433*F433,2)</f>
        <v>168.42</v>
      </c>
      <c r="H433" s="21">
        <v>1</v>
      </c>
      <c r="I433" s="27"/>
      <c r="J433" s="26">
        <f>ROUND(H433*I433,2)</f>
        <v>0</v>
      </c>
    </row>
    <row r="434" spans="1:10" ht="348.75" x14ac:dyDescent="0.25">
      <c r="A434" s="23"/>
      <c r="B434" s="23"/>
      <c r="C434" s="23"/>
      <c r="D434" s="25" t="s">
        <v>119</v>
      </c>
      <c r="E434" s="23"/>
      <c r="F434" s="23"/>
      <c r="G434" s="23"/>
      <c r="H434" s="23"/>
      <c r="I434" s="23"/>
      <c r="J434" s="23"/>
    </row>
    <row r="435" spans="1:10" ht="22.5" x14ac:dyDescent="0.25">
      <c r="A435" s="29" t="s">
        <v>118</v>
      </c>
      <c r="B435" s="28" t="s">
        <v>16</v>
      </c>
      <c r="C435" s="28" t="s">
        <v>15</v>
      </c>
      <c r="D435" s="25" t="s">
        <v>117</v>
      </c>
      <c r="E435" s="21">
        <v>1</v>
      </c>
      <c r="F435" s="21">
        <v>30.43</v>
      </c>
      <c r="G435" s="26">
        <f>ROUND(E435*F435,2)</f>
        <v>30.43</v>
      </c>
      <c r="H435" s="21">
        <v>1</v>
      </c>
      <c r="I435" s="27"/>
      <c r="J435" s="26">
        <f>ROUND(H435*I435,2)</f>
        <v>0</v>
      </c>
    </row>
    <row r="436" spans="1:10" ht="337.5" x14ac:dyDescent="0.25">
      <c r="A436" s="23"/>
      <c r="B436" s="23"/>
      <c r="C436" s="23"/>
      <c r="D436" s="25" t="s">
        <v>116</v>
      </c>
      <c r="E436" s="23"/>
      <c r="F436" s="23"/>
      <c r="G436" s="23"/>
      <c r="H436" s="23"/>
      <c r="I436" s="23"/>
      <c r="J436" s="23"/>
    </row>
    <row r="437" spans="1:10" ht="22.5" x14ac:dyDescent="0.25">
      <c r="A437" s="29" t="s">
        <v>115</v>
      </c>
      <c r="B437" s="28" t="s">
        <v>16</v>
      </c>
      <c r="C437" s="28" t="s">
        <v>15</v>
      </c>
      <c r="D437" s="25" t="s">
        <v>114</v>
      </c>
      <c r="E437" s="21">
        <v>1</v>
      </c>
      <c r="F437" s="21">
        <v>32.61</v>
      </c>
      <c r="G437" s="26">
        <f>ROUND(E437*F437,2)</f>
        <v>32.61</v>
      </c>
      <c r="H437" s="21">
        <v>1</v>
      </c>
      <c r="I437" s="27"/>
      <c r="J437" s="26">
        <f>ROUND(H437*I437,2)</f>
        <v>0</v>
      </c>
    </row>
    <row r="438" spans="1:10" ht="337.5" x14ac:dyDescent="0.25">
      <c r="A438" s="23"/>
      <c r="B438" s="23"/>
      <c r="C438" s="23"/>
      <c r="D438" s="25" t="s">
        <v>113</v>
      </c>
      <c r="E438" s="23"/>
      <c r="F438" s="23"/>
      <c r="G438" s="23"/>
      <c r="H438" s="23"/>
      <c r="I438" s="23"/>
      <c r="J438" s="23"/>
    </row>
    <row r="439" spans="1:10" ht="22.5" x14ac:dyDescent="0.25">
      <c r="A439" s="29" t="s">
        <v>112</v>
      </c>
      <c r="B439" s="28" t="s">
        <v>16</v>
      </c>
      <c r="C439" s="28" t="s">
        <v>15</v>
      </c>
      <c r="D439" s="25" t="s">
        <v>111</v>
      </c>
      <c r="E439" s="21">
        <v>1</v>
      </c>
      <c r="F439" s="21">
        <v>10.14</v>
      </c>
      <c r="G439" s="26">
        <f>ROUND(E439*F439,2)</f>
        <v>10.14</v>
      </c>
      <c r="H439" s="21">
        <v>1</v>
      </c>
      <c r="I439" s="27"/>
      <c r="J439" s="26">
        <f>ROUND(H439*I439,2)</f>
        <v>0</v>
      </c>
    </row>
    <row r="440" spans="1:10" ht="236.25" x14ac:dyDescent="0.25">
      <c r="A440" s="23"/>
      <c r="B440" s="23"/>
      <c r="C440" s="23"/>
      <c r="D440" s="25" t="s">
        <v>110</v>
      </c>
      <c r="E440" s="23"/>
      <c r="F440" s="23"/>
      <c r="G440" s="23"/>
      <c r="H440" s="23"/>
      <c r="I440" s="23"/>
      <c r="J440" s="23"/>
    </row>
    <row r="441" spans="1:10" ht="22.5" x14ac:dyDescent="0.25">
      <c r="A441" s="29" t="s">
        <v>109</v>
      </c>
      <c r="B441" s="28" t="s">
        <v>16</v>
      </c>
      <c r="C441" s="28" t="s">
        <v>15</v>
      </c>
      <c r="D441" s="25" t="s">
        <v>108</v>
      </c>
      <c r="E441" s="21">
        <v>1</v>
      </c>
      <c r="F441" s="21">
        <v>11.89</v>
      </c>
      <c r="G441" s="26">
        <f>ROUND(E441*F441,2)</f>
        <v>11.89</v>
      </c>
      <c r="H441" s="21">
        <v>1</v>
      </c>
      <c r="I441" s="27"/>
      <c r="J441" s="26">
        <f>ROUND(H441*I441,2)</f>
        <v>0</v>
      </c>
    </row>
    <row r="442" spans="1:10" ht="236.25" x14ac:dyDescent="0.25">
      <c r="A442" s="23"/>
      <c r="B442" s="23"/>
      <c r="C442" s="23"/>
      <c r="D442" s="25" t="s">
        <v>107</v>
      </c>
      <c r="E442" s="23"/>
      <c r="F442" s="23"/>
      <c r="G442" s="23"/>
      <c r="H442" s="23"/>
      <c r="I442" s="23"/>
      <c r="J442" s="23"/>
    </row>
    <row r="443" spans="1:10" ht="22.5" x14ac:dyDescent="0.25">
      <c r="A443" s="29" t="s">
        <v>106</v>
      </c>
      <c r="B443" s="28" t="s">
        <v>16</v>
      </c>
      <c r="C443" s="28" t="s">
        <v>15</v>
      </c>
      <c r="D443" s="25" t="s">
        <v>105</v>
      </c>
      <c r="E443" s="21">
        <v>1</v>
      </c>
      <c r="F443" s="21">
        <v>122.49</v>
      </c>
      <c r="G443" s="26">
        <f>ROUND(E443*F443,2)</f>
        <v>122.49</v>
      </c>
      <c r="H443" s="21">
        <v>1</v>
      </c>
      <c r="I443" s="27"/>
      <c r="J443" s="26">
        <f>ROUND(H443*I443,2)</f>
        <v>0</v>
      </c>
    </row>
    <row r="444" spans="1:10" ht="315" x14ac:dyDescent="0.25">
      <c r="A444" s="23"/>
      <c r="B444" s="23"/>
      <c r="C444" s="23"/>
      <c r="D444" s="25" t="s">
        <v>104</v>
      </c>
      <c r="E444" s="23"/>
      <c r="F444" s="23"/>
      <c r="G444" s="23"/>
      <c r="H444" s="23"/>
      <c r="I444" s="23"/>
      <c r="J444" s="23"/>
    </row>
    <row r="445" spans="1:10" ht="22.5" x14ac:dyDescent="0.25">
      <c r="A445" s="29" t="s">
        <v>103</v>
      </c>
      <c r="B445" s="28" t="s">
        <v>16</v>
      </c>
      <c r="C445" s="28" t="s">
        <v>15</v>
      </c>
      <c r="D445" s="25" t="s">
        <v>102</v>
      </c>
      <c r="E445" s="21">
        <v>1</v>
      </c>
      <c r="F445" s="21">
        <v>124.24</v>
      </c>
      <c r="G445" s="26">
        <f>ROUND(E445*F445,2)</f>
        <v>124.24</v>
      </c>
      <c r="H445" s="21">
        <v>1</v>
      </c>
      <c r="I445" s="27"/>
      <c r="J445" s="26">
        <f>ROUND(H445*I445,2)</f>
        <v>0</v>
      </c>
    </row>
    <row r="446" spans="1:10" ht="315" x14ac:dyDescent="0.25">
      <c r="A446" s="23"/>
      <c r="B446" s="23"/>
      <c r="C446" s="23"/>
      <c r="D446" s="25" t="s">
        <v>101</v>
      </c>
      <c r="E446" s="23"/>
      <c r="F446" s="23"/>
      <c r="G446" s="23"/>
      <c r="H446" s="23"/>
      <c r="I446" s="23"/>
      <c r="J446" s="23"/>
    </row>
    <row r="447" spans="1:10" ht="22.5" x14ac:dyDescent="0.25">
      <c r="A447" s="29" t="s">
        <v>100</v>
      </c>
      <c r="B447" s="28" t="s">
        <v>16</v>
      </c>
      <c r="C447" s="28" t="s">
        <v>15</v>
      </c>
      <c r="D447" s="25" t="s">
        <v>99</v>
      </c>
      <c r="E447" s="21">
        <v>1</v>
      </c>
      <c r="F447" s="21">
        <v>151.37</v>
      </c>
      <c r="G447" s="26">
        <f>ROUND(E447*F447,2)</f>
        <v>151.37</v>
      </c>
      <c r="H447" s="21">
        <v>1</v>
      </c>
      <c r="I447" s="27"/>
      <c r="J447" s="26">
        <f>ROUND(H447*I447,2)</f>
        <v>0</v>
      </c>
    </row>
    <row r="448" spans="1:10" ht="315" x14ac:dyDescent="0.25">
      <c r="A448" s="23"/>
      <c r="B448" s="23"/>
      <c r="C448" s="23"/>
      <c r="D448" s="25" t="s">
        <v>98</v>
      </c>
      <c r="E448" s="23"/>
      <c r="F448" s="23"/>
      <c r="G448" s="23"/>
      <c r="H448" s="23"/>
      <c r="I448" s="23"/>
      <c r="J448" s="23"/>
    </row>
    <row r="449" spans="1:10" ht="22.5" x14ac:dyDescent="0.25">
      <c r="A449" s="29" t="s">
        <v>97</v>
      </c>
      <c r="B449" s="28" t="s">
        <v>16</v>
      </c>
      <c r="C449" s="28" t="s">
        <v>15</v>
      </c>
      <c r="D449" s="25" t="s">
        <v>96</v>
      </c>
      <c r="E449" s="21">
        <v>1</v>
      </c>
      <c r="F449" s="21">
        <v>153.11000000000001</v>
      </c>
      <c r="G449" s="26">
        <f>ROUND(E449*F449,2)</f>
        <v>153.11000000000001</v>
      </c>
      <c r="H449" s="21">
        <v>1</v>
      </c>
      <c r="I449" s="27"/>
      <c r="J449" s="26">
        <f>ROUND(H449*I449,2)</f>
        <v>0</v>
      </c>
    </row>
    <row r="450" spans="1:10" ht="315" x14ac:dyDescent="0.25">
      <c r="A450" s="23"/>
      <c r="B450" s="23"/>
      <c r="C450" s="23"/>
      <c r="D450" s="25" t="s">
        <v>95</v>
      </c>
      <c r="E450" s="23"/>
      <c r="F450" s="23"/>
      <c r="G450" s="23"/>
      <c r="H450" s="23"/>
      <c r="I450" s="23"/>
      <c r="J450" s="23"/>
    </row>
    <row r="451" spans="1:10" ht="22.5" x14ac:dyDescent="0.25">
      <c r="A451" s="29" t="s">
        <v>94</v>
      </c>
      <c r="B451" s="28" t="s">
        <v>16</v>
      </c>
      <c r="C451" s="28" t="s">
        <v>15</v>
      </c>
      <c r="D451" s="25" t="s">
        <v>93</v>
      </c>
      <c r="E451" s="21">
        <v>1</v>
      </c>
      <c r="F451" s="21">
        <v>122.49</v>
      </c>
      <c r="G451" s="26">
        <f>ROUND(E451*F451,2)</f>
        <v>122.49</v>
      </c>
      <c r="H451" s="21">
        <v>1</v>
      </c>
      <c r="I451" s="27"/>
      <c r="J451" s="26">
        <f>ROUND(H451*I451,2)</f>
        <v>0</v>
      </c>
    </row>
    <row r="452" spans="1:10" ht="326.25" x14ac:dyDescent="0.25">
      <c r="A452" s="23"/>
      <c r="B452" s="23"/>
      <c r="C452" s="23"/>
      <c r="D452" s="25" t="s">
        <v>92</v>
      </c>
      <c r="E452" s="23"/>
      <c r="F452" s="23"/>
      <c r="G452" s="23"/>
      <c r="H452" s="23"/>
      <c r="I452" s="23"/>
      <c r="J452" s="23"/>
    </row>
    <row r="453" spans="1:10" ht="22.5" x14ac:dyDescent="0.25">
      <c r="A453" s="29" t="s">
        <v>91</v>
      </c>
      <c r="B453" s="28" t="s">
        <v>16</v>
      </c>
      <c r="C453" s="28" t="s">
        <v>15</v>
      </c>
      <c r="D453" s="25" t="s">
        <v>90</v>
      </c>
      <c r="E453" s="21">
        <v>1</v>
      </c>
      <c r="F453" s="21">
        <v>124.24</v>
      </c>
      <c r="G453" s="26">
        <f>ROUND(E453*F453,2)</f>
        <v>124.24</v>
      </c>
      <c r="H453" s="21">
        <v>1</v>
      </c>
      <c r="I453" s="27"/>
      <c r="J453" s="26">
        <f>ROUND(H453*I453,2)</f>
        <v>0</v>
      </c>
    </row>
    <row r="454" spans="1:10" ht="326.25" x14ac:dyDescent="0.25">
      <c r="A454" s="23"/>
      <c r="B454" s="23"/>
      <c r="C454" s="23"/>
      <c r="D454" s="25" t="s">
        <v>89</v>
      </c>
      <c r="E454" s="23"/>
      <c r="F454" s="23"/>
      <c r="G454" s="23"/>
      <c r="H454" s="23"/>
      <c r="I454" s="23"/>
      <c r="J454" s="23"/>
    </row>
    <row r="455" spans="1:10" ht="33.75" x14ac:dyDescent="0.25">
      <c r="A455" s="29" t="s">
        <v>88</v>
      </c>
      <c r="B455" s="28" t="s">
        <v>16</v>
      </c>
      <c r="C455" s="28" t="s">
        <v>15</v>
      </c>
      <c r="D455" s="25" t="s">
        <v>87</v>
      </c>
      <c r="E455" s="21">
        <v>1</v>
      </c>
      <c r="F455" s="21">
        <v>13.55</v>
      </c>
      <c r="G455" s="26">
        <f>ROUND(E455*F455,2)</f>
        <v>13.55</v>
      </c>
      <c r="H455" s="21">
        <v>1</v>
      </c>
      <c r="I455" s="27"/>
      <c r="J455" s="26">
        <f>ROUND(H455*I455,2)</f>
        <v>0</v>
      </c>
    </row>
    <row r="456" spans="1:10" ht="247.5" x14ac:dyDescent="0.25">
      <c r="A456" s="23"/>
      <c r="B456" s="23"/>
      <c r="C456" s="23"/>
      <c r="D456" s="25" t="s">
        <v>86</v>
      </c>
      <c r="E456" s="23"/>
      <c r="F456" s="23"/>
      <c r="G456" s="23"/>
      <c r="H456" s="23"/>
      <c r="I456" s="23"/>
      <c r="J456" s="23"/>
    </row>
    <row r="457" spans="1:10" ht="33.75" x14ac:dyDescent="0.25">
      <c r="A457" s="29" t="s">
        <v>85</v>
      </c>
      <c r="B457" s="28" t="s">
        <v>16</v>
      </c>
      <c r="C457" s="28" t="s">
        <v>15</v>
      </c>
      <c r="D457" s="25" t="s">
        <v>84</v>
      </c>
      <c r="E457" s="21">
        <v>1</v>
      </c>
      <c r="F457" s="21">
        <v>15.29</v>
      </c>
      <c r="G457" s="26">
        <f>ROUND(E457*F457,2)</f>
        <v>15.29</v>
      </c>
      <c r="H457" s="21">
        <v>1</v>
      </c>
      <c r="I457" s="27"/>
      <c r="J457" s="26">
        <f>ROUND(H457*I457,2)</f>
        <v>0</v>
      </c>
    </row>
    <row r="458" spans="1:10" ht="247.5" x14ac:dyDescent="0.25">
      <c r="A458" s="23"/>
      <c r="B458" s="23"/>
      <c r="C458" s="23"/>
      <c r="D458" s="25" t="s">
        <v>83</v>
      </c>
      <c r="E458" s="23"/>
      <c r="F458" s="23"/>
      <c r="G458" s="23"/>
      <c r="H458" s="23"/>
      <c r="I458" s="23"/>
      <c r="J458" s="23"/>
    </row>
    <row r="459" spans="1:10" ht="33.75" x14ac:dyDescent="0.25">
      <c r="A459" s="29" t="s">
        <v>82</v>
      </c>
      <c r="B459" s="28" t="s">
        <v>16</v>
      </c>
      <c r="C459" s="28" t="s">
        <v>15</v>
      </c>
      <c r="D459" s="25" t="s">
        <v>81</v>
      </c>
      <c r="E459" s="21">
        <v>1</v>
      </c>
      <c r="F459" s="21">
        <v>19.66</v>
      </c>
      <c r="G459" s="26">
        <f>ROUND(E459*F459,2)</f>
        <v>19.66</v>
      </c>
      <c r="H459" s="21">
        <v>1</v>
      </c>
      <c r="I459" s="27"/>
      <c r="J459" s="26">
        <f>ROUND(H459*I459,2)</f>
        <v>0</v>
      </c>
    </row>
    <row r="460" spans="1:10" ht="247.5" x14ac:dyDescent="0.25">
      <c r="A460" s="23"/>
      <c r="B460" s="23"/>
      <c r="C460" s="23"/>
      <c r="D460" s="25" t="s">
        <v>80</v>
      </c>
      <c r="E460" s="23"/>
      <c r="F460" s="23"/>
      <c r="G460" s="23"/>
      <c r="H460" s="23"/>
      <c r="I460" s="23"/>
      <c r="J460" s="23"/>
    </row>
    <row r="461" spans="1:10" ht="33.75" x14ac:dyDescent="0.25">
      <c r="A461" s="29" t="s">
        <v>79</v>
      </c>
      <c r="B461" s="28" t="s">
        <v>16</v>
      </c>
      <c r="C461" s="28" t="s">
        <v>15</v>
      </c>
      <c r="D461" s="25" t="s">
        <v>78</v>
      </c>
      <c r="E461" s="21">
        <v>1</v>
      </c>
      <c r="F461" s="21">
        <v>17.91</v>
      </c>
      <c r="G461" s="26">
        <f>ROUND(E461*F461,2)</f>
        <v>17.91</v>
      </c>
      <c r="H461" s="21">
        <v>1</v>
      </c>
      <c r="I461" s="27"/>
      <c r="J461" s="26">
        <f>ROUND(H461*I461,2)</f>
        <v>0</v>
      </c>
    </row>
    <row r="462" spans="1:10" ht="247.5" x14ac:dyDescent="0.25">
      <c r="A462" s="23"/>
      <c r="B462" s="23"/>
      <c r="C462" s="23"/>
      <c r="D462" s="25" t="s">
        <v>77</v>
      </c>
      <c r="E462" s="23"/>
      <c r="F462" s="23"/>
      <c r="G462" s="23"/>
      <c r="H462" s="23"/>
      <c r="I462" s="23"/>
      <c r="J462" s="23"/>
    </row>
    <row r="463" spans="1:10" ht="33.75" x14ac:dyDescent="0.25">
      <c r="A463" s="29" t="s">
        <v>76</v>
      </c>
      <c r="B463" s="28" t="s">
        <v>16</v>
      </c>
      <c r="C463" s="28" t="s">
        <v>15</v>
      </c>
      <c r="D463" s="25" t="s">
        <v>75</v>
      </c>
      <c r="E463" s="21">
        <v>1</v>
      </c>
      <c r="F463" s="21">
        <v>41.29</v>
      </c>
      <c r="G463" s="26">
        <f>ROUND(E463*F463,2)</f>
        <v>41.29</v>
      </c>
      <c r="H463" s="21">
        <v>1</v>
      </c>
      <c r="I463" s="27"/>
      <c r="J463" s="26">
        <f>ROUND(H463*I463,2)</f>
        <v>0</v>
      </c>
    </row>
    <row r="464" spans="1:10" ht="258.75" x14ac:dyDescent="0.25">
      <c r="A464" s="23"/>
      <c r="B464" s="23"/>
      <c r="C464" s="23"/>
      <c r="D464" s="25" t="s">
        <v>74</v>
      </c>
      <c r="E464" s="23"/>
      <c r="F464" s="23"/>
      <c r="G464" s="23"/>
      <c r="H464" s="23"/>
      <c r="I464" s="23"/>
      <c r="J464" s="23"/>
    </row>
    <row r="465" spans="1:10" ht="33.75" x14ac:dyDescent="0.25">
      <c r="A465" s="29" t="s">
        <v>73</v>
      </c>
      <c r="B465" s="28" t="s">
        <v>16</v>
      </c>
      <c r="C465" s="28" t="s">
        <v>15</v>
      </c>
      <c r="D465" s="25" t="s">
        <v>72</v>
      </c>
      <c r="E465" s="21">
        <v>1</v>
      </c>
      <c r="F465" s="21">
        <v>43.47</v>
      </c>
      <c r="G465" s="26">
        <f>ROUND(E465*F465,2)</f>
        <v>43.47</v>
      </c>
      <c r="H465" s="21">
        <v>1</v>
      </c>
      <c r="I465" s="27"/>
      <c r="J465" s="26">
        <f>ROUND(H465*I465,2)</f>
        <v>0</v>
      </c>
    </row>
    <row r="466" spans="1:10" ht="258.75" x14ac:dyDescent="0.25">
      <c r="A466" s="23"/>
      <c r="B466" s="23"/>
      <c r="C466" s="23"/>
      <c r="D466" s="25" t="s">
        <v>71</v>
      </c>
      <c r="E466" s="23"/>
      <c r="F466" s="23"/>
      <c r="G466" s="23"/>
      <c r="H466" s="23"/>
      <c r="I466" s="23"/>
      <c r="J466" s="23"/>
    </row>
    <row r="467" spans="1:10" ht="33.75" x14ac:dyDescent="0.25">
      <c r="A467" s="29" t="s">
        <v>70</v>
      </c>
      <c r="B467" s="28" t="s">
        <v>16</v>
      </c>
      <c r="C467" s="28" t="s">
        <v>15</v>
      </c>
      <c r="D467" s="25" t="s">
        <v>69</v>
      </c>
      <c r="E467" s="21">
        <v>1</v>
      </c>
      <c r="F467" s="21">
        <v>13.55</v>
      </c>
      <c r="G467" s="26">
        <f>ROUND(E467*F467,2)</f>
        <v>13.55</v>
      </c>
      <c r="H467" s="21">
        <v>1</v>
      </c>
      <c r="I467" s="27"/>
      <c r="J467" s="26">
        <f>ROUND(H467*I467,2)</f>
        <v>0</v>
      </c>
    </row>
    <row r="468" spans="1:10" ht="247.5" x14ac:dyDescent="0.25">
      <c r="A468" s="23"/>
      <c r="B468" s="23"/>
      <c r="C468" s="23"/>
      <c r="D468" s="25" t="s">
        <v>68</v>
      </c>
      <c r="E468" s="23"/>
      <c r="F468" s="23"/>
      <c r="G468" s="23"/>
      <c r="H468" s="23"/>
      <c r="I468" s="23"/>
      <c r="J468" s="23"/>
    </row>
    <row r="469" spans="1:10" ht="33.75" x14ac:dyDescent="0.25">
      <c r="A469" s="29" t="s">
        <v>67</v>
      </c>
      <c r="B469" s="28" t="s">
        <v>16</v>
      </c>
      <c r="C469" s="28" t="s">
        <v>15</v>
      </c>
      <c r="D469" s="25" t="s">
        <v>66</v>
      </c>
      <c r="E469" s="21">
        <v>1</v>
      </c>
      <c r="F469" s="21">
        <v>15.29</v>
      </c>
      <c r="G469" s="26">
        <f>ROUND(E469*F469,2)</f>
        <v>15.29</v>
      </c>
      <c r="H469" s="21">
        <v>1</v>
      </c>
      <c r="I469" s="27"/>
      <c r="J469" s="26">
        <f>ROUND(H469*I469,2)</f>
        <v>0</v>
      </c>
    </row>
    <row r="470" spans="1:10" ht="247.5" x14ac:dyDescent="0.25">
      <c r="A470" s="23"/>
      <c r="B470" s="23"/>
      <c r="C470" s="23"/>
      <c r="D470" s="25" t="s">
        <v>65</v>
      </c>
      <c r="E470" s="23"/>
      <c r="F470" s="23"/>
      <c r="G470" s="23"/>
      <c r="H470" s="23"/>
      <c r="I470" s="23"/>
      <c r="J470" s="23"/>
    </row>
    <row r="471" spans="1:10" ht="33.75" x14ac:dyDescent="0.25">
      <c r="A471" s="29" t="s">
        <v>64</v>
      </c>
      <c r="B471" s="28" t="s">
        <v>16</v>
      </c>
      <c r="C471" s="28" t="s">
        <v>15</v>
      </c>
      <c r="D471" s="25" t="s">
        <v>63</v>
      </c>
      <c r="E471" s="21">
        <v>1</v>
      </c>
      <c r="F471" s="21">
        <v>21.69</v>
      </c>
      <c r="G471" s="26">
        <f>ROUND(E471*F471,2)</f>
        <v>21.69</v>
      </c>
      <c r="H471" s="21">
        <v>1</v>
      </c>
      <c r="I471" s="27"/>
      <c r="J471" s="26">
        <f>ROUND(H471*I471,2)</f>
        <v>0</v>
      </c>
    </row>
    <row r="472" spans="1:10" ht="270" x14ac:dyDescent="0.25">
      <c r="A472" s="23"/>
      <c r="B472" s="23"/>
      <c r="C472" s="23"/>
      <c r="D472" s="25" t="s">
        <v>62</v>
      </c>
      <c r="E472" s="23"/>
      <c r="F472" s="23"/>
      <c r="G472" s="23"/>
      <c r="H472" s="23"/>
      <c r="I472" s="23"/>
      <c r="J472" s="23"/>
    </row>
    <row r="473" spans="1:10" ht="33.75" x14ac:dyDescent="0.25">
      <c r="A473" s="29" t="s">
        <v>61</v>
      </c>
      <c r="B473" s="28" t="s">
        <v>16</v>
      </c>
      <c r="C473" s="28" t="s">
        <v>15</v>
      </c>
      <c r="D473" s="25" t="s">
        <v>60</v>
      </c>
      <c r="E473" s="21">
        <v>1</v>
      </c>
      <c r="F473" s="21">
        <v>23.44</v>
      </c>
      <c r="G473" s="26">
        <f>ROUND(E473*F473,2)</f>
        <v>23.44</v>
      </c>
      <c r="H473" s="21">
        <v>1</v>
      </c>
      <c r="I473" s="27"/>
      <c r="J473" s="26">
        <f>ROUND(H473*I473,2)</f>
        <v>0</v>
      </c>
    </row>
    <row r="474" spans="1:10" ht="258.75" x14ac:dyDescent="0.25">
      <c r="A474" s="23"/>
      <c r="B474" s="23"/>
      <c r="C474" s="23"/>
      <c r="D474" s="25" t="s">
        <v>59</v>
      </c>
      <c r="E474" s="23"/>
      <c r="F474" s="23"/>
      <c r="G474" s="23"/>
      <c r="H474" s="23"/>
      <c r="I474" s="23"/>
      <c r="J474" s="23"/>
    </row>
    <row r="475" spans="1:10" ht="22.5" x14ac:dyDescent="0.25">
      <c r="A475" s="29" t="s">
        <v>58</v>
      </c>
      <c r="B475" s="28" t="s">
        <v>16</v>
      </c>
      <c r="C475" s="28" t="s">
        <v>15</v>
      </c>
      <c r="D475" s="25" t="s">
        <v>57</v>
      </c>
      <c r="E475" s="21">
        <v>1</v>
      </c>
      <c r="F475" s="21">
        <v>20.64</v>
      </c>
      <c r="G475" s="26">
        <f>ROUND(E475*F475,2)</f>
        <v>20.64</v>
      </c>
      <c r="H475" s="21">
        <v>1</v>
      </c>
      <c r="I475" s="27"/>
      <c r="J475" s="26">
        <f>ROUND(H475*I475,2)</f>
        <v>0</v>
      </c>
    </row>
    <row r="476" spans="1:10" ht="236.25" x14ac:dyDescent="0.25">
      <c r="A476" s="23"/>
      <c r="B476" s="23"/>
      <c r="C476" s="23"/>
      <c r="D476" s="25" t="s">
        <v>56</v>
      </c>
      <c r="E476" s="23"/>
      <c r="F476" s="23"/>
      <c r="G476" s="23"/>
      <c r="H476" s="23"/>
      <c r="I476" s="23"/>
      <c r="J476" s="23"/>
    </row>
    <row r="477" spans="1:10" ht="22.5" x14ac:dyDescent="0.25">
      <c r="A477" s="29" t="s">
        <v>55</v>
      </c>
      <c r="B477" s="28" t="s">
        <v>16</v>
      </c>
      <c r="C477" s="28" t="s">
        <v>15</v>
      </c>
      <c r="D477" s="25" t="s">
        <v>54</v>
      </c>
      <c r="E477" s="21">
        <v>1</v>
      </c>
      <c r="F477" s="21">
        <v>22.39</v>
      </c>
      <c r="G477" s="26">
        <f>ROUND(E477*F477,2)</f>
        <v>22.39</v>
      </c>
      <c r="H477" s="21">
        <v>1</v>
      </c>
      <c r="I477" s="27"/>
      <c r="J477" s="26">
        <f>ROUND(H477*I477,2)</f>
        <v>0</v>
      </c>
    </row>
    <row r="478" spans="1:10" ht="236.25" x14ac:dyDescent="0.25">
      <c r="A478" s="23"/>
      <c r="B478" s="23"/>
      <c r="C478" s="23"/>
      <c r="D478" s="25" t="s">
        <v>53</v>
      </c>
      <c r="E478" s="23"/>
      <c r="F478" s="23"/>
      <c r="G478" s="23"/>
      <c r="H478" s="23"/>
      <c r="I478" s="23"/>
      <c r="J478" s="23"/>
    </row>
    <row r="479" spans="1:10" ht="22.5" x14ac:dyDescent="0.25">
      <c r="A479" s="29" t="s">
        <v>52</v>
      </c>
      <c r="B479" s="28" t="s">
        <v>16</v>
      </c>
      <c r="C479" s="28" t="s">
        <v>15</v>
      </c>
      <c r="D479" s="25" t="s">
        <v>51</v>
      </c>
      <c r="E479" s="21">
        <v>1</v>
      </c>
      <c r="F479" s="21">
        <v>12.45</v>
      </c>
      <c r="G479" s="26">
        <f>ROUND(E479*F479,2)</f>
        <v>12.45</v>
      </c>
      <c r="H479" s="21">
        <v>1</v>
      </c>
      <c r="I479" s="27"/>
      <c r="J479" s="26">
        <f>ROUND(H479*I479,2)</f>
        <v>0</v>
      </c>
    </row>
    <row r="480" spans="1:10" ht="225" x14ac:dyDescent="0.25">
      <c r="A480" s="23"/>
      <c r="B480" s="23"/>
      <c r="C480" s="23"/>
      <c r="D480" s="25" t="s">
        <v>50</v>
      </c>
      <c r="E480" s="23"/>
      <c r="F480" s="23"/>
      <c r="G480" s="23"/>
      <c r="H480" s="23"/>
      <c r="I480" s="23"/>
      <c r="J480" s="23"/>
    </row>
    <row r="481" spans="1:10" ht="22.5" x14ac:dyDescent="0.25">
      <c r="A481" s="29" t="s">
        <v>49</v>
      </c>
      <c r="B481" s="28" t="s">
        <v>16</v>
      </c>
      <c r="C481" s="28" t="s">
        <v>15</v>
      </c>
      <c r="D481" s="25" t="s">
        <v>48</v>
      </c>
      <c r="E481" s="21">
        <v>1</v>
      </c>
      <c r="F481" s="21">
        <v>14.2</v>
      </c>
      <c r="G481" s="26">
        <f>ROUND(E481*F481,2)</f>
        <v>14.2</v>
      </c>
      <c r="H481" s="21">
        <v>1</v>
      </c>
      <c r="I481" s="27"/>
      <c r="J481" s="26">
        <f>ROUND(H481*I481,2)</f>
        <v>0</v>
      </c>
    </row>
    <row r="482" spans="1:10" ht="225" x14ac:dyDescent="0.25">
      <c r="A482" s="23"/>
      <c r="B482" s="23"/>
      <c r="C482" s="23"/>
      <c r="D482" s="25" t="s">
        <v>47</v>
      </c>
      <c r="E482" s="23"/>
      <c r="F482" s="23"/>
      <c r="G482" s="23"/>
      <c r="H482" s="23"/>
      <c r="I482" s="23"/>
      <c r="J482" s="23"/>
    </row>
    <row r="483" spans="1:10" ht="22.5" x14ac:dyDescent="0.25">
      <c r="A483" s="29" t="s">
        <v>46</v>
      </c>
      <c r="B483" s="28" t="s">
        <v>16</v>
      </c>
      <c r="C483" s="28" t="s">
        <v>15</v>
      </c>
      <c r="D483" s="25" t="s">
        <v>45</v>
      </c>
      <c r="E483" s="21">
        <v>1</v>
      </c>
      <c r="F483" s="21">
        <v>153.83000000000001</v>
      </c>
      <c r="G483" s="26">
        <f>ROUND(E483*F483,2)</f>
        <v>153.83000000000001</v>
      </c>
      <c r="H483" s="21">
        <v>1</v>
      </c>
      <c r="I483" s="27"/>
      <c r="J483" s="26">
        <f>ROUND(H483*I483,2)</f>
        <v>0</v>
      </c>
    </row>
    <row r="484" spans="1:10" ht="258.75" x14ac:dyDescent="0.25">
      <c r="A484" s="23"/>
      <c r="B484" s="23"/>
      <c r="C484" s="23"/>
      <c r="D484" s="25" t="s">
        <v>44</v>
      </c>
      <c r="E484" s="23"/>
      <c r="F484" s="23"/>
      <c r="G484" s="23"/>
      <c r="H484" s="23"/>
      <c r="I484" s="23"/>
      <c r="J484" s="23"/>
    </row>
    <row r="485" spans="1:10" ht="22.5" x14ac:dyDescent="0.25">
      <c r="A485" s="29" t="s">
        <v>43</v>
      </c>
      <c r="B485" s="28" t="s">
        <v>16</v>
      </c>
      <c r="C485" s="28" t="s">
        <v>15</v>
      </c>
      <c r="D485" s="25" t="s">
        <v>42</v>
      </c>
      <c r="E485" s="21">
        <v>1</v>
      </c>
      <c r="F485" s="21">
        <v>175.68</v>
      </c>
      <c r="G485" s="26">
        <f>ROUND(E485*F485,2)</f>
        <v>175.68</v>
      </c>
      <c r="H485" s="21">
        <v>1</v>
      </c>
      <c r="I485" s="27"/>
      <c r="J485" s="26">
        <f>ROUND(H485*I485,2)</f>
        <v>0</v>
      </c>
    </row>
    <row r="486" spans="1:10" ht="258.75" x14ac:dyDescent="0.25">
      <c r="A486" s="23"/>
      <c r="B486" s="23"/>
      <c r="C486" s="23"/>
      <c r="D486" s="25" t="s">
        <v>41</v>
      </c>
      <c r="E486" s="23"/>
      <c r="F486" s="23"/>
      <c r="G486" s="23"/>
      <c r="H486" s="23"/>
      <c r="I486" s="23"/>
      <c r="J486" s="23"/>
    </row>
    <row r="487" spans="1:10" ht="22.5" x14ac:dyDescent="0.25">
      <c r="A487" s="29" t="s">
        <v>40</v>
      </c>
      <c r="B487" s="28" t="s">
        <v>16</v>
      </c>
      <c r="C487" s="28" t="s">
        <v>15</v>
      </c>
      <c r="D487" s="25" t="s">
        <v>39</v>
      </c>
      <c r="E487" s="21">
        <v>1</v>
      </c>
      <c r="F487" s="21">
        <v>153.83000000000001</v>
      </c>
      <c r="G487" s="26">
        <f>ROUND(E487*F487,2)</f>
        <v>153.83000000000001</v>
      </c>
      <c r="H487" s="21">
        <v>1</v>
      </c>
      <c r="I487" s="27"/>
      <c r="J487" s="26">
        <f>ROUND(H487*I487,2)</f>
        <v>0</v>
      </c>
    </row>
    <row r="488" spans="1:10" ht="247.5" x14ac:dyDescent="0.25">
      <c r="A488" s="23"/>
      <c r="B488" s="23"/>
      <c r="C488" s="23"/>
      <c r="D488" s="25" t="s">
        <v>38</v>
      </c>
      <c r="E488" s="23"/>
      <c r="F488" s="23"/>
      <c r="G488" s="23"/>
      <c r="H488" s="23"/>
      <c r="I488" s="23"/>
      <c r="J488" s="23"/>
    </row>
    <row r="489" spans="1:10" ht="33.75" x14ac:dyDescent="0.25">
      <c r="A489" s="29" t="s">
        <v>37</v>
      </c>
      <c r="B489" s="28" t="s">
        <v>16</v>
      </c>
      <c r="C489" s="28" t="s">
        <v>15</v>
      </c>
      <c r="D489" s="25" t="s">
        <v>36</v>
      </c>
      <c r="E489" s="21">
        <v>1</v>
      </c>
      <c r="F489" s="21">
        <v>175.68</v>
      </c>
      <c r="G489" s="26">
        <f>ROUND(E489*F489,2)</f>
        <v>175.68</v>
      </c>
      <c r="H489" s="21">
        <v>1</v>
      </c>
      <c r="I489" s="27"/>
      <c r="J489" s="26">
        <f>ROUND(H489*I489,2)</f>
        <v>0</v>
      </c>
    </row>
    <row r="490" spans="1:10" ht="247.5" x14ac:dyDescent="0.25">
      <c r="A490" s="23"/>
      <c r="B490" s="23"/>
      <c r="C490" s="23"/>
      <c r="D490" s="25" t="s">
        <v>35</v>
      </c>
      <c r="E490" s="23"/>
      <c r="F490" s="23"/>
      <c r="G490" s="23"/>
      <c r="H490" s="23"/>
      <c r="I490" s="23"/>
      <c r="J490" s="23"/>
    </row>
    <row r="491" spans="1:10" ht="22.5" x14ac:dyDescent="0.25">
      <c r="A491" s="29" t="s">
        <v>34</v>
      </c>
      <c r="B491" s="28" t="s">
        <v>16</v>
      </c>
      <c r="C491" s="28" t="s">
        <v>30</v>
      </c>
      <c r="D491" s="25" t="s">
        <v>33</v>
      </c>
      <c r="E491" s="21">
        <v>1</v>
      </c>
      <c r="F491" s="21">
        <v>12.83</v>
      </c>
      <c r="G491" s="26">
        <f>ROUND(E491*F491,2)</f>
        <v>12.83</v>
      </c>
      <c r="H491" s="21">
        <v>1</v>
      </c>
      <c r="I491" s="27"/>
      <c r="J491" s="26">
        <f>ROUND(H491*I491,2)</f>
        <v>0</v>
      </c>
    </row>
    <row r="492" spans="1:10" ht="225" x14ac:dyDescent="0.25">
      <c r="A492" s="23"/>
      <c r="B492" s="23"/>
      <c r="C492" s="23"/>
      <c r="D492" s="25" t="s">
        <v>32</v>
      </c>
      <c r="E492" s="23"/>
      <c r="F492" s="23"/>
      <c r="G492" s="23"/>
      <c r="H492" s="23"/>
      <c r="I492" s="23"/>
      <c r="J492" s="23"/>
    </row>
    <row r="493" spans="1:10" ht="22.5" x14ac:dyDescent="0.25">
      <c r="A493" s="29" t="s">
        <v>31</v>
      </c>
      <c r="B493" s="28" t="s">
        <v>16</v>
      </c>
      <c r="C493" s="28" t="s">
        <v>30</v>
      </c>
      <c r="D493" s="25" t="s">
        <v>29</v>
      </c>
      <c r="E493" s="21">
        <v>1</v>
      </c>
      <c r="F493" s="21">
        <v>11.09</v>
      </c>
      <c r="G493" s="26">
        <f>ROUND(E493*F493,2)</f>
        <v>11.09</v>
      </c>
      <c r="H493" s="21">
        <v>1</v>
      </c>
      <c r="I493" s="27"/>
      <c r="J493" s="26">
        <f>ROUND(H493*I493,2)</f>
        <v>0</v>
      </c>
    </row>
    <row r="494" spans="1:10" ht="225" x14ac:dyDescent="0.25">
      <c r="A494" s="23"/>
      <c r="B494" s="23"/>
      <c r="C494" s="23"/>
      <c r="D494" s="25" t="s">
        <v>28</v>
      </c>
      <c r="E494" s="23"/>
      <c r="F494" s="23"/>
      <c r="G494" s="23"/>
      <c r="H494" s="23"/>
      <c r="I494" s="23"/>
      <c r="J494" s="23"/>
    </row>
    <row r="495" spans="1:10" ht="22.5" x14ac:dyDescent="0.25">
      <c r="A495" s="29" t="s">
        <v>27</v>
      </c>
      <c r="B495" s="28" t="s">
        <v>16</v>
      </c>
      <c r="C495" s="28" t="s">
        <v>23</v>
      </c>
      <c r="D495" s="25" t="s">
        <v>26</v>
      </c>
      <c r="E495" s="21">
        <v>1</v>
      </c>
      <c r="F495" s="21">
        <v>19.52</v>
      </c>
      <c r="G495" s="26">
        <f>ROUND(E495*F495,2)</f>
        <v>19.52</v>
      </c>
      <c r="H495" s="21">
        <v>1</v>
      </c>
      <c r="I495" s="27"/>
      <c r="J495" s="26">
        <f>ROUND(H495*I495,2)</f>
        <v>0</v>
      </c>
    </row>
    <row r="496" spans="1:10" ht="337.5" x14ac:dyDescent="0.25">
      <c r="A496" s="23"/>
      <c r="B496" s="23"/>
      <c r="C496" s="23"/>
      <c r="D496" s="25" t="s">
        <v>25</v>
      </c>
      <c r="E496" s="23"/>
      <c r="F496" s="23"/>
      <c r="G496" s="23"/>
      <c r="H496" s="23"/>
      <c r="I496" s="23"/>
      <c r="J496" s="23"/>
    </row>
    <row r="497" spans="1:10" ht="22.5" x14ac:dyDescent="0.25">
      <c r="A497" s="29" t="s">
        <v>24</v>
      </c>
      <c r="B497" s="28" t="s">
        <v>16</v>
      </c>
      <c r="C497" s="28" t="s">
        <v>23</v>
      </c>
      <c r="D497" s="25" t="s">
        <v>22</v>
      </c>
      <c r="E497" s="21">
        <v>1</v>
      </c>
      <c r="F497" s="21">
        <v>23.46</v>
      </c>
      <c r="G497" s="26">
        <f>ROUND(E497*F497,2)</f>
        <v>23.46</v>
      </c>
      <c r="H497" s="21">
        <v>1</v>
      </c>
      <c r="I497" s="27"/>
      <c r="J497" s="26">
        <f>ROUND(H497*I497,2)</f>
        <v>0</v>
      </c>
    </row>
    <row r="498" spans="1:10" ht="337.5" x14ac:dyDescent="0.25">
      <c r="A498" s="23"/>
      <c r="B498" s="23"/>
      <c r="C498" s="23"/>
      <c r="D498" s="25" t="s">
        <v>21</v>
      </c>
      <c r="E498" s="23"/>
      <c r="F498" s="23"/>
      <c r="G498" s="23"/>
      <c r="H498" s="23"/>
      <c r="I498" s="23"/>
      <c r="J498" s="23"/>
    </row>
    <row r="499" spans="1:10" ht="33.75" x14ac:dyDescent="0.25">
      <c r="A499" s="29" t="s">
        <v>20</v>
      </c>
      <c r="B499" s="28" t="s">
        <v>16</v>
      </c>
      <c r="C499" s="28" t="s">
        <v>15</v>
      </c>
      <c r="D499" s="25" t="s">
        <v>19</v>
      </c>
      <c r="E499" s="21">
        <v>1</v>
      </c>
      <c r="F499" s="21">
        <v>46.26</v>
      </c>
      <c r="G499" s="26">
        <f>ROUND(E499*F499,2)</f>
        <v>46.26</v>
      </c>
      <c r="H499" s="21">
        <v>1</v>
      </c>
      <c r="I499" s="27"/>
      <c r="J499" s="26">
        <f>ROUND(H499*I499,2)</f>
        <v>0</v>
      </c>
    </row>
    <row r="500" spans="1:10" ht="360" x14ac:dyDescent="0.25">
      <c r="A500" s="23"/>
      <c r="B500" s="23"/>
      <c r="C500" s="23"/>
      <c r="D500" s="25" t="s">
        <v>18</v>
      </c>
      <c r="E500" s="23"/>
      <c r="F500" s="23"/>
      <c r="G500" s="23"/>
      <c r="H500" s="23"/>
      <c r="I500" s="23"/>
      <c r="J500" s="23"/>
    </row>
    <row r="501" spans="1:10" ht="33.75" x14ac:dyDescent="0.25">
      <c r="A501" s="29" t="s">
        <v>17</v>
      </c>
      <c r="B501" s="28" t="s">
        <v>16</v>
      </c>
      <c r="C501" s="28" t="s">
        <v>15</v>
      </c>
      <c r="D501" s="25" t="s">
        <v>14</v>
      </c>
      <c r="E501" s="21">
        <v>1</v>
      </c>
      <c r="F501" s="21">
        <v>49</v>
      </c>
      <c r="G501" s="26">
        <f>ROUND(E501*F501,2)</f>
        <v>49</v>
      </c>
      <c r="H501" s="21">
        <v>1</v>
      </c>
      <c r="I501" s="27"/>
      <c r="J501" s="26">
        <f>ROUND(H501*I501,2)</f>
        <v>0</v>
      </c>
    </row>
    <row r="502" spans="1:10" ht="360" x14ac:dyDescent="0.25">
      <c r="A502" s="23"/>
      <c r="B502" s="23"/>
      <c r="C502" s="23"/>
      <c r="D502" s="25" t="s">
        <v>13</v>
      </c>
      <c r="E502" s="23"/>
      <c r="F502" s="23"/>
      <c r="G502" s="23"/>
      <c r="H502" s="23"/>
      <c r="I502" s="23"/>
      <c r="J502" s="23"/>
    </row>
    <row r="503" spans="1:10" x14ac:dyDescent="0.25">
      <c r="A503" s="23"/>
      <c r="B503" s="23"/>
      <c r="C503" s="23"/>
      <c r="D503" s="22" t="s">
        <v>12</v>
      </c>
      <c r="E503" s="21">
        <v>1</v>
      </c>
      <c r="F503" s="20">
        <f>G363+G365+G367+G369+G371+G373+G375+G377+G379+G381+G383+G385+G387+G389+G391+G393+G395+G397+G399+G401+G403+G405+G407+G409+G411+G413+G415+G417+G419+G421+G423+G425+G427+G429+G431+G433+G435+G437+G439+G441+G443+G445+G447+G449+G451+G453+G455+G457+G459+G461+G463+G465+G467+G469+G471+G473+G475+G477+G479+G481+G483+G485+G487+G489+G491+G493+G495+G497+G499+G501</f>
        <v>6139.62</v>
      </c>
      <c r="G503" s="20">
        <f>ROUND(E503*F503,2)</f>
        <v>6139.62</v>
      </c>
      <c r="H503" s="21">
        <v>1</v>
      </c>
      <c r="I503" s="20">
        <f>J363+J365+J367+J369+J371+J373+J375+J377+J379+J381+J383+J385+J387+J389+J391+J393+J395+J397+J399+J401+J403+J405+J407+J409+J411+J413+J415+J417+J419+J421+J423+J425+J427+J429+J431+J433+J435+J437+J439+J441+J443+J445+J447+J449+J451+J453+J455+J457+J459+J461+J463+J465+J467+J469+J471+J473+J475+J477+J479+J481+J483+J485+J487+J489+J491+J493+J495+J497+J499+J501</f>
        <v>0</v>
      </c>
      <c r="J503" s="20">
        <f>ROUND(H503*I503,2)</f>
        <v>0</v>
      </c>
    </row>
    <row r="504" spans="1:10" ht="0.95" customHeight="1" x14ac:dyDescent="0.25">
      <c r="A504" s="18"/>
      <c r="B504" s="18"/>
      <c r="C504" s="18"/>
      <c r="D504" s="24"/>
      <c r="E504" s="18"/>
      <c r="F504" s="18"/>
      <c r="G504" s="18"/>
      <c r="H504" s="18"/>
      <c r="I504" s="18"/>
      <c r="J504" s="18"/>
    </row>
    <row r="505" spans="1:10" x14ac:dyDescent="0.25">
      <c r="A505" s="23"/>
      <c r="B505" s="23"/>
      <c r="C505" s="23"/>
      <c r="D505" s="22" t="s">
        <v>11</v>
      </c>
      <c r="E505" s="21">
        <v>1</v>
      </c>
      <c r="F505" s="20">
        <f>G4+G61+G192+G295+G314+G351+G362</f>
        <v>54455.320000000007</v>
      </c>
      <c r="G505" s="20">
        <f>ROUND(E505*F505,2)</f>
        <v>54455.32</v>
      </c>
      <c r="H505" s="21">
        <v>1</v>
      </c>
      <c r="I505" s="20">
        <f>J4+J61+J192+J295+J314+J351+J362</f>
        <v>0</v>
      </c>
      <c r="J505" s="20">
        <f>ROUND(H505*I505,2)</f>
        <v>0</v>
      </c>
    </row>
    <row r="506" spans="1:10" ht="0.95" customHeight="1" x14ac:dyDescent="0.25">
      <c r="A506" s="18"/>
      <c r="B506" s="18"/>
      <c r="C506" s="18"/>
      <c r="D506" s="19"/>
      <c r="E506" s="18"/>
      <c r="F506" s="18"/>
      <c r="G506" s="18"/>
      <c r="H506" s="18"/>
      <c r="I506" s="18"/>
      <c r="J506" s="18"/>
    </row>
    <row r="507" spans="1:10" ht="0.95" customHeight="1" x14ac:dyDescent="0.25">
      <c r="A507" s="17"/>
      <c r="B507" s="16"/>
      <c r="C507" s="16"/>
      <c r="D507" s="16" t="s">
        <v>10</v>
      </c>
      <c r="E507" s="15"/>
      <c r="F507" s="14"/>
      <c r="G507" s="13">
        <f>G505</f>
        <v>54455.32</v>
      </c>
      <c r="H507" s="15"/>
      <c r="I507" s="14"/>
      <c r="J507" s="13">
        <f>J505</f>
        <v>0</v>
      </c>
    </row>
    <row r="508" spans="1:10" x14ac:dyDescent="0.25">
      <c r="A508" s="10"/>
      <c r="B508" s="9"/>
      <c r="C508" s="9"/>
      <c r="D508" s="9" t="s">
        <v>9</v>
      </c>
      <c r="E508" s="8">
        <v>0.19</v>
      </c>
      <c r="F508" s="7"/>
      <c r="G508" s="6">
        <f>G507*E508</f>
        <v>10346.5108</v>
      </c>
      <c r="H508" s="12">
        <v>0.19</v>
      </c>
      <c r="I508" s="7"/>
      <c r="J508" s="6">
        <f>J507*H508</f>
        <v>0</v>
      </c>
    </row>
    <row r="509" spans="1:10" x14ac:dyDescent="0.25">
      <c r="A509" s="10"/>
      <c r="B509" s="9"/>
      <c r="C509" s="9"/>
      <c r="D509" s="9" t="s">
        <v>8</v>
      </c>
      <c r="E509" s="11"/>
      <c r="F509" s="7"/>
      <c r="G509" s="6">
        <f>G507+G508</f>
        <v>64801.830799999996</v>
      </c>
      <c r="H509" s="11"/>
      <c r="I509" s="7"/>
      <c r="J509" s="6">
        <f>J507+J508</f>
        <v>0</v>
      </c>
    </row>
    <row r="510" spans="1:10" x14ac:dyDescent="0.25">
      <c r="A510" s="10"/>
      <c r="B510" s="9"/>
      <c r="C510" s="9"/>
      <c r="D510" s="9" t="s">
        <v>7</v>
      </c>
      <c r="E510" s="8">
        <v>0.21</v>
      </c>
      <c r="F510" s="7"/>
      <c r="G510" s="6">
        <f>21*G509%</f>
        <v>13608.384467999998</v>
      </c>
      <c r="H510" s="8">
        <v>0.21</v>
      </c>
      <c r="I510" s="7"/>
      <c r="J510" s="6">
        <f>21*J509%</f>
        <v>0</v>
      </c>
    </row>
    <row r="511" spans="1:10" x14ac:dyDescent="0.25">
      <c r="A511" s="5"/>
      <c r="B511" s="4"/>
      <c r="C511" s="4"/>
      <c r="D511" s="4" t="s">
        <v>6</v>
      </c>
      <c r="E511" s="3"/>
      <c r="F511" s="2"/>
      <c r="G511" s="1">
        <f>G509+G510</f>
        <v>78410.215268</v>
      </c>
      <c r="H511" s="3"/>
      <c r="I511" s="2"/>
      <c r="J511" s="1">
        <f>J509+J510</f>
        <v>0</v>
      </c>
    </row>
  </sheetData>
  <sheetProtection algorithmName="SHA-512" hashValue="ntny88FgScJm2GH8pZmF/UsRECe9UHmbH8FKNeMDQnswDArHVW9t4Izk7xsaiQL0AZKFwIW7XtIhQlpWgZUs3Q==" saltValue="Fp1t0DwQYdA+8KLdd2aKBg==" spinCount="100000" sheet="1" objects="1" scenarios="1" selectLockedCells="1"/>
  <mergeCells count="2">
    <mergeCell ref="E1:G1"/>
    <mergeCell ref="H1:J1"/>
  </mergeCells>
  <dataValidations count="5">
    <dataValidation type="decimal" allowBlank="1" showInputMessage="1" showErrorMessage="1" sqref="E508" xr:uid="{16C78C1D-02EC-41DC-B9C4-4529D5B08612}">
      <formula1>0</formula1>
      <formula2>0.19</formula2>
    </dataValidation>
    <dataValidation type="decimal" allowBlank="1" showInputMessage="1" showErrorMessage="1" errorTitle="ERROR" error="El porcentaje debe estar comprendido entre 0 y 19%" sqref="H508" xr:uid="{2D28713A-BBBD-4C8F-8776-43C152BF8D57}">
      <formula1>0</formula1>
      <formula2>0.19</formula2>
    </dataValidation>
    <dataValidation type="decimal" allowBlank="1" showErrorMessage="1" errorTitle="ERROR" error="El precio ofertado no puede superar el precio de proyecto ni suponer una baja mayor al 32% del mismo" sqref="I193 I195 I197 I199 I201 I203 I291 I207 I209 I211 I213 I215 I217 I219 I221 I223 I225 I227 I229 I231 I233 I235 I237 I239 I241 I243 I245 I247 I249 I251 I253 I255 I257 I259 I261 I263 I265 I267 I269 I271 I273 I205 I277 I279 I281 I283 I285 I287 I289 I275" xr:uid="{E2E9F06E-C400-4FEF-91BE-5CE1A41496D1}">
      <formula1>F193*0.68</formula1>
      <formula2>G193</formula2>
    </dataValidation>
    <dataValidation type="decimal" allowBlank="1" showErrorMessage="1" errorTitle="ERROR" error="El precio ofertado no puede superar el precio de proyecto ni suponer una baja mayor al 32% del mismo" sqref="I70 I7 I9 I11 I13 I15 I17 I19 I499 I23 I25 I27 I29 I31 I33 I35 I37 I39 I41 I43 I45 I47 I49 I51 I53 I55 I57 I62 I64 I66 I68 I84 I72 I74 I76 I78 I80 I82 I164 I86 I88 I90 I92 I94 I96 I98 I100 I102 I104 I106 I108 I110 I112 I114 I116 I118 I120 I122 I124 I126 I128 I130 I132 I134 I136 I138 I140 I142 I144 I146 I148 I150 I152 I154 I21 I158 I160 I162 I419 I166 I168 I170 I172 I174 I176 I178 I180 I182 I184 I186 I188 I296 I298 I300 I302 I304 I306 I308 I310 I315 I317 I319 I321 I323 I325 I327 I329 I331 I333 I335 I337 I339 I341 I343 I345 I347 I349 I352 I354 I356 I358 I363 I365 I367 I369 I371 I373 I375 I377 I379 I381 I383 I385 I387 I389 I391 I393 I395 I397 I399 I401 I403 I405 I407 I156 I411 I413 I415 I417 I431 I421 I423 I425 I427 I429 I479 I433 I435 I437 I439 I441 I443 I445 I447 I449 I451 I453 I455 I457 I459 I461 I463 I465 I467 I469 I471 I473 I475 I477 I501 I481 I483 I485 I487 I409 I491 I493 I495 I497 I5 I489" xr:uid="{754C9006-368A-4193-8AF9-843E9EF7FA10}">
      <formula1>F5*0.68</formula1>
      <formula2>F5</formula2>
    </dataValidation>
    <dataValidation type="list" allowBlank="1" showInputMessage="1" showErrorMessage="1" sqref="B4:B506" xr:uid="{F1F62D92-79CE-41F1-AEE0-D5589C583D7F}">
      <formula1>"Capítulo,Partida,Mano de obra,Maquinaria,Material,Otros,Tarea,"</formula1>
    </dataValidation>
  </dataValidations>
  <pageMargins left="0.7" right="0.7" top="0.75" bottom="0.75" header="0.3" footer="0.3"/>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61E743-0B88-48C0-A663-B9724143381F}">
  <dimension ref="C2:D11"/>
  <sheetViews>
    <sheetView workbookViewId="0">
      <selection activeCell="D8" sqref="D8"/>
    </sheetView>
  </sheetViews>
  <sheetFormatPr baseColWidth="10" defaultRowHeight="15" x14ac:dyDescent="0.25"/>
  <cols>
    <col min="3" max="3" width="39.5703125" bestFit="1" customWidth="1"/>
    <col min="4" max="4" width="19.28515625" customWidth="1"/>
  </cols>
  <sheetData>
    <row r="2" spans="3:4" ht="15.75" thickBot="1" x14ac:dyDescent="0.3"/>
    <row r="3" spans="3:4" ht="15.75" thickBot="1" x14ac:dyDescent="0.3">
      <c r="C3" s="79" t="s">
        <v>2</v>
      </c>
      <c r="D3" s="80"/>
    </row>
    <row r="4" spans="3:4" ht="15.75" thickBot="1" x14ac:dyDescent="0.3">
      <c r="C4" s="50"/>
      <c r="D4" s="50"/>
    </row>
    <row r="5" spans="3:4" x14ac:dyDescent="0.25">
      <c r="C5" s="54" t="s">
        <v>769</v>
      </c>
      <c r="D5" s="55">
        <f>'Fijo mensual (PF)'!E5</f>
        <v>0</v>
      </c>
    </row>
    <row r="6" spans="3:4" x14ac:dyDescent="0.25">
      <c r="C6" s="56" t="s">
        <v>770</v>
      </c>
      <c r="D6" s="57">
        <f>'Mantenimiento preventivo (PMV)'!E7</f>
        <v>0</v>
      </c>
    </row>
    <row r="7" spans="3:4" ht="15.75" thickBot="1" x14ac:dyDescent="0.3">
      <c r="C7" s="58" t="s">
        <v>774</v>
      </c>
      <c r="D7" s="59">
        <v>26964.52</v>
      </c>
    </row>
    <row r="8" spans="3:4" ht="15.75" thickBot="1" x14ac:dyDescent="0.3">
      <c r="C8" s="60" t="s">
        <v>771</v>
      </c>
      <c r="D8" s="61">
        <f>SUM(D5:D7)</f>
        <v>26964.52</v>
      </c>
    </row>
    <row r="9" spans="3:4" ht="15.75" thickBot="1" x14ac:dyDescent="0.3">
      <c r="C9" s="62"/>
      <c r="D9" s="62"/>
    </row>
    <row r="10" spans="3:4" x14ac:dyDescent="0.25">
      <c r="C10" s="63" t="s">
        <v>772</v>
      </c>
      <c r="D10" s="81">
        <f>D8*1.21</f>
        <v>32627.069199999998</v>
      </c>
    </row>
    <row r="11" spans="3:4" ht="15.75" thickBot="1" x14ac:dyDescent="0.3">
      <c r="C11" s="64" t="s">
        <v>773</v>
      </c>
      <c r="D11" s="82"/>
    </row>
  </sheetData>
  <sheetProtection algorithmName="SHA-512" hashValue="hJgEYAkuji9DJRlrR/THkggq/iuWnpjD8eaabw2AVjrHeXB9f3meDyKA6CpQGReo0OWmlzsaddnwk3Uaz1bi1Q==" saltValue="eURRNdc7khCh106hbyjpGQ==" spinCount="100000" sheet="1" objects="1" scenarios="1"/>
  <mergeCells count="2">
    <mergeCell ref="C3:D3"/>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Fijo mensual (PF)</vt:lpstr>
      <vt:lpstr>Mantenimiento preventivo (PMV)</vt:lpstr>
      <vt:lpstr>Preciario PU)</vt:lpstr>
      <vt:lpstr>Total oferta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2024-03-12T12:00:08Z</dcterms:created>
  <dcterms:modified xsi:type="dcterms:W3CDTF">2024-06-03T10:02:05Z</dcterms:modified>
</cp:coreProperties>
</file>