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 defaultThemeVersion="124226"/>
  <xr:revisionPtr revIDLastSave="0" documentId="13_ncr:1_{A7DD52AF-94B2-493D-9747-BBBD980EE7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2 THYSSEN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5" l="1"/>
  <c r="E9" i="5"/>
  <c r="G8" i="5"/>
  <c r="I8" i="5" s="1"/>
  <c r="E8" i="5"/>
  <c r="G7" i="5"/>
  <c r="H7" i="5" s="1"/>
  <c r="E7" i="5"/>
  <c r="G6" i="5"/>
  <c r="I6" i="5" s="1"/>
  <c r="E6" i="5"/>
  <c r="G5" i="5"/>
  <c r="H5" i="5" s="1"/>
  <c r="E5" i="5"/>
  <c r="E11" i="5" l="1"/>
  <c r="E13" i="5" s="1"/>
  <c r="H6" i="5"/>
  <c r="J6" i="5" s="1"/>
  <c r="K6" i="5" s="1"/>
  <c r="L6" i="5" s="1"/>
  <c r="I7" i="5"/>
  <c r="J7" i="5" s="1"/>
  <c r="I5" i="5"/>
  <c r="J5" i="5" s="1"/>
  <c r="L11" i="5"/>
  <c r="E12" i="5"/>
  <c r="E15" i="5" s="1"/>
  <c r="E16" i="5" s="1"/>
  <c r="E17" i="5" s="1"/>
  <c r="H9" i="5"/>
  <c r="H8" i="5"/>
  <c r="J8" i="5" s="1"/>
  <c r="I9" i="5"/>
  <c r="J9" i="5" l="1"/>
  <c r="K9" i="5" s="1"/>
  <c r="L9" i="5" s="1"/>
  <c r="K7" i="5"/>
  <c r="L7" i="5" s="1"/>
  <c r="K5" i="5"/>
  <c r="L5" i="5" s="1"/>
  <c r="L13" i="5"/>
  <c r="L12" i="5"/>
  <c r="K8" i="5"/>
  <c r="L8" i="5" s="1"/>
  <c r="L15" i="5" l="1"/>
  <c r="L16" i="5" s="1"/>
  <c r="L17" i="5" s="1"/>
</calcChain>
</file>

<file path=xl/sharedStrings.xml><?xml version="1.0" encoding="utf-8"?>
<sst xmlns="http://schemas.openxmlformats.org/spreadsheetml/2006/main" count="41" uniqueCount="40">
  <si>
    <t>Revisión modular tipo "A"</t>
  </si>
  <si>
    <t>Revisión modular tipo "B"</t>
  </si>
  <si>
    <t>Revisión modular tipo "C"</t>
  </si>
  <si>
    <t>Complemento limpieza de rampa,  asociado a la limpieza técnica, asociada a  la revisión modular tipo "C"</t>
  </si>
  <si>
    <t>SERVICIO DE REVISIONES MODULARES Y LIMPIEZA DE FOSOS EN ESCALERAS MECÁNICAS MANTENIDAS POR METRO</t>
  </si>
  <si>
    <t>CUADRO PRESENTACIÓN DESGLOSE OFERTA ECONÓMICA</t>
  </si>
  <si>
    <t>TRABAJOS</t>
  </si>
  <si>
    <t>PRESUPUESTO LICITACIÓN</t>
  </si>
  <si>
    <t>OFERTA</t>
  </si>
  <si>
    <t>LOTE</t>
  </si>
  <si>
    <t>DENOMINACIÓN TRABAJO</t>
  </si>
  <si>
    <t>PRECIO LICITACIÓN UNITARIO</t>
  </si>
  <si>
    <t>CANTIDAD PREVISTA</t>
  </si>
  <si>
    <t>PRECIO LICITACIÓN TOTAL POR TRABAJO</t>
  </si>
  <si>
    <t>IMPORTE UNITARIO OFERTADO POR TRABAJO                              (GG y BI no incluidos)</t>
  </si>
  <si>
    <t>IMPORTE OFERTADO POR CANTIDAD PREVISTA 
(GG y BI no incluidos)</t>
  </si>
  <si>
    <t>GASTOS GENERALES TRABAJO</t>
  </si>
  <si>
    <t>BENEFICIO INDUSTRIAL TRABAJO</t>
  </si>
  <si>
    <t>IMPORTE TOTAL OFERTA POR TRABAJO
(IVA no incluido)</t>
  </si>
  <si>
    <t>IMPORTE TOTAL IVA</t>
  </si>
  <si>
    <t>IMPORTE TOTAL OFERTA POR TRABAJO
(IVA incluido)</t>
  </si>
  <si>
    <t>Presupuesto de Ejecución</t>
  </si>
  <si>
    <t>P.E.</t>
  </si>
  <si>
    <t>Gastos Generales</t>
  </si>
  <si>
    <t>G.G.</t>
  </si>
  <si>
    <t>Beneficio Industrial</t>
  </si>
  <si>
    <t>B.I.</t>
  </si>
  <si>
    <t>IMPORTE TOTAL SIN IVA</t>
  </si>
  <si>
    <t>Base Imponible (IVA no incluido)</t>
  </si>
  <si>
    <t>Importe Ofertado (IVA no incluido)</t>
  </si>
  <si>
    <t>IVA</t>
  </si>
  <si>
    <t>PRESUPUESTO TOTAL CON IVA</t>
  </si>
  <si>
    <t>Presupuesto Máximo Licitación (IVA incluido)</t>
  </si>
  <si>
    <t>Importe Ofertado (IVA incluido)</t>
  </si>
  <si>
    <t>"CASILLAS A COMPLETAR"</t>
  </si>
  <si>
    <t xml:space="preserve"> (columna F filas 5 a 9 ambas incluidas y columna K filas 12 y 13)</t>
  </si>
  <si>
    <t>"Presupuesto máximo de licitación"</t>
  </si>
  <si>
    <t>"Importe total ofertado"</t>
  </si>
  <si>
    <t xml:space="preserve">Lote 2 THYSSEN </t>
  </si>
  <si>
    <t>Limpieza técnica de foso asociada a la revisión modular tipo "C"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</si>
</sst>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3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5">
    <xf numFmtId="0" fontId="0" fillId="0" borderId="0" xfId="0"/>
    <xf numFmtId="164" fontId="0" fillId="0" borderId="5" xfId="1" applyNumberFormat="1" applyFont="1" applyBorder="1" applyAlignment="1" applyProtection="1">
      <alignment horizontal="center" vertical="center" wrapText="1"/>
    </xf>
    <xf numFmtId="164" fontId="0" fillId="4" borderId="21" xfId="0" applyNumberFormat="1" applyFill="1" applyBorder="1" applyAlignment="1" applyProtection="1">
      <alignment horizontal="center" vertical="center"/>
      <protection locked="0"/>
    </xf>
    <xf numFmtId="44" fontId="3" fillId="5" borderId="22" xfId="2" applyNumberFormat="1" applyFont="1" applyFill="1" applyBorder="1" applyAlignment="1" applyProtection="1">
      <alignment horizontal="center" vertical="center"/>
    </xf>
    <xf numFmtId="44" fontId="3" fillId="5" borderId="23" xfId="2" applyNumberFormat="1" applyFont="1" applyFill="1" applyBorder="1" applyAlignment="1" applyProtection="1">
      <alignment horizontal="center" vertical="center"/>
    </xf>
    <xf numFmtId="44" fontId="3" fillId="5" borderId="22" xfId="1" applyFont="1" applyFill="1" applyBorder="1" applyAlignment="1" applyProtection="1">
      <alignment horizontal="center" vertical="center"/>
    </xf>
    <xf numFmtId="44" fontId="3" fillId="5" borderId="17" xfId="1" applyFont="1" applyFill="1" applyBorder="1" applyAlignment="1" applyProtection="1">
      <alignment horizontal="center" vertical="center"/>
    </xf>
    <xf numFmtId="164" fontId="0" fillId="0" borderId="7" xfId="1" applyNumberFormat="1" applyFont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center" vertical="center"/>
      <protection locked="0"/>
    </xf>
    <xf numFmtId="164" fontId="0" fillId="4" borderId="25" xfId="0" applyNumberFormat="1" applyFill="1" applyBorder="1" applyAlignment="1" applyProtection="1">
      <alignment horizontal="center" vertical="center"/>
      <protection locked="0"/>
    </xf>
    <xf numFmtId="164" fontId="0" fillId="0" borderId="26" xfId="1" applyNumberFormat="1" applyFont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center" vertical="center"/>
      <protection locked="0"/>
    </xf>
    <xf numFmtId="44" fontId="3" fillId="5" borderId="28" xfId="2" applyNumberFormat="1" applyFont="1" applyFill="1" applyBorder="1" applyAlignment="1" applyProtection="1">
      <alignment horizontal="center" vertical="center"/>
    </xf>
    <xf numFmtId="44" fontId="3" fillId="5" borderId="28" xfId="1" applyFont="1" applyFill="1" applyBorder="1" applyAlignment="1" applyProtection="1">
      <alignment horizontal="center" vertical="center"/>
    </xf>
    <xf numFmtId="44" fontId="3" fillId="5" borderId="11" xfId="1" applyFont="1" applyFill="1" applyBorder="1" applyAlignment="1" applyProtection="1">
      <alignment horizontal="center" vertical="center"/>
    </xf>
    <xf numFmtId="9" fontId="0" fillId="4" borderId="33" xfId="2" applyFont="1" applyFill="1" applyBorder="1" applyAlignment="1" applyProtection="1">
      <alignment horizontal="center" vertical="center"/>
      <protection locked="0"/>
    </xf>
    <xf numFmtId="9" fontId="0" fillId="4" borderId="36" xfId="2" applyFont="1" applyFill="1" applyBorder="1" applyAlignment="1" applyProtection="1">
      <alignment horizontal="center" vertical="center"/>
      <protection locked="0"/>
    </xf>
    <xf numFmtId="164" fontId="3" fillId="5" borderId="16" xfId="1" applyNumberFormat="1" applyFont="1" applyFill="1" applyBorder="1" applyAlignment="1" applyProtection="1">
      <alignment horizontal="center" vertical="center"/>
    </xf>
    <xf numFmtId="44" fontId="1" fillId="5" borderId="11" xfId="1" applyFont="1" applyFill="1" applyBorder="1" applyAlignment="1" applyProtection="1">
      <alignment horizontal="center" vertical="center"/>
    </xf>
    <xf numFmtId="164" fontId="13" fillId="5" borderId="38" xfId="1" applyNumberFormat="1" applyFont="1" applyFill="1" applyBorder="1" applyAlignment="1" applyProtection="1">
      <alignment horizontal="center" vertical="center"/>
    </xf>
    <xf numFmtId="9" fontId="12" fillId="3" borderId="32" xfId="2" applyFont="1" applyFill="1" applyBorder="1" applyAlignment="1" applyProtection="1">
      <alignment horizontal="center" vertical="center"/>
    </xf>
    <xf numFmtId="9" fontId="12" fillId="3" borderId="7" xfId="2" applyFont="1" applyFill="1" applyBorder="1" applyAlignment="1" applyProtection="1">
      <alignment horizontal="center" vertical="center"/>
    </xf>
    <xf numFmtId="44" fontId="7" fillId="5" borderId="39" xfId="1" applyFont="1" applyFill="1" applyBorder="1" applyAlignment="1" applyProtection="1">
      <alignment horizontal="center" vertical="center"/>
    </xf>
    <xf numFmtId="164" fontId="14" fillId="6" borderId="16" xfId="1" applyNumberFormat="1" applyFont="1" applyFill="1" applyBorder="1" applyAlignment="1" applyProtection="1">
      <alignment horizontal="center" vertical="center"/>
    </xf>
    <xf numFmtId="44" fontId="14" fillId="7" borderId="11" xfId="1" applyFont="1" applyFill="1" applyBorder="1" applyAlignment="1" applyProtection="1">
      <alignment horizontal="center" vertical="center"/>
    </xf>
    <xf numFmtId="164" fontId="1" fillId="0" borderId="0" xfId="1" applyNumberFormat="1" applyFont="1" applyFill="1" applyBorder="1" applyAlignment="1" applyProtection="1">
      <alignment horizontal="center" vertical="center"/>
    </xf>
    <xf numFmtId="44" fontId="1" fillId="0" borderId="0" xfId="1" applyFont="1" applyFill="1" applyBorder="1" applyAlignment="1" applyProtection="1">
      <alignment horizontal="center" vertical="center"/>
    </xf>
    <xf numFmtId="44" fontId="0" fillId="0" borderId="0" xfId="1" applyFont="1" applyFill="1" applyBorder="1" applyProtection="1"/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164" fontId="0" fillId="0" borderId="3" xfId="1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0" fillId="5" borderId="21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164" fontId="0" fillId="0" borderId="24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164" fontId="0" fillId="0" borderId="27" xfId="1" applyNumberFormat="1" applyFont="1" applyFill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4" fontId="0" fillId="5" borderId="10" xfId="0" applyNumberFormat="1" applyFill="1" applyBorder="1" applyAlignment="1">
      <alignment horizontal="center" vertical="center"/>
    </xf>
    <xf numFmtId="0" fontId="8" fillId="3" borderId="11" xfId="0" applyFont="1" applyFill="1" applyBorder="1" applyAlignment="1">
      <alignment vertical="center" wrapText="1"/>
    </xf>
    <xf numFmtId="164" fontId="0" fillId="5" borderId="29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30" xfId="0" applyNumberFormat="1" applyFont="1" applyFill="1" applyBorder="1" applyAlignment="1">
      <alignment horizontal="center" vertical="center"/>
    </xf>
    <xf numFmtId="44" fontId="0" fillId="5" borderId="29" xfId="0" applyNumberFormat="1" applyFill="1" applyBorder="1" applyAlignment="1">
      <alignment horizontal="center" vertical="center"/>
    </xf>
    <xf numFmtId="164" fontId="0" fillId="5" borderId="31" xfId="0" applyNumberFormat="1" applyFill="1" applyBorder="1" applyAlignment="1">
      <alignment horizontal="center" vertical="center"/>
    </xf>
    <xf numFmtId="164" fontId="1" fillId="3" borderId="32" xfId="0" applyNumberFormat="1" applyFont="1" applyFill="1" applyBorder="1" applyAlignment="1">
      <alignment horizontal="center" vertical="center"/>
    </xf>
    <xf numFmtId="44" fontId="0" fillId="5" borderId="31" xfId="0" applyNumberFormat="1" applyFill="1" applyBorder="1" applyAlignment="1">
      <alignment horizontal="center" vertical="center"/>
    </xf>
    <xf numFmtId="164" fontId="0" fillId="5" borderId="34" xfId="0" applyNumberFormat="1" applyFill="1" applyBorder="1" applyAlignment="1">
      <alignment horizontal="center" vertical="center"/>
    </xf>
    <xf numFmtId="164" fontId="1" fillId="3" borderId="35" xfId="0" applyNumberFormat="1" applyFont="1" applyFill="1" applyBorder="1" applyAlignment="1">
      <alignment horizontal="center" vertical="center"/>
    </xf>
    <xf numFmtId="44" fontId="0" fillId="5" borderId="34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9" fontId="10" fillId="3" borderId="2" xfId="2" applyFont="1" applyFill="1" applyBorder="1" applyAlignment="1" applyProtection="1">
      <alignment horizontal="center" vertical="center"/>
    </xf>
    <xf numFmtId="9" fontId="10" fillId="3" borderId="30" xfId="2" applyFont="1" applyFill="1" applyBorder="1" applyAlignment="1" applyProtection="1">
      <alignment horizontal="center" vertical="center"/>
    </xf>
    <xf numFmtId="9" fontId="10" fillId="3" borderId="14" xfId="2" applyFont="1" applyFill="1" applyBorder="1" applyAlignment="1" applyProtection="1">
      <alignment horizontal="center" vertical="center"/>
    </xf>
    <xf numFmtId="9" fontId="10" fillId="3" borderId="15" xfId="2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11" fillId="3" borderId="21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9" fontId="11" fillId="3" borderId="32" xfId="2" applyFont="1" applyFill="1" applyBorder="1" applyAlignment="1" applyProtection="1">
      <alignment horizontal="center" vertical="center"/>
    </xf>
    <xf numFmtId="9" fontId="11" fillId="3" borderId="37" xfId="2" applyFont="1" applyFill="1" applyBorder="1" applyAlignment="1" applyProtection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40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5" fillId="8" borderId="0" xfId="0" applyFont="1" applyFill="1" applyAlignment="1">
      <alignment horizontal="center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22</xdr:row>
      <xdr:rowOff>76199</xdr:rowOff>
    </xdr:from>
    <xdr:ext cx="3514726" cy="885826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FFC53BD-B825-4FDD-B41D-544374EE02F8}"/>
            </a:ext>
          </a:extLst>
        </xdr:cNvPr>
        <xdr:cNvSpPr txBox="1"/>
      </xdr:nvSpPr>
      <xdr:spPr>
        <a:xfrm>
          <a:off x="9525" y="7429499"/>
          <a:ext cx="3514726" cy="885826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Notas:</a:t>
          </a:r>
        </a:p>
        <a:p>
          <a:endParaRPr lang="es-ES" sz="4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'Oferta Económica' del cuadro resumen del Pliego de Condiciones Particulares.</a:t>
          </a:r>
          <a:endParaRPr lang="es-ES">
            <a:effectLst/>
          </a:endParaRPr>
        </a:p>
        <a:p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835E0-029F-4427-9B86-514A0B4B34FD}">
  <dimension ref="A1:L23"/>
  <sheetViews>
    <sheetView tabSelected="1" workbookViewId="0">
      <selection activeCell="A4" sqref="A4"/>
    </sheetView>
  </sheetViews>
  <sheetFormatPr baseColWidth="10" defaultRowHeight="15" x14ac:dyDescent="0.25"/>
  <cols>
    <col min="1" max="1" width="14.85546875" customWidth="1"/>
    <col min="2" max="2" width="38" customWidth="1"/>
    <col min="3" max="3" width="25.7109375" customWidth="1"/>
    <col min="4" max="4" width="12.7109375" customWidth="1"/>
    <col min="5" max="5" width="36.140625" customWidth="1"/>
    <col min="6" max="6" width="25.7109375" customWidth="1"/>
    <col min="7" max="7" width="23.7109375" customWidth="1"/>
    <col min="8" max="9" width="13.28515625" customWidth="1"/>
    <col min="10" max="10" width="22.7109375" customWidth="1"/>
    <col min="11" max="11" width="18.7109375" customWidth="1"/>
    <col min="12" max="12" width="22.7109375" customWidth="1"/>
  </cols>
  <sheetData>
    <row r="1" spans="1:12" ht="27.95" customHeight="1" thickBot="1" x14ac:dyDescent="0.3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21.95" customHeight="1" thickBot="1" x14ac:dyDescent="0.3">
      <c r="A2" s="63" t="s">
        <v>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ht="18" customHeight="1" thickBot="1" x14ac:dyDescent="0.3">
      <c r="A3" s="66" t="s">
        <v>6</v>
      </c>
      <c r="B3" s="67"/>
      <c r="C3" s="66" t="s">
        <v>7</v>
      </c>
      <c r="D3" s="68"/>
      <c r="E3" s="67"/>
      <c r="F3" s="69" t="s">
        <v>8</v>
      </c>
      <c r="G3" s="70"/>
      <c r="H3" s="70"/>
      <c r="I3" s="70"/>
      <c r="J3" s="70"/>
      <c r="K3" s="70"/>
      <c r="L3" s="71"/>
    </row>
    <row r="4" spans="1:12" ht="45.75" thickBot="1" x14ac:dyDescent="0.3">
      <c r="A4" s="28" t="s">
        <v>9</v>
      </c>
      <c r="B4" s="28" t="s">
        <v>10</v>
      </c>
      <c r="C4" s="28" t="s">
        <v>11</v>
      </c>
      <c r="D4" s="28" t="s">
        <v>12</v>
      </c>
      <c r="E4" s="28" t="s">
        <v>13</v>
      </c>
      <c r="F4" s="28" t="s">
        <v>14</v>
      </c>
      <c r="G4" s="29" t="s">
        <v>15</v>
      </c>
      <c r="H4" s="30" t="s">
        <v>16</v>
      </c>
      <c r="I4" s="30" t="s">
        <v>17</v>
      </c>
      <c r="J4" s="31" t="s">
        <v>18</v>
      </c>
      <c r="K4" s="31" t="s">
        <v>19</v>
      </c>
      <c r="L4" s="31" t="s">
        <v>20</v>
      </c>
    </row>
    <row r="5" spans="1:12" ht="45.95" customHeight="1" thickBot="1" x14ac:dyDescent="0.3">
      <c r="A5" s="59" t="s">
        <v>38</v>
      </c>
      <c r="B5" s="32" t="s">
        <v>0</v>
      </c>
      <c r="C5" s="33">
        <v>96.6</v>
      </c>
      <c r="D5" s="34">
        <v>294</v>
      </c>
      <c r="E5" s="1">
        <f>C5*D5</f>
        <v>28400.399999999998</v>
      </c>
      <c r="F5" s="2"/>
      <c r="G5" s="35">
        <f t="shared" ref="G5:G9" si="0">F5*D5</f>
        <v>0</v>
      </c>
      <c r="H5" s="3">
        <f>ROUND(G5*$K$12,2)</f>
        <v>0</v>
      </c>
      <c r="I5" s="4">
        <f>ROUND(G5*$K$13,2)</f>
        <v>0</v>
      </c>
      <c r="J5" s="5">
        <f>G5+H5+I5</f>
        <v>0</v>
      </c>
      <c r="K5" s="5">
        <f>J5*0.21</f>
        <v>0</v>
      </c>
      <c r="L5" s="6">
        <f>J5+K5</f>
        <v>0</v>
      </c>
    </row>
    <row r="6" spans="1:12" ht="45.95" customHeight="1" thickBot="1" x14ac:dyDescent="0.3">
      <c r="A6" s="60"/>
      <c r="B6" s="36" t="s">
        <v>1</v>
      </c>
      <c r="C6" s="37">
        <v>128.79999999999998</v>
      </c>
      <c r="D6" s="38">
        <v>130</v>
      </c>
      <c r="E6" s="7">
        <f t="shared" ref="E6:E9" si="1">C6*D6</f>
        <v>16743.999999999996</v>
      </c>
      <c r="F6" s="8"/>
      <c r="G6" s="35">
        <f t="shared" si="0"/>
        <v>0</v>
      </c>
      <c r="H6" s="3">
        <f t="shared" ref="H6:H9" si="2">ROUND(G6*$K$12,2)</f>
        <v>0</v>
      </c>
      <c r="I6" s="4">
        <f t="shared" ref="I6:I9" si="3">ROUND(G6*$K$13,2)</f>
        <v>0</v>
      </c>
      <c r="J6" s="5">
        <f t="shared" ref="J6:J9" si="4">G6+H6+I6</f>
        <v>0</v>
      </c>
      <c r="K6" s="5">
        <f t="shared" ref="K6:K9" si="5">J6*0.21</f>
        <v>0</v>
      </c>
      <c r="L6" s="6">
        <f t="shared" ref="L6:L9" si="6">J6+K6</f>
        <v>0</v>
      </c>
    </row>
    <row r="7" spans="1:12" ht="45.95" customHeight="1" thickBot="1" x14ac:dyDescent="0.3">
      <c r="A7" s="60"/>
      <c r="B7" s="36" t="s">
        <v>2</v>
      </c>
      <c r="C7" s="37">
        <v>225.39999999999998</v>
      </c>
      <c r="D7" s="38">
        <v>2102</v>
      </c>
      <c r="E7" s="7">
        <f t="shared" si="1"/>
        <v>473790.79999999993</v>
      </c>
      <c r="F7" s="9"/>
      <c r="G7" s="35">
        <f t="shared" si="0"/>
        <v>0</v>
      </c>
      <c r="H7" s="3">
        <f t="shared" si="2"/>
        <v>0</v>
      </c>
      <c r="I7" s="4">
        <f t="shared" si="3"/>
        <v>0</v>
      </c>
      <c r="J7" s="5">
        <f t="shared" si="4"/>
        <v>0</v>
      </c>
      <c r="K7" s="5">
        <f t="shared" si="5"/>
        <v>0</v>
      </c>
      <c r="L7" s="6">
        <f t="shared" si="6"/>
        <v>0</v>
      </c>
    </row>
    <row r="8" spans="1:12" ht="45.95" customHeight="1" thickBot="1" x14ac:dyDescent="0.3">
      <c r="A8" s="60"/>
      <c r="B8" s="36" t="s">
        <v>39</v>
      </c>
      <c r="C8" s="37">
        <v>96.6</v>
      </c>
      <c r="D8" s="38">
        <v>2102</v>
      </c>
      <c r="E8" s="7">
        <f t="shared" si="1"/>
        <v>203053.19999999998</v>
      </c>
      <c r="F8" s="8"/>
      <c r="G8" s="35">
        <f t="shared" si="0"/>
        <v>0</v>
      </c>
      <c r="H8" s="3">
        <f t="shared" si="2"/>
        <v>0</v>
      </c>
      <c r="I8" s="4">
        <f t="shared" si="3"/>
        <v>0</v>
      </c>
      <c r="J8" s="5">
        <f t="shared" si="4"/>
        <v>0</v>
      </c>
      <c r="K8" s="5">
        <f t="shared" si="5"/>
        <v>0</v>
      </c>
      <c r="L8" s="6">
        <f t="shared" si="6"/>
        <v>0</v>
      </c>
    </row>
    <row r="9" spans="1:12" ht="45.95" customHeight="1" thickBot="1" x14ac:dyDescent="0.3">
      <c r="A9" s="61"/>
      <c r="B9" s="39" t="s">
        <v>3</v>
      </c>
      <c r="C9" s="40">
        <v>386.4</v>
      </c>
      <c r="D9" s="41">
        <v>186</v>
      </c>
      <c r="E9" s="10">
        <f t="shared" si="1"/>
        <v>71870.399999999994</v>
      </c>
      <c r="F9" s="11"/>
      <c r="G9" s="42">
        <f t="shared" si="0"/>
        <v>0</v>
      </c>
      <c r="H9" s="12">
        <f t="shared" si="2"/>
        <v>0</v>
      </c>
      <c r="I9" s="12">
        <f t="shared" si="3"/>
        <v>0</v>
      </c>
      <c r="J9" s="13">
        <f t="shared" si="4"/>
        <v>0</v>
      </c>
      <c r="K9" s="13">
        <f t="shared" si="5"/>
        <v>0</v>
      </c>
      <c r="L9" s="14">
        <f t="shared" si="6"/>
        <v>0</v>
      </c>
    </row>
    <row r="10" spans="1:12" ht="15" customHeight="1" thickBo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ht="20.100000000000001" customHeight="1" thickBot="1" x14ac:dyDescent="0.3">
      <c r="A11" s="73" t="s">
        <v>21</v>
      </c>
      <c r="B11" s="74"/>
      <c r="C11" s="74"/>
      <c r="D11" s="43"/>
      <c r="E11" s="44">
        <f>SUM(E5:E9)</f>
        <v>793858.79999999993</v>
      </c>
      <c r="F11" s="27"/>
      <c r="G11" s="45"/>
      <c r="J11" s="46" t="s">
        <v>22</v>
      </c>
      <c r="K11" s="47"/>
      <c r="L11" s="48">
        <f>SUM(G5:G9)</f>
        <v>0</v>
      </c>
    </row>
    <row r="12" spans="1:12" ht="20.100000000000001" customHeight="1" thickBot="1" x14ac:dyDescent="0.3">
      <c r="A12" s="75" t="s">
        <v>23</v>
      </c>
      <c r="B12" s="76"/>
      <c r="C12" s="77">
        <v>0.09</v>
      </c>
      <c r="D12" s="78"/>
      <c r="E12" s="49">
        <f>E11*C12</f>
        <v>71447.291999999987</v>
      </c>
      <c r="F12" s="27"/>
      <c r="G12" s="45"/>
      <c r="J12" s="50" t="s">
        <v>24</v>
      </c>
      <c r="K12" s="15"/>
      <c r="L12" s="51">
        <f>L11*K12</f>
        <v>0</v>
      </c>
    </row>
    <row r="13" spans="1:12" ht="20.100000000000001" customHeight="1" thickBot="1" x14ac:dyDescent="0.3">
      <c r="A13" s="75" t="s">
        <v>25</v>
      </c>
      <c r="B13" s="76"/>
      <c r="C13" s="79">
        <v>0.06</v>
      </c>
      <c r="D13" s="80"/>
      <c r="E13" s="52">
        <f>E11*C13</f>
        <v>47631.527999999991</v>
      </c>
      <c r="F13" s="27"/>
      <c r="G13" s="45"/>
      <c r="J13" s="53" t="s">
        <v>26</v>
      </c>
      <c r="K13" s="16"/>
      <c r="L13" s="54">
        <f>L11*K13</f>
        <v>0</v>
      </c>
    </row>
    <row r="14" spans="1:12" ht="15" customHeight="1" thickBot="1" x14ac:dyDescent="0.3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</row>
    <row r="15" spans="1:12" ht="20.100000000000001" customHeight="1" thickBot="1" x14ac:dyDescent="0.3">
      <c r="A15" s="73" t="s">
        <v>27</v>
      </c>
      <c r="B15" s="74"/>
      <c r="C15" s="82" t="s">
        <v>28</v>
      </c>
      <c r="D15" s="83"/>
      <c r="E15" s="17">
        <f>SUM(E11:E13)</f>
        <v>912937.61999999988</v>
      </c>
      <c r="F15" s="27"/>
      <c r="G15" s="45"/>
      <c r="J15" s="84" t="s">
        <v>29</v>
      </c>
      <c r="K15" s="85"/>
      <c r="L15" s="18">
        <f>SUM(L11:L13)</f>
        <v>0</v>
      </c>
    </row>
    <row r="16" spans="1:12" ht="20.100000000000001" customHeight="1" thickBot="1" x14ac:dyDescent="0.3">
      <c r="A16" s="73" t="s">
        <v>30</v>
      </c>
      <c r="B16" s="74"/>
      <c r="C16" s="86">
        <v>0.21</v>
      </c>
      <c r="D16" s="87"/>
      <c r="E16" s="19">
        <f>E15*C16</f>
        <v>191716.90019999997</v>
      </c>
      <c r="F16" s="27"/>
      <c r="G16" s="45"/>
      <c r="J16" s="20" t="s">
        <v>30</v>
      </c>
      <c r="K16" s="21">
        <v>0.21</v>
      </c>
      <c r="L16" s="22">
        <f>L15*K16</f>
        <v>0</v>
      </c>
    </row>
    <row r="17" spans="1:12" ht="20.100000000000001" customHeight="1" thickBot="1" x14ac:dyDescent="0.3">
      <c r="A17" s="73" t="s">
        <v>31</v>
      </c>
      <c r="B17" s="74"/>
      <c r="C17" s="89" t="s">
        <v>32</v>
      </c>
      <c r="D17" s="90"/>
      <c r="E17" s="23">
        <f>ROUND(E16+E15,2)</f>
        <v>1104654.52</v>
      </c>
      <c r="F17" s="27"/>
      <c r="G17" s="45"/>
      <c r="J17" s="91" t="s">
        <v>33</v>
      </c>
      <c r="K17" s="92"/>
      <c r="L17" s="24">
        <f>ROUND(L16+L15,2)</f>
        <v>0</v>
      </c>
    </row>
    <row r="18" spans="1:12" ht="15" customHeight="1" x14ac:dyDescent="0.25">
      <c r="A18" s="55"/>
      <c r="B18" s="55"/>
      <c r="C18" s="56"/>
      <c r="D18" s="56"/>
      <c r="E18" s="25"/>
      <c r="F18" s="27"/>
      <c r="G18" s="45"/>
      <c r="J18" s="57"/>
      <c r="K18" s="57"/>
      <c r="L18" s="26"/>
    </row>
    <row r="19" spans="1:12" x14ac:dyDescent="0.25">
      <c r="A19" s="93" t="s">
        <v>34</v>
      </c>
      <c r="B19" s="93"/>
      <c r="C19" s="27"/>
      <c r="D19" s="58"/>
      <c r="E19" s="27"/>
      <c r="F19" s="27"/>
      <c r="G19" s="58"/>
      <c r="H19" s="27"/>
    </row>
    <row r="20" spans="1:12" x14ac:dyDescent="0.25">
      <c r="A20" s="93" t="s">
        <v>35</v>
      </c>
      <c r="B20" s="93"/>
      <c r="C20" s="27"/>
      <c r="D20" s="58"/>
      <c r="E20" s="27"/>
      <c r="F20" s="27"/>
      <c r="G20" s="58"/>
      <c r="H20" s="27"/>
    </row>
    <row r="21" spans="1:12" x14ac:dyDescent="0.25">
      <c r="A21" s="94" t="s">
        <v>36</v>
      </c>
      <c r="B21" s="94"/>
      <c r="C21" s="27"/>
      <c r="D21" s="58"/>
      <c r="E21" s="27"/>
      <c r="F21" s="27"/>
      <c r="G21" s="58"/>
      <c r="H21" s="27"/>
    </row>
    <row r="22" spans="1:12" x14ac:dyDescent="0.25">
      <c r="A22" s="88" t="s">
        <v>37</v>
      </c>
      <c r="B22" s="88"/>
      <c r="C22" s="27"/>
      <c r="D22" s="58"/>
      <c r="E22" s="27"/>
      <c r="F22" s="27"/>
      <c r="G22" s="58"/>
      <c r="H22" s="27"/>
    </row>
    <row r="23" spans="1:12" x14ac:dyDescent="0.25">
      <c r="D23" s="58"/>
      <c r="E23" s="27"/>
      <c r="F23" s="27"/>
      <c r="G23" s="58"/>
      <c r="H23" s="27"/>
    </row>
  </sheetData>
  <sheetProtection sheet="1" objects="1" scenarios="1"/>
  <mergeCells count="25">
    <mergeCell ref="A22:B22"/>
    <mergeCell ref="A17:B17"/>
    <mergeCell ref="C17:D17"/>
    <mergeCell ref="J17:K17"/>
    <mergeCell ref="A19:B19"/>
    <mergeCell ref="A20:B20"/>
    <mergeCell ref="A21:B21"/>
    <mergeCell ref="A14:L14"/>
    <mergeCell ref="A15:B15"/>
    <mergeCell ref="C15:D15"/>
    <mergeCell ref="J15:K15"/>
    <mergeCell ref="A16:B16"/>
    <mergeCell ref="C16:D16"/>
    <mergeCell ref="A10:L10"/>
    <mergeCell ref="A11:C11"/>
    <mergeCell ref="A12:B12"/>
    <mergeCell ref="C12:D12"/>
    <mergeCell ref="A13:B13"/>
    <mergeCell ref="C13:D13"/>
    <mergeCell ref="A5:A9"/>
    <mergeCell ref="A1:L1"/>
    <mergeCell ref="A2:L2"/>
    <mergeCell ref="A3:B3"/>
    <mergeCell ref="C3:E3"/>
    <mergeCell ref="F3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 THYSSEN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2024-03-26T08:34:47Z</dcterms:created>
  <dcterms:modified xsi:type="dcterms:W3CDTF">2024-03-26T08:35:17Z</dcterms:modified>
</cp:coreProperties>
</file>