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filterPrivacy="1" defaultThemeVersion="124226"/>
  <xr:revisionPtr revIDLastSave="0" documentId="13_ncr:1_{0CA4DCE6-7246-41D3-B901-90BC027103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E 3 KONE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3" l="1"/>
  <c r="H7" i="3" s="1"/>
  <c r="E7" i="3"/>
  <c r="G6" i="3"/>
  <c r="I6" i="3" s="1"/>
  <c r="E6" i="3"/>
  <c r="G5" i="3"/>
  <c r="E5" i="3"/>
  <c r="E9" i="3" l="1"/>
  <c r="H6" i="3"/>
  <c r="J6" i="3" s="1"/>
  <c r="K6" i="3" s="1"/>
  <c r="L6" i="3" s="1"/>
  <c r="I7" i="3"/>
  <c r="J7" i="3" s="1"/>
  <c r="K7" i="3" s="1"/>
  <c r="L7" i="3" s="1"/>
  <c r="L9" i="3"/>
  <c r="L10" i="3" s="1"/>
  <c r="E10" i="3"/>
  <c r="E11" i="3"/>
  <c r="H5" i="3"/>
  <c r="I5" i="3"/>
  <c r="L11" i="3" l="1"/>
  <c r="L13" i="3" s="1"/>
  <c r="L14" i="3" s="1"/>
  <c r="L15" i="3" s="1"/>
  <c r="J5" i="3"/>
  <c r="K5" i="3" s="1"/>
  <c r="L5" i="3" s="1"/>
  <c r="E13" i="3"/>
  <c r="E14" i="3" s="1"/>
  <c r="E15" i="3" s="1"/>
</calcChain>
</file>

<file path=xl/sharedStrings.xml><?xml version="1.0" encoding="utf-8"?>
<sst xmlns="http://schemas.openxmlformats.org/spreadsheetml/2006/main" count="39" uniqueCount="38">
  <si>
    <t>Revisión modular tipo "C"</t>
  </si>
  <si>
    <t>Complemento limpieza de rampa,  asociado a la limpieza técnica, asociada a  la revisión modular tipo "C"</t>
  </si>
  <si>
    <t>SERVICIO DE REVISIONES MODULARES Y LIMPIEZA DE FOSOS EN ESCALERAS MECÁNICAS MANTENIDAS POR METRO</t>
  </si>
  <si>
    <t>CUADRO PRESENTACIÓN DESGLOSE OFERTA ECONÓMICA</t>
  </si>
  <si>
    <t>TRABAJOS</t>
  </si>
  <si>
    <t>PRESUPUESTO LICITACIÓN</t>
  </si>
  <si>
    <t>OFERTA</t>
  </si>
  <si>
    <t>LOTE</t>
  </si>
  <si>
    <t>DENOMINACIÓN TRABAJO</t>
  </si>
  <si>
    <t>PRECIO LICITACIÓN UNITARIO</t>
  </si>
  <si>
    <t>CANTIDAD PREVISTA</t>
  </si>
  <si>
    <t>PRECIO LICITACIÓN TOTAL POR TRABAJO</t>
  </si>
  <si>
    <t>IMPORTE UNITARIO OFERTADO POR TRABAJO                              (GG y BI no incluidos)</t>
  </si>
  <si>
    <t>IMPORTE OFERTADO POR CANTIDAD PREVISTA 
(GG y BI no incluidos)</t>
  </si>
  <si>
    <t>GASTOS GENERALES TRABAJO</t>
  </si>
  <si>
    <t>BENEFICIO INDUSTRIAL TRABAJO</t>
  </si>
  <si>
    <t>IMPORTE TOTAL OFERTA POR TRABAJO
(IVA no incluido)</t>
  </si>
  <si>
    <t>IMPORTE TOTAL IVA</t>
  </si>
  <si>
    <t>IMPORTE TOTAL OFERTA POR TRABAJO
(IVA incluido)</t>
  </si>
  <si>
    <t>Presupuesto de Ejecución</t>
  </si>
  <si>
    <t>P.E.</t>
  </si>
  <si>
    <t>Gastos Generales</t>
  </si>
  <si>
    <t>G.G.</t>
  </si>
  <si>
    <t>Beneficio Industrial</t>
  </si>
  <si>
    <t>B.I.</t>
  </si>
  <si>
    <t>IMPORTE TOTAL SIN IVA</t>
  </si>
  <si>
    <t>Base Imponible (IVA no incluido)</t>
  </si>
  <si>
    <t>Importe Ofertado (IVA no incluido)</t>
  </si>
  <si>
    <t>IVA</t>
  </si>
  <si>
    <t>PRESUPUESTO TOTAL CON IVA</t>
  </si>
  <si>
    <t>Presupuesto Máximo Licitación (IVA incluido)</t>
  </si>
  <si>
    <t>Importe Ofertado (IVA incluido)</t>
  </si>
  <si>
    <t>"CASILLAS A COMPLETAR"</t>
  </si>
  <si>
    <t xml:space="preserve"> (columna F filas 5 a 9 ambas incluidas y columna K filas 12 y 13)</t>
  </si>
  <si>
    <t>"Presupuesto máximo de licitación"</t>
  </si>
  <si>
    <t>"Importe total ofertado"</t>
  </si>
  <si>
    <t xml:space="preserve">Lote 2 KONE </t>
  </si>
  <si>
    <t>Limpieza técnica de foso asociada a la revisión modular tipo "C"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</si>
</sst>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1"/>
      <color theme="3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90">
    <xf numFmtId="0" fontId="0" fillId="0" borderId="0" xfId="0"/>
    <xf numFmtId="44" fontId="3" fillId="5" borderId="16" xfId="2" applyNumberFormat="1" applyFont="1" applyFill="1" applyBorder="1" applyAlignment="1" applyProtection="1">
      <alignment horizontal="center" vertical="center"/>
    </xf>
    <xf numFmtId="44" fontId="3" fillId="5" borderId="17" xfId="2" applyNumberFormat="1" applyFont="1" applyFill="1" applyBorder="1" applyAlignment="1" applyProtection="1">
      <alignment horizontal="center" vertical="center"/>
    </xf>
    <xf numFmtId="44" fontId="3" fillId="5" borderId="16" xfId="1" applyFont="1" applyFill="1" applyBorder="1" applyAlignment="1" applyProtection="1">
      <alignment horizontal="center" vertical="center"/>
    </xf>
    <xf numFmtId="44" fontId="3" fillId="5" borderId="12" xfId="1" applyFont="1" applyFill="1" applyBorder="1" applyAlignment="1" applyProtection="1">
      <alignment horizontal="center" vertical="center"/>
    </xf>
    <xf numFmtId="164" fontId="0" fillId="0" borderId="3" xfId="1" applyNumberFormat="1" applyFont="1" applyBorder="1" applyAlignment="1" applyProtection="1">
      <alignment horizontal="center" vertical="center" wrapText="1"/>
    </xf>
    <xf numFmtId="164" fontId="0" fillId="4" borderId="5" xfId="0" applyNumberFormat="1" applyFill="1" applyBorder="1" applyAlignment="1" applyProtection="1">
      <alignment horizontal="center" vertical="center"/>
      <protection locked="0"/>
    </xf>
    <xf numFmtId="164" fontId="0" fillId="4" borderId="19" xfId="0" applyNumberFormat="1" applyFill="1" applyBorder="1" applyAlignment="1" applyProtection="1">
      <alignment horizontal="center" vertical="center"/>
      <protection locked="0"/>
    </xf>
    <xf numFmtId="164" fontId="0" fillId="0" borderId="20" xfId="1" applyNumberFormat="1" applyFont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center" vertical="center"/>
      <protection locked="0"/>
    </xf>
    <xf numFmtId="44" fontId="3" fillId="5" borderId="22" xfId="2" applyNumberFormat="1" applyFont="1" applyFill="1" applyBorder="1" applyAlignment="1" applyProtection="1">
      <alignment horizontal="center" vertical="center"/>
    </xf>
    <xf numFmtId="44" fontId="3" fillId="5" borderId="22" xfId="1" applyFont="1" applyFill="1" applyBorder="1" applyAlignment="1" applyProtection="1">
      <alignment horizontal="center" vertical="center"/>
    </xf>
    <xf numFmtId="44" fontId="3" fillId="5" borderId="6" xfId="1" applyFont="1" applyFill="1" applyBorder="1" applyAlignment="1" applyProtection="1">
      <alignment horizontal="center" vertical="center"/>
    </xf>
    <xf numFmtId="9" fontId="0" fillId="4" borderId="27" xfId="2" applyFont="1" applyFill="1" applyBorder="1" applyAlignment="1" applyProtection="1">
      <alignment horizontal="center" vertical="center"/>
      <protection locked="0"/>
    </xf>
    <xf numFmtId="9" fontId="0" fillId="4" borderId="30" xfId="2" applyFont="1" applyFill="1" applyBorder="1" applyAlignment="1" applyProtection="1">
      <alignment horizontal="center" vertical="center"/>
      <protection locked="0"/>
    </xf>
    <xf numFmtId="164" fontId="3" fillId="5" borderId="11" xfId="1" applyNumberFormat="1" applyFont="1" applyFill="1" applyBorder="1" applyAlignment="1" applyProtection="1">
      <alignment horizontal="center" vertical="center"/>
    </xf>
    <xf numFmtId="44" fontId="1" fillId="5" borderId="6" xfId="1" applyFont="1" applyFill="1" applyBorder="1" applyAlignment="1" applyProtection="1">
      <alignment horizontal="center" vertical="center"/>
    </xf>
    <xf numFmtId="164" fontId="13" fillId="5" borderId="32" xfId="1" applyNumberFormat="1" applyFont="1" applyFill="1" applyBorder="1" applyAlignment="1" applyProtection="1">
      <alignment horizontal="center" vertical="center"/>
    </xf>
    <xf numFmtId="9" fontId="12" fillId="3" borderId="26" xfId="2" applyFont="1" applyFill="1" applyBorder="1" applyAlignment="1" applyProtection="1">
      <alignment horizontal="center" vertical="center"/>
    </xf>
    <xf numFmtId="9" fontId="12" fillId="3" borderId="3" xfId="2" applyFont="1" applyFill="1" applyBorder="1" applyAlignment="1" applyProtection="1">
      <alignment horizontal="center" vertical="center"/>
    </xf>
    <xf numFmtId="44" fontId="7" fillId="5" borderId="33" xfId="1" applyFont="1" applyFill="1" applyBorder="1" applyAlignment="1" applyProtection="1">
      <alignment horizontal="center" vertical="center"/>
    </xf>
    <xf numFmtId="164" fontId="14" fillId="6" borderId="11" xfId="1" applyNumberFormat="1" applyFont="1" applyFill="1" applyBorder="1" applyAlignment="1" applyProtection="1">
      <alignment horizontal="center" vertical="center"/>
    </xf>
    <xf numFmtId="44" fontId="14" fillId="7" borderId="6" xfId="1" applyFont="1" applyFill="1" applyBorder="1" applyAlignment="1" applyProtection="1">
      <alignment horizontal="center" vertical="center"/>
    </xf>
    <xf numFmtId="164" fontId="1" fillId="0" borderId="0" xfId="1" applyNumberFormat="1" applyFont="1" applyFill="1" applyBorder="1" applyAlignment="1" applyProtection="1">
      <alignment horizontal="center" vertical="center"/>
    </xf>
    <xf numFmtId="44" fontId="1" fillId="0" borderId="0" xfId="1" applyFont="1" applyFill="1" applyBorder="1" applyAlignment="1" applyProtection="1">
      <alignment horizontal="center" vertical="center"/>
    </xf>
    <xf numFmtId="44" fontId="0" fillId="0" borderId="0" xfId="1" applyFont="1" applyFill="1" applyBorder="1" applyProtection="1"/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164" fontId="0" fillId="0" borderId="18" xfId="1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4" fontId="0" fillId="5" borderId="15" xfId="0" applyNumberFormat="1" applyFill="1" applyBorder="1" applyAlignment="1">
      <alignment horizontal="center" vertical="center"/>
    </xf>
    <xf numFmtId="0" fontId="0" fillId="0" borderId="20" xfId="0" applyBorder="1" applyAlignment="1">
      <alignment horizontal="left" vertical="center" wrapText="1"/>
    </xf>
    <xf numFmtId="164" fontId="0" fillId="0" borderId="21" xfId="1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4" fontId="0" fillId="5" borderId="5" xfId="0" applyNumberFormat="1" applyFill="1" applyBorder="1" applyAlignment="1">
      <alignment horizontal="center" vertical="center"/>
    </xf>
    <xf numFmtId="0" fontId="8" fillId="3" borderId="6" xfId="0" applyFont="1" applyFill="1" applyBorder="1" applyAlignment="1">
      <alignment vertical="center" wrapText="1"/>
    </xf>
    <xf numFmtId="164" fontId="0" fillId="5" borderId="23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1" fillId="3" borderId="2" xfId="0" applyNumberFormat="1" applyFont="1" applyFill="1" applyBorder="1" applyAlignment="1">
      <alignment horizontal="center" vertical="center"/>
    </xf>
    <xf numFmtId="164" fontId="1" fillId="3" borderId="24" xfId="0" applyNumberFormat="1" applyFont="1" applyFill="1" applyBorder="1" applyAlignment="1">
      <alignment horizontal="center" vertical="center"/>
    </xf>
    <xf numFmtId="44" fontId="0" fillId="5" borderId="23" xfId="0" applyNumberFormat="1" applyFill="1" applyBorder="1" applyAlignment="1">
      <alignment horizontal="center" vertical="center"/>
    </xf>
    <xf numFmtId="164" fontId="0" fillId="5" borderId="25" xfId="0" applyNumberFormat="1" applyFill="1" applyBorder="1" applyAlignment="1">
      <alignment horizontal="center" vertical="center"/>
    </xf>
    <xf numFmtId="164" fontId="1" fillId="3" borderId="26" xfId="0" applyNumberFormat="1" applyFont="1" applyFill="1" applyBorder="1" applyAlignment="1">
      <alignment horizontal="center" vertical="center"/>
    </xf>
    <xf numFmtId="44" fontId="0" fillId="5" borderId="25" xfId="0" applyNumberFormat="1" applyFill="1" applyBorder="1" applyAlignment="1">
      <alignment horizontal="center" vertical="center"/>
    </xf>
    <xf numFmtId="164" fontId="0" fillId="5" borderId="28" xfId="0" applyNumberFormat="1" applyFill="1" applyBorder="1" applyAlignment="1">
      <alignment horizontal="center" vertical="center"/>
    </xf>
    <xf numFmtId="164" fontId="1" fillId="3" borderId="29" xfId="0" applyNumberFormat="1" applyFont="1" applyFill="1" applyBorder="1" applyAlignment="1">
      <alignment horizontal="center" vertical="center"/>
    </xf>
    <xf numFmtId="44" fontId="0" fillId="5" borderId="28" xfId="0" applyNumberForma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5" fillId="7" borderId="0" xfId="0" applyFont="1" applyFill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2" fillId="3" borderId="29" xfId="0" applyFont="1" applyFill="1" applyBorder="1" applyAlignment="1">
      <alignment horizontal="center" vertical="center" wrapText="1"/>
    </xf>
    <xf numFmtId="0" fontId="12" fillId="3" borderId="34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center" vertical="center"/>
    </xf>
    <xf numFmtId="0" fontId="15" fillId="8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9" fontId="11" fillId="3" borderId="26" xfId="2" applyFont="1" applyFill="1" applyBorder="1" applyAlignment="1" applyProtection="1">
      <alignment horizontal="center" vertical="center"/>
    </xf>
    <xf numFmtId="9" fontId="11" fillId="3" borderId="31" xfId="2" applyFont="1" applyFill="1" applyBorder="1" applyAlignment="1" applyProtection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9" fontId="10" fillId="3" borderId="2" xfId="2" applyFont="1" applyFill="1" applyBorder="1" applyAlignment="1" applyProtection="1">
      <alignment horizontal="center" vertical="center"/>
    </xf>
    <xf numFmtId="9" fontId="10" fillId="3" borderId="24" xfId="2" applyFont="1" applyFill="1" applyBorder="1" applyAlignment="1" applyProtection="1">
      <alignment horizontal="center" vertical="center"/>
    </xf>
    <xf numFmtId="9" fontId="10" fillId="3" borderId="9" xfId="2" applyFont="1" applyFill="1" applyBorder="1" applyAlignment="1" applyProtection="1">
      <alignment horizontal="center" vertical="center"/>
    </xf>
    <xf numFmtId="9" fontId="10" fillId="3" borderId="10" xfId="2" applyFont="1" applyFill="1" applyBorder="1" applyAlignment="1" applyProtection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</xdr:colOff>
      <xdr:row>20</xdr:row>
      <xdr:rowOff>76199</xdr:rowOff>
    </xdr:from>
    <xdr:ext cx="3514726" cy="885826"/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9B85DAE5-E4D1-4063-BAAD-A31AE66BE01D}"/>
            </a:ext>
          </a:extLst>
        </xdr:cNvPr>
        <xdr:cNvSpPr txBox="1"/>
      </xdr:nvSpPr>
      <xdr:spPr>
        <a:xfrm>
          <a:off x="9525" y="7238999"/>
          <a:ext cx="3514726" cy="885826"/>
        </a:xfrm>
        <a:prstGeom prst="rect">
          <a:avLst/>
        </a:prstGeom>
        <a:solidFill>
          <a:schemeClr val="bg1">
            <a:lumMod val="95000"/>
          </a:schemeClr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" sz="1100" i="1" u="sng"/>
            <a:t>Notas:</a:t>
          </a:r>
        </a:p>
        <a:p>
          <a:endParaRPr lang="es-ES" sz="400" i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Para la elaboración de este documento se tendrán en cuenta las Notas del apartado 'Oferta Económica' del cuadro resumen del Pliego de Condiciones Particulares.</a:t>
          </a:r>
          <a:endParaRPr lang="es-ES">
            <a:effectLst/>
          </a:endParaRPr>
        </a:p>
        <a:p>
          <a:endParaRPr lang="es-ES" sz="1100" i="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3C716-A7D6-4B8E-9F0F-C8DBB2C5ECDD}">
  <dimension ref="A1:L21"/>
  <sheetViews>
    <sheetView tabSelected="1" workbookViewId="0">
      <selection activeCell="B5" sqref="B5"/>
    </sheetView>
  </sheetViews>
  <sheetFormatPr baseColWidth="10" defaultRowHeight="15" x14ac:dyDescent="0.25"/>
  <cols>
    <col min="1" max="1" width="14.85546875" customWidth="1"/>
    <col min="2" max="2" width="38" customWidth="1"/>
    <col min="3" max="3" width="25.7109375" customWidth="1"/>
    <col min="4" max="4" width="12.7109375" customWidth="1"/>
    <col min="5" max="5" width="36.140625" customWidth="1"/>
    <col min="6" max="6" width="25.7109375" customWidth="1"/>
    <col min="7" max="7" width="23.7109375" customWidth="1"/>
    <col min="8" max="9" width="13.28515625" customWidth="1"/>
    <col min="10" max="10" width="22.7109375" customWidth="1"/>
    <col min="11" max="11" width="18.7109375" customWidth="1"/>
    <col min="12" max="12" width="22.7109375" customWidth="1"/>
  </cols>
  <sheetData>
    <row r="1" spans="1:12" ht="27.95" customHeight="1" thickBot="1" x14ac:dyDescent="0.3">
      <c r="A1" s="80" t="s">
        <v>2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</row>
    <row r="2" spans="1:12" ht="21.95" customHeight="1" thickBot="1" x14ac:dyDescent="0.3">
      <c r="A2" s="81" t="s">
        <v>3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3"/>
    </row>
    <row r="3" spans="1:12" ht="18" customHeight="1" thickBot="1" x14ac:dyDescent="0.3">
      <c r="A3" s="84" t="s">
        <v>4</v>
      </c>
      <c r="B3" s="85"/>
      <c r="C3" s="84" t="s">
        <v>5</v>
      </c>
      <c r="D3" s="86"/>
      <c r="E3" s="85"/>
      <c r="F3" s="87" t="s">
        <v>6</v>
      </c>
      <c r="G3" s="88"/>
      <c r="H3" s="88"/>
      <c r="I3" s="88"/>
      <c r="J3" s="88"/>
      <c r="K3" s="88"/>
      <c r="L3" s="89"/>
    </row>
    <row r="4" spans="1:12" ht="45.75" thickBot="1" x14ac:dyDescent="0.3">
      <c r="A4" s="26" t="s">
        <v>7</v>
      </c>
      <c r="B4" s="26" t="s">
        <v>8</v>
      </c>
      <c r="C4" s="26" t="s">
        <v>9</v>
      </c>
      <c r="D4" s="26" t="s">
        <v>10</v>
      </c>
      <c r="E4" s="26" t="s">
        <v>11</v>
      </c>
      <c r="F4" s="26" t="s">
        <v>12</v>
      </c>
      <c r="G4" s="27" t="s">
        <v>13</v>
      </c>
      <c r="H4" s="28" t="s">
        <v>14</v>
      </c>
      <c r="I4" s="28" t="s">
        <v>15</v>
      </c>
      <c r="J4" s="29" t="s">
        <v>16</v>
      </c>
      <c r="K4" s="29" t="s">
        <v>17</v>
      </c>
      <c r="L4" s="29" t="s">
        <v>18</v>
      </c>
    </row>
    <row r="5" spans="1:12" ht="45.95" customHeight="1" thickBot="1" x14ac:dyDescent="0.3">
      <c r="A5" s="55" t="s">
        <v>36</v>
      </c>
      <c r="B5" s="30" t="s">
        <v>0</v>
      </c>
      <c r="C5" s="31">
        <v>427.79999999999995</v>
      </c>
      <c r="D5" s="32">
        <v>545</v>
      </c>
      <c r="E5" s="5">
        <f t="shared" ref="E5:E7" si="0">C5*D5</f>
        <v>233150.99999999997</v>
      </c>
      <c r="F5" s="7"/>
      <c r="G5" s="33">
        <f t="shared" ref="G5:G7" si="1">F5*D5</f>
        <v>0</v>
      </c>
      <c r="H5" s="1">
        <f>ROUND(G5*$K$10,2)</f>
        <v>0</v>
      </c>
      <c r="I5" s="2">
        <f>ROUND(G5*$K$11,2)</f>
        <v>0</v>
      </c>
      <c r="J5" s="3">
        <f t="shared" ref="J5:J7" si="2">G5+H5+I5</f>
        <v>0</v>
      </c>
      <c r="K5" s="3">
        <f t="shared" ref="K5:K7" si="3">J5*0.21</f>
        <v>0</v>
      </c>
      <c r="L5" s="4">
        <f t="shared" ref="L5:L7" si="4">J5+K5</f>
        <v>0</v>
      </c>
    </row>
    <row r="6" spans="1:12" ht="45.95" customHeight="1" thickBot="1" x14ac:dyDescent="0.3">
      <c r="A6" s="56"/>
      <c r="B6" s="30" t="s">
        <v>37</v>
      </c>
      <c r="C6" s="31">
        <v>77.05</v>
      </c>
      <c r="D6" s="32">
        <v>545</v>
      </c>
      <c r="E6" s="5">
        <f t="shared" si="0"/>
        <v>41992.25</v>
      </c>
      <c r="F6" s="6"/>
      <c r="G6" s="33">
        <f t="shared" si="1"/>
        <v>0</v>
      </c>
      <c r="H6" s="1">
        <f>ROUND(G6*$K$10,2)</f>
        <v>0</v>
      </c>
      <c r="I6" s="2">
        <f>ROUND(G6*$K$11,2)</f>
        <v>0</v>
      </c>
      <c r="J6" s="3">
        <f t="shared" si="2"/>
        <v>0</v>
      </c>
      <c r="K6" s="3">
        <f t="shared" si="3"/>
        <v>0</v>
      </c>
      <c r="L6" s="4">
        <f t="shared" si="4"/>
        <v>0</v>
      </c>
    </row>
    <row r="7" spans="1:12" ht="45.95" customHeight="1" thickBot="1" x14ac:dyDescent="0.3">
      <c r="A7" s="57"/>
      <c r="B7" s="34" t="s">
        <v>1</v>
      </c>
      <c r="C7" s="35">
        <v>287.5</v>
      </c>
      <c r="D7" s="36">
        <v>51</v>
      </c>
      <c r="E7" s="8">
        <f t="shared" si="0"/>
        <v>14662.5</v>
      </c>
      <c r="F7" s="9"/>
      <c r="G7" s="37">
        <f t="shared" si="1"/>
        <v>0</v>
      </c>
      <c r="H7" s="10">
        <f>ROUND(G7*$K$10,2)</f>
        <v>0</v>
      </c>
      <c r="I7" s="10">
        <f>ROUND(G7*$K$11,2)</f>
        <v>0</v>
      </c>
      <c r="J7" s="11">
        <f t="shared" si="2"/>
        <v>0</v>
      </c>
      <c r="K7" s="11">
        <f t="shared" si="3"/>
        <v>0</v>
      </c>
      <c r="L7" s="12">
        <f t="shared" si="4"/>
        <v>0</v>
      </c>
    </row>
    <row r="8" spans="1:12" ht="15" customHeight="1" thickBot="1" x14ac:dyDescent="0.3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</row>
    <row r="9" spans="1:12" ht="20.100000000000001" customHeight="1" thickBot="1" x14ac:dyDescent="0.3">
      <c r="A9" s="58" t="s">
        <v>19</v>
      </c>
      <c r="B9" s="59"/>
      <c r="C9" s="59"/>
      <c r="D9" s="38"/>
      <c r="E9" s="39">
        <f>SUM(E5:E7)</f>
        <v>289805.75</v>
      </c>
      <c r="F9" s="25"/>
      <c r="G9" s="40"/>
      <c r="J9" s="41" t="s">
        <v>20</v>
      </c>
      <c r="K9" s="42"/>
      <c r="L9" s="43">
        <f>SUM(G5:G7)</f>
        <v>0</v>
      </c>
    </row>
    <row r="10" spans="1:12" ht="20.100000000000001" customHeight="1" thickBot="1" x14ac:dyDescent="0.3">
      <c r="A10" s="74" t="s">
        <v>21</v>
      </c>
      <c r="B10" s="75"/>
      <c r="C10" s="76">
        <v>0.09</v>
      </c>
      <c r="D10" s="77"/>
      <c r="E10" s="44">
        <f>E9*C10</f>
        <v>26082.517499999998</v>
      </c>
      <c r="F10" s="25"/>
      <c r="G10" s="40"/>
      <c r="J10" s="45" t="s">
        <v>22</v>
      </c>
      <c r="K10" s="13"/>
      <c r="L10" s="46">
        <f>L9*K10</f>
        <v>0</v>
      </c>
    </row>
    <row r="11" spans="1:12" ht="20.100000000000001" customHeight="1" thickBot="1" x14ac:dyDescent="0.3">
      <c r="A11" s="74" t="s">
        <v>23</v>
      </c>
      <c r="B11" s="75"/>
      <c r="C11" s="78">
        <v>0.06</v>
      </c>
      <c r="D11" s="79"/>
      <c r="E11" s="47">
        <f>E9*C11</f>
        <v>17388.345000000001</v>
      </c>
      <c r="F11" s="25"/>
      <c r="G11" s="40"/>
      <c r="J11" s="48" t="s">
        <v>24</v>
      </c>
      <c r="K11" s="14"/>
      <c r="L11" s="49">
        <f>L9*K11</f>
        <v>0</v>
      </c>
    </row>
    <row r="12" spans="1:12" ht="15" customHeight="1" thickBot="1" x14ac:dyDescent="0.3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</row>
    <row r="13" spans="1:12" ht="20.100000000000001" customHeight="1" thickBot="1" x14ac:dyDescent="0.3">
      <c r="A13" s="58" t="s">
        <v>25</v>
      </c>
      <c r="B13" s="59"/>
      <c r="C13" s="67" t="s">
        <v>26</v>
      </c>
      <c r="D13" s="68"/>
      <c r="E13" s="15">
        <f>SUM(E9:E11)</f>
        <v>333276.61250000005</v>
      </c>
      <c r="F13" s="25"/>
      <c r="G13" s="40"/>
      <c r="J13" s="69" t="s">
        <v>27</v>
      </c>
      <c r="K13" s="70"/>
      <c r="L13" s="16">
        <f>SUM(L9:L11)</f>
        <v>0</v>
      </c>
    </row>
    <row r="14" spans="1:12" ht="20.100000000000001" customHeight="1" thickBot="1" x14ac:dyDescent="0.3">
      <c r="A14" s="58" t="s">
        <v>28</v>
      </c>
      <c r="B14" s="59"/>
      <c r="C14" s="71">
        <v>0.21</v>
      </c>
      <c r="D14" s="72"/>
      <c r="E14" s="17">
        <f>E13*C14</f>
        <v>69988.088625000004</v>
      </c>
      <c r="F14" s="25"/>
      <c r="G14" s="40"/>
      <c r="J14" s="18" t="s">
        <v>28</v>
      </c>
      <c r="K14" s="19">
        <v>0.21</v>
      </c>
      <c r="L14" s="20">
        <f>L13*K14</f>
        <v>0</v>
      </c>
    </row>
    <row r="15" spans="1:12" ht="20.100000000000001" customHeight="1" thickBot="1" x14ac:dyDescent="0.3">
      <c r="A15" s="58" t="s">
        <v>29</v>
      </c>
      <c r="B15" s="59"/>
      <c r="C15" s="60" t="s">
        <v>30</v>
      </c>
      <c r="D15" s="61"/>
      <c r="E15" s="21">
        <f>ROUND(E14+E13,2)</f>
        <v>403264.7</v>
      </c>
      <c r="F15" s="25"/>
      <c r="G15" s="40"/>
      <c r="J15" s="62" t="s">
        <v>31</v>
      </c>
      <c r="K15" s="63"/>
      <c r="L15" s="22">
        <f>ROUND(L14+L13,2)</f>
        <v>0</v>
      </c>
    </row>
    <row r="16" spans="1:12" ht="15" customHeight="1" x14ac:dyDescent="0.25">
      <c r="A16" s="50"/>
      <c r="B16" s="50"/>
      <c r="C16" s="51"/>
      <c r="D16" s="51"/>
      <c r="E16" s="23"/>
      <c r="F16" s="25"/>
      <c r="G16" s="40"/>
      <c r="J16" s="52"/>
      <c r="K16" s="52"/>
      <c r="L16" s="24"/>
    </row>
    <row r="17" spans="1:8" x14ac:dyDescent="0.25">
      <c r="A17" s="64" t="s">
        <v>32</v>
      </c>
      <c r="B17" s="64"/>
      <c r="C17" s="25"/>
      <c r="D17" s="53"/>
      <c r="E17" s="25"/>
      <c r="F17" s="25"/>
      <c r="G17" s="53"/>
      <c r="H17" s="25"/>
    </row>
    <row r="18" spans="1:8" x14ac:dyDescent="0.25">
      <c r="A18" s="64" t="s">
        <v>33</v>
      </c>
      <c r="B18" s="64"/>
      <c r="C18" s="25"/>
      <c r="D18" s="53"/>
      <c r="E18" s="25"/>
      <c r="F18" s="25"/>
      <c r="G18" s="53"/>
      <c r="H18" s="25"/>
    </row>
    <row r="19" spans="1:8" x14ac:dyDescent="0.25">
      <c r="A19" s="65" t="s">
        <v>34</v>
      </c>
      <c r="B19" s="65"/>
      <c r="C19" s="25"/>
      <c r="D19" s="53"/>
      <c r="E19" s="25"/>
      <c r="F19" s="25"/>
      <c r="G19" s="53"/>
      <c r="H19" s="25"/>
    </row>
    <row r="20" spans="1:8" x14ac:dyDescent="0.25">
      <c r="A20" s="54" t="s">
        <v>35</v>
      </c>
      <c r="B20" s="54"/>
      <c r="C20" s="25"/>
      <c r="D20" s="53"/>
      <c r="E20" s="25"/>
      <c r="F20" s="25"/>
      <c r="G20" s="53"/>
      <c r="H20" s="25"/>
    </row>
    <row r="21" spans="1:8" x14ac:dyDescent="0.25">
      <c r="D21" s="53"/>
      <c r="E21" s="25"/>
      <c r="F21" s="25"/>
      <c r="G21" s="53"/>
      <c r="H21" s="25"/>
    </row>
  </sheetData>
  <sheetProtection sheet="1" objects="1" scenarios="1"/>
  <mergeCells count="25">
    <mergeCell ref="A10:B10"/>
    <mergeCell ref="C10:D10"/>
    <mergeCell ref="A11:B11"/>
    <mergeCell ref="C11:D11"/>
    <mergeCell ref="A1:L1"/>
    <mergeCell ref="A2:L2"/>
    <mergeCell ref="A3:B3"/>
    <mergeCell ref="C3:E3"/>
    <mergeCell ref="F3:L3"/>
    <mergeCell ref="A20:B20"/>
    <mergeCell ref="A5:A7"/>
    <mergeCell ref="A15:B15"/>
    <mergeCell ref="C15:D15"/>
    <mergeCell ref="J15:K15"/>
    <mergeCell ref="A17:B17"/>
    <mergeCell ref="A18:B18"/>
    <mergeCell ref="A19:B19"/>
    <mergeCell ref="A12:L12"/>
    <mergeCell ref="A13:B13"/>
    <mergeCell ref="C13:D13"/>
    <mergeCell ref="J13:K13"/>
    <mergeCell ref="A14:B14"/>
    <mergeCell ref="C14:D14"/>
    <mergeCell ref="A8:L8"/>
    <mergeCell ref="A9:C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3 KONE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2024-03-26T08:35:58Z</dcterms:created>
  <dcterms:modified xsi:type="dcterms:W3CDTF">2024-03-26T08:36:20Z</dcterms:modified>
</cp:coreProperties>
</file>