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filterPrivacy="1" defaultThemeVersion="124226"/>
  <xr:revisionPtr revIDLastSave="0" documentId="13_ncr:1_{6815C98B-63EC-41B6-9198-BEF8F90B785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OTE 1 THYSSEN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3" l="1"/>
  <c r="H9" i="3" s="1"/>
  <c r="G8" i="3"/>
  <c r="I8" i="3" s="1"/>
  <c r="G7" i="3"/>
  <c r="I7" i="3" s="1"/>
  <c r="G6" i="3"/>
  <c r="I6" i="3" s="1"/>
  <c r="G5" i="3"/>
  <c r="H5" i="3" s="1"/>
  <c r="L11" i="3" l="1"/>
  <c r="H8" i="3"/>
  <c r="H7" i="3"/>
  <c r="J7" i="3" s="1"/>
  <c r="H6" i="3"/>
  <c r="I9" i="3"/>
  <c r="I5" i="3"/>
  <c r="J6" i="3" l="1"/>
  <c r="K6" i="3" s="1"/>
  <c r="L6" i="3" s="1"/>
  <c r="J8" i="3"/>
  <c r="K8" i="3" s="1"/>
  <c r="J5" i="3"/>
  <c r="K5" i="3" s="1"/>
  <c r="J9" i="3"/>
  <c r="K9" i="3" s="1"/>
  <c r="L9" i="3" s="1"/>
  <c r="K7" i="3"/>
  <c r="L8" i="3" l="1"/>
  <c r="L13" i="3" s="1"/>
  <c r="L7" i="3"/>
  <c r="L5" i="3"/>
  <c r="L12" i="3" l="1"/>
  <c r="L15" i="3" s="1"/>
  <c r="L16" i="3" s="1"/>
  <c r="L17" i="3" s="1"/>
  <c r="E9" i="3" l="1"/>
  <c r="E8" i="3"/>
  <c r="E7" i="3"/>
  <c r="E6" i="3"/>
  <c r="E5" i="3"/>
  <c r="E11" i="3" l="1"/>
  <c r="E12" i="3" s="1"/>
  <c r="E13" i="3"/>
  <c r="E15" i="3" l="1"/>
  <c r="E16" i="3" s="1"/>
  <c r="E17" i="3" s="1"/>
</calcChain>
</file>

<file path=xl/sharedStrings.xml><?xml version="1.0" encoding="utf-8"?>
<sst xmlns="http://schemas.openxmlformats.org/spreadsheetml/2006/main" count="41" uniqueCount="40">
  <si>
    <t>Revisión modular tipo "A"</t>
  </si>
  <si>
    <t>Revisión modular tipo "B"</t>
  </si>
  <si>
    <t>Revisión modular tipo "C"</t>
  </si>
  <si>
    <t>Complemento limpieza de rampa,  asociado a la limpieza técnica, asociada a  la revisión modular tipo "C"</t>
  </si>
  <si>
    <t>SERVICIO DE REVISIONES MODULARES Y LIMPIEZA DE FOSOS EN ESCALERAS MECÁNICAS MANTENIDAS POR METRO</t>
  </si>
  <si>
    <t>CUADRO PRESENTACIÓN DESGLOSE OFERTA ECONÓMICA</t>
  </si>
  <si>
    <t xml:space="preserve">Lote 1 THYSSEN </t>
  </si>
  <si>
    <t>TRABAJOS</t>
  </si>
  <si>
    <t>LOTE</t>
  </si>
  <si>
    <t>DENOMINACIÓN TRABAJO</t>
  </si>
  <si>
    <t>OFERTA</t>
  </si>
  <si>
    <t>PRECIO LICITACIÓN UNITARIO</t>
  </si>
  <si>
    <t>CANTIDAD PREVISTA</t>
  </si>
  <si>
    <t>IMPORTE UNITARIO OFERTADO POR TRABAJO                              (GG y BI no incluidos)</t>
  </si>
  <si>
    <t>IMPORTE OFERTADO POR CANTIDAD PREVISTA 
(GG y BI no incluidos)</t>
  </si>
  <si>
    <t>GASTOS GENERALES TRABAJO</t>
  </si>
  <si>
    <t>BENEFICIO INDUSTRIAL TRABAJO</t>
  </si>
  <si>
    <t>IMPORTE TOTAL OFERTA POR TRABAJO
(IVA no incluido)</t>
  </si>
  <si>
    <t>IMPORTE TOTAL IVA</t>
  </si>
  <si>
    <t>IMPORTE TOTAL OFERTA POR TRABAJO
(IVA incluido)</t>
  </si>
  <si>
    <t>Presupuesto de Ejecución</t>
  </si>
  <si>
    <t>P.E.</t>
  </si>
  <si>
    <t>Gastos Generales</t>
  </si>
  <si>
    <t>G.G.</t>
  </si>
  <si>
    <t>Beneficio Industrial</t>
  </si>
  <si>
    <t>B.I.</t>
  </si>
  <si>
    <t>IMPORTE TOTAL SIN IVA</t>
  </si>
  <si>
    <t>Base Imponible (IVA no incluido)</t>
  </si>
  <si>
    <t>Importe Ofertado (IVA no incluido)</t>
  </si>
  <si>
    <t>IVA</t>
  </si>
  <si>
    <t>PRESUPUESTO TOTAL CON IVA</t>
  </si>
  <si>
    <t>Presupuesto Máximo Licitación (IVA incluido)</t>
  </si>
  <si>
    <t>Importe Ofertado (IVA incluido)</t>
  </si>
  <si>
    <t>"Presupuesto máximo de licitación"</t>
  </si>
  <si>
    <t>"Importe total ofertado"</t>
  </si>
  <si>
    <t>"CASILLAS A COMPLETAR"</t>
  </si>
  <si>
    <t xml:space="preserve"> (columna F filas 5 a 9 ambas incluidas y columna K filas 12 y 13)</t>
  </si>
  <si>
    <t>PRESUPUESTO LICITACIÓN</t>
  </si>
  <si>
    <t>PRECIO LICITACIÓN TOTAL POR TRABAJO</t>
  </si>
  <si>
    <t>Limpieza técnica de foso asociada a la revisión modular tipo "C"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</si>
</sst>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color theme="3" tint="-0.499984740745262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color rgb="FF000000"/>
      <name val="Calibri"/>
      <family val="2"/>
    </font>
    <font>
      <b/>
      <i/>
      <sz val="11"/>
      <color rgb="FF000000"/>
      <name val="Calibri"/>
      <family val="2"/>
    </font>
    <font>
      <b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CC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9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4" fontId="0" fillId="0" borderId="0" xfId="1" applyFont="1" applyFill="1" applyBorder="1" applyProtection="1"/>
    <xf numFmtId="0" fontId="2" fillId="0" borderId="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164" fontId="0" fillId="3" borderId="16" xfId="0" applyNumberFormat="1" applyFill="1" applyBorder="1" applyAlignment="1" applyProtection="1">
      <alignment horizontal="center" vertical="center"/>
      <protection locked="0"/>
    </xf>
    <xf numFmtId="44" fontId="3" fillId="4" borderId="29" xfId="2" applyNumberFormat="1" applyFont="1" applyFill="1" applyBorder="1" applyAlignment="1" applyProtection="1">
      <alignment horizontal="center" vertical="center"/>
    </xf>
    <xf numFmtId="44" fontId="3" fillId="4" borderId="17" xfId="2" applyNumberFormat="1" applyFont="1" applyFill="1" applyBorder="1" applyAlignment="1" applyProtection="1">
      <alignment horizontal="center" vertical="center"/>
    </xf>
    <xf numFmtId="44" fontId="3" fillId="4" borderId="29" xfId="1" applyFont="1" applyFill="1" applyBorder="1" applyAlignment="1" applyProtection="1">
      <alignment horizontal="center" vertical="center"/>
    </xf>
    <xf numFmtId="44" fontId="3" fillId="4" borderId="18" xfId="1" applyFont="1" applyFill="1" applyBorder="1" applyAlignment="1" applyProtection="1">
      <alignment horizontal="center" vertical="center"/>
    </xf>
    <xf numFmtId="164" fontId="0" fillId="3" borderId="10" xfId="0" applyNumberFormat="1" applyFill="1" applyBorder="1" applyAlignment="1" applyProtection="1">
      <alignment horizontal="center" vertical="center"/>
      <protection locked="0"/>
    </xf>
    <xf numFmtId="164" fontId="0" fillId="3" borderId="21" xfId="0" applyNumberFormat="1" applyFill="1" applyBorder="1" applyAlignment="1" applyProtection="1">
      <alignment horizontal="center" vertical="center"/>
      <protection locked="0"/>
    </xf>
    <xf numFmtId="164" fontId="0" fillId="3" borderId="13" xfId="0" applyNumberFormat="1" applyFill="1" applyBorder="1" applyAlignment="1" applyProtection="1">
      <alignment horizontal="center" vertical="center"/>
      <protection locked="0"/>
    </xf>
    <xf numFmtId="44" fontId="3" fillId="4" borderId="30" xfId="2" applyNumberFormat="1" applyFont="1" applyFill="1" applyBorder="1" applyAlignment="1" applyProtection="1">
      <alignment horizontal="center" vertical="center"/>
    </xf>
    <xf numFmtId="44" fontId="3" fillId="4" borderId="30" xfId="1" applyFont="1" applyFill="1" applyBorder="1" applyAlignment="1" applyProtection="1">
      <alignment horizontal="center" vertical="center"/>
    </xf>
    <xf numFmtId="44" fontId="3" fillId="4" borderId="11" xfId="1" applyFont="1" applyFill="1" applyBorder="1" applyAlignment="1" applyProtection="1">
      <alignment horizontal="center" vertical="center"/>
    </xf>
    <xf numFmtId="9" fontId="0" fillId="3" borderId="19" xfId="2" applyFont="1" applyFill="1" applyBorder="1" applyAlignment="1" applyProtection="1">
      <alignment horizontal="center" vertical="center"/>
      <protection locked="0"/>
    </xf>
    <xf numFmtId="9" fontId="0" fillId="3" borderId="38" xfId="2" applyFont="1" applyFill="1" applyBorder="1" applyAlignment="1" applyProtection="1">
      <alignment horizontal="center" vertical="center"/>
      <protection locked="0"/>
    </xf>
    <xf numFmtId="164" fontId="3" fillId="4" borderId="14" xfId="1" applyNumberFormat="1" applyFont="1" applyFill="1" applyBorder="1" applyAlignment="1" applyProtection="1">
      <alignment horizontal="center" vertical="center"/>
    </xf>
    <xf numFmtId="44" fontId="1" fillId="4" borderId="11" xfId="1" applyFont="1" applyFill="1" applyBorder="1" applyAlignment="1" applyProtection="1">
      <alignment horizontal="center" vertical="center"/>
    </xf>
    <xf numFmtId="164" fontId="13" fillId="4" borderId="39" xfId="1" applyNumberFormat="1" applyFont="1" applyFill="1" applyBorder="1" applyAlignment="1" applyProtection="1">
      <alignment horizontal="center" vertical="center"/>
    </xf>
    <xf numFmtId="9" fontId="12" fillId="2" borderId="7" xfId="2" applyFont="1" applyFill="1" applyBorder="1" applyAlignment="1" applyProtection="1">
      <alignment horizontal="center" vertical="center"/>
    </xf>
    <xf numFmtId="44" fontId="5" fillId="4" borderId="23" xfId="1" applyFont="1" applyFill="1" applyBorder="1" applyAlignment="1" applyProtection="1">
      <alignment horizontal="center" vertical="center"/>
    </xf>
    <xf numFmtId="0" fontId="0" fillId="0" borderId="7" xfId="0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164" fontId="0" fillId="0" borderId="5" xfId="1" applyNumberFormat="1" applyFont="1" applyBorder="1" applyAlignment="1" applyProtection="1">
      <alignment horizontal="center" vertical="center" wrapText="1"/>
    </xf>
    <xf numFmtId="164" fontId="0" fillId="0" borderId="7" xfId="1" applyNumberFormat="1" applyFont="1" applyBorder="1" applyAlignment="1" applyProtection="1">
      <alignment horizontal="center" vertical="center" wrapText="1"/>
    </xf>
    <xf numFmtId="164" fontId="0" fillId="0" borderId="25" xfId="1" applyNumberFormat="1" applyFont="1" applyBorder="1" applyAlignment="1" applyProtection="1">
      <alignment horizontal="center" vertical="center" wrapText="1"/>
    </xf>
    <xf numFmtId="164" fontId="1" fillId="0" borderId="0" xfId="1" applyNumberFormat="1" applyFont="1" applyFill="1" applyBorder="1" applyAlignment="1" applyProtection="1">
      <alignment horizontal="center" vertical="center"/>
    </xf>
    <xf numFmtId="44" fontId="1" fillId="0" borderId="0" xfId="1" applyFont="1" applyFill="1" applyBorder="1" applyAlignment="1" applyProtection="1">
      <alignment horizontal="center" vertical="center"/>
    </xf>
    <xf numFmtId="9" fontId="12" fillId="2" borderId="34" xfId="2" applyFont="1" applyFill="1" applyBorder="1" applyAlignment="1" applyProtection="1">
      <alignment horizontal="center" vertical="center"/>
    </xf>
    <xf numFmtId="164" fontId="4" fillId="6" borderId="14" xfId="1" applyNumberFormat="1" applyFont="1" applyFill="1" applyBorder="1" applyAlignment="1" applyProtection="1">
      <alignment horizontal="center" vertical="center"/>
    </xf>
    <xf numFmtId="44" fontId="4" fillId="7" borderId="11" xfId="1" applyFont="1" applyFill="1" applyBorder="1" applyAlignment="1" applyProtection="1">
      <alignment horizontal="center" vertical="center"/>
    </xf>
    <xf numFmtId="0" fontId="5" fillId="2" borderId="14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 wrapText="1"/>
    </xf>
    <xf numFmtId="164" fontId="0" fillId="0" borderId="3" xfId="1" applyNumberFormat="1" applyFont="1" applyFill="1" applyBorder="1" applyAlignment="1" applyProtection="1">
      <alignment horizontal="center" vertical="center" wrapText="1"/>
    </xf>
    <xf numFmtId="44" fontId="0" fillId="4" borderId="16" xfId="0" applyNumberFormat="1" applyFill="1" applyBorder="1" applyAlignment="1">
      <alignment horizontal="center" vertical="center"/>
    </xf>
    <xf numFmtId="164" fontId="0" fillId="0" borderId="20" xfId="1" applyNumberFormat="1" applyFont="1" applyFill="1" applyBorder="1" applyAlignment="1" applyProtection="1">
      <alignment horizontal="center" vertical="center" wrapText="1"/>
    </xf>
    <xf numFmtId="164" fontId="0" fillId="0" borderId="26" xfId="1" applyNumberFormat="1" applyFont="1" applyFill="1" applyBorder="1" applyAlignment="1" applyProtection="1">
      <alignment horizontal="center" vertical="center" wrapText="1"/>
    </xf>
    <xf numFmtId="44" fontId="0" fillId="4" borderId="10" xfId="0" applyNumberFormat="1" applyFill="1" applyBorder="1" applyAlignment="1">
      <alignment horizontal="center" vertical="center"/>
    </xf>
    <xf numFmtId="0" fontId="8" fillId="2" borderId="11" xfId="0" applyFont="1" applyFill="1" applyBorder="1" applyAlignment="1">
      <alignment vertical="center" wrapText="1"/>
    </xf>
    <xf numFmtId="164" fontId="0" fillId="4" borderId="31" xfId="0" applyNumberFormat="1" applyFill="1" applyBorder="1" applyAlignment="1">
      <alignment horizontal="center" vertical="center"/>
    </xf>
    <xf numFmtId="0" fontId="0" fillId="0" borderId="0" xfId="0" applyAlignment="1">
      <alignment horizontal="center"/>
    </xf>
    <xf numFmtId="164" fontId="1" fillId="2" borderId="2" xfId="0" applyNumberFormat="1" applyFont="1" applyFill="1" applyBorder="1" applyAlignment="1">
      <alignment horizontal="center" vertical="center"/>
    </xf>
    <xf numFmtId="164" fontId="1" fillId="2" borderId="32" xfId="0" applyNumberFormat="1" applyFont="1" applyFill="1" applyBorder="1" applyAlignment="1">
      <alignment horizontal="center" vertical="center"/>
    </xf>
    <xf numFmtId="44" fontId="0" fillId="4" borderId="31" xfId="0" applyNumberFormat="1" applyFill="1" applyBorder="1" applyAlignment="1">
      <alignment horizontal="center" vertical="center"/>
    </xf>
    <xf numFmtId="164" fontId="0" fillId="4" borderId="33" xfId="0" applyNumberFormat="1" applyFill="1" applyBorder="1" applyAlignment="1">
      <alignment horizontal="center" vertical="center"/>
    </xf>
    <xf numFmtId="164" fontId="1" fillId="2" borderId="34" xfId="0" applyNumberFormat="1" applyFont="1" applyFill="1" applyBorder="1" applyAlignment="1">
      <alignment horizontal="center" vertical="center"/>
    </xf>
    <xf numFmtId="44" fontId="0" fillId="4" borderId="33" xfId="0" applyNumberFormat="1" applyFill="1" applyBorder="1" applyAlignment="1">
      <alignment horizontal="center" vertical="center"/>
    </xf>
    <xf numFmtId="164" fontId="0" fillId="4" borderId="36" xfId="0" applyNumberFormat="1" applyFill="1" applyBorder="1" applyAlignment="1">
      <alignment horizontal="center" vertical="center"/>
    </xf>
    <xf numFmtId="164" fontId="1" fillId="2" borderId="37" xfId="0" applyNumberFormat="1" applyFont="1" applyFill="1" applyBorder="1" applyAlignment="1">
      <alignment horizontal="center" vertical="center"/>
    </xf>
    <xf numFmtId="44" fontId="0" fillId="4" borderId="36" xfId="0" applyNumberFormat="1" applyFill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1" fillId="3" borderId="0" xfId="0" applyFont="1" applyFill="1" applyAlignment="1">
      <alignment horizontal="center" vertical="center"/>
    </xf>
    <xf numFmtId="0" fontId="14" fillId="8" borderId="0" xfId="0" applyFont="1" applyFill="1" applyAlignment="1">
      <alignment horizontal="center" vertical="center"/>
    </xf>
    <xf numFmtId="0" fontId="14" fillId="7" borderId="0" xfId="0" applyFont="1" applyFill="1" applyAlignment="1">
      <alignment horizontal="center" vertical="center"/>
    </xf>
    <xf numFmtId="0" fontId="8" fillId="2" borderId="10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2" fillId="2" borderId="2" xfId="0" applyFont="1" applyFill="1" applyBorder="1" applyAlignment="1">
      <alignment horizontal="center" vertical="center" wrapText="1"/>
    </xf>
    <xf numFmtId="0" fontId="12" fillId="2" borderId="32" xfId="0" applyFont="1" applyFill="1" applyBorder="1" applyAlignment="1">
      <alignment horizontal="center" vertical="center" wrapText="1"/>
    </xf>
    <xf numFmtId="0" fontId="12" fillId="2" borderId="37" xfId="0" applyFont="1" applyFill="1" applyBorder="1" applyAlignment="1">
      <alignment horizontal="center" vertical="center" wrapText="1"/>
    </xf>
    <xf numFmtId="0" fontId="12" fillId="2" borderId="35" xfId="0" applyFont="1" applyFill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11" fillId="2" borderId="16" xfId="0" applyFont="1" applyFill="1" applyBorder="1" applyAlignment="1">
      <alignment horizontal="center" vertical="center" wrapText="1"/>
    </xf>
    <xf numFmtId="0" fontId="11" fillId="2" borderId="18" xfId="0" applyFont="1" applyFill="1" applyBorder="1" applyAlignment="1">
      <alignment horizontal="center" vertical="center" wrapText="1"/>
    </xf>
    <xf numFmtId="9" fontId="11" fillId="2" borderId="34" xfId="2" applyFont="1" applyFill="1" applyBorder="1" applyAlignment="1" applyProtection="1">
      <alignment horizontal="center" vertical="center"/>
    </xf>
    <xf numFmtId="9" fontId="11" fillId="2" borderId="40" xfId="2" applyFont="1" applyFill="1" applyBorder="1" applyAlignment="1" applyProtection="1">
      <alignment horizontal="center" vertical="center"/>
    </xf>
    <xf numFmtId="0" fontId="11" fillId="2" borderId="13" xfId="0" applyFont="1" applyFill="1" applyBorder="1" applyAlignment="1">
      <alignment horizontal="center" vertical="center" wrapText="1"/>
    </xf>
    <xf numFmtId="0" fontId="11" fillId="2" borderId="22" xfId="0" applyFont="1" applyFill="1" applyBorder="1" applyAlignment="1">
      <alignment horizontal="center" vertical="center" wrapText="1"/>
    </xf>
    <xf numFmtId="0" fontId="7" fillId="5" borderId="10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/>
    </xf>
    <xf numFmtId="0" fontId="7" fillId="5" borderId="11" xfId="0" applyFont="1" applyFill="1" applyBorder="1" applyAlignment="1">
      <alignment horizontal="center" vertical="center"/>
    </xf>
    <xf numFmtId="0" fontId="15" fillId="0" borderId="12" xfId="0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9" fontId="10" fillId="2" borderId="2" xfId="2" applyFont="1" applyFill="1" applyBorder="1" applyAlignment="1" applyProtection="1">
      <alignment horizontal="center" vertical="center"/>
    </xf>
    <xf numFmtId="9" fontId="10" fillId="2" borderId="32" xfId="2" applyFont="1" applyFill="1" applyBorder="1" applyAlignment="1" applyProtection="1">
      <alignment horizontal="center" vertical="center"/>
    </xf>
    <xf numFmtId="9" fontId="10" fillId="2" borderId="13" xfId="2" applyFont="1" applyFill="1" applyBorder="1" applyAlignment="1" applyProtection="1">
      <alignment horizontal="center" vertical="center"/>
    </xf>
    <xf numFmtId="9" fontId="10" fillId="2" borderId="22" xfId="2" applyFont="1" applyFill="1" applyBorder="1" applyAlignment="1" applyProtection="1">
      <alignment horizontal="center" vertical="center"/>
    </xf>
    <xf numFmtId="0" fontId="1" fillId="0" borderId="17" xfId="0" applyFont="1" applyBorder="1" applyAlignment="1">
      <alignment horizontal="center" vertical="center"/>
    </xf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9525</xdr:colOff>
      <xdr:row>22</xdr:row>
      <xdr:rowOff>76199</xdr:rowOff>
    </xdr:from>
    <xdr:ext cx="3514726" cy="885826"/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054C3265-6BC3-41EE-8C23-459ADCBF0F0B}"/>
            </a:ext>
          </a:extLst>
        </xdr:cNvPr>
        <xdr:cNvSpPr txBox="1"/>
      </xdr:nvSpPr>
      <xdr:spPr>
        <a:xfrm>
          <a:off x="9525" y="7229474"/>
          <a:ext cx="3514726" cy="885826"/>
        </a:xfrm>
        <a:prstGeom prst="rect">
          <a:avLst/>
        </a:prstGeom>
        <a:solidFill>
          <a:schemeClr val="bg1">
            <a:lumMod val="95000"/>
          </a:schemeClr>
        </a:solidFill>
        <a:ln w="12700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s-ES" sz="1100" i="1" u="sng"/>
            <a:t>Notas:</a:t>
          </a:r>
        </a:p>
        <a:p>
          <a:endParaRPr lang="es-ES" sz="400" i="1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r>
            <a:rPr lang="es-ES" sz="1100" i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Para la elaboración de este documento se tendrán en cuenta las Notas del apartado 'Oferta Económica' del cuadro resumen del Pliego de Condiciones Particulares.</a:t>
          </a:r>
          <a:endParaRPr lang="es-ES">
            <a:effectLst/>
          </a:endParaRPr>
        </a:p>
        <a:p>
          <a:endParaRPr lang="es-ES" sz="1100" i="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180CB8-D2FC-4632-8EC0-78E3CBE20EFB}">
  <dimension ref="A1:L23"/>
  <sheetViews>
    <sheetView tabSelected="1" workbookViewId="0">
      <selection activeCell="A4" sqref="A4"/>
    </sheetView>
  </sheetViews>
  <sheetFormatPr baseColWidth="10" defaultRowHeight="15" x14ac:dyDescent="0.25"/>
  <cols>
    <col min="1" max="1" width="14.85546875" customWidth="1"/>
    <col min="2" max="2" width="38" customWidth="1"/>
    <col min="3" max="3" width="25.7109375" customWidth="1"/>
    <col min="4" max="4" width="12.7109375" customWidth="1"/>
    <col min="5" max="5" width="36.140625" customWidth="1"/>
    <col min="6" max="6" width="25.7109375" customWidth="1"/>
    <col min="7" max="7" width="23.7109375" customWidth="1"/>
    <col min="8" max="9" width="13.28515625" customWidth="1"/>
    <col min="10" max="10" width="22.7109375" customWidth="1"/>
    <col min="11" max="11" width="18.7109375" customWidth="1"/>
    <col min="12" max="12" width="22.7109375" customWidth="1"/>
  </cols>
  <sheetData>
    <row r="1" spans="1:12" ht="27.95" customHeight="1" thickBot="1" x14ac:dyDescent="0.3">
      <c r="A1" s="84" t="s">
        <v>4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</row>
    <row r="2" spans="1:12" ht="21.95" customHeight="1" thickBot="1" x14ac:dyDescent="0.3">
      <c r="A2" s="81" t="s">
        <v>5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3"/>
    </row>
    <row r="3" spans="1:12" ht="18" customHeight="1" thickBot="1" x14ac:dyDescent="0.3">
      <c r="A3" s="69" t="s">
        <v>7</v>
      </c>
      <c r="B3" s="71"/>
      <c r="C3" s="69" t="s">
        <v>37</v>
      </c>
      <c r="D3" s="70"/>
      <c r="E3" s="71"/>
      <c r="F3" s="72" t="s">
        <v>10</v>
      </c>
      <c r="G3" s="73"/>
      <c r="H3" s="73"/>
      <c r="I3" s="73"/>
      <c r="J3" s="73"/>
      <c r="K3" s="73"/>
      <c r="L3" s="74"/>
    </row>
    <row r="4" spans="1:12" ht="45.75" thickBot="1" x14ac:dyDescent="0.3">
      <c r="A4" s="35" t="s">
        <v>8</v>
      </c>
      <c r="B4" s="35" t="s">
        <v>9</v>
      </c>
      <c r="C4" s="35" t="s">
        <v>11</v>
      </c>
      <c r="D4" s="35" t="s">
        <v>12</v>
      </c>
      <c r="E4" s="35" t="s">
        <v>38</v>
      </c>
      <c r="F4" s="35" t="s">
        <v>13</v>
      </c>
      <c r="G4" s="36" t="s">
        <v>14</v>
      </c>
      <c r="H4" s="37" t="s">
        <v>15</v>
      </c>
      <c r="I4" s="37" t="s">
        <v>16</v>
      </c>
      <c r="J4" s="38" t="s">
        <v>17</v>
      </c>
      <c r="K4" s="38" t="s">
        <v>18</v>
      </c>
      <c r="L4" s="38" t="s">
        <v>19</v>
      </c>
    </row>
    <row r="5" spans="1:12" ht="45.95" customHeight="1" thickBot="1" x14ac:dyDescent="0.3">
      <c r="A5" s="85" t="s">
        <v>6</v>
      </c>
      <c r="B5" s="26" t="s">
        <v>0</v>
      </c>
      <c r="C5" s="39">
        <v>96.6</v>
      </c>
      <c r="D5" s="4">
        <v>296</v>
      </c>
      <c r="E5" s="27">
        <f>C5*D5</f>
        <v>28593.599999999999</v>
      </c>
      <c r="F5" s="6"/>
      <c r="G5" s="40">
        <f t="shared" ref="G5:G9" si="0">F5*D5</f>
        <v>0</v>
      </c>
      <c r="H5" s="7">
        <f>ROUND(G5*$K$12,2)</f>
        <v>0</v>
      </c>
      <c r="I5" s="8">
        <f>ROUND(G5*$K$13,2)</f>
        <v>0</v>
      </c>
      <c r="J5" s="9">
        <f>G5+H5+I5</f>
        <v>0</v>
      </c>
      <c r="K5" s="9">
        <f>J5*0.21</f>
        <v>0</v>
      </c>
      <c r="L5" s="10">
        <f>J5+K5</f>
        <v>0</v>
      </c>
    </row>
    <row r="6" spans="1:12" ht="45.95" customHeight="1" thickBot="1" x14ac:dyDescent="0.3">
      <c r="A6" s="86"/>
      <c r="B6" s="24" t="s">
        <v>1</v>
      </c>
      <c r="C6" s="41">
        <v>128.79999999999998</v>
      </c>
      <c r="D6" s="1">
        <v>132</v>
      </c>
      <c r="E6" s="28">
        <f t="shared" ref="E6:E9" si="1">C6*D6</f>
        <v>17001.599999999999</v>
      </c>
      <c r="F6" s="11"/>
      <c r="G6" s="40">
        <f t="shared" si="0"/>
        <v>0</v>
      </c>
      <c r="H6" s="7">
        <f t="shared" ref="H6:H9" si="2">ROUND(G6*$K$12,2)</f>
        <v>0</v>
      </c>
      <c r="I6" s="8">
        <f t="shared" ref="I6:I9" si="3">ROUND(G6*$K$13,2)</f>
        <v>0</v>
      </c>
      <c r="J6" s="9">
        <f t="shared" ref="J6:J9" si="4">G6+H6+I6</f>
        <v>0</v>
      </c>
      <c r="K6" s="9">
        <f t="shared" ref="K6:K9" si="5">J6*0.21</f>
        <v>0</v>
      </c>
      <c r="L6" s="10">
        <f t="shared" ref="L6:L9" si="6">J6+K6</f>
        <v>0</v>
      </c>
    </row>
    <row r="7" spans="1:12" ht="45.95" customHeight="1" thickBot="1" x14ac:dyDescent="0.3">
      <c r="A7" s="86"/>
      <c r="B7" s="24" t="s">
        <v>2</v>
      </c>
      <c r="C7" s="41">
        <v>225.39999999999998</v>
      </c>
      <c r="D7" s="1">
        <v>2105</v>
      </c>
      <c r="E7" s="28">
        <f t="shared" si="1"/>
        <v>474466.99999999994</v>
      </c>
      <c r="F7" s="12"/>
      <c r="G7" s="40">
        <f t="shared" si="0"/>
        <v>0</v>
      </c>
      <c r="H7" s="7">
        <f t="shared" si="2"/>
        <v>0</v>
      </c>
      <c r="I7" s="8">
        <f t="shared" si="3"/>
        <v>0</v>
      </c>
      <c r="J7" s="9">
        <f t="shared" si="4"/>
        <v>0</v>
      </c>
      <c r="K7" s="9">
        <f t="shared" si="5"/>
        <v>0</v>
      </c>
      <c r="L7" s="10">
        <f t="shared" si="6"/>
        <v>0</v>
      </c>
    </row>
    <row r="8" spans="1:12" ht="45.95" customHeight="1" thickBot="1" x14ac:dyDescent="0.3">
      <c r="A8" s="86"/>
      <c r="B8" s="24" t="s">
        <v>39</v>
      </c>
      <c r="C8" s="41">
        <v>96.6</v>
      </c>
      <c r="D8" s="1">
        <v>2105</v>
      </c>
      <c r="E8" s="28">
        <f t="shared" si="1"/>
        <v>203343</v>
      </c>
      <c r="F8" s="11"/>
      <c r="G8" s="40">
        <f t="shared" si="0"/>
        <v>0</v>
      </c>
      <c r="H8" s="7">
        <f t="shared" si="2"/>
        <v>0</v>
      </c>
      <c r="I8" s="8">
        <f t="shared" si="3"/>
        <v>0</v>
      </c>
      <c r="J8" s="9">
        <f t="shared" si="4"/>
        <v>0</v>
      </c>
      <c r="K8" s="9">
        <f t="shared" si="5"/>
        <v>0</v>
      </c>
      <c r="L8" s="10">
        <f t="shared" si="6"/>
        <v>0</v>
      </c>
    </row>
    <row r="9" spans="1:12" ht="45.95" customHeight="1" thickBot="1" x14ac:dyDescent="0.3">
      <c r="A9" s="87"/>
      <c r="B9" s="25" t="s">
        <v>3</v>
      </c>
      <c r="C9" s="42">
        <v>386.4</v>
      </c>
      <c r="D9" s="5">
        <v>189</v>
      </c>
      <c r="E9" s="29">
        <f t="shared" si="1"/>
        <v>73029.599999999991</v>
      </c>
      <c r="F9" s="13"/>
      <c r="G9" s="43">
        <f t="shared" si="0"/>
        <v>0</v>
      </c>
      <c r="H9" s="14">
        <f t="shared" si="2"/>
        <v>0</v>
      </c>
      <c r="I9" s="14">
        <f t="shared" si="3"/>
        <v>0</v>
      </c>
      <c r="J9" s="15">
        <f t="shared" si="4"/>
        <v>0</v>
      </c>
      <c r="K9" s="15">
        <f t="shared" si="5"/>
        <v>0</v>
      </c>
      <c r="L9" s="16">
        <f t="shared" si="6"/>
        <v>0</v>
      </c>
    </row>
    <row r="10" spans="1:12" ht="15" customHeight="1" thickBot="1" x14ac:dyDescent="0.3">
      <c r="A10" s="94"/>
      <c r="B10" s="94"/>
      <c r="C10" s="94"/>
      <c r="D10" s="94"/>
      <c r="E10" s="94"/>
      <c r="F10" s="94"/>
      <c r="G10" s="94"/>
      <c r="H10" s="94"/>
      <c r="I10" s="94"/>
      <c r="J10" s="94"/>
      <c r="K10" s="94"/>
      <c r="L10" s="94"/>
    </row>
    <row r="11" spans="1:12" ht="20.100000000000001" customHeight="1" thickBot="1" x14ac:dyDescent="0.3">
      <c r="A11" s="62" t="s">
        <v>20</v>
      </c>
      <c r="B11" s="63"/>
      <c r="C11" s="63"/>
      <c r="D11" s="44"/>
      <c r="E11" s="45">
        <f>SUM(E5:E9)</f>
        <v>796434.79999999993</v>
      </c>
      <c r="F11" s="3"/>
      <c r="G11" s="46"/>
      <c r="J11" s="47" t="s">
        <v>21</v>
      </c>
      <c r="K11" s="48"/>
      <c r="L11" s="49">
        <f>SUM(G5:G9)</f>
        <v>0</v>
      </c>
    </row>
    <row r="12" spans="1:12" ht="20.100000000000001" customHeight="1" thickBot="1" x14ac:dyDescent="0.3">
      <c r="A12" s="88" t="s">
        <v>22</v>
      </c>
      <c r="B12" s="89"/>
      <c r="C12" s="90">
        <v>0.09</v>
      </c>
      <c r="D12" s="91"/>
      <c r="E12" s="50">
        <f>E11*C12</f>
        <v>71679.131999999998</v>
      </c>
      <c r="F12" s="3"/>
      <c r="G12" s="46"/>
      <c r="J12" s="51" t="s">
        <v>23</v>
      </c>
      <c r="K12" s="17"/>
      <c r="L12" s="52">
        <f>L11*K12</f>
        <v>0</v>
      </c>
    </row>
    <row r="13" spans="1:12" ht="20.100000000000001" customHeight="1" thickBot="1" x14ac:dyDescent="0.3">
      <c r="A13" s="88" t="s">
        <v>24</v>
      </c>
      <c r="B13" s="89"/>
      <c r="C13" s="92">
        <v>0.06</v>
      </c>
      <c r="D13" s="93"/>
      <c r="E13" s="53">
        <f>E11*C13</f>
        <v>47786.087999999996</v>
      </c>
      <c r="F13" s="3"/>
      <c r="G13" s="46"/>
      <c r="J13" s="54" t="s">
        <v>25</v>
      </c>
      <c r="K13" s="18"/>
      <c r="L13" s="55">
        <f>L11*K13</f>
        <v>0</v>
      </c>
    </row>
    <row r="14" spans="1:12" ht="15" customHeight="1" thickBot="1" x14ac:dyDescent="0.3">
      <c r="A14" s="64"/>
      <c r="B14" s="64"/>
      <c r="C14" s="64"/>
      <c r="D14" s="64"/>
      <c r="E14" s="64"/>
      <c r="F14" s="64"/>
      <c r="G14" s="64"/>
      <c r="H14" s="64"/>
      <c r="I14" s="64"/>
      <c r="J14" s="64"/>
      <c r="K14" s="64"/>
      <c r="L14" s="64"/>
    </row>
    <row r="15" spans="1:12" ht="20.100000000000001" customHeight="1" thickBot="1" x14ac:dyDescent="0.3">
      <c r="A15" s="62" t="s">
        <v>26</v>
      </c>
      <c r="B15" s="63"/>
      <c r="C15" s="75" t="s">
        <v>27</v>
      </c>
      <c r="D15" s="76"/>
      <c r="E15" s="19">
        <f>SUM(E11:E13)</f>
        <v>915900.0199999999</v>
      </c>
      <c r="F15" s="3"/>
      <c r="G15" s="46"/>
      <c r="J15" s="65" t="s">
        <v>28</v>
      </c>
      <c r="K15" s="66"/>
      <c r="L15" s="20">
        <f>SUM(L11:L13)</f>
        <v>0</v>
      </c>
    </row>
    <row r="16" spans="1:12" ht="20.100000000000001" customHeight="1" thickBot="1" x14ac:dyDescent="0.3">
      <c r="A16" s="62" t="s">
        <v>29</v>
      </c>
      <c r="B16" s="63"/>
      <c r="C16" s="77">
        <v>0.21</v>
      </c>
      <c r="D16" s="78"/>
      <c r="E16" s="21">
        <f>E15*C16</f>
        <v>192339.00419999997</v>
      </c>
      <c r="F16" s="3"/>
      <c r="G16" s="46"/>
      <c r="J16" s="32" t="s">
        <v>29</v>
      </c>
      <c r="K16" s="22">
        <v>0.21</v>
      </c>
      <c r="L16" s="23">
        <f>L15*K16</f>
        <v>0</v>
      </c>
    </row>
    <row r="17" spans="1:12" ht="20.100000000000001" customHeight="1" thickBot="1" x14ac:dyDescent="0.3">
      <c r="A17" s="62" t="s">
        <v>30</v>
      </c>
      <c r="B17" s="63"/>
      <c r="C17" s="79" t="s">
        <v>31</v>
      </c>
      <c r="D17" s="80"/>
      <c r="E17" s="33">
        <f>ROUND(E16+E15,2)</f>
        <v>1108239.02</v>
      </c>
      <c r="F17" s="3"/>
      <c r="G17" s="46"/>
      <c r="J17" s="67" t="s">
        <v>32</v>
      </c>
      <c r="K17" s="68"/>
      <c r="L17" s="34">
        <f>ROUND(L16+L15,2)</f>
        <v>0</v>
      </c>
    </row>
    <row r="18" spans="1:12" ht="15" customHeight="1" x14ac:dyDescent="0.25">
      <c r="A18" s="56"/>
      <c r="B18" s="56"/>
      <c r="C18" s="57"/>
      <c r="D18" s="57"/>
      <c r="E18" s="30"/>
      <c r="F18" s="3"/>
      <c r="G18" s="46"/>
      <c r="J18" s="58"/>
      <c r="K18" s="58"/>
      <c r="L18" s="31"/>
    </row>
    <row r="19" spans="1:12" x14ac:dyDescent="0.25">
      <c r="A19" s="59" t="s">
        <v>35</v>
      </c>
      <c r="B19" s="59"/>
      <c r="C19" s="3"/>
      <c r="D19" s="2"/>
      <c r="E19" s="3"/>
      <c r="F19" s="3"/>
      <c r="G19" s="2"/>
      <c r="H19" s="3"/>
    </row>
    <row r="20" spans="1:12" x14ac:dyDescent="0.25">
      <c r="A20" s="59" t="s">
        <v>36</v>
      </c>
      <c r="B20" s="59"/>
      <c r="C20" s="3"/>
      <c r="D20" s="2"/>
      <c r="E20" s="3"/>
      <c r="F20" s="3"/>
      <c r="G20" s="2"/>
      <c r="H20" s="3"/>
    </row>
    <row r="21" spans="1:12" x14ac:dyDescent="0.25">
      <c r="A21" s="60" t="s">
        <v>33</v>
      </c>
      <c r="B21" s="60"/>
      <c r="C21" s="3"/>
      <c r="D21" s="2"/>
      <c r="E21" s="3"/>
      <c r="F21" s="3"/>
      <c r="G21" s="2"/>
      <c r="H21" s="3"/>
    </row>
    <row r="22" spans="1:12" x14ac:dyDescent="0.25">
      <c r="A22" s="61" t="s">
        <v>34</v>
      </c>
      <c r="B22" s="61"/>
      <c r="C22" s="3"/>
      <c r="D22" s="2"/>
      <c r="E22" s="3"/>
      <c r="F22" s="3"/>
      <c r="G22" s="2"/>
      <c r="H22" s="3"/>
    </row>
    <row r="23" spans="1:12" x14ac:dyDescent="0.25">
      <c r="D23" s="2"/>
      <c r="E23" s="3"/>
      <c r="F23" s="3"/>
      <c r="G23" s="2"/>
      <c r="H23" s="3"/>
    </row>
  </sheetData>
  <sheetProtection sheet="1" objects="1" scenarios="1"/>
  <mergeCells count="25">
    <mergeCell ref="A2:L2"/>
    <mergeCell ref="A1:L1"/>
    <mergeCell ref="A5:A9"/>
    <mergeCell ref="A12:B12"/>
    <mergeCell ref="A13:B13"/>
    <mergeCell ref="C12:D12"/>
    <mergeCell ref="C13:D13"/>
    <mergeCell ref="A10:L10"/>
    <mergeCell ref="A14:L14"/>
    <mergeCell ref="J15:K15"/>
    <mergeCell ref="J17:K17"/>
    <mergeCell ref="C3:E3"/>
    <mergeCell ref="F3:L3"/>
    <mergeCell ref="A3:B3"/>
    <mergeCell ref="A11:C11"/>
    <mergeCell ref="C15:D15"/>
    <mergeCell ref="C16:D16"/>
    <mergeCell ref="C17:D17"/>
    <mergeCell ref="A19:B19"/>
    <mergeCell ref="A20:B20"/>
    <mergeCell ref="A21:B21"/>
    <mergeCell ref="A22:B22"/>
    <mergeCell ref="A15:B15"/>
    <mergeCell ref="A16:B16"/>
    <mergeCell ref="A17:B17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LOTE 1 THYSSEN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2024-03-26T08:33:54Z</dcterms:created>
  <dcterms:modified xsi:type="dcterms:W3CDTF">2024-03-26T08:34:24Z</dcterms:modified>
</cp:coreProperties>
</file>