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8_{14E2D20A-9A92-4DEE-9D22-B704EAD9907F}" xr6:coauthVersionLast="47" xr6:coauthVersionMax="47" xr10:uidLastSave="{00000000-0000-0000-0000-000000000000}"/>
  <bookViews>
    <workbookView xWindow="1884" yWindow="1884" windowWidth="17280" windowHeight="8964" xr2:uid="{00000000-000D-0000-FFFF-FFFF00000000}"/>
  </bookViews>
  <sheets>
    <sheet name="Hoj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8" i="1"/>
  <c r="I9" i="1"/>
  <c r="I10" i="1"/>
  <c r="I11" i="1"/>
  <c r="I12" i="1"/>
  <c r="I13" i="1"/>
  <c r="I3" i="1"/>
  <c r="I7" i="1"/>
  <c r="I14" i="1" l="1"/>
  <c r="I17" i="1" s="1"/>
  <c r="I23" i="1" s="1"/>
  <c r="E23" i="1" l="1"/>
  <c r="H23" i="1" s="1"/>
  <c r="I25" i="1"/>
  <c r="I26" i="1" s="1"/>
  <c r="G23" i="1" l="1"/>
  <c r="I18" i="1"/>
  <c r="I19" i="1" s="1"/>
</calcChain>
</file>

<file path=xl/sharedStrings.xml><?xml version="1.0" encoding="utf-8"?>
<sst xmlns="http://schemas.openxmlformats.org/spreadsheetml/2006/main" count="36" uniqueCount="28">
  <si>
    <t>IMPORTES  OFERTADOS</t>
  </si>
  <si>
    <t>Product Description</t>
  </si>
  <si>
    <t>Importe total sin IVA</t>
  </si>
  <si>
    <t>Importe del IVA</t>
  </si>
  <si>
    <t>TOTAL</t>
  </si>
  <si>
    <t>CSI</t>
  </si>
  <si>
    <t>Cantidad</t>
  </si>
  <si>
    <t>Tipo</t>
  </si>
  <si>
    <t>FULL USE</t>
  </si>
  <si>
    <t>BEA AquaLogic Service Bus - CPU Perpetual</t>
  </si>
  <si>
    <t>BEA SmartConnect for SAP - Instance Perpetual</t>
  </si>
  <si>
    <t>BEA WebLogic Server Premium Edition - CPU Perpetual</t>
  </si>
  <si>
    <t>WebLogic Server Enterprise Edition - Named User Plus Perpetual</t>
  </si>
  <si>
    <t>Para la elaboración de este documento se tendrán en cuenta las Notas del apartado 27 del cuadro resumen del Pliego de Condiciones Particulares.</t>
  </si>
  <si>
    <t>Importe de la oferta (IVA no incluido)</t>
  </si>
  <si>
    <t>IMPORTE TOTAL DE LA OFERTA (IVA INCLUIDO)</t>
  </si>
  <si>
    <t>Años en contrato</t>
  </si>
  <si>
    <t>Importe máximo anual</t>
  </si>
  <si>
    <t>Importe AÑO sin IVA</t>
  </si>
  <si>
    <t>IMPORTE GG (%)</t>
  </si>
  <si>
    <t>IMPORTE BI (%)</t>
  </si>
  <si>
    <t>IMPORTE TOTAL OFERTADO + GG + BI</t>
  </si>
  <si>
    <t>IMPORTE OFERTADO</t>
  </si>
  <si>
    <t>IMPORTE GG</t>
  </si>
  <si>
    <t>IMPORTE BI</t>
  </si>
  <si>
    <t xml:space="preserve">               </t>
  </si>
  <si>
    <t>Se deben rellenar todas las casillas amarillas</t>
  </si>
  <si>
    <t>El importe de la celda “Importe de la oferta (IVA no incluido)” incluye el importe correspondiente a las celdas “Beneficio industrial” y “Gastos Generales”. En caso de que las celdas mencionadas anteriormente no estén debidamente cumplimentadas, es decir, se encuentren en blanco, se considerará que el % ofertado para dichas celdas es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</si>
</sst>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C0A]_-;\-* #,##0.00\ [$€-C0A]_-;_-* &quot;-&quot;??\ [$€-C0A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8" fillId="0" borderId="0"/>
  </cellStyleXfs>
  <cellXfs count="42">
    <xf numFmtId="0" fontId="0" fillId="0" borderId="0" xfId="0"/>
    <xf numFmtId="44" fontId="2" fillId="0" borderId="3" xfId="1" applyFont="1" applyBorder="1" applyProtection="1"/>
    <xf numFmtId="44" fontId="7" fillId="3" borderId="3" xfId="1" applyFont="1" applyFill="1" applyBorder="1" applyAlignment="1" applyProtection="1">
      <alignment horizontal="center" vertical="center" wrapText="1"/>
    </xf>
    <xf numFmtId="44" fontId="1" fillId="0" borderId="3" xfId="1" applyFont="1" applyBorder="1" applyProtection="1"/>
    <xf numFmtId="44" fontId="3" fillId="8" borderId="3" xfId="1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center" vertical="center"/>
    </xf>
    <xf numFmtId="44" fontId="9" fillId="4" borderId="3" xfId="1" applyFont="1" applyFill="1" applyBorder="1" applyAlignment="1" applyProtection="1">
      <alignment horizontal="right" vertical="center"/>
    </xf>
    <xf numFmtId="44" fontId="3" fillId="4" borderId="3" xfId="1" applyFont="1" applyFill="1" applyBorder="1" applyAlignment="1" applyProtection="1">
      <alignment horizontal="right"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44" fontId="9" fillId="5" borderId="3" xfId="1" applyFont="1" applyFill="1" applyBorder="1" applyAlignment="1" applyProtection="1">
      <alignment horizontal="right" vertical="center"/>
    </xf>
    <xf numFmtId="44" fontId="3" fillId="5" borderId="3" xfId="1" applyFont="1" applyFill="1" applyBorder="1" applyAlignment="1" applyProtection="1">
      <alignment horizontal="right" vertical="center"/>
    </xf>
    <xf numFmtId="0" fontId="6" fillId="0" borderId="0" xfId="0" applyFont="1" applyAlignment="1">
      <alignment wrapText="1"/>
    </xf>
    <xf numFmtId="164" fontId="4" fillId="6" borderId="3" xfId="0" applyNumberFormat="1" applyFont="1" applyFill="1" applyBorder="1" applyAlignment="1">
      <alignment vertical="center" wrapText="1"/>
    </xf>
    <xf numFmtId="0" fontId="4" fillId="6" borderId="3" xfId="0" applyFont="1" applyFill="1" applyBorder="1" applyAlignment="1">
      <alignment horizontal="right" vertical="center" wrapText="1"/>
    </xf>
    <xf numFmtId="9" fontId="4" fillId="6" borderId="3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wrapText="1"/>
    </xf>
    <xf numFmtId="164" fontId="2" fillId="9" borderId="10" xfId="0" applyNumberFormat="1" applyFont="1" applyFill="1" applyBorder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0" fontId="11" fillId="7" borderId="10" xfId="0" applyFont="1" applyFill="1" applyBorder="1" applyAlignment="1">
      <alignment horizontal="center" wrapText="1"/>
    </xf>
    <xf numFmtId="164" fontId="0" fillId="9" borderId="12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0" fontId="0" fillId="8" borderId="1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9" fontId="0" fillId="0" borderId="10" xfId="0" applyNumberForma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164" fontId="2" fillId="9" borderId="10" xfId="0" applyNumberFormat="1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 wrapText="1"/>
    </xf>
  </cellXfs>
  <cellStyles count="3">
    <cellStyle name="Moneda" xfId="1" builtinId="4"/>
    <cellStyle name="Normal" xfId="0" builtinId="0"/>
    <cellStyle name="Normal 2" xfId="2" xr:uid="{FC7C4506-C1D6-48D4-AD07-D2353109B892}"/>
  </cellStyles>
  <dxfs count="0"/>
  <tableStyles count="0" defaultTableStyle="TableStyleMedium2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6"/>
  <sheetViews>
    <sheetView tabSelected="1" topLeftCell="C15" zoomScale="115" zoomScaleNormal="115" workbookViewId="0">
      <selection activeCell="G22" sqref="G22"/>
    </sheetView>
  </sheetViews>
  <sheetFormatPr baseColWidth="10" defaultColWidth="11.44140625" defaultRowHeight="14.4" x14ac:dyDescent="0.3"/>
  <cols>
    <col min="1" max="1" width="4" customWidth="1"/>
    <col min="2" max="2" width="75.6640625" customWidth="1"/>
    <col min="3" max="3" width="7.88671875" bestFit="1" customWidth="1"/>
    <col min="4" max="4" width="7.109375" bestFit="1" customWidth="1"/>
    <col min="5" max="5" width="7.6640625" bestFit="1" customWidth="1"/>
    <col min="6" max="6" width="19.44140625" customWidth="1"/>
    <col min="7" max="7" width="19.109375" bestFit="1" customWidth="1"/>
    <col min="8" max="8" width="19.109375" customWidth="1"/>
    <col min="9" max="9" width="20.109375" bestFit="1" customWidth="1"/>
  </cols>
  <sheetData>
    <row r="1" spans="2:9" ht="15.75" customHeight="1" thickBot="1" x14ac:dyDescent="0.35">
      <c r="F1" s="34" t="s">
        <v>0</v>
      </c>
      <c r="G1" s="35"/>
      <c r="H1" s="35"/>
      <c r="I1" s="35"/>
    </row>
    <row r="2" spans="2:9" ht="32.25" customHeight="1" thickBot="1" x14ac:dyDescent="0.35">
      <c r="B2" s="5" t="s">
        <v>1</v>
      </c>
      <c r="C2" s="6" t="s">
        <v>5</v>
      </c>
      <c r="D2" s="6" t="s">
        <v>6</v>
      </c>
      <c r="E2" s="6" t="s">
        <v>7</v>
      </c>
      <c r="F2" s="7" t="s">
        <v>16</v>
      </c>
      <c r="G2" s="7" t="s">
        <v>18</v>
      </c>
      <c r="H2" s="8" t="s">
        <v>17</v>
      </c>
      <c r="I2" s="5" t="s">
        <v>2</v>
      </c>
    </row>
    <row r="3" spans="2:9" ht="15" thickBot="1" x14ac:dyDescent="0.35">
      <c r="B3" s="9" t="s">
        <v>9</v>
      </c>
      <c r="C3" s="10">
        <v>15958246</v>
      </c>
      <c r="D3" s="11">
        <v>2</v>
      </c>
      <c r="E3" s="10"/>
      <c r="F3" s="11">
        <v>3</v>
      </c>
      <c r="G3" s="4"/>
      <c r="H3" s="12">
        <v>10139.1</v>
      </c>
      <c r="I3" s="13">
        <f t="shared" ref="I3:I13" si="0">F3*G3</f>
        <v>0</v>
      </c>
    </row>
    <row r="4" spans="2:9" ht="15" thickBot="1" x14ac:dyDescent="0.35">
      <c r="B4" s="14" t="s">
        <v>9</v>
      </c>
      <c r="C4" s="15">
        <v>15958246</v>
      </c>
      <c r="D4" s="16">
        <v>2</v>
      </c>
      <c r="E4" s="15"/>
      <c r="F4" s="16">
        <v>3</v>
      </c>
      <c r="G4" s="4"/>
      <c r="H4" s="17">
        <v>2365.8200000000002</v>
      </c>
      <c r="I4" s="18">
        <f t="shared" si="0"/>
        <v>0</v>
      </c>
    </row>
    <row r="5" spans="2:9" ht="15" thickBot="1" x14ac:dyDescent="0.35">
      <c r="B5" s="9" t="s">
        <v>10</v>
      </c>
      <c r="C5" s="10">
        <v>15958246</v>
      </c>
      <c r="D5" s="11">
        <v>1</v>
      </c>
      <c r="E5" s="10"/>
      <c r="F5" s="11">
        <v>3</v>
      </c>
      <c r="G5" s="4"/>
      <c r="H5" s="12">
        <v>5214.13</v>
      </c>
      <c r="I5" s="13">
        <f t="shared" si="0"/>
        <v>0</v>
      </c>
    </row>
    <row r="6" spans="2:9" ht="15" thickBot="1" x14ac:dyDescent="0.35">
      <c r="B6" s="14" t="s">
        <v>10</v>
      </c>
      <c r="C6" s="15">
        <v>15958246</v>
      </c>
      <c r="D6" s="16">
        <v>1</v>
      </c>
      <c r="E6" s="15"/>
      <c r="F6" s="16">
        <v>3</v>
      </c>
      <c r="G6" s="4"/>
      <c r="H6" s="17">
        <v>2108.91</v>
      </c>
      <c r="I6" s="18">
        <f t="shared" si="0"/>
        <v>0</v>
      </c>
    </row>
    <row r="7" spans="2:9" ht="15" thickBot="1" x14ac:dyDescent="0.35">
      <c r="B7" s="9" t="s">
        <v>11</v>
      </c>
      <c r="C7" s="10">
        <v>15977125</v>
      </c>
      <c r="D7" s="11">
        <v>2</v>
      </c>
      <c r="E7" s="10"/>
      <c r="F7" s="11">
        <v>3</v>
      </c>
      <c r="G7" s="4"/>
      <c r="H7" s="12">
        <v>5746.7</v>
      </c>
      <c r="I7" s="13">
        <f t="shared" si="0"/>
        <v>0</v>
      </c>
    </row>
    <row r="8" spans="2:9" ht="15" thickBot="1" x14ac:dyDescent="0.35">
      <c r="B8" s="14" t="s">
        <v>11</v>
      </c>
      <c r="C8" s="15">
        <v>15977125</v>
      </c>
      <c r="D8" s="16">
        <v>6</v>
      </c>
      <c r="E8" s="15"/>
      <c r="F8" s="16">
        <v>3</v>
      </c>
      <c r="G8" s="4"/>
      <c r="H8" s="17">
        <v>22412.19</v>
      </c>
      <c r="I8" s="18">
        <f t="shared" si="0"/>
        <v>0</v>
      </c>
    </row>
    <row r="9" spans="2:9" ht="15" thickBot="1" x14ac:dyDescent="0.35">
      <c r="B9" s="9" t="s">
        <v>11</v>
      </c>
      <c r="C9" s="10">
        <v>15977125</v>
      </c>
      <c r="D9" s="11">
        <v>3</v>
      </c>
      <c r="E9" s="10"/>
      <c r="F9" s="11">
        <v>3</v>
      </c>
      <c r="G9" s="4"/>
      <c r="H9" s="12">
        <v>10344.1</v>
      </c>
      <c r="I9" s="13">
        <f t="shared" si="0"/>
        <v>0</v>
      </c>
    </row>
    <row r="10" spans="2:9" ht="15" thickBot="1" x14ac:dyDescent="0.35">
      <c r="B10" s="14" t="s">
        <v>11</v>
      </c>
      <c r="C10" s="15">
        <v>15977125</v>
      </c>
      <c r="D10" s="16">
        <v>2</v>
      </c>
      <c r="E10" s="15"/>
      <c r="F10" s="16">
        <v>3</v>
      </c>
      <c r="G10" s="4"/>
      <c r="H10" s="17">
        <v>5746.7</v>
      </c>
      <c r="I10" s="18">
        <f t="shared" si="0"/>
        <v>0</v>
      </c>
    </row>
    <row r="11" spans="2:9" ht="15" thickBot="1" x14ac:dyDescent="0.35">
      <c r="B11" s="9" t="s">
        <v>11</v>
      </c>
      <c r="C11" s="10">
        <v>15977125</v>
      </c>
      <c r="D11" s="11">
        <v>3</v>
      </c>
      <c r="E11" s="10"/>
      <c r="F11" s="11">
        <v>3</v>
      </c>
      <c r="G11" s="4"/>
      <c r="H11" s="12">
        <v>8620.1</v>
      </c>
      <c r="I11" s="13">
        <f t="shared" si="0"/>
        <v>0</v>
      </c>
    </row>
    <row r="12" spans="2:9" ht="15" thickBot="1" x14ac:dyDescent="0.35">
      <c r="B12" s="14" t="s">
        <v>11</v>
      </c>
      <c r="C12" s="15">
        <v>15977125</v>
      </c>
      <c r="D12" s="16">
        <v>4</v>
      </c>
      <c r="E12" s="15"/>
      <c r="F12" s="16">
        <v>3</v>
      </c>
      <c r="G12" s="4"/>
      <c r="H12" s="17">
        <v>18389.47</v>
      </c>
      <c r="I12" s="18">
        <f t="shared" si="0"/>
        <v>0</v>
      </c>
    </row>
    <row r="13" spans="2:9" ht="15" thickBot="1" x14ac:dyDescent="0.35">
      <c r="B13" s="9" t="s">
        <v>12</v>
      </c>
      <c r="C13" s="10">
        <v>17733405</v>
      </c>
      <c r="D13" s="11">
        <v>450</v>
      </c>
      <c r="E13" s="10" t="s">
        <v>8</v>
      </c>
      <c r="F13" s="11">
        <v>3</v>
      </c>
      <c r="G13" s="4"/>
      <c r="H13" s="12">
        <v>27674.14</v>
      </c>
      <c r="I13" s="13">
        <f t="shared" si="0"/>
        <v>0</v>
      </c>
    </row>
    <row r="14" spans="2:9" ht="15" thickBot="1" x14ac:dyDescent="0.35">
      <c r="B14" s="32" t="s">
        <v>4</v>
      </c>
      <c r="C14" s="33"/>
      <c r="D14" s="33"/>
      <c r="E14" s="33"/>
      <c r="F14" s="1"/>
      <c r="G14" s="1"/>
      <c r="H14" s="3"/>
      <c r="I14" s="1">
        <f>SUM(I3:I13)</f>
        <v>0</v>
      </c>
    </row>
    <row r="16" spans="2:9" ht="28.2" thickBot="1" x14ac:dyDescent="0.35">
      <c r="B16" s="19" t="s">
        <v>13</v>
      </c>
    </row>
    <row r="17" spans="2:9" ht="15" thickBot="1" x14ac:dyDescent="0.35">
      <c r="G17" s="38" t="s">
        <v>14</v>
      </c>
      <c r="H17" s="39"/>
      <c r="I17" s="20">
        <f>I14</f>
        <v>0</v>
      </c>
    </row>
    <row r="18" spans="2:9" ht="15" thickBot="1" x14ac:dyDescent="0.35">
      <c r="B18" s="19" t="s">
        <v>26</v>
      </c>
      <c r="G18" s="21" t="s">
        <v>3</v>
      </c>
      <c r="H18" s="22">
        <v>0.21</v>
      </c>
      <c r="I18" s="20">
        <f>I17*H18</f>
        <v>0</v>
      </c>
    </row>
    <row r="19" spans="2:9" ht="55.8" thickBot="1" x14ac:dyDescent="0.35">
      <c r="B19" s="19" t="s">
        <v>27</v>
      </c>
      <c r="G19" s="38" t="s">
        <v>15</v>
      </c>
      <c r="H19" s="39"/>
      <c r="I19" s="2">
        <f>I17+I18</f>
        <v>0</v>
      </c>
    </row>
    <row r="21" spans="2:9" ht="20.399999999999999" x14ac:dyDescent="0.3">
      <c r="E21" s="23"/>
      <c r="F21" s="23"/>
      <c r="G21" s="24" t="s">
        <v>19</v>
      </c>
      <c r="H21" s="24" t="s">
        <v>20</v>
      </c>
      <c r="I21" s="24" t="s">
        <v>21</v>
      </c>
    </row>
    <row r="22" spans="2:9" x14ac:dyDescent="0.3">
      <c r="E22" s="23"/>
      <c r="F22" s="23"/>
      <c r="G22" s="31"/>
      <c r="H22" s="31"/>
      <c r="I22" s="25"/>
    </row>
    <row r="23" spans="2:9" x14ac:dyDescent="0.3">
      <c r="E23" s="40" t="str">
        <f>IF(I23&lt;&gt;"",+I23/(1+G22+H22),"")</f>
        <v/>
      </c>
      <c r="F23" s="40"/>
      <c r="G23" s="26" t="str">
        <f>IF(I23&lt;&gt;"",+G22*E23,"")</f>
        <v/>
      </c>
      <c r="H23" s="26" t="str">
        <f>IF(I23&lt;&gt;"",+H22*E23,"")</f>
        <v/>
      </c>
      <c r="I23" s="27" t="str">
        <f>IF(I17&gt;0,I17,"")</f>
        <v/>
      </c>
    </row>
    <row r="24" spans="2:9" x14ac:dyDescent="0.3">
      <c r="E24" s="41" t="s">
        <v>22</v>
      </c>
      <c r="F24" s="41"/>
      <c r="G24" s="28" t="s">
        <v>23</v>
      </c>
      <c r="H24" s="28" t="s">
        <v>24</v>
      </c>
      <c r="I24" s="28" t="s">
        <v>25</v>
      </c>
    </row>
    <row r="25" spans="2:9" ht="15" thickBot="1" x14ac:dyDescent="0.35">
      <c r="E25" s="36">
        <v>0.21</v>
      </c>
      <c r="F25" s="36"/>
      <c r="G25" s="37"/>
      <c r="H25" s="37"/>
      <c r="I25" s="29" t="str">
        <f>IF(I23&lt;&gt;"",I23*E25,"")</f>
        <v/>
      </c>
    </row>
    <row r="26" spans="2:9" ht="15" thickBot="1" x14ac:dyDescent="0.35">
      <c r="E26" s="23"/>
      <c r="F26" s="30"/>
      <c r="G26" s="38" t="s">
        <v>15</v>
      </c>
      <c r="H26" s="39"/>
      <c r="I26" s="27" t="str">
        <f>IF(I23&lt;&gt;"",SUM(I23,I25),"")</f>
        <v/>
      </c>
    </row>
  </sheetData>
  <sheetProtection algorithmName="SHA-512" hashValue="agh4imL19QrTXEAGWe6G6bOl/z8TmHwbDdjZUpvwqmrf7h773vnf3KT3iJJlm2f1f1zkP84iNON4Qk4hbjZPIQ==" saltValue="J3abDdJyzwqcXSgGdN0YYA==" spinCount="100000" sheet="1" selectLockedCells="1"/>
  <protectedRanges>
    <protectedRange sqref="G22:H22" name="Rango3_2"/>
  </protectedRanges>
  <mergeCells count="9">
    <mergeCell ref="B14:E14"/>
    <mergeCell ref="F1:I1"/>
    <mergeCell ref="E25:F25"/>
    <mergeCell ref="G25:H25"/>
    <mergeCell ref="G26:H26"/>
    <mergeCell ref="G19:H19"/>
    <mergeCell ref="G17:H17"/>
    <mergeCell ref="E23:F23"/>
    <mergeCell ref="E24:F24"/>
  </mergeCells>
  <pageMargins left="0.7" right="0.7" top="0.75" bottom="0.75" header="0.3" footer="0.3"/>
  <pageSetup paperSize="9" orientation="portrait" r:id="rId1"/>
  <ignoredErrors>
    <ignoredError sqref="I3 I4:I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2024-04-09T07:26:42Z</dcterms:created>
  <dcterms:modified xsi:type="dcterms:W3CDTF">2024-05-31T05:53:48Z</dcterms:modified>
</cp:coreProperties>
</file>