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filterPrivacy="1" codeName="ThisWorkbook"/>
  <xr:revisionPtr revIDLastSave="0" documentId="13_ncr:1_{F0E4A00C-A22C-41EC-8DF6-4E7321AB1298}" xr6:coauthVersionLast="47" xr6:coauthVersionMax="47" xr10:uidLastSave="{00000000-0000-0000-0000-000000000000}"/>
  <bookViews>
    <workbookView xWindow="-108" yWindow="-108" windowWidth="46296" windowHeight="18816" xr2:uid="{00000000-000D-0000-FFFF-FFFF00000000}"/>
  </bookViews>
  <sheets>
    <sheet name="Presupuesto" sheetId="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9" i="3" l="1"/>
  <c r="J5" i="3"/>
  <c r="J4" i="3"/>
  <c r="F4" i="3" l="1"/>
  <c r="H4" i="3" s="1"/>
  <c r="F5" i="3"/>
  <c r="H5" i="3" s="1"/>
  <c r="H9" i="3" l="1"/>
  <c r="H10" i="3" s="1"/>
  <c r="H8" i="3" s="1"/>
  <c r="H31" i="3" l="1"/>
  <c r="H6" i="3" l="1"/>
  <c r="H3" i="3" s="1"/>
  <c r="H14" i="3" s="1"/>
  <c r="H17" i="3" s="1"/>
  <c r="H21" i="3" l="1"/>
  <c r="H25" i="3" s="1"/>
  <c r="H26" i="3" s="1"/>
  <c r="D23" i="3" l="1"/>
  <c r="F23" i="3" s="1"/>
  <c r="G23" i="3" l="1"/>
</calcChain>
</file>

<file path=xl/sharedStrings.xml><?xml version="1.0" encoding="utf-8"?>
<sst xmlns="http://schemas.openxmlformats.org/spreadsheetml/2006/main" count="38" uniqueCount="38">
  <si>
    <t>Desde</t>
  </si>
  <si>
    <t>Servicios Profesionales</t>
  </si>
  <si>
    <t>Partida 1</t>
  </si>
  <si>
    <t>Partida 2</t>
  </si>
  <si>
    <t>Resumen</t>
  </si>
  <si>
    <t>C Ejecución Material [€]</t>
  </si>
  <si>
    <t>Total 01</t>
  </si>
  <si>
    <t>Total 02</t>
  </si>
  <si>
    <t>Total Partidas</t>
  </si>
  <si>
    <t>TOTAL OFERTA SIN IVA</t>
  </si>
  <si>
    <t>TOTAL OFERTA CON IVA</t>
  </si>
  <si>
    <t/>
  </si>
  <si>
    <t>al</t>
  </si>
  <si>
    <t>Período previsto de duración del contrato:</t>
  </si>
  <si>
    <t>Jornada profesional</t>
  </si>
  <si>
    <t>Meses del ítem en el contrato</t>
  </si>
  <si>
    <t>Fecha fin de soporte previo</t>
  </si>
  <si>
    <t>SERVICIO DE MANTENIMIENTO DE SOFTWARE MONGODB</t>
  </si>
  <si>
    <t>Cantidad (cores)</t>
  </si>
  <si>
    <t>Suscripciones</t>
  </si>
  <si>
    <t>INFOSCALE ENTERPRISE XPLAT 1 CORE PLUS ONPREMISE STANDARD SUBSCRIPTION</t>
  </si>
  <si>
    <t>INFOSCALE STORAGE XPLAT 1 CORE PLUS ONPREMISE STANDARD SUBSCRIPTION</t>
  </si>
  <si>
    <t>SKU</t>
  </si>
  <si>
    <t>SKU 24373-M5563</t>
  </si>
  <si>
    <t>SKU 32510-M5559</t>
  </si>
  <si>
    <t>C/U Ejecución Material por mes[€]</t>
  </si>
  <si>
    <t>Importe unitario máximo [€]</t>
  </si>
  <si>
    <t>Validez presupuesto</t>
  </si>
  <si>
    <r>
      <t xml:space="preserve">Para la adecuada cumplimentación se deben rellenar </t>
    </r>
    <r>
      <rPr>
        <b/>
        <sz val="10"/>
        <rFont val="Arial"/>
        <family val="2"/>
      </rPr>
      <t>todas</t>
    </r>
    <r>
      <rPr>
        <sz val="10"/>
        <rFont val="Arial"/>
        <family val="2"/>
      </rPr>
      <t xml:space="preserve"> las celdas marcadas en verde y se tendrán en cuenta las condiciones el apartado 27 del cuadro resumen del PCP.
Serán excluidas las ofertas que contengan en alguna casilla de la columna "Validez presupuesto" el literal "No válido".</t>
    </r>
    <r>
      <rPr>
        <sz val="10"/>
        <color theme="1"/>
        <rFont val="Arial"/>
        <family val="2"/>
      </rPr>
      <t xml:space="preserve">
</t>
    </r>
  </si>
  <si>
    <t>IMPORTE GG [%]</t>
  </si>
  <si>
    <t>IMPORTE BI [%]</t>
  </si>
  <si>
    <t>TOTAL OFERTA SIN IVA [€]</t>
  </si>
  <si>
    <t>PRESUPUESTO EJECUCIÓN MATERIAL [€]</t>
  </si>
  <si>
    <t>IMPORTE GG [€]</t>
  </si>
  <si>
    <t>IMPORTE BI [€]</t>
  </si>
  <si>
    <t xml:space="preserve">               </t>
  </si>
  <si>
    <t>IVA [%]</t>
  </si>
  <si>
    <t>IMPORTE IVA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</si>
</sst>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0&quot; meses&quot;"/>
    <numFmt numFmtId="165" formatCode="#,##0.00\ &quot;€&quot;"/>
    <numFmt numFmtId="166" formatCode="#,##0.000\ &quot;€&quot;"/>
    <numFmt numFmtId="167" formatCode="_-* #,##0.00\ _€_-;\-* #,##0.00\ _€_-;_-* &quot;-&quot;??\ _€_-;_-@_-"/>
  </numFmts>
  <fonts count="20"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b/>
      <sz val="11"/>
      <color theme="1"/>
      <name val="Calibri"/>
      <family val="2"/>
      <scheme val="minor"/>
    </font>
    <font>
      <sz val="11"/>
      <color theme="0"/>
      <name val="Calibri"/>
      <family val="2"/>
      <scheme val="minor"/>
    </font>
    <font>
      <b/>
      <sz val="10"/>
      <color theme="1"/>
      <name val="Calibri"/>
      <family val="2"/>
      <scheme val="minor"/>
    </font>
    <font>
      <b/>
      <i/>
      <sz val="11"/>
      <color theme="1"/>
      <name val="Calibri"/>
      <family val="2"/>
      <scheme val="minor"/>
    </font>
    <font>
      <b/>
      <sz val="11"/>
      <color rgb="FFFF00FF"/>
      <name val="Calibri"/>
      <family val="2"/>
      <scheme val="minor"/>
    </font>
    <font>
      <b/>
      <sz val="11"/>
      <name val="Calibri"/>
      <family val="2"/>
      <scheme val="minor"/>
    </font>
    <font>
      <sz val="11"/>
      <name val="Calibri"/>
      <family val="2"/>
      <scheme val="minor"/>
    </font>
    <font>
      <b/>
      <sz val="11"/>
      <color rgb="FFFF0000"/>
      <name val="Calibri"/>
      <family val="2"/>
      <scheme val="minor"/>
    </font>
    <font>
      <sz val="10"/>
      <color theme="1"/>
      <name val="Arial"/>
      <family val="2"/>
    </font>
    <font>
      <sz val="11"/>
      <color theme="1"/>
      <name val="Calibri"/>
      <family val="2"/>
    </font>
    <font>
      <sz val="11"/>
      <name val="Calibri"/>
      <family val="2"/>
    </font>
  </fonts>
  <fills count="8">
    <fill>
      <patternFill patternType="none"/>
    </fill>
    <fill>
      <patternFill patternType="gray125"/>
    </fill>
    <fill>
      <patternFill patternType="solid">
        <fgColor rgb="FFB4CBE0"/>
        <bgColor indexed="64"/>
      </patternFill>
    </fill>
    <fill>
      <patternFill patternType="solid">
        <fgColor rgb="FF99FFCC"/>
        <bgColor indexed="64"/>
      </patternFill>
    </fill>
    <fill>
      <patternFill patternType="solid">
        <fgColor rgb="FFC0C0C0"/>
        <bgColor indexed="64"/>
      </patternFill>
    </fill>
    <fill>
      <patternFill patternType="solid">
        <fgColor rgb="FFFFC000"/>
        <bgColor indexed="31"/>
      </patternFill>
    </fill>
    <fill>
      <patternFill patternType="solid">
        <fgColor rgb="FFFFC000"/>
        <bgColor indexed="64"/>
      </patternFill>
    </fill>
    <fill>
      <patternFill patternType="solid">
        <fgColor rgb="FFFFE285"/>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5">
    <xf numFmtId="0" fontId="0" fillId="0" borderId="0"/>
    <xf numFmtId="0" fontId="6" fillId="0" borderId="0"/>
    <xf numFmtId="0" fontId="5" fillId="0" borderId="0"/>
    <xf numFmtId="9" fontId="5" fillId="0" borderId="0" applyFont="0" applyFill="0" applyBorder="0" applyAlignment="0" applyProtection="0"/>
    <xf numFmtId="44" fontId="6" fillId="0" borderId="0" applyFont="0" applyFill="0" applyBorder="0" applyAlignment="0" applyProtection="0"/>
    <xf numFmtId="43" fontId="6" fillId="0" borderId="0" applyFont="0" applyFill="0" applyBorder="0" applyAlignment="0" applyProtection="0"/>
    <xf numFmtId="44" fontId="6" fillId="0" borderId="0" applyFont="0" applyFill="0" applyBorder="0" applyAlignment="0" applyProtection="0"/>
    <xf numFmtId="0" fontId="2" fillId="0" borderId="0"/>
    <xf numFmtId="9" fontId="2" fillId="0" borderId="0" applyFont="0" applyFill="0" applyBorder="0" applyAlignment="0" applyProtection="0"/>
    <xf numFmtId="0" fontId="6" fillId="0" borderId="0"/>
    <xf numFmtId="0" fontId="2" fillId="0" borderId="0"/>
    <xf numFmtId="44" fontId="6" fillId="0" borderId="0" applyFont="0" applyFill="0" applyBorder="0" applyAlignment="0" applyProtection="0"/>
    <xf numFmtId="167" fontId="6" fillId="0" borderId="0" applyFont="0" applyFill="0" applyBorder="0" applyAlignment="0" applyProtection="0"/>
    <xf numFmtId="9" fontId="6" fillId="0" borderId="0" applyFont="0" applyFill="0" applyBorder="0" applyAlignment="0" applyProtection="0"/>
    <xf numFmtId="0" fontId="1" fillId="0" borderId="0"/>
  </cellStyleXfs>
  <cellXfs count="79">
    <xf numFmtId="0" fontId="0" fillId="0" borderId="0" xfId="0"/>
    <xf numFmtId="165" fontId="15" fillId="3" borderId="0" xfId="3" applyNumberFormat="1" applyFont="1" applyFill="1" applyAlignment="1" applyProtection="1">
      <alignment horizontal="right" vertical="top" indent="1"/>
      <protection locked="0"/>
    </xf>
    <xf numFmtId="44" fontId="9" fillId="2" borderId="0" xfId="6" applyFont="1" applyFill="1" applyAlignment="1" applyProtection="1">
      <alignment vertical="center"/>
    </xf>
    <xf numFmtId="44" fontId="13" fillId="2" borderId="0" xfId="6" applyFont="1" applyFill="1" applyAlignment="1" applyProtection="1">
      <alignment horizontal="center" vertical="top"/>
    </xf>
    <xf numFmtId="10" fontId="15" fillId="3" borderId="1" xfId="13" applyNumberFormat="1" applyFont="1" applyFill="1" applyBorder="1" applyAlignment="1" applyProtection="1">
      <alignment horizontal="right" vertical="top" indent="1"/>
      <protection locked="0"/>
    </xf>
    <xf numFmtId="0" fontId="11" fillId="0" borderId="0" xfId="2" applyFont="1" applyAlignment="1">
      <alignment horizontal="center" vertical="center" wrapText="1"/>
    </xf>
    <xf numFmtId="0" fontId="10" fillId="0" borderId="0" xfId="2" applyFont="1"/>
    <xf numFmtId="0" fontId="9" fillId="0" borderId="0" xfId="2" applyFont="1" applyAlignment="1">
      <alignment vertical="top"/>
    </xf>
    <xf numFmtId="0" fontId="5" fillId="0" borderId="0" xfId="2" applyAlignment="1">
      <alignment vertical="top"/>
    </xf>
    <xf numFmtId="0" fontId="5" fillId="0" borderId="0" xfId="2"/>
    <xf numFmtId="0" fontId="12" fillId="0" borderId="0" xfId="2" applyFont="1" applyAlignment="1">
      <alignment horizontal="center" vertical="top" wrapText="1"/>
    </xf>
    <xf numFmtId="0" fontId="12" fillId="0" borderId="0" xfId="0" applyFont="1" applyAlignment="1">
      <alignment vertical="top" wrapText="1"/>
    </xf>
    <xf numFmtId="0" fontId="5" fillId="2" borderId="0" xfId="2" applyFill="1" applyAlignment="1">
      <alignment horizontal="center"/>
    </xf>
    <xf numFmtId="49" fontId="9" fillId="2" borderId="0" xfId="2" applyNumberFormat="1" applyFont="1" applyFill="1" applyAlignment="1">
      <alignment vertical="center" wrapText="1"/>
    </xf>
    <xf numFmtId="0" fontId="9" fillId="2" borderId="0" xfId="2" applyFont="1" applyFill="1" applyAlignment="1">
      <alignment vertical="center"/>
    </xf>
    <xf numFmtId="165" fontId="14" fillId="2" borderId="0" xfId="0" applyNumberFormat="1" applyFont="1" applyFill="1" applyAlignment="1">
      <alignment vertical="top"/>
    </xf>
    <xf numFmtId="3" fontId="13" fillId="2" borderId="0" xfId="0" applyNumberFormat="1" applyFont="1" applyFill="1" applyAlignment="1">
      <alignment vertical="top"/>
    </xf>
    <xf numFmtId="0" fontId="19" fillId="0" borderId="0" xfId="0" applyFont="1"/>
    <xf numFmtId="0" fontId="18" fillId="0" borderId="0" xfId="0" applyFont="1" applyAlignment="1">
      <alignment vertical="center"/>
    </xf>
    <xf numFmtId="14" fontId="5" fillId="0" borderId="0" xfId="2" applyNumberFormat="1" applyAlignment="1">
      <alignment vertical="top" wrapText="1"/>
    </xf>
    <xf numFmtId="1" fontId="5" fillId="0" borderId="0" xfId="2" applyNumberFormat="1" applyAlignment="1">
      <alignment vertical="top"/>
    </xf>
    <xf numFmtId="4" fontId="5" fillId="0" borderId="0" xfId="2" applyNumberFormat="1" applyAlignment="1">
      <alignment vertical="top"/>
    </xf>
    <xf numFmtId="165" fontId="5" fillId="0" borderId="0" xfId="2" applyNumberFormat="1" applyAlignment="1">
      <alignment vertical="top"/>
    </xf>
    <xf numFmtId="165" fontId="15" fillId="0" borderId="0" xfId="0" applyNumberFormat="1" applyFont="1" applyAlignment="1">
      <alignment vertical="top"/>
    </xf>
    <xf numFmtId="49" fontId="9" fillId="0" borderId="0" xfId="0" applyNumberFormat="1" applyFont="1" applyAlignment="1">
      <alignment horizontal="center" vertical="top" wrapText="1"/>
    </xf>
    <xf numFmtId="165" fontId="5" fillId="0" borderId="0" xfId="2" applyNumberFormat="1"/>
    <xf numFmtId="166" fontId="5" fillId="0" borderId="0" xfId="2" applyNumberFormat="1"/>
    <xf numFmtId="49" fontId="3" fillId="0" borderId="0" xfId="2" applyNumberFormat="1" applyFont="1" applyAlignment="1">
      <alignment vertical="top" wrapText="1"/>
    </xf>
    <xf numFmtId="49" fontId="9" fillId="0" borderId="0" xfId="2" applyNumberFormat="1" applyFont="1" applyAlignment="1">
      <alignment vertical="top"/>
    </xf>
    <xf numFmtId="3" fontId="5" fillId="0" borderId="0" xfId="2" applyNumberFormat="1" applyAlignment="1">
      <alignment vertical="top"/>
    </xf>
    <xf numFmtId="165" fontId="14" fillId="0" borderId="0" xfId="2" applyNumberFormat="1" applyFont="1" applyAlignment="1">
      <alignment vertical="top"/>
    </xf>
    <xf numFmtId="0" fontId="10" fillId="0" borderId="0" xfId="0" applyFont="1"/>
    <xf numFmtId="49" fontId="9" fillId="2" borderId="0" xfId="2" applyNumberFormat="1" applyFont="1" applyFill="1" applyAlignment="1">
      <alignment horizontal="center" vertical="top" wrapText="1"/>
    </xf>
    <xf numFmtId="0" fontId="9" fillId="2" borderId="0" xfId="2" applyFont="1" applyFill="1" applyAlignment="1">
      <alignment horizontal="center" vertical="top"/>
    </xf>
    <xf numFmtId="0" fontId="5" fillId="0" borderId="0" xfId="2" applyAlignment="1">
      <alignment horizontal="center"/>
    </xf>
    <xf numFmtId="49" fontId="4" fillId="0" borderId="0" xfId="2" applyNumberFormat="1" applyFont="1" applyAlignment="1">
      <alignment vertical="top" wrapText="1"/>
    </xf>
    <xf numFmtId="49" fontId="5" fillId="0" borderId="0" xfId="2" applyNumberFormat="1" applyAlignment="1">
      <alignment vertical="top" wrapText="1"/>
    </xf>
    <xf numFmtId="165" fontId="1" fillId="0" borderId="0" xfId="6" applyNumberFormat="1" applyFont="1" applyProtection="1"/>
    <xf numFmtId="165" fontId="0" fillId="0" borderId="0" xfId="0" applyNumberFormat="1" applyAlignment="1">
      <alignment vertical="top"/>
    </xf>
    <xf numFmtId="0" fontId="5" fillId="4" borderId="0" xfId="2" applyFill="1" applyAlignment="1">
      <alignment vertical="top" wrapText="1"/>
    </xf>
    <xf numFmtId="0" fontId="5" fillId="4" borderId="0" xfId="2" applyFill="1" applyAlignment="1">
      <alignment vertical="top"/>
    </xf>
    <xf numFmtId="165" fontId="5" fillId="4" borderId="0" xfId="2" applyNumberFormat="1" applyFill="1" applyAlignment="1">
      <alignment vertical="top"/>
    </xf>
    <xf numFmtId="0" fontId="0" fillId="4" borderId="0" xfId="0" applyFill="1" applyAlignment="1">
      <alignment vertical="top"/>
    </xf>
    <xf numFmtId="0" fontId="9" fillId="0" borderId="0" xfId="0" applyFont="1"/>
    <xf numFmtId="49" fontId="9" fillId="0" borderId="0" xfId="2" applyNumberFormat="1" applyFont="1" applyAlignment="1">
      <alignment vertical="top" wrapText="1"/>
    </xf>
    <xf numFmtId="3" fontId="15" fillId="0" borderId="0" xfId="2" applyNumberFormat="1" applyFont="1" applyAlignment="1">
      <alignment horizontal="right" vertical="top" indent="1"/>
    </xf>
    <xf numFmtId="165" fontId="8" fillId="0" borderId="0" xfId="2" applyNumberFormat="1" applyFont="1" applyAlignment="1">
      <alignment horizontal="right" vertical="top" indent="1"/>
    </xf>
    <xf numFmtId="0" fontId="0" fillId="0" borderId="0" xfId="0" applyAlignment="1">
      <alignment horizontal="left" vertical="center"/>
    </xf>
    <xf numFmtId="0" fontId="5" fillId="0" borderId="0" xfId="2" applyAlignment="1">
      <alignment vertical="top" wrapText="1"/>
    </xf>
    <xf numFmtId="0" fontId="15" fillId="0" borderId="0" xfId="2" applyFont="1" applyAlignment="1">
      <alignment vertical="top"/>
    </xf>
    <xf numFmtId="4" fontId="15" fillId="0" borderId="0" xfId="2" applyNumberFormat="1" applyFont="1" applyAlignment="1">
      <alignment horizontal="right" vertical="top" indent="1"/>
    </xf>
    <xf numFmtId="165" fontId="15" fillId="0" borderId="0" xfId="2" applyNumberFormat="1" applyFont="1" applyAlignment="1">
      <alignment horizontal="right" vertical="top" indent="1"/>
    </xf>
    <xf numFmtId="0" fontId="15" fillId="0" borderId="0" xfId="2" applyFont="1"/>
    <xf numFmtId="165" fontId="16" fillId="0" borderId="0" xfId="2" applyNumberFormat="1" applyFont="1"/>
    <xf numFmtId="0" fontId="0" fillId="0" borderId="0" xfId="0" applyAlignment="1">
      <alignment vertical="center" wrapText="1"/>
    </xf>
    <xf numFmtId="0" fontId="15" fillId="2" borderId="1" xfId="0" applyFont="1" applyFill="1" applyBorder="1" applyAlignment="1">
      <alignment horizontal="center" vertical="center" wrapText="1"/>
    </xf>
    <xf numFmtId="165" fontId="0" fillId="7" borderId="1" xfId="0" applyNumberFormat="1" applyFill="1" applyBorder="1" applyAlignment="1">
      <alignment horizontal="center"/>
    </xf>
    <xf numFmtId="0" fontId="15" fillId="2" borderId="1" xfId="0" applyFont="1" applyFill="1" applyBorder="1" applyAlignment="1">
      <alignment horizontal="center" wrapText="1"/>
    </xf>
    <xf numFmtId="0" fontId="1" fillId="0" borderId="0" xfId="14"/>
    <xf numFmtId="165" fontId="9" fillId="7" borderId="1" xfId="0" applyNumberFormat="1" applyFont="1" applyFill="1" applyBorder="1" applyAlignment="1">
      <alignment horizontal="center"/>
    </xf>
    <xf numFmtId="0" fontId="0" fillId="0" borderId="0" xfId="14" applyFont="1"/>
    <xf numFmtId="165" fontId="0" fillId="7" borderId="3" xfId="0" applyNumberFormat="1" applyFill="1" applyBorder="1" applyAlignment="1">
      <alignment horizontal="center"/>
    </xf>
    <xf numFmtId="0" fontId="0" fillId="0" borderId="0" xfId="0" applyAlignment="1">
      <alignment horizontal="center"/>
    </xf>
    <xf numFmtId="165" fontId="9" fillId="7" borderId="6" xfId="0" applyNumberFormat="1" applyFont="1" applyFill="1" applyBorder="1" applyAlignment="1">
      <alignment horizontal="center"/>
    </xf>
    <xf numFmtId="0" fontId="5" fillId="0" borderId="0" xfId="2" applyAlignment="1">
      <alignment horizontal="left" vertical="center"/>
    </xf>
    <xf numFmtId="0" fontId="17" fillId="6" borderId="0" xfId="2" applyFont="1" applyFill="1" applyAlignment="1">
      <alignment wrapText="1"/>
    </xf>
    <xf numFmtId="0" fontId="7" fillId="5" borderId="0" xfId="0" applyFont="1" applyFill="1" applyAlignment="1">
      <alignment horizontal="left" vertical="center"/>
    </xf>
    <xf numFmtId="0" fontId="0" fillId="5" borderId="0" xfId="0" applyFill="1" applyAlignment="1">
      <alignment horizontal="center" vertical="center"/>
    </xf>
    <xf numFmtId="14" fontId="7" fillId="5" borderId="0" xfId="0" applyNumberFormat="1" applyFont="1" applyFill="1" applyAlignment="1">
      <alignment horizontal="center" vertical="center"/>
    </xf>
    <xf numFmtId="164" fontId="7" fillId="5" borderId="0" xfId="0" applyNumberFormat="1" applyFont="1" applyFill="1" applyAlignment="1">
      <alignment vertical="center"/>
    </xf>
    <xf numFmtId="0" fontId="5" fillId="0" borderId="0" xfId="2" applyAlignment="1">
      <alignment horizontal="left" vertical="center" wrapText="1"/>
    </xf>
    <xf numFmtId="0" fontId="15" fillId="2" borderId="1" xfId="0" applyFont="1" applyFill="1" applyBorder="1" applyAlignment="1">
      <alignment horizontal="center" wrapText="1"/>
    </xf>
    <xf numFmtId="165" fontId="9" fillId="7" borderId="1" xfId="0" applyNumberFormat="1" applyFont="1" applyFill="1" applyBorder="1" applyAlignment="1">
      <alignment horizontal="center"/>
    </xf>
    <xf numFmtId="0" fontId="1" fillId="2" borderId="1" xfId="14" applyFill="1" applyBorder="1" applyAlignment="1">
      <alignment horizontal="center"/>
    </xf>
    <xf numFmtId="9" fontId="0" fillId="0" borderId="2" xfId="0" applyNumberFormat="1" applyBorder="1" applyAlignment="1">
      <alignment horizontal="center"/>
    </xf>
    <xf numFmtId="0" fontId="9" fillId="2" borderId="4"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11" fillId="0" borderId="0" xfId="2" applyFont="1" applyAlignment="1">
      <alignment horizontal="center" vertical="center" wrapText="1"/>
    </xf>
    <xf numFmtId="165" fontId="0" fillId="0" borderId="0" xfId="0" applyNumberFormat="1" applyAlignment="1">
      <alignment horizontal="left" vertical="center"/>
    </xf>
  </cellXfs>
  <cellStyles count="15">
    <cellStyle name="Millares 2" xfId="5" xr:uid="{64E123D3-B1D2-4BCA-AE70-61B1DD3850CA}"/>
    <cellStyle name="Millares 3" xfId="12" xr:uid="{5292CED1-51BF-4161-99B0-99EE786271D2}"/>
    <cellStyle name="Moneda" xfId="6" builtinId="4"/>
    <cellStyle name="Moneda 2" xfId="4" xr:uid="{BF9F8B63-2A9E-4306-9207-1181A87B1F4E}"/>
    <cellStyle name="Moneda 2 2" xfId="11" xr:uid="{3DED1178-30C1-49AF-89C6-11637F1E5977}"/>
    <cellStyle name="Normal" xfId="0" builtinId="0"/>
    <cellStyle name="Normal 11" xfId="9" xr:uid="{B391E8E5-F320-4B19-99D8-5474B688B950}"/>
    <cellStyle name="Normal 2" xfId="1" xr:uid="{00000000-0005-0000-0000-000001000000}"/>
    <cellStyle name="Normal 2 2 2" xfId="14" xr:uid="{C00F07B0-D206-4EBB-827F-07B227A7906F}"/>
    <cellStyle name="Normal 3" xfId="2" xr:uid="{A60006DB-81CB-4F5D-8BE4-6FA14E376CCD}"/>
    <cellStyle name="Normal 3 4" xfId="10" xr:uid="{CB5732A9-30F9-441A-A26C-3BA81DCBA98B}"/>
    <cellStyle name="Normal 4" xfId="7" xr:uid="{FE5B8D9D-0CD3-4D99-97FC-5AE0A3422D0F}"/>
    <cellStyle name="Porcentaje" xfId="13" builtinId="5"/>
    <cellStyle name="Porcentaje 2" xfId="3" xr:uid="{9ED5084A-5CB6-470B-BB1A-95FF458A493E}"/>
    <cellStyle name="Porcentaje 3" xfId="8" xr:uid="{91D9756C-8DD2-43AC-97E3-FA7228A1A3B7}"/>
  </cellStyles>
  <dxfs count="2">
    <dxf>
      <font>
        <b/>
        <i val="0"/>
        <color rgb="FFFF0000"/>
      </font>
    </dxf>
    <dxf>
      <font>
        <color rgb="FF00B050"/>
      </font>
    </dxf>
  </dxfs>
  <tableStyles count="0" defaultTableStyle="TableStyleMedium2" defaultPivotStyle="PivotStyleLight16"/>
  <colors>
    <mruColors>
      <color rgb="FFFFE2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203199</xdr:colOff>
      <xdr:row>0</xdr:row>
      <xdr:rowOff>59267</xdr:rowOff>
    </xdr:from>
    <xdr:to>
      <xdr:col>7</xdr:col>
      <xdr:colOff>1357923</xdr:colOff>
      <xdr:row>0</xdr:row>
      <xdr:rowOff>682343</xdr:rowOff>
    </xdr:to>
    <xdr:pic>
      <xdr:nvPicPr>
        <xdr:cNvPr id="2" name="Picture 3" descr="D:\Trabajo\Marketing\Diseño\Recursos de diseño\LogoMetro.png">
          <a:extLst>
            <a:ext uri="{FF2B5EF4-FFF2-40B4-BE49-F238E27FC236}">
              <a16:creationId xmlns:a16="http://schemas.microsoft.com/office/drawing/2014/main" id="{6028897F-D512-4CA9-9BCF-F887B97C281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211732" y="59267"/>
          <a:ext cx="1154724" cy="623076"/>
        </a:xfrm>
        <a:prstGeom prst="rect">
          <a:avLst/>
        </a:prstGeom>
        <a:noFill/>
      </xdr:spPr>
    </xdr:pic>
    <xdr:clientData/>
  </xdr:twoCellAnchor>
</xdr:wsDr>
</file>

<file path=xl/theme/theme1.xml><?xml version="1.0" encoding="utf-8"?>
<a:theme xmlns:a="http://schemas.openxmlformats.org/drawingml/2006/main" name="Tema de Office">
  <a:themeElements>
    <a:clrScheme name="Alberto">
      <a:dk1>
        <a:sysClr val="windowText" lastClr="000000"/>
      </a:dk1>
      <a:lt1>
        <a:sysClr val="window" lastClr="FFFFFF"/>
      </a:lt1>
      <a:dk2>
        <a:srgbClr val="1F497D"/>
      </a:dk2>
      <a:lt2>
        <a:srgbClr val="EEECE1"/>
      </a:lt2>
      <a:accent1>
        <a:srgbClr val="E15B64"/>
      </a:accent1>
      <a:accent2>
        <a:srgbClr val="F27F62"/>
      </a:accent2>
      <a:accent3>
        <a:srgbClr val="FBB36B"/>
      </a:accent3>
      <a:accent4>
        <a:srgbClr val="ABBC85"/>
      </a:accent4>
      <a:accent5>
        <a:srgbClr val="849B89"/>
      </a:accent5>
      <a:accent6>
        <a:srgbClr val="849BC8"/>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E2A6F6-08D9-4C7D-ADF8-2132281122B8}">
  <dimension ref="A1:Z32"/>
  <sheetViews>
    <sheetView tabSelected="1" topLeftCell="C1" zoomScale="90" zoomScaleNormal="90" workbookViewId="0">
      <selection activeCell="G4" sqref="G4"/>
    </sheetView>
  </sheetViews>
  <sheetFormatPr baseColWidth="10" defaultColWidth="11.44140625" defaultRowHeight="14.4" x14ac:dyDescent="0.3"/>
  <cols>
    <col min="1" max="1" width="11.44140625" style="9"/>
    <col min="2" max="2" width="18.6640625" style="9" bestFit="1" customWidth="1"/>
    <col min="3" max="3" width="107.6640625" style="9" customWidth="1" collapsed="1"/>
    <col min="4" max="4" width="18.88671875" style="9" customWidth="1"/>
    <col min="5" max="5" width="12.33203125" style="9" bestFit="1" customWidth="1" collapsed="1"/>
    <col min="6" max="6" width="20.109375" style="9" customWidth="1"/>
    <col min="7" max="7" width="25.109375" style="9" bestFit="1" customWidth="1" collapsed="1"/>
    <col min="8" max="8" width="22.6640625" style="9" customWidth="1"/>
    <col min="9" max="9" width="29.5546875" style="9" customWidth="1" collapsed="1"/>
    <col min="10" max="11" width="21.44140625" style="9" customWidth="1" collapsed="1"/>
    <col min="12" max="12" width="12.44140625" style="9" bestFit="1" customWidth="1" collapsed="1"/>
    <col min="13" max="13" width="11.44140625" style="9" collapsed="1"/>
    <col min="14" max="14" width="13.5546875" style="9" bestFit="1" customWidth="1" collapsed="1"/>
    <col min="15" max="15" width="11.44140625" style="9" collapsed="1"/>
    <col min="16" max="16" width="11.44140625" style="9"/>
    <col min="17" max="18" width="11.44140625" style="9" collapsed="1"/>
    <col min="19" max="22" width="11.44140625" style="9"/>
    <col min="23" max="23" width="11.44140625" style="9" collapsed="1"/>
    <col min="24" max="26" width="11.44140625" style="9"/>
    <col min="27" max="16384" width="11.44140625" style="9" collapsed="1"/>
  </cols>
  <sheetData>
    <row r="1" spans="1:18" ht="54.6" customHeight="1" x14ac:dyDescent="0.3">
      <c r="A1" s="77" t="s">
        <v>17</v>
      </c>
      <c r="B1" s="77"/>
      <c r="C1" s="77"/>
      <c r="D1" s="77"/>
      <c r="E1" s="77"/>
      <c r="F1" s="77"/>
      <c r="G1" s="77"/>
      <c r="H1" s="5"/>
      <c r="I1" s="6"/>
      <c r="J1" s="6"/>
      <c r="K1" s="7"/>
      <c r="L1" s="8"/>
      <c r="M1" s="8"/>
      <c r="N1" s="8"/>
      <c r="O1" s="8"/>
      <c r="P1" s="8"/>
      <c r="Q1" s="8"/>
      <c r="R1" s="7"/>
    </row>
    <row r="2" spans="1:18" ht="28.8" x14ac:dyDescent="0.3">
      <c r="C2" s="10" t="s">
        <v>4</v>
      </c>
      <c r="D2" s="10" t="s">
        <v>16</v>
      </c>
      <c r="E2" s="10" t="s">
        <v>18</v>
      </c>
      <c r="F2" s="10" t="s">
        <v>15</v>
      </c>
      <c r="G2" s="10" t="s">
        <v>25</v>
      </c>
      <c r="H2" s="10" t="s">
        <v>5</v>
      </c>
      <c r="I2" s="11" t="s">
        <v>26</v>
      </c>
      <c r="J2" s="11" t="s">
        <v>27</v>
      </c>
    </row>
    <row r="3" spans="1:18" x14ac:dyDescent="0.3">
      <c r="A3" s="12" t="s">
        <v>2</v>
      </c>
      <c r="B3" s="13" t="s">
        <v>22</v>
      </c>
      <c r="C3" s="13" t="s">
        <v>19</v>
      </c>
      <c r="D3" s="13"/>
      <c r="E3" s="14">
        <v>1</v>
      </c>
      <c r="F3" s="14"/>
      <c r="G3" s="2"/>
      <c r="H3" s="15">
        <f>E3*H6</f>
        <v>0</v>
      </c>
      <c r="I3" s="16"/>
      <c r="J3" s="16"/>
    </row>
    <row r="4" spans="1:18" x14ac:dyDescent="0.3">
      <c r="B4" s="17" t="s">
        <v>24</v>
      </c>
      <c r="C4" s="18" t="s">
        <v>20</v>
      </c>
      <c r="D4" s="19">
        <v>45748</v>
      </c>
      <c r="E4" s="20">
        <v>394</v>
      </c>
      <c r="F4" s="21">
        <f>ROUNDUP(IF($D4="",H$31,IF($D4&lt;$E$31,H$31,IF($D4&gt;$G$31,0,      TRUNC(DAYS360($D4+1,$G$31+1)/30) + (1-(DAY($D4)/DAY(EOMONTH($D4,0)))) * 30 / DAY(EOMONTH($D4,0))      ))),0)</f>
        <v>24</v>
      </c>
      <c r="G4" s="1"/>
      <c r="H4" s="22">
        <f>ROUND(F4*G4*E4,2)</f>
        <v>0</v>
      </c>
      <c r="I4" s="23">
        <v>43.22</v>
      </c>
      <c r="J4" s="24" t="str">
        <f>IF(G4&gt;I4, "No válido", "Válido")</f>
        <v>Válido</v>
      </c>
      <c r="L4" s="25"/>
      <c r="M4" s="25"/>
      <c r="N4" s="26"/>
    </row>
    <row r="5" spans="1:18" x14ac:dyDescent="0.3">
      <c r="B5" s="17" t="s">
        <v>23</v>
      </c>
      <c r="C5" s="18" t="s">
        <v>21</v>
      </c>
      <c r="D5" s="19">
        <v>45748</v>
      </c>
      <c r="E5" s="20">
        <v>302</v>
      </c>
      <c r="F5" s="21">
        <f>ROUNDUP(IF($D5="",H$31,IF($D5&lt;$E$31,H$31,IF($D5&gt;$G$31,0,      TRUNC(DAYS360($D5+1,$G$31+1)/30) + (1-(DAY($D5)/DAY(EOMONTH($D5,0)))) * 30 / DAY(EOMONTH($D5,0))      ))),0)</f>
        <v>24</v>
      </c>
      <c r="G5" s="1"/>
      <c r="H5" s="22">
        <f>ROUND(F5*G5*E5,2)</f>
        <v>0</v>
      </c>
      <c r="I5" s="23">
        <v>14.36</v>
      </c>
      <c r="J5" s="24" t="str">
        <f>IF(G5&gt;I5, "No válido", "Válido")</f>
        <v>Válido</v>
      </c>
      <c r="M5" s="25"/>
    </row>
    <row r="6" spans="1:18" x14ac:dyDescent="0.3">
      <c r="B6" s="27"/>
      <c r="C6" s="28" t="s">
        <v>6</v>
      </c>
      <c r="D6" s="28"/>
      <c r="G6" s="29"/>
      <c r="H6" s="30">
        <f>SUM(H4:H5)</f>
        <v>0</v>
      </c>
      <c r="I6" s="31"/>
      <c r="J6" s="31"/>
    </row>
    <row r="7" spans="1:18" x14ac:dyDescent="0.3">
      <c r="C7" s="28"/>
      <c r="D7" s="28"/>
      <c r="G7" s="29"/>
      <c r="H7" s="30"/>
      <c r="I7" s="31"/>
      <c r="J7" s="31"/>
    </row>
    <row r="8" spans="1:18" s="34" customFormat="1" x14ac:dyDescent="0.3">
      <c r="A8" s="12" t="s">
        <v>3</v>
      </c>
      <c r="B8" s="12"/>
      <c r="C8" s="32" t="s">
        <v>1</v>
      </c>
      <c r="D8" s="32"/>
      <c r="E8" s="14">
        <v>1</v>
      </c>
      <c r="F8" s="33"/>
      <c r="G8" s="3"/>
      <c r="H8" s="15">
        <f>H10*E8</f>
        <v>0</v>
      </c>
      <c r="I8" s="16"/>
      <c r="J8" s="16"/>
    </row>
    <row r="9" spans="1:18" x14ac:dyDescent="0.3">
      <c r="C9" s="35" t="s">
        <v>14</v>
      </c>
      <c r="D9" s="36"/>
      <c r="E9" s="21">
        <v>10</v>
      </c>
      <c r="F9" s="21"/>
      <c r="G9" s="1"/>
      <c r="H9" s="22">
        <f>ROUND(E9*G9,2)</f>
        <v>0</v>
      </c>
      <c r="I9" s="37">
        <v>523.04</v>
      </c>
      <c r="J9" s="24" t="str">
        <f>IF(G9&gt;I9, "No válido", "Válido")</f>
        <v>Válido</v>
      </c>
    </row>
    <row r="10" spans="1:18" x14ac:dyDescent="0.3">
      <c r="C10" s="28" t="s">
        <v>7</v>
      </c>
      <c r="D10" s="28"/>
      <c r="G10" s="29"/>
      <c r="H10" s="30">
        <f>SUM(H9:H9)</f>
        <v>0</v>
      </c>
      <c r="I10" s="38"/>
      <c r="J10" s="24"/>
    </row>
    <row r="11" spans="1:18" x14ac:dyDescent="0.3">
      <c r="C11" s="28"/>
      <c r="D11" s="28"/>
      <c r="G11" s="29"/>
      <c r="H11" s="30"/>
      <c r="I11" s="31"/>
      <c r="J11" s="31"/>
    </row>
    <row r="12" spans="1:18" x14ac:dyDescent="0.3">
      <c r="C12" s="28"/>
      <c r="D12" s="28"/>
      <c r="G12" s="29"/>
      <c r="H12" s="30"/>
      <c r="I12" s="31"/>
      <c r="J12" s="31"/>
    </row>
    <row r="13" spans="1:18" x14ac:dyDescent="0.3">
      <c r="C13" s="28"/>
      <c r="D13" s="28"/>
      <c r="G13" s="29"/>
      <c r="H13" s="30"/>
      <c r="I13" s="31"/>
      <c r="J13" s="31"/>
    </row>
    <row r="14" spans="1:18" x14ac:dyDescent="0.3">
      <c r="C14" s="28" t="s">
        <v>8</v>
      </c>
      <c r="D14" s="28"/>
      <c r="G14" s="29"/>
      <c r="H14" s="30">
        <f>SUM(,H8,H3)</f>
        <v>0</v>
      </c>
      <c r="I14" s="31"/>
      <c r="J14" s="31"/>
    </row>
    <row r="15" spans="1:18" x14ac:dyDescent="0.3">
      <c r="C15" s="39"/>
      <c r="D15" s="39"/>
      <c r="E15" s="40"/>
      <c r="F15" s="40"/>
      <c r="G15" s="40"/>
      <c r="H15" s="41"/>
      <c r="I15" s="42"/>
      <c r="J15" s="42"/>
    </row>
    <row r="16" spans="1:18" x14ac:dyDescent="0.3">
      <c r="H16" s="25"/>
      <c r="I16" s="31"/>
      <c r="J16" s="31"/>
    </row>
    <row r="17" spans="3:10" x14ac:dyDescent="0.3">
      <c r="C17" s="43" t="s">
        <v>9</v>
      </c>
      <c r="D17" s="44"/>
      <c r="E17" s="45"/>
      <c r="F17" s="45"/>
      <c r="G17" s="46"/>
      <c r="H17" s="30">
        <f>H14</f>
        <v>0</v>
      </c>
      <c r="I17" s="47"/>
      <c r="J17" s="78"/>
    </row>
    <row r="18" spans="3:10" x14ac:dyDescent="0.3">
      <c r="C18" s="48"/>
      <c r="D18" s="48"/>
      <c r="E18" s="49"/>
      <c r="F18" s="49"/>
      <c r="G18" s="50"/>
      <c r="H18" s="51"/>
      <c r="I18" s="52"/>
      <c r="J18" s="6"/>
    </row>
    <row r="19" spans="3:10" x14ac:dyDescent="0.3">
      <c r="C19" s="53"/>
      <c r="D19" s="53"/>
      <c r="E19" s="53" t="s">
        <v>11</v>
      </c>
      <c r="F19" s="53"/>
      <c r="H19" s="25"/>
    </row>
    <row r="20" spans="3:10" x14ac:dyDescent="0.3">
      <c r="C20" s="53"/>
      <c r="D20" s="54"/>
      <c r="E20" s="54"/>
      <c r="F20" s="55" t="s">
        <v>29</v>
      </c>
      <c r="G20" s="55" t="s">
        <v>30</v>
      </c>
      <c r="H20" s="55" t="s">
        <v>31</v>
      </c>
    </row>
    <row r="21" spans="3:10" x14ac:dyDescent="0.3">
      <c r="C21" s="53"/>
      <c r="D21" s="54"/>
      <c r="E21" s="54"/>
      <c r="F21" s="4"/>
      <c r="G21" s="4"/>
      <c r="H21" s="56" t="str">
        <f>IF(H17&gt;0,H17,"")</f>
        <v/>
      </c>
    </row>
    <row r="22" spans="3:10" x14ac:dyDescent="0.3">
      <c r="C22" s="53"/>
      <c r="D22" s="71" t="s">
        <v>32</v>
      </c>
      <c r="E22" s="71"/>
      <c r="F22" s="57" t="s">
        <v>33</v>
      </c>
      <c r="G22" s="57" t="s">
        <v>34</v>
      </c>
      <c r="H22" s="58" t="s">
        <v>35</v>
      </c>
    </row>
    <row r="23" spans="3:10" x14ac:dyDescent="0.3">
      <c r="C23" s="53"/>
      <c r="D23" s="72" t="str">
        <f>IF(H21&lt;&gt;"",+H21/(1+F21+G21),"")</f>
        <v/>
      </c>
      <c r="E23" s="72"/>
      <c r="F23" s="59" t="str">
        <f>IF(H21&lt;&gt;"",+F21*D23,"")</f>
        <v/>
      </c>
      <c r="G23" s="59" t="str">
        <f>IF(H21&lt;&gt;"",+G21*D23,"")</f>
        <v/>
      </c>
      <c r="H23" s="60"/>
    </row>
    <row r="24" spans="3:10" x14ac:dyDescent="0.3">
      <c r="C24" s="53"/>
      <c r="D24" s="58"/>
      <c r="E24" s="58"/>
      <c r="F24" s="73" t="s">
        <v>36</v>
      </c>
      <c r="G24" s="73"/>
      <c r="H24" s="55" t="s">
        <v>37</v>
      </c>
    </row>
    <row r="25" spans="3:10" ht="15" thickBot="1" x14ac:dyDescent="0.35">
      <c r="C25" s="53"/>
      <c r="D25" s="58"/>
      <c r="E25" s="58"/>
      <c r="F25" s="74">
        <v>0.21</v>
      </c>
      <c r="G25" s="74"/>
      <c r="H25" s="61" t="str">
        <f>IF(H21&lt;&gt;"",H21*F25,"")</f>
        <v/>
      </c>
    </row>
    <row r="26" spans="3:10" ht="15" thickBot="1" x14ac:dyDescent="0.35">
      <c r="C26" s="53"/>
      <c r="D26" s="54"/>
      <c r="E26" s="62"/>
      <c r="F26" s="75" t="s">
        <v>10</v>
      </c>
      <c r="G26" s="76"/>
      <c r="H26" s="63" t="str">
        <f>IF(H21&lt;&gt;"",SUM(H21,H25),"")</f>
        <v/>
      </c>
    </row>
    <row r="27" spans="3:10" x14ac:dyDescent="0.3">
      <c r="E27" s="53"/>
      <c r="F27" s="53"/>
      <c r="H27" s="25"/>
    </row>
    <row r="28" spans="3:10" x14ac:dyDescent="0.3">
      <c r="C28" s="64"/>
      <c r="D28" s="64"/>
      <c r="E28" s="64"/>
      <c r="F28" s="64"/>
      <c r="G28" s="64"/>
      <c r="H28" s="64"/>
    </row>
    <row r="29" spans="3:10" ht="66.599999999999994" x14ac:dyDescent="0.3">
      <c r="C29" s="65" t="s">
        <v>28</v>
      </c>
      <c r="D29" s="64"/>
      <c r="E29" s="64"/>
      <c r="F29" s="64"/>
      <c r="G29" s="64"/>
      <c r="H29" s="64"/>
    </row>
    <row r="30" spans="3:10" x14ac:dyDescent="0.3">
      <c r="E30" s="64"/>
      <c r="F30" s="64"/>
      <c r="G30" s="64"/>
      <c r="H30" s="64"/>
    </row>
    <row r="31" spans="3:10" x14ac:dyDescent="0.3">
      <c r="C31" s="66" t="s">
        <v>13</v>
      </c>
      <c r="D31" s="67" t="s">
        <v>0</v>
      </c>
      <c r="E31" s="68">
        <v>45748</v>
      </c>
      <c r="F31" s="67" t="s">
        <v>12</v>
      </c>
      <c r="G31" s="68">
        <v>46477</v>
      </c>
      <c r="H31" s="69">
        <f>DAYS360(E31,G31+1)/30</f>
        <v>24</v>
      </c>
    </row>
    <row r="32" spans="3:10" x14ac:dyDescent="0.3">
      <c r="C32" s="70"/>
      <c r="D32" s="70"/>
      <c r="E32" s="70"/>
      <c r="F32" s="70"/>
      <c r="G32" s="70"/>
      <c r="H32" s="70"/>
    </row>
  </sheetData>
  <sheetProtection algorithmName="SHA-512" hashValue="/e0zzTHRe15gH4sZHiKXrrElTbMkBqYfQYGmq+nbVHEV02ukYNo+kixzDuwrcKSmk1F9IJ5uvD+dT2+or3P1pw==" saltValue="rZ+zpxB0D0EpkuAt/DxYWQ==" spinCount="100000" sheet="1" selectLockedCells="1"/>
  <protectedRanges>
    <protectedRange sqref="F21:G21" name="Rango3_2_1"/>
  </protectedRanges>
  <mergeCells count="6">
    <mergeCell ref="A1:G1"/>
    <mergeCell ref="D22:E22"/>
    <mergeCell ref="D23:E23"/>
    <mergeCell ref="F24:G24"/>
    <mergeCell ref="F25:G25"/>
    <mergeCell ref="F26:G26"/>
  </mergeCells>
  <conditionalFormatting sqref="J4:J5 J9:J10">
    <cfRule type="cellIs" dxfId="1" priority="1" operator="equal">
      <formula>"Válido"</formula>
    </cfRule>
    <cfRule type="cellIs" dxfId="0" priority="2" operator="equal">
      <formula>"No válido"</formula>
    </cfRule>
  </conditionalFormatting>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Presupuesto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2023-12-05T14:17:02Z</dcterms:created>
  <dcterms:modified xsi:type="dcterms:W3CDTF">2024-05-09T11:13:28Z</dcterms:modified>
</cp:coreProperties>
</file>