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D96FFF6F-D9C7-4E8C-B278-1B792A4477DC}" xr6:coauthVersionLast="47" xr6:coauthVersionMax="47" xr10:uidLastSave="{00000000-0000-0000-0000-000000000000}"/>
  <bookViews>
    <workbookView xWindow="29610" yWindow="-120" windowWidth="28110" windowHeight="16440" xr2:uid="{D3815440-19E9-43B5-8CF2-5008EF8E854A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5" i="1" s="1"/>
  <c r="F7" i="1" l="1"/>
  <c r="F8" i="1" s="1"/>
  <c r="F13" i="1"/>
  <c r="F15" i="1" s="1"/>
  <c r="F16" i="1" s="1"/>
  <c r="B13" i="1" l="1"/>
  <c r="E13" i="1" s="1"/>
  <c r="D13" i="1" l="1"/>
</calcChain>
</file>

<file path=xl/sharedStrings.xml><?xml version="1.0" encoding="utf-8"?>
<sst xmlns="http://schemas.openxmlformats.org/spreadsheetml/2006/main" count="16" uniqueCount="16">
  <si>
    <t>Importe servicio</t>
  </si>
  <si>
    <t>Consultor de AuraPortal</t>
  </si>
  <si>
    <t>Importe de la oferta (IVA no incluido)</t>
  </si>
  <si>
    <t>% IVA</t>
  </si>
  <si>
    <t>Importe del IVA</t>
  </si>
  <si>
    <t>Importe total oferta (IVA incluido)</t>
  </si>
  <si>
    <t>Jornadas Servicio</t>
  </si>
  <si>
    <t>Importe unitario maximo</t>
  </si>
  <si>
    <t>Importe unitario ofertado</t>
  </si>
  <si>
    <t>IMPORTE GG (%)</t>
  </si>
  <si>
    <t>IMPORTE BI (%)</t>
  </si>
  <si>
    <t>IMPORTE TOTAL OFERTADO + GG + BI</t>
  </si>
  <si>
    <t>IMPORTE OFERTADO</t>
  </si>
  <si>
    <t>IMPORTE GG</t>
  </si>
  <si>
    <t>IMPORTE BI</t>
  </si>
  <si>
    <t xml:space="preserve">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</si>
</sst>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0"/>
      <color theme="1"/>
      <name val="Segoe UI Light"/>
      <family val="2"/>
    </font>
    <font>
      <sz val="10"/>
      <color theme="1"/>
      <name val="Segoe UI Light"/>
      <family val="2"/>
    </font>
    <font>
      <sz val="10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44" fontId="4" fillId="4" borderId="1" xfId="1" applyFont="1" applyFill="1" applyBorder="1" applyAlignment="1" applyProtection="1">
      <alignment horizontal="center" vertical="center" wrapText="1"/>
      <protection locked="0"/>
    </xf>
    <xf numFmtId="10" fontId="0" fillId="4" borderId="2" xfId="0" applyNumberFormat="1" applyFill="1" applyBorder="1" applyAlignment="1">
      <alignment horizontal="center"/>
    </xf>
    <xf numFmtId="164" fontId="5" fillId="6" borderId="1" xfId="0" applyNumberFormat="1" applyFont="1" applyFill="1" applyBorder="1" applyAlignment="1" applyProtection="1">
      <alignment horizontal="center"/>
    </xf>
    <xf numFmtId="164" fontId="5" fillId="6" borderId="1" xfId="0" applyNumberFormat="1" applyFont="1" applyFill="1" applyBorder="1" applyAlignment="1" applyProtection="1">
      <alignment horizontal="center"/>
    </xf>
    <xf numFmtId="164" fontId="0" fillId="6" borderId="1" xfId="0" applyNumberFormat="1" applyFill="1" applyBorder="1" applyAlignment="1" applyProtection="1">
      <alignment horizontal="center"/>
    </xf>
    <xf numFmtId="0" fontId="8" fillId="5" borderId="1" xfId="0" applyFont="1" applyFill="1" applyBorder="1" applyAlignment="1" applyProtection="1">
      <alignment horizontal="center" wrapText="1"/>
    </xf>
    <xf numFmtId="0" fontId="8" fillId="5" borderId="1" xfId="0" applyFont="1" applyFill="1" applyBorder="1" applyAlignment="1" applyProtection="1">
      <alignment horizontal="center" wrapText="1"/>
    </xf>
    <xf numFmtId="164" fontId="0" fillId="6" borderId="5" xfId="0" applyNumberFormat="1" applyFill="1" applyBorder="1" applyAlignment="1" applyProtection="1">
      <alignment horizontal="center"/>
    </xf>
    <xf numFmtId="9" fontId="0" fillId="0" borderId="1" xfId="0" applyNumberFormat="1" applyBorder="1" applyAlignment="1" applyProtection="1">
      <alignment horizontal="center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/>
    </xf>
    <xf numFmtId="0" fontId="7" fillId="6" borderId="2" xfId="0" applyFont="1" applyFill="1" applyBorder="1" applyAlignment="1" applyProtection="1">
      <alignment horizontal="center" wrapText="1"/>
    </xf>
    <xf numFmtId="0" fontId="2" fillId="0" borderId="0" xfId="0" applyFont="1" applyProtection="1"/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164" fontId="4" fillId="3" borderId="1" xfId="1" applyNumberFormat="1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9" fontId="4" fillId="2" borderId="1" xfId="2" applyFont="1" applyFill="1" applyBorder="1" applyAlignment="1" applyProtection="1">
      <alignment vertical="center" wrapText="1"/>
    </xf>
    <xf numFmtId="10" fontId="4" fillId="3" borderId="1" xfId="2" applyNumberFormat="1" applyFont="1" applyFill="1" applyBorder="1" applyAlignment="1" applyProtection="1">
      <alignment horizontal="center" vertical="center" wrapText="1"/>
    </xf>
    <xf numFmtId="164" fontId="4" fillId="3" borderId="4" xfId="1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8" fillId="5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44" fontId="4" fillId="3" borderId="3" xfId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5259B-B28C-4D8C-9B7C-0AFA62253BF9}">
  <dimension ref="B3:F16"/>
  <sheetViews>
    <sheetView tabSelected="1" workbookViewId="0">
      <selection activeCell="E12" sqref="E12"/>
    </sheetView>
  </sheetViews>
  <sheetFormatPr baseColWidth="10" defaultRowHeight="14.25" x14ac:dyDescent="0.25"/>
  <cols>
    <col min="5" max="5" width="14.7109375" customWidth="1"/>
    <col min="6" max="6" width="15.85546875" customWidth="1"/>
  </cols>
  <sheetData>
    <row r="3" spans="2:6" ht="36" x14ac:dyDescent="0.25">
      <c r="B3" s="14"/>
      <c r="C3" s="29" t="s">
        <v>6</v>
      </c>
      <c r="D3" s="30" t="s">
        <v>7</v>
      </c>
      <c r="E3" s="30" t="s">
        <v>8</v>
      </c>
      <c r="F3" s="29" t="s">
        <v>0</v>
      </c>
    </row>
    <row r="4" spans="2:6" ht="24" x14ac:dyDescent="0.25">
      <c r="B4" s="26" t="s">
        <v>1</v>
      </c>
      <c r="C4" s="27">
        <v>120</v>
      </c>
      <c r="D4" s="28">
        <v>423.2</v>
      </c>
      <c r="E4" s="1"/>
      <c r="F4" s="22">
        <f>C4*E4</f>
        <v>0</v>
      </c>
    </row>
    <row r="5" spans="2:6" ht="27.75" customHeight="1" x14ac:dyDescent="0.25">
      <c r="B5" s="14"/>
      <c r="C5" s="15" t="s">
        <v>2</v>
      </c>
      <c r="D5" s="16"/>
      <c r="E5" s="16"/>
      <c r="F5" s="17">
        <f>F4</f>
        <v>0</v>
      </c>
    </row>
    <row r="6" spans="2:6" x14ac:dyDescent="0.25">
      <c r="B6" s="14"/>
      <c r="C6" s="18" t="s">
        <v>3</v>
      </c>
      <c r="D6" s="19"/>
      <c r="E6" s="20">
        <v>0.21</v>
      </c>
      <c r="F6" s="21"/>
    </row>
    <row r="7" spans="2:6" x14ac:dyDescent="0.25">
      <c r="B7" s="14"/>
      <c r="C7" s="15" t="s">
        <v>4</v>
      </c>
      <c r="D7" s="15"/>
      <c r="E7" s="15"/>
      <c r="F7" s="22">
        <f>E6*F5</f>
        <v>0</v>
      </c>
    </row>
    <row r="8" spans="2:6" ht="27.75" customHeight="1" x14ac:dyDescent="0.25">
      <c r="B8" s="14"/>
      <c r="C8" s="23" t="s">
        <v>5</v>
      </c>
      <c r="D8" s="23"/>
      <c r="E8" s="23"/>
      <c r="F8" s="22">
        <f>F7+F5</f>
        <v>0</v>
      </c>
    </row>
    <row r="9" spans="2:6" x14ac:dyDescent="0.25">
      <c r="B9" s="24"/>
      <c r="C9" s="24"/>
      <c r="D9" s="24"/>
      <c r="E9" s="24"/>
      <c r="F9" s="24"/>
    </row>
    <row r="10" spans="2:6" x14ac:dyDescent="0.25">
      <c r="B10" s="24"/>
      <c r="C10" s="24"/>
      <c r="D10" s="24"/>
      <c r="E10" s="24"/>
      <c r="F10" s="24"/>
    </row>
    <row r="11" spans="2:6" ht="22.5" x14ac:dyDescent="0.25">
      <c r="B11" s="11"/>
      <c r="C11" s="11"/>
      <c r="D11" s="25" t="s">
        <v>9</v>
      </c>
      <c r="E11" s="25" t="s">
        <v>10</v>
      </c>
      <c r="F11" s="25" t="s">
        <v>11</v>
      </c>
    </row>
    <row r="12" spans="2:6" x14ac:dyDescent="0.25">
      <c r="B12" s="11"/>
      <c r="C12" s="11"/>
      <c r="D12" s="2"/>
      <c r="E12" s="2"/>
      <c r="F12" s="13"/>
    </row>
    <row r="13" spans="2:6" ht="15" x14ac:dyDescent="0.25">
      <c r="B13" s="3" t="str">
        <f>IF(F13&lt;&gt;"",+F13/(1+D12+E12),"")</f>
        <v/>
      </c>
      <c r="C13" s="3"/>
      <c r="D13" s="4" t="str">
        <f>IF(F13&lt;&gt;"",+D12*B13,"")</f>
        <v/>
      </c>
      <c r="E13" s="4" t="str">
        <f>IF(F13&lt;&gt;"",+E12*B13,"")</f>
        <v/>
      </c>
      <c r="F13" s="5" t="str">
        <f>IF(F5&gt;0,F5,"")</f>
        <v/>
      </c>
    </row>
    <row r="14" spans="2:6" x14ac:dyDescent="0.25">
      <c r="B14" s="6" t="s">
        <v>12</v>
      </c>
      <c r="C14" s="6"/>
      <c r="D14" s="7" t="s">
        <v>13</v>
      </c>
      <c r="E14" s="7" t="s">
        <v>14</v>
      </c>
      <c r="F14" s="8" t="s">
        <v>15</v>
      </c>
    </row>
    <row r="15" spans="2:6" x14ac:dyDescent="0.25">
      <c r="B15" s="9">
        <v>0.21</v>
      </c>
      <c r="C15" s="9"/>
      <c r="D15" s="10"/>
      <c r="E15" s="10"/>
      <c r="F15" s="8" t="str">
        <f>IF(F13&lt;&gt;"",F13*B15,"")</f>
        <v/>
      </c>
    </row>
    <row r="16" spans="2:6" x14ac:dyDescent="0.25">
      <c r="B16" s="11"/>
      <c r="C16" s="12"/>
      <c r="D16" s="12"/>
      <c r="E16" s="12"/>
      <c r="F16" s="5" t="str">
        <f>IF(F13&lt;&gt;"",SUM(F13,F15),"")</f>
        <v/>
      </c>
    </row>
  </sheetData>
  <sheetProtection algorithmName="SHA-512" hashValue="t+PMs1xMob02D1Y4nwthwVeeUOMU06pMgaN5sgJVWDUlCs5f4ZyvbRZy3LvrCyotWNvnee4sYnAnU9jBsRmHAQ==" saltValue="ViQmE67+fSilUiq3mBYghg==" spinCount="100000" sheet="1" objects="1" scenarios="1"/>
  <protectedRanges>
    <protectedRange sqref="D12:E12" name="Rango3_2"/>
  </protectedRanges>
  <mergeCells count="8">
    <mergeCell ref="C5:E5"/>
    <mergeCell ref="C7:E7"/>
    <mergeCell ref="C6:D6"/>
    <mergeCell ref="B13:C13"/>
    <mergeCell ref="B14:C14"/>
    <mergeCell ref="B15:C15"/>
    <mergeCell ref="D15:E15"/>
    <mergeCell ref="C8:E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D41E44498D2D442B719DBB4EB65601A" ma:contentTypeVersion="3" ma:contentTypeDescription="Crear nuevo documento." ma:contentTypeScope="" ma:versionID="5c2181f4eb8bd5c1567fc6c4b289a3fc">
  <xsd:schema xmlns:xsd="http://www.w3.org/2001/XMLSchema" xmlns:xs="http://www.w3.org/2001/XMLSchema" xmlns:p="http://schemas.microsoft.com/office/2006/metadata/properties" xmlns:ns2="c267183c-d7e5-44d0-9a28-6883cf5fe4d7" xmlns:ns3="c4a6cc1e-42bf-475f-8c44-5294e8a84573" xmlns:ns4="985fcaeb-a59c-490f-b3ec-ac6018dc2167" targetNamespace="http://schemas.microsoft.com/office/2006/metadata/properties" ma:root="true" ma:fieldsID="1eeb4799482a74e63dd048a9b55d51cd" ns2:_="" ns3:_="" ns4:_="">
    <xsd:import namespace="c267183c-d7e5-44d0-9a28-6883cf5fe4d7"/>
    <xsd:import namespace="c4a6cc1e-42bf-475f-8c44-5294e8a84573"/>
    <xsd:import namespace="985fcaeb-a59c-490f-b3ec-ac6018dc216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2:SharedWithDetails" minOccurs="0"/>
                <xsd:element ref="ns4:Estado_x0020_del_x0020_servici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67183c-d7e5-44d0-9a28-6883cf5fe4d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a6cc1e-42bf-475f-8c44-5294e8a845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5fcaeb-a59c-490f-b3ec-ac6018dc2167" elementFormDefault="qualified">
    <xsd:import namespace="http://schemas.microsoft.com/office/2006/documentManagement/types"/>
    <xsd:import namespace="http://schemas.microsoft.com/office/infopath/2007/PartnerControls"/>
    <xsd:element name="Estado_x0020_del_x0020_servicio" ma:index="13" nillable="true" ma:displayName="Estado del servicio" ma:format="Dropdown" ma:internalName="Estado_x0020_del_x0020_servicio">
      <xsd:simpleType>
        <xsd:restriction base="dms:Choice">
          <xsd:enumeration value="En curso"/>
          <xsd:enumeration value="Finalizado"/>
          <xsd:enumeration value="Manto licenci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stado_x0020_del_x0020_servicio xmlns="985fcaeb-a59c-490f-b3ec-ac6018dc2167" xsi:nil="true"/>
    <_dlc_DocId xmlns="c267183c-d7e5-44d0-9a28-6883cf5fe4d7">ZEZVXQHEZRP4-1708764853-14633</_dlc_DocId>
    <_dlc_DocIdUrl xmlns="c267183c-d7e5-44d0-9a28-6883cf5fe4d7">
      <Url>https://espacios.metromadrid.es/sda/Proyectos/_layouts/15/DocIdRedir.aspx?ID=ZEZVXQHEZRP4-1708764853-14633</Url>
      <Description>ZEZVXQHEZRP4-1708764853-14633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47F4E37C-9B4B-4725-8922-A4484A17C1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67183c-d7e5-44d0-9a28-6883cf5fe4d7"/>
    <ds:schemaRef ds:uri="c4a6cc1e-42bf-475f-8c44-5294e8a84573"/>
    <ds:schemaRef ds:uri="985fcaeb-a59c-490f-b3ec-ac6018dc21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8A8406A-B223-413F-9ED6-837839E82833}">
  <ds:schemaRefs>
    <ds:schemaRef ds:uri="http://schemas.microsoft.com/office/2006/metadata/properties"/>
    <ds:schemaRef ds:uri="http://schemas.microsoft.com/office/infopath/2007/PartnerControls"/>
    <ds:schemaRef ds:uri="985fcaeb-a59c-490f-b3ec-ac6018dc2167"/>
    <ds:schemaRef ds:uri="c267183c-d7e5-44d0-9a28-6883cf5fe4d7"/>
  </ds:schemaRefs>
</ds:datastoreItem>
</file>

<file path=customXml/itemProps3.xml><?xml version="1.0" encoding="utf-8"?>
<ds:datastoreItem xmlns:ds="http://schemas.openxmlformats.org/officeDocument/2006/customXml" ds:itemID="{009C0309-07FF-473B-A472-97BE22F1CB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CDBC176-B5EA-43F7-BE51-9AA2D33BEC6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2024-05-08T07:59:55Z</dcterms:created>
  <dcterms:modified xsi:type="dcterms:W3CDTF">2024-05-09T08:49:12Z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0x0101000D41E44498D2D442B719DBB4EB65601A</vt:lpwstr>
  </property>
  <property fmtid="{D5CDD505-2E9C-101B-9397-08002B2CF9AE}" pid="3" name="_dlc_DocIdItemGuid">
    <vt:lpwstr>0cd6013f-fc8a-432c-904e-2a947fa6743c</vt:lpwstr>
  </property>
</Properties>
</file>