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8_{6CFDD68D-3A8A-4A3C-BBCD-6A2F126108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2" i="1"/>
  <c r="F15" i="1"/>
  <c r="F18" i="1"/>
  <c r="F19" i="1"/>
  <c r="F22" i="1"/>
  <c r="F23" i="1"/>
  <c r="F24" i="1"/>
  <c r="F25" i="1"/>
  <c r="F28" i="1"/>
  <c r="F29" i="1"/>
  <c r="F30" i="1"/>
  <c r="F31" i="1"/>
  <c r="F32" i="1"/>
  <c r="F33" i="1"/>
  <c r="F34" i="1"/>
  <c r="F37" i="1"/>
  <c r="F38" i="1"/>
  <c r="F39" i="1"/>
  <c r="F40" i="1"/>
  <c r="F43" i="1"/>
  <c r="F45" i="1"/>
  <c r="F46" i="1"/>
  <c r="F47" i="1"/>
  <c r="F49" i="1"/>
  <c r="F50" i="1"/>
  <c r="F51" i="1"/>
  <c r="F52" i="1"/>
  <c r="F53" i="1"/>
  <c r="F54" i="1"/>
  <c r="F14" i="1"/>
  <c r="F8" i="1"/>
  <c r="F7" i="1"/>
  <c r="F59" i="1" l="1"/>
  <c r="F58" i="1"/>
  <c r="F61" i="1" l="1"/>
  <c r="F62" i="1" s="1"/>
  <c r="F63" i="1" s="1"/>
</calcChain>
</file>

<file path=xl/sharedStrings.xml><?xml version="1.0" encoding="utf-8"?>
<sst xmlns="http://schemas.openxmlformats.org/spreadsheetml/2006/main" count="60" uniqueCount="53">
  <si>
    <t>Coste anual</t>
  </si>
  <si>
    <t>Unidades</t>
  </si>
  <si>
    <t>COSTE</t>
  </si>
  <si>
    <t>Porcentaje aplicado</t>
  </si>
  <si>
    <t>Gastos Generales (en %)</t>
  </si>
  <si>
    <t>Beneficio Industrial (en %)</t>
  </si>
  <si>
    <t>Total oferta sin IVA</t>
  </si>
  <si>
    <t>IVA</t>
  </si>
  <si>
    <t>Total oferta (IVA incluido)</t>
  </si>
  <si>
    <t>Trabajos perfil "Técnico Audiovisuales" conforme al PPTP</t>
  </si>
  <si>
    <t>MEDIOS ASIGNADOS AL CONTRATO</t>
  </si>
  <si>
    <t>Coste hora</t>
  </si>
  <si>
    <t>MANTENIMIENTO EVOLUTIVO</t>
  </si>
  <si>
    <t>Trabajos perfil "Operador Sistemas Control" conforme al PPTP</t>
  </si>
  <si>
    <t xml:space="preserve">BOLSA </t>
  </si>
  <si>
    <t>PROYECTORES</t>
  </si>
  <si>
    <t xml:space="preserve">PANTALLAS PROYECCION </t>
  </si>
  <si>
    <t xml:space="preserve">MONITORES BACKUP MOVILES CON CARROS RUEDAS </t>
  </si>
  <si>
    <t>SISTEMAS DE CONTROL</t>
  </si>
  <si>
    <t>SISTEMAS RESERVA DE SALAS</t>
  </si>
  <si>
    <t>CABLEADOS STOCK SUSTITUCION CONSUMIBLES</t>
  </si>
  <si>
    <t>CAMARAS SALAS</t>
  </si>
  <si>
    <t xml:space="preserve">CAJAS DE CONEXIONES CENTRAL </t>
  </si>
  <si>
    <t>Coste unidad</t>
  </si>
  <si>
    <t>Unidad</t>
  </si>
  <si>
    <t>EPSON EB-L630U , o equivalente</t>
  </si>
  <si>
    <t>SONY VPL-PHZ51, o equivalente</t>
  </si>
  <si>
    <t>FONESTAR PPEL-16135-FA , o equivalente</t>
  </si>
  <si>
    <t>FONESTAR PPEL-16180-FA , o equivalente</t>
  </si>
  <si>
    <t>LG 86UL3J-B.AEU MONITOR 86", o equivalente</t>
  </si>
  <si>
    <t>LG 65UL3J-E.AEU MONITOR 65" , o equivalente</t>
  </si>
  <si>
    <t>LG 75UL3J-E.AEU MONITOR 75" , o equivalente</t>
  </si>
  <si>
    <t>FONESTAR STS-42106N Soporte TV , o equivalente</t>
  </si>
  <si>
    <t>CRESTRON DM-NUX-L2 DM NUX USB , o equivalente</t>
  </si>
  <si>
    <t>CRESTRON HD-RX-101-C-E DM Lite – HDMI® , o equivalente</t>
  </si>
  <si>
    <t>CRESTRON HD-TX-301-C-E DM Lite® , o equivalente</t>
  </si>
  <si>
    <t>CRESTRON CP4 4-Series™ Control System , o equivalente</t>
  </si>
  <si>
    <t>CRESTRON HD-TX-101-C-E DM Lite®, o equivalente</t>
  </si>
  <si>
    <t>CRESTRON CEN-ODT-C-POE , o equivalente</t>
  </si>
  <si>
    <t>CRESTRON TSS-770-T-B-S-LB KIT 7 , o equivalente</t>
  </si>
  <si>
    <t>CRESTRON RFID-USB RFID Card Reader , o equivalente</t>
  </si>
  <si>
    <t>CRESTRON CP4 4-Series™ Control System, o equivalente</t>
  </si>
  <si>
    <t>CRESTRON UC-SB1-CAM UC , o equivalente</t>
  </si>
  <si>
    <t>AVER CAM550 AVer PTZ Dual Camera, o equivalente</t>
  </si>
  <si>
    <t>CRESTRON FT2-700-ELEC-PTL-B FlipTop™ FT2 , o equivalente</t>
  </si>
  <si>
    <t>CRESTRON FT2A-CBLR-1T-CAT6 , o equivalente</t>
  </si>
  <si>
    <t>CRESTRON FT2A-CBLR-1T-HD , o equivalente</t>
  </si>
  <si>
    <t>CRESTRON FT2A-CBLR-1T-USB , o equivalente</t>
  </si>
  <si>
    <t>CRESTRON FT2A-CHGR-USBA , o equivalente</t>
  </si>
  <si>
    <t>CRESTRON FT2A-PWR-EU-2 AC , o equivalente</t>
  </si>
  <si>
    <t>Coste maximo unitario</t>
  </si>
  <si>
    <t>CRESTRON DM-NVX-E30 DM NVX® 4K60 4:4:4 HDR  Encoder, o equivalente</t>
  </si>
  <si>
    <t>CRESTRON DM-NVX-D30 DM NVX® 4K60 4:4:4 HDR  Decoder,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</si>
</sst>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2" borderId="1" xfId="0" applyNumberFormat="1" applyFill="1" applyBorder="1" applyAlignment="1" applyProtection="1">
      <alignment horizontal="center" vertical="center"/>
      <protection locked="0"/>
    </xf>
    <xf numFmtId="164" fontId="1" fillId="3" borderId="2" xfId="0" applyNumberFormat="1" applyFont="1" applyFill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/>
    <xf numFmtId="164" fontId="1" fillId="4" borderId="4" xfId="0" applyNumberFormat="1" applyFont="1" applyFill="1" applyBorder="1" applyAlignment="1">
      <alignment horizontal="center"/>
    </xf>
    <xf numFmtId="164" fontId="1" fillId="3" borderId="5" xfId="0" applyNumberFormat="1" applyFont="1" applyFill="1" applyBorder="1"/>
    <xf numFmtId="0" fontId="1" fillId="0" borderId="6" xfId="0" applyFont="1" applyBorder="1"/>
    <xf numFmtId="0" fontId="0" fillId="2" borderId="1" xfId="0" applyFill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1" fillId="3" borderId="10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/>
    <xf numFmtId="0" fontId="1" fillId="0" borderId="5" xfId="0" applyFont="1" applyBorder="1"/>
    <xf numFmtId="0" fontId="1" fillId="0" borderId="10" xfId="0" applyFont="1" applyBorder="1"/>
    <xf numFmtId="0" fontId="1" fillId="0" borderId="13" xfId="0" applyFont="1" applyBorder="1" applyAlignment="1">
      <alignment vertical="center" wrapText="1"/>
    </xf>
    <xf numFmtId="164" fontId="0" fillId="2" borderId="14" xfId="0" applyNumberFormat="1" applyFill="1" applyBorder="1" applyAlignment="1" applyProtection="1">
      <alignment horizontal="center" vertical="center"/>
      <protection locked="0"/>
    </xf>
    <xf numFmtId="164" fontId="1" fillId="3" borderId="15" xfId="0" applyNumberFormat="1" applyFont="1" applyFill="1" applyBorder="1" applyAlignment="1">
      <alignment vertical="center"/>
    </xf>
    <xf numFmtId="0" fontId="0" fillId="0" borderId="16" xfId="0" applyBorder="1" applyProtection="1">
      <protection locked="0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7" xfId="0" applyFont="1" applyBorder="1" applyAlignment="1">
      <alignment vertical="center" wrapText="1"/>
    </xf>
    <xf numFmtId="164" fontId="0" fillId="2" borderId="18" xfId="0" applyNumberFormat="1" applyFill="1" applyBorder="1" applyAlignment="1" applyProtection="1">
      <alignment horizontal="center" vertical="center"/>
      <protection locked="0"/>
    </xf>
    <xf numFmtId="164" fontId="1" fillId="3" borderId="19" xfId="0" applyNumberFormat="1" applyFont="1" applyFill="1" applyBorder="1" applyAlignment="1">
      <alignment vertical="center"/>
    </xf>
    <xf numFmtId="0" fontId="1" fillId="0" borderId="17" xfId="0" applyFont="1" applyBorder="1"/>
    <xf numFmtId="0" fontId="0" fillId="2" borderId="18" xfId="0" applyFill="1" applyBorder="1" applyAlignment="1" applyProtection="1">
      <alignment horizontal="center"/>
      <protection locked="0"/>
    </xf>
    <xf numFmtId="164" fontId="1" fillId="3" borderId="19" xfId="0" applyNumberFormat="1" applyFont="1" applyFill="1" applyBorder="1"/>
    <xf numFmtId="164" fontId="1" fillId="3" borderId="2" xfId="0" applyNumberFormat="1" applyFont="1" applyFill="1" applyBorder="1"/>
    <xf numFmtId="164" fontId="0" fillId="4" borderId="4" xfId="0" applyNumberFormat="1" applyFill="1" applyBorder="1" applyAlignment="1" applyProtection="1">
      <alignment horizontal="center" vertical="center"/>
      <protection locked="0"/>
    </xf>
    <xf numFmtId="164" fontId="0" fillId="4" borderId="18" xfId="0" applyNumberForma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 applyProtection="1">
      <alignment horizontal="center"/>
      <protection locked="0"/>
    </xf>
    <xf numFmtId="1" fontId="0" fillId="0" borderId="14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18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>
      <alignment horizontal="center"/>
    </xf>
    <xf numFmtId="1" fontId="0" fillId="0" borderId="9" xfId="0" applyNumberFormat="1" applyBorder="1" applyAlignment="1" applyProtection="1">
      <alignment horizontal="center"/>
      <protection locked="0"/>
    </xf>
    <xf numFmtId="164" fontId="1" fillId="0" borderId="4" xfId="0" applyNumberFormat="1" applyFont="1" applyBorder="1" applyAlignment="1">
      <alignment horizontal="center"/>
    </xf>
    <xf numFmtId="164" fontId="0" fillId="0" borderId="0" xfId="0" applyNumberFormat="1" applyProtection="1">
      <protection locked="0"/>
    </xf>
    <xf numFmtId="164" fontId="0" fillId="0" borderId="14" xfId="0" applyNumberForma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/>
    </xf>
    <xf numFmtId="164" fontId="3" fillId="4" borderId="21" xfId="0" applyNumberFormat="1" applyFont="1" applyFill="1" applyBorder="1" applyAlignment="1">
      <alignment horizontal="center" vertical="center" wrapText="1"/>
    </xf>
    <xf numFmtId="164" fontId="2" fillId="4" borderId="22" xfId="0" applyNumberFormat="1" applyFont="1" applyFill="1" applyBorder="1" applyAlignment="1">
      <alignment horizontal="center"/>
    </xf>
    <xf numFmtId="164" fontId="3" fillId="4" borderId="18" xfId="0" applyNumberFormat="1" applyFont="1" applyFill="1" applyBorder="1" applyAlignment="1">
      <alignment horizontal="center" vertical="center" wrapText="1"/>
    </xf>
    <xf numFmtId="164" fontId="2" fillId="4" borderId="18" xfId="0" applyNumberFormat="1" applyFon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0" fillId="2" borderId="18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63"/>
  <sheetViews>
    <sheetView tabSelected="1" zoomScale="86" zoomScaleNormal="86" workbookViewId="0">
      <selection activeCell="D8" sqref="D8"/>
    </sheetView>
  </sheetViews>
  <sheetFormatPr baseColWidth="10" defaultColWidth="9.109375" defaultRowHeight="14.4" x14ac:dyDescent="0.3"/>
  <cols>
    <col min="2" max="2" width="52.21875" bestFit="1" customWidth="1"/>
    <col min="3" max="3" width="18.5546875" bestFit="1" customWidth="1"/>
    <col min="4" max="4" width="20.33203125" style="34" bestFit="1" customWidth="1"/>
    <col min="5" max="5" width="9.44140625" style="36" bestFit="1" customWidth="1"/>
    <col min="6" max="6" width="13.44140625" customWidth="1"/>
    <col min="7" max="7" width="12.109375" style="35" bestFit="1" customWidth="1"/>
    <col min="8" max="8" width="13.33203125" bestFit="1" customWidth="1"/>
  </cols>
  <sheetData>
    <row r="1" spans="2:8" ht="15" thickBot="1" x14ac:dyDescent="0.35">
      <c r="B1" s="23" t="s">
        <v>10</v>
      </c>
    </row>
    <row r="2" spans="2:8" x14ac:dyDescent="0.3">
      <c r="B2" s="12"/>
      <c r="C2" s="13" t="s">
        <v>0</v>
      </c>
      <c r="D2" s="48" t="s">
        <v>50</v>
      </c>
      <c r="E2" s="37" t="s">
        <v>1</v>
      </c>
      <c r="F2" s="14" t="s">
        <v>2</v>
      </c>
    </row>
    <row r="3" spans="2:8" ht="15" thickBot="1" x14ac:dyDescent="0.35">
      <c r="B3" s="15" t="s">
        <v>9</v>
      </c>
      <c r="C3" s="1"/>
      <c r="D3" s="60">
        <v>272000</v>
      </c>
      <c r="E3" s="38">
        <v>2</v>
      </c>
      <c r="F3" s="2">
        <f>C3*E3</f>
        <v>0</v>
      </c>
      <c r="G3" s="34"/>
      <c r="H3" s="34"/>
    </row>
    <row r="4" spans="2:8" x14ac:dyDescent="0.3">
      <c r="B4" s="3"/>
      <c r="C4" s="3"/>
      <c r="D4" s="49"/>
      <c r="E4" s="39"/>
      <c r="F4" s="22"/>
      <c r="G4"/>
      <c r="H4" s="34"/>
    </row>
    <row r="5" spans="2:8" ht="15" thickBot="1" x14ac:dyDescent="0.35">
      <c r="B5" s="23" t="s">
        <v>12</v>
      </c>
      <c r="G5"/>
      <c r="H5" s="34"/>
    </row>
    <row r="6" spans="2:8" x14ac:dyDescent="0.3">
      <c r="B6" s="12"/>
      <c r="C6" s="13" t="s">
        <v>11</v>
      </c>
      <c r="D6" s="48" t="s">
        <v>50</v>
      </c>
      <c r="E6" s="37" t="s">
        <v>1</v>
      </c>
      <c r="F6" s="14" t="s">
        <v>2</v>
      </c>
      <c r="G6"/>
      <c r="H6" s="34"/>
    </row>
    <row r="7" spans="2:8" x14ac:dyDescent="0.3">
      <c r="B7" s="19" t="s">
        <v>9</v>
      </c>
      <c r="C7" s="20"/>
      <c r="D7" s="50">
        <v>300</v>
      </c>
      <c r="E7" s="40">
        <v>120</v>
      </c>
      <c r="F7" s="21">
        <f>C7*E7</f>
        <v>0</v>
      </c>
      <c r="G7"/>
      <c r="H7" s="34"/>
    </row>
    <row r="8" spans="2:8" ht="29.4" thickBot="1" x14ac:dyDescent="0.35">
      <c r="B8" s="15" t="s">
        <v>13</v>
      </c>
      <c r="C8" s="1"/>
      <c r="D8" s="61">
        <v>500</v>
      </c>
      <c r="E8" s="38">
        <v>60</v>
      </c>
      <c r="F8" s="2">
        <f>C8*E8</f>
        <v>0</v>
      </c>
      <c r="G8"/>
      <c r="H8" s="34"/>
    </row>
    <row r="9" spans="2:8" x14ac:dyDescent="0.3">
      <c r="B9" s="24"/>
      <c r="G9"/>
      <c r="H9" s="34"/>
    </row>
    <row r="10" spans="2:8" x14ac:dyDescent="0.3">
      <c r="B10" s="24"/>
      <c r="G10"/>
      <c r="H10" s="34"/>
    </row>
    <row r="11" spans="2:8" ht="15" thickBot="1" x14ac:dyDescent="0.35">
      <c r="B11" s="23" t="s">
        <v>14</v>
      </c>
      <c r="G11"/>
      <c r="H11" s="34"/>
    </row>
    <row r="12" spans="2:8" ht="15" thickBot="1" x14ac:dyDescent="0.35">
      <c r="B12" s="12"/>
      <c r="C12" s="13" t="s">
        <v>23</v>
      </c>
      <c r="D12" s="51" t="s">
        <v>50</v>
      </c>
      <c r="E12" s="37" t="s">
        <v>24</v>
      </c>
      <c r="F12" s="14" t="s">
        <v>2</v>
      </c>
      <c r="G12"/>
      <c r="H12" s="34"/>
    </row>
    <row r="13" spans="2:8" x14ac:dyDescent="0.3">
      <c r="B13" s="25" t="s">
        <v>15</v>
      </c>
      <c r="C13" s="26"/>
      <c r="D13" s="32"/>
      <c r="E13" s="41"/>
      <c r="F13" s="27"/>
      <c r="G13"/>
      <c r="H13" s="34"/>
    </row>
    <row r="14" spans="2:8" x14ac:dyDescent="0.3">
      <c r="B14" s="25" t="s">
        <v>25</v>
      </c>
      <c r="C14" s="26"/>
      <c r="D14" s="52">
        <v>3369</v>
      </c>
      <c r="E14" s="42">
        <v>2</v>
      </c>
      <c r="F14" s="27">
        <f>C14*E14</f>
        <v>0</v>
      </c>
      <c r="G14"/>
      <c r="H14" s="34"/>
    </row>
    <row r="15" spans="2:8" x14ac:dyDescent="0.3">
      <c r="B15" s="25" t="s">
        <v>26</v>
      </c>
      <c r="C15" s="26"/>
      <c r="D15" s="53">
        <v>3800</v>
      </c>
      <c r="E15" s="42">
        <v>2</v>
      </c>
      <c r="F15" s="27">
        <f t="shared" ref="F15:F54" si="0">C15*E15</f>
        <v>0</v>
      </c>
      <c r="G15"/>
      <c r="H15" s="34"/>
    </row>
    <row r="16" spans="2:8" x14ac:dyDescent="0.3">
      <c r="B16" s="25"/>
      <c r="C16" s="26"/>
      <c r="D16" s="33"/>
      <c r="E16" s="42"/>
      <c r="F16" s="27"/>
      <c r="G16"/>
      <c r="H16" s="34"/>
    </row>
    <row r="17" spans="2:8" x14ac:dyDescent="0.3">
      <c r="B17" s="25" t="s">
        <v>16</v>
      </c>
      <c r="C17" s="26"/>
      <c r="D17" s="33"/>
      <c r="E17" s="42"/>
      <c r="F17" s="27"/>
      <c r="G17"/>
      <c r="H17" s="34"/>
    </row>
    <row r="18" spans="2:8" x14ac:dyDescent="0.3">
      <c r="B18" s="25" t="s">
        <v>27</v>
      </c>
      <c r="C18" s="26"/>
      <c r="D18" s="54">
        <v>450</v>
      </c>
      <c r="E18" s="42">
        <v>2</v>
      </c>
      <c r="F18" s="27">
        <f t="shared" si="0"/>
        <v>0</v>
      </c>
      <c r="G18"/>
      <c r="H18" s="34"/>
    </row>
    <row r="19" spans="2:8" x14ac:dyDescent="0.3">
      <c r="B19" s="25" t="s">
        <v>28</v>
      </c>
      <c r="C19" s="26"/>
      <c r="D19" s="55">
        <v>850</v>
      </c>
      <c r="E19" s="42">
        <v>1</v>
      </c>
      <c r="F19" s="27">
        <f t="shared" si="0"/>
        <v>0</v>
      </c>
      <c r="G19"/>
      <c r="H19" s="34"/>
    </row>
    <row r="20" spans="2:8" x14ac:dyDescent="0.3">
      <c r="B20" s="25"/>
      <c r="C20" s="26"/>
      <c r="D20" s="33"/>
      <c r="E20" s="42"/>
      <c r="F20" s="27"/>
      <c r="G20"/>
      <c r="H20" s="34"/>
    </row>
    <row r="21" spans="2:8" x14ac:dyDescent="0.3">
      <c r="B21" s="25" t="s">
        <v>17</v>
      </c>
      <c r="C21" s="26"/>
      <c r="D21" s="33"/>
      <c r="E21" s="42"/>
      <c r="F21" s="27"/>
      <c r="G21"/>
      <c r="H21" s="34"/>
    </row>
    <row r="22" spans="2:8" x14ac:dyDescent="0.3">
      <c r="B22" s="25" t="s">
        <v>29</v>
      </c>
      <c r="C22" s="26"/>
      <c r="D22" s="54">
        <v>3150</v>
      </c>
      <c r="E22" s="42">
        <v>3</v>
      </c>
      <c r="F22" s="27">
        <f t="shared" si="0"/>
        <v>0</v>
      </c>
      <c r="G22"/>
      <c r="H22" s="34"/>
    </row>
    <row r="23" spans="2:8" x14ac:dyDescent="0.3">
      <c r="B23" s="25" t="s">
        <v>30</v>
      </c>
      <c r="C23" s="26"/>
      <c r="D23" s="54">
        <v>1455</v>
      </c>
      <c r="E23" s="42">
        <v>3</v>
      </c>
      <c r="F23" s="27">
        <f t="shared" si="0"/>
        <v>0</v>
      </c>
      <c r="G23"/>
      <c r="H23" s="34"/>
    </row>
    <row r="24" spans="2:8" x14ac:dyDescent="0.3">
      <c r="B24" s="25" t="s">
        <v>31</v>
      </c>
      <c r="C24" s="26"/>
      <c r="D24" s="54">
        <v>2000</v>
      </c>
      <c r="E24" s="42">
        <v>3</v>
      </c>
      <c r="F24" s="27">
        <f t="shared" si="0"/>
        <v>0</v>
      </c>
      <c r="G24"/>
      <c r="H24" s="34"/>
    </row>
    <row r="25" spans="2:8" x14ac:dyDescent="0.3">
      <c r="B25" s="25" t="s">
        <v>32</v>
      </c>
      <c r="C25" s="26"/>
      <c r="D25" s="55">
        <v>390</v>
      </c>
      <c r="E25" s="42">
        <v>4</v>
      </c>
      <c r="F25" s="27">
        <f t="shared" si="0"/>
        <v>0</v>
      </c>
      <c r="G25"/>
      <c r="H25" s="34"/>
    </row>
    <row r="26" spans="2:8" x14ac:dyDescent="0.3">
      <c r="B26" s="25"/>
      <c r="C26" s="26"/>
      <c r="D26" s="33"/>
      <c r="E26" s="42"/>
      <c r="F26" s="27"/>
      <c r="G26"/>
      <c r="H26" s="34"/>
    </row>
    <row r="27" spans="2:8" x14ac:dyDescent="0.3">
      <c r="B27" s="25" t="s">
        <v>18</v>
      </c>
      <c r="C27" s="26"/>
      <c r="D27" s="33"/>
      <c r="E27" s="42"/>
      <c r="F27" s="27"/>
      <c r="G27"/>
      <c r="H27" s="34"/>
    </row>
    <row r="28" spans="2:8" ht="28.8" x14ac:dyDescent="0.3">
      <c r="B28" s="25" t="s">
        <v>51</v>
      </c>
      <c r="C28" s="26"/>
      <c r="D28" s="55">
        <v>1558</v>
      </c>
      <c r="E28" s="42">
        <v>1</v>
      </c>
      <c r="F28" s="27">
        <f t="shared" si="0"/>
        <v>0</v>
      </c>
      <c r="G28"/>
      <c r="H28" s="34"/>
    </row>
    <row r="29" spans="2:8" ht="28.8" x14ac:dyDescent="0.3">
      <c r="B29" s="25" t="s">
        <v>52</v>
      </c>
      <c r="C29" s="26"/>
      <c r="D29" s="33">
        <v>1558</v>
      </c>
      <c r="E29" s="42">
        <v>1</v>
      </c>
      <c r="F29" s="27">
        <f t="shared" si="0"/>
        <v>0</v>
      </c>
      <c r="G29"/>
      <c r="H29" s="34"/>
    </row>
    <row r="30" spans="2:8" x14ac:dyDescent="0.3">
      <c r="B30" s="25" t="s">
        <v>33</v>
      </c>
      <c r="C30" s="26"/>
      <c r="D30" s="33">
        <v>720</v>
      </c>
      <c r="E30" s="42">
        <v>1</v>
      </c>
      <c r="F30" s="27">
        <f t="shared" si="0"/>
        <v>0</v>
      </c>
      <c r="G30"/>
      <c r="H30" s="34"/>
    </row>
    <row r="31" spans="2:8" x14ac:dyDescent="0.3">
      <c r="B31" s="25" t="s">
        <v>34</v>
      </c>
      <c r="C31" s="26"/>
      <c r="D31" s="33">
        <v>357</v>
      </c>
      <c r="E31" s="42">
        <v>1</v>
      </c>
      <c r="F31" s="27">
        <f t="shared" si="0"/>
        <v>0</v>
      </c>
      <c r="G31"/>
      <c r="H31" s="34"/>
    </row>
    <row r="32" spans="2:8" x14ac:dyDescent="0.3">
      <c r="B32" s="25" t="s">
        <v>35</v>
      </c>
      <c r="C32" s="26"/>
      <c r="D32" s="33">
        <v>960</v>
      </c>
      <c r="E32" s="42">
        <v>1</v>
      </c>
      <c r="F32" s="27">
        <f t="shared" si="0"/>
        <v>0</v>
      </c>
      <c r="G32"/>
      <c r="H32" s="34"/>
    </row>
    <row r="33" spans="2:8" x14ac:dyDescent="0.3">
      <c r="B33" s="25" t="s">
        <v>36</v>
      </c>
      <c r="C33" s="26"/>
      <c r="D33" s="33">
        <v>2396</v>
      </c>
      <c r="E33" s="42">
        <v>1</v>
      </c>
      <c r="F33" s="27">
        <f t="shared" si="0"/>
        <v>0</v>
      </c>
      <c r="G33"/>
      <c r="H33" s="34"/>
    </row>
    <row r="34" spans="2:8" x14ac:dyDescent="0.3">
      <c r="B34" s="25" t="s">
        <v>37</v>
      </c>
      <c r="C34" s="26"/>
      <c r="D34" s="33">
        <v>398</v>
      </c>
      <c r="E34" s="42">
        <v>1</v>
      </c>
      <c r="F34" s="27">
        <f t="shared" si="0"/>
        <v>0</v>
      </c>
      <c r="G34"/>
      <c r="H34" s="34"/>
    </row>
    <row r="35" spans="2:8" x14ac:dyDescent="0.3">
      <c r="B35" s="25"/>
      <c r="C35" s="26"/>
      <c r="D35" s="33"/>
      <c r="E35" s="42"/>
      <c r="F35" s="27"/>
      <c r="G35"/>
      <c r="H35" s="34"/>
    </row>
    <row r="36" spans="2:8" x14ac:dyDescent="0.3">
      <c r="B36" s="25" t="s">
        <v>19</v>
      </c>
      <c r="C36" s="26"/>
      <c r="D36" s="33"/>
      <c r="E36" s="42"/>
      <c r="F36" s="27"/>
      <c r="G36"/>
      <c r="H36" s="34"/>
    </row>
    <row r="37" spans="2:8" x14ac:dyDescent="0.3">
      <c r="B37" s="25" t="s">
        <v>38</v>
      </c>
      <c r="C37" s="26"/>
      <c r="D37" s="33">
        <v>700</v>
      </c>
      <c r="E37" s="42">
        <v>3</v>
      </c>
      <c r="F37" s="27">
        <f t="shared" si="0"/>
        <v>0</v>
      </c>
      <c r="G37"/>
      <c r="H37" s="34"/>
    </row>
    <row r="38" spans="2:8" x14ac:dyDescent="0.3">
      <c r="B38" s="25" t="s">
        <v>39</v>
      </c>
      <c r="C38" s="26"/>
      <c r="D38" s="33">
        <v>1500</v>
      </c>
      <c r="E38" s="42">
        <v>3</v>
      </c>
      <c r="F38" s="27">
        <f t="shared" si="0"/>
        <v>0</v>
      </c>
      <c r="G38"/>
      <c r="H38" s="34"/>
    </row>
    <row r="39" spans="2:8" x14ac:dyDescent="0.3">
      <c r="B39" s="25" t="s">
        <v>40</v>
      </c>
      <c r="C39" s="26"/>
      <c r="D39" s="33">
        <v>400</v>
      </c>
      <c r="E39" s="42">
        <v>3</v>
      </c>
      <c r="F39" s="27">
        <f t="shared" si="0"/>
        <v>0</v>
      </c>
      <c r="G39"/>
      <c r="H39" s="34"/>
    </row>
    <row r="40" spans="2:8" x14ac:dyDescent="0.3">
      <c r="B40" s="25" t="s">
        <v>41</v>
      </c>
      <c r="C40" s="26"/>
      <c r="D40" s="56">
        <v>3500</v>
      </c>
      <c r="E40" s="42">
        <v>3</v>
      </c>
      <c r="F40" s="27">
        <f t="shared" si="0"/>
        <v>0</v>
      </c>
      <c r="G40"/>
      <c r="H40" s="34"/>
    </row>
    <row r="41" spans="2:8" x14ac:dyDescent="0.3">
      <c r="B41" s="25"/>
      <c r="C41" s="26"/>
      <c r="D41" s="33"/>
      <c r="E41" s="42"/>
      <c r="F41" s="27"/>
      <c r="G41"/>
      <c r="H41" s="34"/>
    </row>
    <row r="42" spans="2:8" x14ac:dyDescent="0.3">
      <c r="B42" s="25" t="s">
        <v>20</v>
      </c>
      <c r="C42" s="26"/>
      <c r="D42" s="55">
        <v>3500</v>
      </c>
      <c r="E42" s="42">
        <v>2</v>
      </c>
      <c r="F42" s="27">
        <f t="shared" si="0"/>
        <v>0</v>
      </c>
      <c r="G42"/>
      <c r="H42" s="34"/>
    </row>
    <row r="43" spans="2:8" x14ac:dyDescent="0.3">
      <c r="B43" s="25"/>
      <c r="C43" s="26"/>
      <c r="D43" s="33"/>
      <c r="E43" s="42"/>
      <c r="F43" s="27">
        <f t="shared" si="0"/>
        <v>0</v>
      </c>
      <c r="G43"/>
      <c r="H43" s="34"/>
    </row>
    <row r="44" spans="2:8" x14ac:dyDescent="0.3">
      <c r="B44" s="25" t="s">
        <v>21</v>
      </c>
      <c r="C44" s="26"/>
      <c r="D44" s="33"/>
      <c r="E44" s="42"/>
      <c r="F44" s="27"/>
      <c r="G44"/>
      <c r="H44" s="34"/>
    </row>
    <row r="45" spans="2:8" x14ac:dyDescent="0.3">
      <c r="B45" s="25" t="s">
        <v>42</v>
      </c>
      <c r="C45" s="26"/>
      <c r="D45" s="55">
        <v>2178</v>
      </c>
      <c r="E45" s="42">
        <v>3</v>
      </c>
      <c r="F45" s="27">
        <f t="shared" si="0"/>
        <v>0</v>
      </c>
      <c r="G45"/>
      <c r="H45" s="34"/>
    </row>
    <row r="46" spans="2:8" x14ac:dyDescent="0.3">
      <c r="B46" s="25" t="s">
        <v>43</v>
      </c>
      <c r="C46" s="26"/>
      <c r="D46" s="55">
        <v>1518</v>
      </c>
      <c r="E46" s="42">
        <v>2</v>
      </c>
      <c r="F46" s="27">
        <f t="shared" si="0"/>
        <v>0</v>
      </c>
      <c r="G46"/>
      <c r="H46" s="34"/>
    </row>
    <row r="47" spans="2:8" x14ac:dyDescent="0.3">
      <c r="B47" s="25"/>
      <c r="C47" s="26"/>
      <c r="D47" s="33"/>
      <c r="E47" s="42"/>
      <c r="F47" s="27">
        <f t="shared" si="0"/>
        <v>0</v>
      </c>
      <c r="G47"/>
      <c r="H47" s="34"/>
    </row>
    <row r="48" spans="2:8" x14ac:dyDescent="0.3">
      <c r="B48" s="25" t="s">
        <v>22</v>
      </c>
      <c r="C48" s="26"/>
      <c r="D48" s="33"/>
      <c r="E48" s="42"/>
      <c r="F48" s="27"/>
      <c r="G48"/>
      <c r="H48" s="34"/>
    </row>
    <row r="49" spans="2:8" ht="28.8" x14ac:dyDescent="0.3">
      <c r="B49" s="25" t="s">
        <v>44</v>
      </c>
      <c r="C49" s="26"/>
      <c r="D49" s="54">
        <v>900</v>
      </c>
      <c r="E49" s="42">
        <v>3</v>
      </c>
      <c r="F49" s="27">
        <f t="shared" si="0"/>
        <v>0</v>
      </c>
      <c r="G49"/>
      <c r="H49" s="34"/>
    </row>
    <row r="50" spans="2:8" x14ac:dyDescent="0.3">
      <c r="B50" s="25" t="s">
        <v>45</v>
      </c>
      <c r="C50" s="26"/>
      <c r="D50" s="54">
        <v>600</v>
      </c>
      <c r="E50" s="42">
        <v>3</v>
      </c>
      <c r="F50" s="27">
        <f t="shared" si="0"/>
        <v>0</v>
      </c>
      <c r="G50"/>
      <c r="H50" s="34"/>
    </row>
    <row r="51" spans="2:8" x14ac:dyDescent="0.3">
      <c r="B51" s="25" t="s">
        <v>46</v>
      </c>
      <c r="C51" s="26"/>
      <c r="D51" s="55">
        <v>660</v>
      </c>
      <c r="E51" s="42">
        <v>3</v>
      </c>
      <c r="F51" s="27">
        <f t="shared" si="0"/>
        <v>0</v>
      </c>
      <c r="G51"/>
      <c r="H51" s="34"/>
    </row>
    <row r="52" spans="2:8" x14ac:dyDescent="0.3">
      <c r="B52" s="25" t="s">
        <v>47</v>
      </c>
      <c r="C52" s="26"/>
      <c r="D52" s="54">
        <v>600</v>
      </c>
      <c r="E52" s="42">
        <v>3</v>
      </c>
      <c r="F52" s="27">
        <f t="shared" si="0"/>
        <v>0</v>
      </c>
      <c r="G52"/>
      <c r="H52" s="34"/>
    </row>
    <row r="53" spans="2:8" x14ac:dyDescent="0.3">
      <c r="B53" s="25" t="s">
        <v>48</v>
      </c>
      <c r="C53" s="26"/>
      <c r="D53" s="55">
        <v>240</v>
      </c>
      <c r="E53" s="42">
        <v>3</v>
      </c>
      <c r="F53" s="27">
        <f t="shared" si="0"/>
        <v>0</v>
      </c>
      <c r="G53"/>
      <c r="H53" s="34"/>
    </row>
    <row r="54" spans="2:8" ht="15" thickBot="1" x14ac:dyDescent="0.35">
      <c r="B54" s="15" t="s">
        <v>49</v>
      </c>
      <c r="C54" s="1"/>
      <c r="D54" s="57">
        <v>240</v>
      </c>
      <c r="E54" s="43">
        <v>3</v>
      </c>
      <c r="F54" s="27">
        <f t="shared" si="0"/>
        <v>0</v>
      </c>
      <c r="G54"/>
      <c r="H54" s="34"/>
    </row>
    <row r="55" spans="2:8" x14ac:dyDescent="0.3">
      <c r="B55" s="24"/>
      <c r="H55" s="34"/>
    </row>
    <row r="56" spans="2:8" ht="15" thickBot="1" x14ac:dyDescent="0.35">
      <c r="B56" s="3"/>
    </row>
    <row r="57" spans="2:8" x14ac:dyDescent="0.3">
      <c r="B57" s="4"/>
      <c r="C57" s="5" t="s">
        <v>3</v>
      </c>
      <c r="D57" s="5"/>
      <c r="E57" s="44"/>
      <c r="F57" s="14" t="s">
        <v>2</v>
      </c>
    </row>
    <row r="58" spans="2:8" x14ac:dyDescent="0.3">
      <c r="B58" s="28" t="s">
        <v>4</v>
      </c>
      <c r="C58" s="29"/>
      <c r="D58" s="58"/>
      <c r="E58" s="45"/>
      <c r="F58" s="30">
        <f>(SUM(F3:F54))*C58/100</f>
        <v>0</v>
      </c>
    </row>
    <row r="59" spans="2:8" ht="15" thickBot="1" x14ac:dyDescent="0.35">
      <c r="B59" s="7" t="s">
        <v>5</v>
      </c>
      <c r="C59" s="8"/>
      <c r="D59" s="59"/>
      <c r="E59" s="43"/>
      <c r="F59" s="31">
        <f>(SUM(F3:F54)*C59/100)</f>
        <v>0</v>
      </c>
    </row>
    <row r="60" spans="2:8" ht="15" thickBot="1" x14ac:dyDescent="0.35">
      <c r="B60" s="9"/>
      <c r="C60" s="3"/>
      <c r="D60" s="49"/>
      <c r="E60" s="39"/>
      <c r="F60" s="9"/>
    </row>
    <row r="61" spans="2:8" x14ac:dyDescent="0.3">
      <c r="B61" s="16" t="s">
        <v>6</v>
      </c>
      <c r="C61" s="10"/>
      <c r="D61" s="49"/>
      <c r="E61" s="46"/>
      <c r="F61" s="6">
        <f>SUM(F3:F54) + F58 + F59</f>
        <v>0</v>
      </c>
    </row>
    <row r="62" spans="2:8" x14ac:dyDescent="0.3">
      <c r="B62" s="17" t="s">
        <v>7</v>
      </c>
      <c r="C62" s="10"/>
      <c r="D62" s="49"/>
      <c r="E62" s="47"/>
      <c r="F62" s="6">
        <f>F61*21%</f>
        <v>0</v>
      </c>
    </row>
    <row r="63" spans="2:8" ht="15" thickBot="1" x14ac:dyDescent="0.35">
      <c r="B63" s="18" t="s">
        <v>8</v>
      </c>
      <c r="C63" s="3"/>
      <c r="D63" s="49"/>
      <c r="E63" s="47"/>
      <c r="F63" s="11">
        <f>F61+F62</f>
        <v>0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2FBE239106B544AC4D3BC9BA74A1D6" ma:contentTypeVersion="12" ma:contentTypeDescription="Create a new document." ma:contentTypeScope="" ma:versionID="afbf6bd9a01d9222f6c0b8f01fec9e7f">
  <xsd:schema xmlns:xsd="http://www.w3.org/2001/XMLSchema" xmlns:xs="http://www.w3.org/2001/XMLSchema" xmlns:p="http://schemas.microsoft.com/office/2006/metadata/properties" xmlns:ns3="837607f0-5ff8-4526-adc7-12bcfd362a67" xmlns:ns4="66c6e22e-667f-4036-99a0-59bb4978389f" targetNamespace="http://schemas.microsoft.com/office/2006/metadata/properties" ma:root="true" ma:fieldsID="3bfc244a182c902a4277070b40ac3ea5" ns3:_="" ns4:_="">
    <xsd:import namespace="837607f0-5ff8-4526-adc7-12bcfd362a67"/>
    <xsd:import namespace="66c6e22e-667f-4036-99a0-59bb497838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7607f0-5ff8-4526-adc7-12bcfd362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e22e-667f-4036-99a0-59bb497838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37607f0-5ff8-4526-adc7-12bcfd362a67" xsi:nil="true"/>
  </documentManagement>
</p:properties>
</file>

<file path=customXml/itemProps1.xml><?xml version="1.0" encoding="utf-8"?>
<ds:datastoreItem xmlns:ds="http://schemas.openxmlformats.org/officeDocument/2006/customXml" ds:itemID="{2153F38E-7B83-4E73-83D5-9A4BDDF9EB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7607f0-5ff8-4526-adc7-12bcfd362a67"/>
    <ds:schemaRef ds:uri="66c6e22e-667f-4036-99a0-59bb497838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D3782A-F45B-46DA-A007-1EBC59A85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7FD61D-10E5-4DE2-B8C8-86B340C1003F}">
  <ds:schemaRefs>
    <ds:schemaRef ds:uri="837607f0-5ff8-4526-adc7-12bcfd362a67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66c6e22e-667f-4036-99a0-59bb4978389f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2024-03-14T10:49:20Z</dcterms:created>
  <dcterms:modified xsi:type="dcterms:W3CDTF">2024-04-10T10:07:13Z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0x0101004A2FBE239106B544AC4D3BC9BA74A1D6</vt:lpwstr>
  </property>
</Properties>
</file>