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cnicos\INGENIERÍA\L00\00 SUMINISTROS\2024\SUMINISTRO PLACAS L6\ÚLTIMO HECHO 07032024\"/>
    </mc:Choice>
  </mc:AlternateContent>
  <xr:revisionPtr revIDLastSave="0" documentId="13_ncr:1_{D2565032-791E-45EB-8F8E-18E44CFB58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definedNames>
    <definedName name="_xlnm.Print_Area" localSheetId="0">OFERTA!$A$1:$H$17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F8" i="1" l="1"/>
  <c r="H5" i="1"/>
  <c r="H8" i="1" l="1"/>
  <c r="H6" i="1"/>
  <c r="H7" i="1"/>
  <c r="F7" i="1"/>
  <c r="F6" i="1"/>
  <c r="F5" i="1" l="1"/>
  <c r="F9" i="1" l="1"/>
  <c r="H9" i="1"/>
  <c r="H11" i="1" s="1"/>
  <c r="F11" i="1" l="1"/>
  <c r="F10" i="1"/>
  <c r="H10" i="1"/>
  <c r="H12" i="1" s="1"/>
  <c r="F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  <author>s/a</author>
  </authors>
  <commentList>
    <comment ref="G3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INTRODUCIR PRECIO UNITARIO POR UND. OBRA</t>
        </r>
      </text>
    </comment>
    <comment ref="G10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11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</commentList>
</comments>
</file>

<file path=xl/sharedStrings.xml><?xml version="1.0" encoding="utf-8"?>
<sst xmlns="http://schemas.openxmlformats.org/spreadsheetml/2006/main" count="37" uniqueCount="31">
  <si>
    <t>Código</t>
  </si>
  <si>
    <t>ImpPres</t>
  </si>
  <si>
    <t>Ud</t>
  </si>
  <si>
    <t>PRESUPUESTO OFERTA</t>
  </si>
  <si>
    <t>1.1</t>
  </si>
  <si>
    <t>PRESUPUESTO DE EJECUCIÓN MATERIAL</t>
  </si>
  <si>
    <t>% GASTOS GENERALES</t>
  </si>
  <si>
    <t>% BENEFICIO INDUSTRIAL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</si>
  <si>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</si>
  <si>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</si>
  <si>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</si>
  <si>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</si>
  <si>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</si>
  <si>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</si>
  <si>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</si>
  <si>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</si>
  <si>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</si>
  <si>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BASE IMPONIBLE</t>
  </si>
  <si>
    <t>TOTAL OFERTA SIN IVA</t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</si>
  <si>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La cumplimentación se realizará según el apartado Oferta económica del PCP.</t>
    </r>
  </si>
  <si>
    <t xml:space="preserve">  </t>
  </si>
  <si>
    <t>1.2</t>
  </si>
  <si>
    <t>1.3</t>
  </si>
  <si>
    <t>1.4</t>
  </si>
  <si>
    <t xml:space="preserve">SUMINISTRO DE SISTEMAS DE VÍA EN PLACA CON FIJACIÓN DIRECTA DE TECNOLOGÍA ADHERIZADA PARA LA OBRA DE CIERRE DE LÍNEA 6 ALTA ATENUACIÓN </t>
  </si>
  <si>
    <t>Unidad sistema de vía en placa con fijación directa de tecnología adherizada y alta atenuación de vibraciones para carril 54E1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</si>
  <si>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para instalación “top-down”.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</si>
  <si>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con soporte para contracarril para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</si>
  <si>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y alta atenuación de vibraciones para carril 54E1 con soporte para contracarril para instalación “top-down”. Según especificaciones del Pliego de Prescripciones Técnicas, incluido el transporte y descarga, hasta las zonas de acopio designadas por Metro de Madrid.</t>
  </si>
  <si>
    <t>1. SISTEMAS DE FIJACIÓN DIRECTA DE  TECNOLOGÍA ADHERIZADA  ALTA ATENUACIÓN</t>
  </si>
  <si>
    <r>
      <rPr>
        <b/>
        <sz val="18"/>
        <color theme="1"/>
        <rFont val="Calibri"/>
        <family val="2"/>
        <scheme val="minor"/>
      </rPr>
      <t>OFERTA LOTE 3</t>
    </r>
    <r>
      <rPr>
        <b/>
        <sz val="11"/>
        <color theme="1"/>
        <rFont val="Calibri"/>
        <family val="2"/>
        <scheme val="minor"/>
      </rPr>
      <t>:  Suministro de sistemas de vía en placa con fijación directa de tecnología adherizada Alta atenuación.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</si>
</sst>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20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theme="3" tint="-0.249977111117893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5" fillId="5" borderId="5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4" fillId="4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0" xfId="1" applyFont="1" applyFill="1" applyBorder="1" applyAlignment="1" applyProtection="1">
      <alignment horizontal="center" vertical="center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14" fillId="5" borderId="5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>
      <alignment vertical="center" wrapText="1"/>
    </xf>
    <xf numFmtId="4" fontId="16" fillId="0" borderId="0" xfId="0" applyNumberFormat="1" applyFont="1" applyAlignment="1">
      <alignment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ill="1" applyBorder="1" applyAlignment="1">
      <alignment horizontal="center" vertical="center"/>
    </xf>
    <xf numFmtId="49" fontId="19" fillId="0" borderId="5" xfId="0" applyNumberFormat="1" applyFont="1" applyBorder="1" applyAlignment="1">
      <alignment vertical="center" wrapText="1"/>
    </xf>
    <xf numFmtId="4" fontId="19" fillId="2" borderId="1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right" vertical="center" wrapText="1"/>
    </xf>
    <xf numFmtId="49" fontId="4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1">
    <dxf>
      <fill>
        <patternFill>
          <fgColor auto="1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4"/>
  <sheetViews>
    <sheetView tabSelected="1" zoomScale="70" zoomScaleNormal="70" zoomScaleSheetLayoutView="100" workbookViewId="0">
      <selection activeCell="G5" sqref="G5"/>
    </sheetView>
  </sheetViews>
  <sheetFormatPr baseColWidth="10" defaultRowHeight="14.4" x14ac:dyDescent="0.3"/>
  <cols>
    <col min="1" max="2" width="8.6640625" customWidth="1"/>
    <col min="3" max="3" width="62.109375" style="1" customWidth="1"/>
    <col min="4" max="4" width="11.5546875" style="2" customWidth="1"/>
    <col min="5" max="5" width="14.109375" style="2" customWidth="1"/>
    <col min="6" max="6" width="21.44140625" style="2" customWidth="1"/>
    <col min="7" max="8" width="14.109375" customWidth="1"/>
    <col min="9" max="9" width="30.5546875" customWidth="1"/>
    <col min="10" max="10" width="19.33203125" customWidth="1"/>
    <col min="11" max="11" width="17.6640625" bestFit="1" customWidth="1"/>
    <col min="12" max="12" width="6.88671875" customWidth="1"/>
  </cols>
  <sheetData>
    <row r="1" spans="1:19" ht="32.1" customHeight="1" x14ac:dyDescent="0.3">
      <c r="A1" s="38" t="s">
        <v>24</v>
      </c>
      <c r="B1" s="39"/>
      <c r="C1" s="39"/>
      <c r="D1" s="39"/>
      <c r="E1" s="39"/>
      <c r="F1" s="39"/>
      <c r="G1" s="39"/>
      <c r="H1" s="40"/>
    </row>
    <row r="2" spans="1:19" ht="51.6" customHeight="1" x14ac:dyDescent="0.3">
      <c r="A2" s="47" t="s">
        <v>30</v>
      </c>
      <c r="B2" s="48"/>
      <c r="C2" s="49"/>
      <c r="D2" s="41" t="s">
        <v>17</v>
      </c>
      <c r="E2" s="41"/>
      <c r="F2" s="41"/>
      <c r="G2" s="41" t="s">
        <v>3</v>
      </c>
      <c r="H2" s="41"/>
    </row>
    <row r="3" spans="1:19" s="1" customFormat="1" ht="20.25" customHeight="1" x14ac:dyDescent="0.3">
      <c r="A3" s="15" t="s">
        <v>0</v>
      </c>
      <c r="B3" s="16" t="s">
        <v>2</v>
      </c>
      <c r="C3" s="17" t="s">
        <v>15</v>
      </c>
      <c r="D3" s="7" t="s">
        <v>14</v>
      </c>
      <c r="E3" s="7" t="s">
        <v>16</v>
      </c>
      <c r="F3" s="7" t="s">
        <v>1</v>
      </c>
      <c r="G3" s="7" t="s">
        <v>16</v>
      </c>
      <c r="H3" s="28" t="s">
        <v>1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s="1" customFormat="1" ht="20.25" customHeight="1" x14ac:dyDescent="0.3">
      <c r="A4" s="42" t="s">
        <v>29</v>
      </c>
      <c r="B4" s="43"/>
      <c r="C4" s="44"/>
      <c r="D4" s="32"/>
      <c r="E4" s="32"/>
      <c r="F4" s="32"/>
      <c r="G4" s="32"/>
      <c r="H4" s="33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s="1" customFormat="1" ht="74.400000000000006" customHeight="1" x14ac:dyDescent="0.3">
      <c r="A5" s="30" t="s">
        <v>4</v>
      </c>
      <c r="B5" s="30" t="s">
        <v>2</v>
      </c>
      <c r="C5" s="30" t="s">
        <v>25</v>
      </c>
      <c r="D5" s="35">
        <f>ROUNDUP((12325*1.1),0)</f>
        <v>13558</v>
      </c>
      <c r="E5" s="21">
        <v>84</v>
      </c>
      <c r="F5" s="21">
        <f>E5*D5</f>
        <v>1138872</v>
      </c>
      <c r="G5" s="23"/>
      <c r="H5" s="3">
        <f>ROUND(D5*G5,2)</f>
        <v>0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1" customFormat="1" ht="74.400000000000006" customHeight="1" x14ac:dyDescent="0.3">
      <c r="A6" s="30" t="s">
        <v>21</v>
      </c>
      <c r="B6" s="30" t="s">
        <v>2</v>
      </c>
      <c r="C6" s="36" t="s">
        <v>27</v>
      </c>
      <c r="D6" s="35">
        <f>ROUNDUP((2507*1.1),0)</f>
        <v>2758</v>
      </c>
      <c r="E6" s="37">
        <v>245</v>
      </c>
      <c r="F6" s="21">
        <f>D6*E6</f>
        <v>675710</v>
      </c>
      <c r="G6" s="23"/>
      <c r="H6" s="3">
        <f>ROUND(D6*G6,2)</f>
        <v>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1" customFormat="1" ht="74.400000000000006" customHeight="1" x14ac:dyDescent="0.3">
      <c r="A7" s="30" t="s">
        <v>22</v>
      </c>
      <c r="B7" s="30" t="s">
        <v>2</v>
      </c>
      <c r="C7" s="36" t="s">
        <v>26</v>
      </c>
      <c r="D7" s="35">
        <f>ROUNDUP((((11450)*1.1)-(6280)),0)</f>
        <v>6315</v>
      </c>
      <c r="E7" s="37">
        <v>85</v>
      </c>
      <c r="F7" s="21">
        <f>D7*E7</f>
        <v>536775</v>
      </c>
      <c r="G7" s="23"/>
      <c r="H7" s="3">
        <f>ROUND(D7*G7,2)</f>
        <v>0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72.599999999999994" customHeight="1" x14ac:dyDescent="0.3">
      <c r="A8" s="30" t="s">
        <v>23</v>
      </c>
      <c r="B8" s="30" t="s">
        <v>2</v>
      </c>
      <c r="C8" s="36" t="s">
        <v>28</v>
      </c>
      <c r="D8" s="35">
        <f>ROUNDUP((830*1.1),0)</f>
        <v>913</v>
      </c>
      <c r="E8" s="21">
        <v>246</v>
      </c>
      <c r="F8" s="21">
        <f>E8*D8</f>
        <v>224598</v>
      </c>
      <c r="G8" s="23"/>
      <c r="H8" s="3">
        <f>ROUND(D8*G8,2)</f>
        <v>0</v>
      </c>
      <c r="I8" s="31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s="1" customFormat="1" ht="27.75" customHeight="1" x14ac:dyDescent="0.3">
      <c r="A9" s="61" t="s">
        <v>5</v>
      </c>
      <c r="B9" s="62"/>
      <c r="C9" s="63"/>
      <c r="D9" s="8"/>
      <c r="E9" s="9"/>
      <c r="F9" s="9">
        <f>SUM(F5:F8)</f>
        <v>2575955</v>
      </c>
      <c r="G9" s="29"/>
      <c r="H9" s="10">
        <f>SUM(H4:H8)</f>
        <v>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s="1" customFormat="1" ht="27.75" customHeight="1" x14ac:dyDescent="0.3">
      <c r="A10" s="55" t="s">
        <v>6</v>
      </c>
      <c r="B10" s="56"/>
      <c r="C10" s="57"/>
      <c r="D10" s="18"/>
      <c r="E10" s="24">
        <v>0.09</v>
      </c>
      <c r="F10" s="20">
        <f>ROUND(F9*E10,2)</f>
        <v>231835.95</v>
      </c>
      <c r="G10" s="34"/>
      <c r="H10" s="20">
        <f>ROUND(H9*G10,2)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1:19" s="1" customFormat="1" ht="27.75" customHeight="1" x14ac:dyDescent="0.3">
      <c r="A11" s="58" t="s">
        <v>7</v>
      </c>
      <c r="B11" s="59"/>
      <c r="C11" s="60"/>
      <c r="D11" s="19"/>
      <c r="E11" s="24">
        <v>0.06</v>
      </c>
      <c r="F11" s="21">
        <f>ROUND(F9*E11,2)</f>
        <v>154557.29999999999</v>
      </c>
      <c r="G11" s="34"/>
      <c r="H11" s="22">
        <f>ROUND(H9*G11,2)</f>
        <v>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30" customHeight="1" x14ac:dyDescent="0.3">
      <c r="A12" s="52" t="s">
        <v>18</v>
      </c>
      <c r="B12" s="53"/>
      <c r="C12" s="54"/>
      <c r="D12" s="11"/>
      <c r="E12" s="11"/>
      <c r="F12" s="12">
        <f>SUM(F9:F11)</f>
        <v>2962348.25</v>
      </c>
      <c r="G12" s="13"/>
      <c r="H12" s="14">
        <f>SUM(H9:H11)</f>
        <v>0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t="23.25" customHeight="1" x14ac:dyDescent="0.3">
      <c r="A13" s="50" t="s">
        <v>19</v>
      </c>
      <c r="B13" s="50"/>
      <c r="C13" s="50"/>
      <c r="D13" s="50"/>
      <c r="E13" s="50"/>
      <c r="F13" s="50"/>
      <c r="G13" s="50"/>
      <c r="H13" s="50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 ht="23.25" customHeight="1" x14ac:dyDescent="0.3">
      <c r="A14" s="4"/>
      <c r="B14" s="4"/>
      <c r="C14" s="4"/>
      <c r="D14" s="4"/>
      <c r="E14" s="4"/>
      <c r="F14" s="4"/>
      <c r="J14" s="27"/>
      <c r="K14" s="27"/>
      <c r="L14" s="27"/>
      <c r="M14" s="27"/>
      <c r="N14" s="27"/>
      <c r="O14" s="27"/>
      <c r="P14" s="27"/>
      <c r="Q14" s="27"/>
    </row>
    <row r="15" spans="1:19" ht="54.9" customHeight="1" x14ac:dyDescent="0.3">
      <c r="A15" s="45" t="s">
        <v>8</v>
      </c>
      <c r="B15" s="45"/>
      <c r="C15" s="25"/>
      <c r="D15" s="6" t="s">
        <v>9</v>
      </c>
      <c r="E15" s="51" t="s">
        <v>20</v>
      </c>
      <c r="F15" s="51"/>
      <c r="G15" s="51"/>
      <c r="H15" s="51"/>
    </row>
    <row r="16" spans="1:19" ht="54.9" customHeight="1" x14ac:dyDescent="0.3">
      <c r="A16" s="45" t="s">
        <v>10</v>
      </c>
      <c r="B16" s="45"/>
      <c r="C16" s="26"/>
      <c r="D16" s="6" t="s">
        <v>11</v>
      </c>
      <c r="E16" s="46"/>
      <c r="F16" s="46"/>
      <c r="G16" s="46"/>
      <c r="H16" s="46"/>
    </row>
    <row r="17" spans="1:8" ht="54.9" customHeight="1" x14ac:dyDescent="0.3">
      <c r="A17" s="45" t="s">
        <v>12</v>
      </c>
      <c r="B17" s="45"/>
      <c r="C17" s="5"/>
      <c r="D17" s="6" t="s">
        <v>13</v>
      </c>
      <c r="E17" s="46"/>
      <c r="F17" s="46"/>
      <c r="G17" s="46"/>
      <c r="H17" s="46"/>
    </row>
    <row r="18" spans="1:8" ht="23.25" customHeight="1" x14ac:dyDescent="0.3"/>
    <row r="19" spans="1:8" ht="23.25" customHeight="1" x14ac:dyDescent="0.3"/>
    <row r="20" spans="1:8" ht="23.25" customHeight="1" x14ac:dyDescent="0.3"/>
    <row r="21" spans="1:8" ht="23.25" customHeight="1" x14ac:dyDescent="0.3"/>
    <row r="22" spans="1:8" ht="23.25" customHeight="1" x14ac:dyDescent="0.3"/>
    <row r="23" spans="1:8" ht="23.25" customHeight="1" x14ac:dyDescent="0.3"/>
    <row r="24" spans="1:8" ht="23.25" customHeight="1" x14ac:dyDescent="0.3"/>
    <row r="25" spans="1:8" ht="23.25" customHeight="1" x14ac:dyDescent="0.3"/>
    <row r="26" spans="1:8" ht="23.25" customHeight="1" x14ac:dyDescent="0.3"/>
    <row r="27" spans="1:8" ht="23.25" customHeight="1" x14ac:dyDescent="0.3"/>
    <row r="28" spans="1:8" ht="23.25" customHeight="1" x14ac:dyDescent="0.3"/>
    <row r="29" spans="1:8" ht="23.25" customHeight="1" x14ac:dyDescent="0.3"/>
    <row r="30" spans="1:8" ht="23.25" customHeight="1" x14ac:dyDescent="0.3"/>
    <row r="31" spans="1:8" ht="23.25" customHeight="1" x14ac:dyDescent="0.3"/>
    <row r="32" spans="1:8" ht="23.25" customHeight="1" x14ac:dyDescent="0.3"/>
    <row r="33" ht="23.25" customHeight="1" x14ac:dyDescent="0.3"/>
    <row r="34" ht="23.25" customHeight="1" x14ac:dyDescent="0.3"/>
    <row r="35" ht="23.25" customHeight="1" x14ac:dyDescent="0.3"/>
    <row r="36" ht="23.25" customHeight="1" x14ac:dyDescent="0.3"/>
    <row r="37" ht="23.25" customHeight="1" x14ac:dyDescent="0.3"/>
    <row r="38" ht="23.25" customHeight="1" x14ac:dyDescent="0.3"/>
    <row r="39" ht="23.25" customHeight="1" x14ac:dyDescent="0.3"/>
    <row r="40" ht="23.25" customHeight="1" x14ac:dyDescent="0.3"/>
    <row r="41" ht="23.25" customHeight="1" x14ac:dyDescent="0.3"/>
    <row r="42" ht="23.25" customHeight="1" x14ac:dyDescent="0.3"/>
    <row r="43" ht="23.25" customHeight="1" x14ac:dyDescent="0.3"/>
    <row r="44" ht="23.25" customHeight="1" x14ac:dyDescent="0.3"/>
    <row r="45" ht="23.25" customHeight="1" x14ac:dyDescent="0.3"/>
    <row r="46" ht="23.25" customHeight="1" x14ac:dyDescent="0.3"/>
    <row r="47" ht="23.25" customHeight="1" x14ac:dyDescent="0.3"/>
    <row r="48" ht="23.25" customHeight="1" x14ac:dyDescent="0.3"/>
    <row r="49" ht="23.25" customHeight="1" x14ac:dyDescent="0.3"/>
    <row r="50" ht="23.25" customHeight="1" x14ac:dyDescent="0.3"/>
    <row r="51" ht="23.25" customHeight="1" x14ac:dyDescent="0.3"/>
    <row r="52" ht="23.25" customHeight="1" x14ac:dyDescent="0.3"/>
    <row r="53" ht="23.25" customHeight="1" x14ac:dyDescent="0.3"/>
    <row r="54" ht="23.25" customHeight="1" x14ac:dyDescent="0.3"/>
    <row r="55" ht="23.25" customHeight="1" x14ac:dyDescent="0.3"/>
    <row r="56" ht="23.25" customHeight="1" x14ac:dyDescent="0.3"/>
    <row r="57" ht="23.25" customHeight="1" x14ac:dyDescent="0.3"/>
    <row r="58" ht="23.25" customHeight="1" x14ac:dyDescent="0.3"/>
    <row r="59" ht="23.25" customHeight="1" x14ac:dyDescent="0.3"/>
    <row r="60" ht="23.25" customHeight="1" x14ac:dyDescent="0.3"/>
    <row r="61" ht="23.25" customHeight="1" x14ac:dyDescent="0.3"/>
    <row r="62" ht="23.25" customHeight="1" x14ac:dyDescent="0.3"/>
    <row r="63" ht="23.25" customHeight="1" x14ac:dyDescent="0.3"/>
    <row r="64" ht="23.25" customHeight="1" x14ac:dyDescent="0.3"/>
  </sheetData>
  <sheetProtection algorithmName="SHA-512" hashValue="nbyUDS5/U+v4ngHGxZnLJyfUi/Cg7IFj/GInJqxBv+GaV/VG9FrG0bZi59ntOkh3PJomMXdlpPcsotVpKEKXmw==" saltValue="e40UD88cZBTP5s3YQ5pH+A==" spinCount="100000" sheet="1" formatCells="0" selectLockedCells="1"/>
  <protectedRanges>
    <protectedRange sqref="G10:G12" name="Rango1"/>
    <protectedRange sqref="G9" name="Rango1_1"/>
  </protectedRanges>
  <mergeCells count="16">
    <mergeCell ref="A1:H1"/>
    <mergeCell ref="D2:F2"/>
    <mergeCell ref="G2:H2"/>
    <mergeCell ref="A4:C4"/>
    <mergeCell ref="A17:B17"/>
    <mergeCell ref="E17:H17"/>
    <mergeCell ref="A2:C2"/>
    <mergeCell ref="A13:H13"/>
    <mergeCell ref="A15:B15"/>
    <mergeCell ref="E15:H15"/>
    <mergeCell ref="A16:B16"/>
    <mergeCell ref="E16:H16"/>
    <mergeCell ref="A12:C12"/>
    <mergeCell ref="A10:C10"/>
    <mergeCell ref="A11:C11"/>
    <mergeCell ref="A9:C9"/>
  </mergeCells>
  <phoneticPr fontId="17" type="noConversion"/>
  <conditionalFormatting sqref="H12">
    <cfRule type="cellIs" dxfId="0" priority="1" operator="greaterThan">
      <formula>$F$12</formula>
    </cfRule>
  </conditionalFormatting>
  <pageMargins left="0.7" right="0.7" top="0.75" bottom="0.75" header="0.3" footer="0.3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Pérez Monje, David</cp:lastModifiedBy>
  <cp:lastPrinted>2019-01-14T10:27:24Z</cp:lastPrinted>
  <dcterms:created xsi:type="dcterms:W3CDTF">2013-11-15T12:20:04Z</dcterms:created>
  <dcterms:modified xsi:type="dcterms:W3CDTF">2024-03-13T11:09:29Z</dcterms:modified>
</cp:coreProperties>
</file>