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filterPrivacy="1" defaultThemeVersion="124226"/>
  <xr:revisionPtr revIDLastSave="0" documentId="13_ncr:1_{5D7AE881-7A77-4C09-B2FF-AF6ED9BB51BD}" xr6:coauthVersionLast="47" xr6:coauthVersionMax="47" xr10:uidLastSave="{00000000-0000-0000-0000-000000000000}"/>
  <bookViews>
    <workbookView xWindow="795" yWindow="1230" windowWidth="19260" windowHeight="13920" xr2:uid="{00000000-000D-0000-FFFF-FFFF00000000}"/>
  </bookViews>
  <sheets>
    <sheet name="Presupuesto LOTE 3" sheetId="6" r:id="rId1"/>
    <sheet name="Descripción Trabajos" sheetId="2" r:id="rId2"/>
  </sheets>
  <definedNames>
    <definedName name="_xlnm.Print_Area" localSheetId="1">'Descripción Trabajos'!$A$1:$C$81</definedName>
    <definedName name="_xlnm.Print_Area" localSheetId="0">'Presupuesto LOTE 3'!$A$1:$H$94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6" l="1"/>
  <c r="H14" i="6"/>
  <c r="H81" i="6" l="1"/>
  <c r="F81" i="6"/>
  <c r="H80" i="6"/>
  <c r="F80" i="6"/>
  <c r="H79" i="6"/>
  <c r="F79" i="6"/>
  <c r="H78" i="6"/>
  <c r="F78" i="6"/>
  <c r="H77" i="6"/>
  <c r="F77" i="6"/>
  <c r="H76" i="6"/>
  <c r="F76" i="6"/>
  <c r="H75" i="6"/>
  <c r="F75" i="6"/>
  <c r="H72" i="6"/>
  <c r="F72" i="6"/>
  <c r="H71" i="6"/>
  <c r="F71" i="6"/>
  <c r="H70" i="6"/>
  <c r="F70" i="6"/>
  <c r="H69" i="6"/>
  <c r="F69" i="6"/>
  <c r="H68" i="6"/>
  <c r="F68" i="6"/>
  <c r="H67" i="6"/>
  <c r="F67" i="6"/>
  <c r="H66" i="6"/>
  <c r="F66" i="6"/>
  <c r="H65" i="6"/>
  <c r="F65" i="6"/>
  <c r="H64" i="6"/>
  <c r="F64" i="6"/>
  <c r="H63" i="6"/>
  <c r="F63" i="6"/>
  <c r="H62" i="6"/>
  <c r="F62" i="6"/>
  <c r="H61" i="6"/>
  <c r="F61" i="6"/>
  <c r="H60" i="6"/>
  <c r="F60" i="6"/>
  <c r="H59" i="6"/>
  <c r="F59" i="6"/>
  <c r="H58" i="6"/>
  <c r="F58" i="6"/>
  <c r="H57" i="6"/>
  <c r="F57" i="6"/>
  <c r="H56" i="6"/>
  <c r="F56" i="6"/>
  <c r="H55" i="6"/>
  <c r="F55" i="6"/>
  <c r="H54" i="6"/>
  <c r="F54" i="6"/>
  <c r="H53" i="6"/>
  <c r="F53" i="6"/>
  <c r="H52" i="6"/>
  <c r="F52" i="6"/>
  <c r="H51" i="6"/>
  <c r="F51" i="6"/>
  <c r="H50" i="6"/>
  <c r="F50" i="6"/>
  <c r="H49" i="6"/>
  <c r="F49" i="6"/>
  <c r="H48" i="6"/>
  <c r="F48" i="6"/>
  <c r="H45" i="6"/>
  <c r="F45" i="6"/>
  <c r="H44" i="6"/>
  <c r="F44" i="6"/>
  <c r="H43" i="6"/>
  <c r="F43" i="6"/>
  <c r="H42" i="6"/>
  <c r="F42" i="6"/>
  <c r="H41" i="6"/>
  <c r="F41" i="6"/>
  <c r="H40" i="6"/>
  <c r="F40" i="6"/>
  <c r="H39" i="6"/>
  <c r="F39" i="6"/>
  <c r="H38" i="6"/>
  <c r="F38" i="6"/>
  <c r="H37" i="6"/>
  <c r="F37" i="6"/>
  <c r="H36" i="6"/>
  <c r="F36" i="6"/>
  <c r="H35" i="6"/>
  <c r="F35" i="6"/>
  <c r="H34" i="6"/>
  <c r="F34" i="6"/>
  <c r="H33" i="6"/>
  <c r="F33" i="6"/>
  <c r="H32" i="6"/>
  <c r="F32" i="6"/>
  <c r="H31" i="6"/>
  <c r="F31" i="6"/>
  <c r="H30" i="6"/>
  <c r="F30" i="6"/>
  <c r="H29" i="6"/>
  <c r="F29" i="6"/>
  <c r="H28" i="6"/>
  <c r="F28" i="6"/>
  <c r="H27" i="6"/>
  <c r="F27" i="6"/>
  <c r="H26" i="6"/>
  <c r="F26" i="6"/>
  <c r="H25" i="6"/>
  <c r="F25" i="6"/>
  <c r="H24" i="6"/>
  <c r="F24" i="6"/>
  <c r="H23" i="6"/>
  <c r="F23" i="6"/>
  <c r="H22" i="6"/>
  <c r="F22" i="6"/>
  <c r="H21" i="6"/>
  <c r="F21" i="6"/>
  <c r="H20" i="6"/>
  <c r="F20" i="6"/>
  <c r="H19" i="6"/>
  <c r="F19" i="6"/>
  <c r="H18" i="6"/>
  <c r="F18" i="6"/>
  <c r="H17" i="6"/>
  <c r="F17" i="6"/>
  <c r="H16" i="6"/>
  <c r="F16" i="6"/>
  <c r="H15" i="6"/>
  <c r="F15" i="6"/>
  <c r="H13" i="6"/>
  <c r="F13" i="6"/>
  <c r="H12" i="6"/>
  <c r="F12" i="6"/>
  <c r="H11" i="6"/>
  <c r="F11" i="6"/>
  <c r="H10" i="6"/>
  <c r="F10" i="6"/>
  <c r="H7" i="6"/>
  <c r="F7" i="6"/>
  <c r="H6" i="6"/>
  <c r="F6" i="6"/>
  <c r="H5" i="6"/>
  <c r="F5" i="6"/>
  <c r="H4" i="6"/>
  <c r="F4" i="6"/>
  <c r="G74" i="6" l="1"/>
  <c r="H74" i="6" s="1"/>
  <c r="E74" i="6"/>
  <c r="F74" i="6" s="1"/>
  <c r="G3" i="6"/>
  <c r="H3" i="6" s="1"/>
  <c r="G9" i="6"/>
  <c r="H9" i="6" s="1"/>
  <c r="E3" i="6"/>
  <c r="F3" i="6" s="1"/>
  <c r="G47" i="6"/>
  <c r="H47" i="6" s="1"/>
  <c r="E9" i="6"/>
  <c r="F9" i="6" s="1"/>
  <c r="E47" i="6"/>
  <c r="F47" i="6" s="1"/>
  <c r="G83" i="6" l="1"/>
  <c r="H85" i="6" s="1"/>
  <c r="E83" i="6"/>
  <c r="F86" i="6" s="1"/>
  <c r="H86" i="6" l="1"/>
  <c r="H87" i="6" s="1"/>
  <c r="H89" i="6" s="1"/>
  <c r="H90" i="6" s="1"/>
  <c r="F85" i="6"/>
  <c r="F87" i="6" s="1"/>
  <c r="F89" i="6" s="1"/>
  <c r="F90"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2" authorId="0" shapeId="0" xr:uid="{1C5BA886-CC23-45AA-B1C3-667F4A7DF2A3}">
      <text>
        <r>
          <rPr>
            <b/>
            <sz val="9"/>
            <color indexed="81"/>
            <rFont val="Tahoma"/>
            <family val="2"/>
          </rPr>
          <t>Código del concepto. Ver colores en "Entorno de trabajo: Apariencia"</t>
        </r>
      </text>
    </comment>
    <comment ref="B2" authorId="0" shapeId="0" xr:uid="{A9A5CD30-6905-4743-B8BE-CA1DFB96C851}">
      <text>
        <r>
          <rPr>
            <b/>
            <sz val="9"/>
            <color indexed="81"/>
            <rFont val="Tahoma"/>
            <family val="2"/>
          </rPr>
          <t>Unidad principal de medida del concepto</t>
        </r>
      </text>
    </comment>
    <comment ref="C2" authorId="0" shapeId="0" xr:uid="{4565E028-972F-4887-8FF1-045DA64545BB}">
      <text>
        <r>
          <rPr>
            <b/>
            <sz val="9"/>
            <color indexed="81"/>
            <rFont val="Tahoma"/>
            <family val="2"/>
          </rPr>
          <t>Descripción corta. Ver colores en "Entorno de trabajo: Apariencia"</t>
        </r>
      </text>
    </comment>
    <comment ref="D2" authorId="0" shapeId="0" xr:uid="{889B6A99-0CE0-4BA1-AC9B-8713EFF28F91}">
      <text>
        <r>
          <rPr>
            <b/>
            <sz val="9"/>
            <color indexed="81"/>
            <rFont val="Tahoma"/>
            <family val="2"/>
          </rPr>
          <t>Rendimiento o cantidad presupuestada</t>
        </r>
      </text>
    </comment>
    <comment ref="E2" authorId="0" shapeId="0" xr:uid="{02C52259-715F-463F-A371-30F794B56358}">
      <text>
        <r>
          <rPr>
            <b/>
            <sz val="9"/>
            <color indexed="81"/>
            <rFont val="Tahoma"/>
            <family val="2"/>
          </rPr>
          <t>Precio unitario en el presupuesto</t>
        </r>
      </text>
    </comment>
    <comment ref="F2" authorId="0" shapeId="0" xr:uid="{70A4DDBD-D8CA-44DF-9DCC-1297A2A96D80}">
      <text>
        <r>
          <rPr>
            <b/>
            <sz val="9"/>
            <color indexed="81"/>
            <rFont val="Tahoma"/>
            <family val="2"/>
          </rPr>
          <t>Importe del presupuesto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2" authorId="0" shapeId="0" xr:uid="{F2DBCF48-A953-4C60-8743-450FA56D171B}">
      <text>
        <r>
          <rPr>
            <b/>
            <sz val="9"/>
            <color indexed="81"/>
            <rFont val="Tahoma"/>
            <family val="2"/>
          </rPr>
          <t>Código del concepto. Ver colores en "Entorno de trabajo: Apariencia"</t>
        </r>
      </text>
    </comment>
    <comment ref="B2" authorId="0" shapeId="0" xr:uid="{DDBE3E7F-6D2F-4FCB-8B56-AC2FB8E63131}">
      <text>
        <r>
          <rPr>
            <b/>
            <sz val="9"/>
            <color indexed="81"/>
            <rFont val="Tahoma"/>
            <family val="2"/>
          </rPr>
          <t>Descripción corta. Ver colores en "Entorno de trabajo: Apariencia"</t>
        </r>
      </text>
    </comment>
  </commentList>
</comments>
</file>

<file path=xl/sharedStrings.xml><?xml version="1.0" encoding="utf-8"?>
<sst xmlns="http://schemas.openxmlformats.org/spreadsheetml/2006/main" count="473" uniqueCount="245">
  <si>
    <t/>
  </si>
  <si>
    <t>Presupuesto</t>
  </si>
  <si>
    <t>Código</t>
  </si>
  <si>
    <t>Resumen</t>
  </si>
  <si>
    <t>ImpPres</t>
  </si>
  <si>
    <t>Ud</t>
  </si>
  <si>
    <t>h</t>
  </si>
  <si>
    <t>Total 0</t>
  </si>
  <si>
    <t>PRECIOS LICITACIÓN</t>
  </si>
  <si>
    <t>PRECIOS OFERTADO</t>
  </si>
  <si>
    <t>Cantidad</t>
  </si>
  <si>
    <t>Importe Unitario</t>
  </si>
  <si>
    <t>Importe Ofertado</t>
  </si>
  <si>
    <t>Gastos Generales</t>
  </si>
  <si>
    <t>Beneficio Industrial</t>
  </si>
  <si>
    <t>IVA</t>
  </si>
  <si>
    <t>TOTAL OFERTA SIN IVA</t>
  </si>
  <si>
    <t>TOTAL OFERTA CON IVA</t>
  </si>
  <si>
    <t>P01</t>
  </si>
  <si>
    <t>MANTENIMIENTO INTEGRAL</t>
  </si>
  <si>
    <t>L02</t>
  </si>
  <si>
    <t>u</t>
  </si>
  <si>
    <t>L03</t>
  </si>
  <si>
    <t>SUSTITUCIÓN ALUMBRADO</t>
  </si>
  <si>
    <t>REPARACIONES Y REPOSICIÓN</t>
  </si>
  <si>
    <t>RECABLEADO DE LUMINARIA DE 1x600 mm</t>
  </si>
  <si>
    <t>RECABLEADO DE LUMINARIA DE 1x1200 mm</t>
  </si>
  <si>
    <t>RECABLEADO DE LUMINARIA DE 1x1500 mm</t>
  </si>
  <si>
    <t>RECABLEADO DE LUMINARIA DE 2x600 mm</t>
  </si>
  <si>
    <t>RECABLEADO DE LUMINARIA DE 2x1200 mm</t>
  </si>
  <si>
    <t>RECABLEADO DE LUMINARIA DE 2x1500 mm</t>
  </si>
  <si>
    <t>Suministro y Tendido conductor Cu RZ1-K 0.6/1 (AS) 3G 1,5mm2</t>
  </si>
  <si>
    <t>Suministro y Tendido conductor Cu RZ1-K 0.6/1 (AS) 3G 2,5mm2</t>
  </si>
  <si>
    <t>Suministro y Tendido conductor Cu RZ1-K 0.6/1 (AS) 3G 4mm2</t>
  </si>
  <si>
    <t>TRABAJOS AL BORDE DE ANDEN</t>
  </si>
  <si>
    <t>m</t>
  </si>
  <si>
    <t>Descripción partidas</t>
  </si>
  <si>
    <t>Descripción de los trabajos</t>
  </si>
  <si>
    <t>Suministro y cableado de luminaria de 1x600mm, retirando todos los restos de instalaciones anteriores,  c/pp de medios auxiliares necesarios para su correcta ejecución. Totalmente terminado según indicaciones de la Dirección Facultativa.</t>
  </si>
  <si>
    <t>Suministro y cableado de luminaria de 1x1200mm, retirando todos los restos de instalaciones anteriores,  c/pp de medios auxiliares necesarios para su correcta ejecución. Totalmente terminado según indicaciones de la Dirección Facultativa.</t>
  </si>
  <si>
    <t>Suministro y cableado de luminaria de 1x1500mm, retirando todos los restos de instalaciones anteriores,  c/pp de medios auxiliares necesarios para su correcta ejecución. Totalmente terminado según indicaciones de la Dirección Facultativa.</t>
  </si>
  <si>
    <t>Suministro y cableado de luminaria de 2x600mm, retirando todos los restos de instalaciones anteriores,  c/pp de medios auxiliares necesarios para su correcta ejecución. Totalmente terminado según indicaciones de la Dirección Facultativa.</t>
  </si>
  <si>
    <t>Suministro y cableado de luminaria de 2x1200mm, retirando todos los restos de instalaciones anteriores,  c/pp de medios auxiliares necesarios para su correcta ejecución. Totalmente terminado según indicaciones de la Dirección Facultativa.</t>
  </si>
  <si>
    <t>Suministro y cableado de luminaria de 2x1500mm, retirando todos los restos de instalaciones anteriores,  c/pp de medios auxiliares necesarios para su correcta ejecución. Totalmente terminado según indicaciones de la Dirección Facultativa.</t>
  </si>
  <si>
    <t>Suministro, tendido y conexionado de conductor de cobre de 3G 1,5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</si>
  <si>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2,5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</si>
  <si>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4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</si>
  <si>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Trabajos al borde de anden, con corte de traccion y servicio de dresina o torre. Esta partida se facturará por noche trabajada y se sumará a los trabajos realizados en dicha jornada.</t>
  </si>
  <si>
    <t>L01001</t>
  </si>
  <si>
    <t>L01002</t>
  </si>
  <si>
    <t>L02001</t>
  </si>
  <si>
    <t>L02002</t>
  </si>
  <si>
    <t>L02003</t>
  </si>
  <si>
    <t>L02004</t>
  </si>
  <si>
    <t>L02005</t>
  </si>
  <si>
    <t>L02006</t>
  </si>
  <si>
    <t>L02007</t>
  </si>
  <si>
    <t>L02008</t>
  </si>
  <si>
    <t>L02009</t>
  </si>
  <si>
    <t>L03001</t>
  </si>
  <si>
    <t>L03002</t>
  </si>
  <si>
    <t>L03003</t>
  </si>
  <si>
    <t>L03004</t>
  </si>
  <si>
    <t>L03005</t>
  </si>
  <si>
    <t>L03006</t>
  </si>
  <si>
    <t>L03007</t>
  </si>
  <si>
    <t>L03008</t>
  </si>
  <si>
    <t>L03009</t>
  </si>
  <si>
    <t>L03010</t>
  </si>
  <si>
    <t>L03011</t>
  </si>
  <si>
    <t>L03012</t>
  </si>
  <si>
    <t>L03013</t>
  </si>
  <si>
    <t>L03014</t>
  </si>
  <si>
    <t>L03015</t>
  </si>
  <si>
    <t>L03016</t>
  </si>
  <si>
    <t>L03017</t>
  </si>
  <si>
    <t>L03018</t>
  </si>
  <si>
    <t>L03019</t>
  </si>
  <si>
    <t>L03020</t>
  </si>
  <si>
    <t>L03021</t>
  </si>
  <si>
    <t>L03022</t>
  </si>
  <si>
    <t>L03023</t>
  </si>
  <si>
    <t>L03024</t>
  </si>
  <si>
    <t>L03025</t>
  </si>
  <si>
    <t>L02010</t>
  </si>
  <si>
    <t>L02011</t>
  </si>
  <si>
    <t>L02012</t>
  </si>
  <si>
    <t>L02013</t>
  </si>
  <si>
    <t>L02014</t>
  </si>
  <si>
    <t>GRUA AUTOPROPULSADA CON CESTA</t>
  </si>
  <si>
    <t>Grua autopropulsada de 60-80 Tn con cesta acoplada, incluyendo conductor y desplazamiento hasta la instalación. Las horas comenzarán desde la llegada de la grua a la instalación y finalizarán a la salida de la misma. Las labores de instalación, desinstalación, cambio de ubicación, carga y descarga de accesorios se factrurarán como horas de trabajo.</t>
  </si>
  <si>
    <t>GRUA TELESCÓPICA HASTA 40 TN</t>
  </si>
  <si>
    <t>Grua telescópica de hasta 40 Tn con cesta acoplada, incluyendo conductor y desplazamiento hasta la instalación.  Las horas comenzarán desde la llegada de la grua a la instalación y finalizarán a la salida de la misma. Las labores de instalación, desinstalación, cambio de ubicación, carga y descarga de accesorios se factrurarán como horas de trabajo.</t>
  </si>
  <si>
    <t>ADECUACIÓN DE ACCESOS PARA CAMIÓN GRÚA EN VÍAS</t>
  </si>
  <si>
    <t>Adecuación de accesos entre las vías para camiones grúa-cesta, con tablas y chapones.Instalación del material necesario (tablones, tacos,….) para permitir el acceso de los camiones grúa entre las vías. Se incluye la instlaación instalación del comienzo de los trabajos y la desistalación al finalizar los mismos, tras la salida del camión, así como la recogida de todos los materiales empleados.</t>
  </si>
  <si>
    <t>INSTALACIÓN DE ESCALERA PORTATIL DE 25 METROS</t>
  </si>
  <si>
    <t>Instalación de escalera portatil para alturas de 25 metros, con posterior desistalación al finalizar los trabajos. Se incluye la instalación de todos los elementos de seguridad antes del comienzo de los trabajos y la desistalación al finalizar los mismos, tras la salida del camión, así como la recogida de todos los materiales empleados.</t>
  </si>
  <si>
    <t>L04</t>
  </si>
  <si>
    <t>ELEMENTOS AUXILIARES Y MANO DE OBRA</t>
  </si>
  <si>
    <t>L04001</t>
  </si>
  <si>
    <t>L04002</t>
  </si>
  <si>
    <t>L04003</t>
  </si>
  <si>
    <t>L04004</t>
  </si>
  <si>
    <t>L04005</t>
  </si>
  <si>
    <t>L04006</t>
  </si>
  <si>
    <t>L04007</t>
  </si>
  <si>
    <t>SYM DE FAROLA DE 7 METROS DE 1 BRAZO</t>
  </si>
  <si>
    <t>SYM DE FAROLA DE 7 METROS DE 2 BRAZOS</t>
  </si>
  <si>
    <t>TUBO LED 600 mm</t>
  </si>
  <si>
    <t>TUBO LED 1200 mm</t>
  </si>
  <si>
    <t>TUBO LED 1500 mm</t>
  </si>
  <si>
    <t>DRIVER 2X1200 mm TUBO LED</t>
  </si>
  <si>
    <t>DRIVER 2X1500 mm TUBO LED</t>
  </si>
  <si>
    <t>GATEWAY</t>
  </si>
  <si>
    <t>WIRELESS ZIGBEE DONGLE</t>
  </si>
  <si>
    <t>U</t>
  </si>
  <si>
    <t>PUNTO LUZ SUPERFICIE</t>
  </si>
  <si>
    <t>LUMINARIA INDUSTRIAL LED TIPO CAMPANA 90-150 W</t>
  </si>
  <si>
    <t>LUMINARIA INDUSTRIAL LED TIPO PROYECTOR 100-180W</t>
  </si>
  <si>
    <t>COLUMNA PARA SOPORTE DE LUMINARIA EXTERIOR</t>
  </si>
  <si>
    <t>Suministro y montaje de Luminaria LED tipo placa, homologada por MdM para acoplar en estructura portante homologada de tipo pared.
 -Potencia. 9-25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1000-2400 lum.
- Rendimiento del flujo luminoso. L70B10 ≥50000 horas, 24 horas de trabajo 365 días.
-  IRC&gt;80.
- UGR&lt;20.
- Temperatura de color 4000K.
- Fuente de alimentación incluida.
- Inlcuido conector aéreo macho de 3 polos estanco, para conexión a línea de alimentación.
- Marcado CE, certificado ENEC, certificado RoHS, normativas vigentes y CEM, certificado de homologación por parte de MdM.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</si>
  <si>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conector estanco de 3 polos (L,N,T.T.) homologado por MdM formado por 1 entrada y 3 salidas para conexiones en líneas de alimentación a las luminarias, con las siguientes características:
- Sistema de conexión macho-hembra, codificado mecánicamente para evitar conexiones erróneas (incluido conector aéreo hembra, 3 conectores aéreo macho y derivador en H).
- Cableado de 2 metros de longitud confeccionado con cable manguera RZ1 0,6/1 kV CPR Cca libre de halógenos de sección 3G1,5mm2 para alimentación a luminarias.
- Grado de protección: IP≥65.
- Compatibles con conductores de sección desde 1,5 hasta 6 mm2 
- Marcado CE, certificado ENEC, certificado RoHS, normativas vigentes, certificado de homologación por parte de MdM.
- Inlcuido replanteo, pequeño material y accesorios.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</si>
  <si>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lateral pantalla IESA de 600 mm,  Incluye retirada de las actuales  c/pp de medios auxiliares necesarios para su correcta ejecución.
Totalmente terminado según indicaciones de la Dirección Facultativa.</t>
  </si>
  <si>
    <t>Suministro y montaje de lateral pantalla IESA de 1200 mm,  Incluye retirada de las actuales  c/pp de medios auxiliares necesarios para su correcta ejecución.
Totalmente terminado según indicaciones de la Dirección Facultativa.</t>
  </si>
  <si>
    <t>Suministro y montaje de lateral pantalla IESA de 1500 mm,  Incluye retirada de las actuales  c/pp de medios auxiliares necesarios para su correcta ejecución.
Totalmente terminado según indicaciones de la Dirección Facultativa.</t>
  </si>
  <si>
    <t>Suministro y montaje de tapa porta equipos IESA,  Incluye retirada de las actuales  c/pp de medios auxiliares necesarios para su correcta ejecución.
Totalmente terminado según indicaciones de la Dirección Facultativa.</t>
  </si>
  <si>
    <t>Suministro y montaje de fijacion o sustentacion de luminaria empotrada, tanto en falso techo como en pared, Incluye retirada de las actuales, c/pp de medios auxiliares necesarios para su correcta ejecución.
Totalmente terminado según indicaciones de la Dirección Facultativa.</t>
  </si>
  <si>
    <t>Suministro y montaje de luminarias IESA (homologada por MdM) IE SIM 20 B fijación suspendida de techo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
Las características de la Luminaria serán las siguientes: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Inlcuidos elementos de unión rectos, en "T" o en "L", cóncavos y convexos en el mismo material para cambios de direcciones, piezas especiales, embellecedores en tubos de alimentación.
- Varilla cincada de fijación a techo y tacos de sujeción (incluido sistema tipo Cardan), según tipo de instalación en estación.
- Dispondrá de chapas laterales perforadas para anclaje de luminarias.
- Marcado CE, normativas vigentes, certificado de homologación por parte de MdM.
- Inlcuido replanteo, pequeño material y accesorios para anclaje y conexionado.
- Incluido desmontaje del elemento antiguo y retirada a vertedero autorizado.
- Incluido cualquier tipo de equipo auxiliar necesario para trabajos en altura. FIJACION A TECHO
Totalmente terminado, conexionado y probado según Proyecto e indicaciones de la DFO.
Medido según unidad realmente ejecutada y comprobada por la DFO</t>
  </si>
  <si>
    <t>Suministro y montaje de luminarias IESA (homologada por MdM) IE SIM 20 B fijación suspendida de techo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
Las características de la Luminaria serán las siguientes: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Inlcuidos elementos de unión rectos, en "T" o en "L", cóncavos y convexos en el mismo material para cambios de direcciones, piezas especiales, embellecedores en tubos de alimentación.
- Varilla cincada de fijación a techo y tacos de sujeción (incluido sistema tipo Cardan), según tipo de instalación en estación.
- Dispondrá de chapas laterales perforadas para anclaje de luminarias.
- Marcado CE, normativas vigentes, certificado de homologación por parte de MdM.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</si>
  <si>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LUMINARIA LED PLACA HOMOLOGADA TIPO SUSPENDIDA/ADOSADA</t>
  </si>
  <si>
    <t>CONECTOR RÁPIDO MACHO-HEMBRA ESTANCO, HOMOLOGADO</t>
  </si>
  <si>
    <t>LUMINARIA LED PLACA HOMOLOGADA TIPO PARED</t>
  </si>
  <si>
    <t>CAJA DERIVACIÓN Y PROTECCIÓN LUMINARIA ALUMBRADO PÚBLICO</t>
  </si>
  <si>
    <t>LATERAL LUMINARIA IESA DE 600 mm</t>
  </si>
  <si>
    <t>LATERAL LUMINARIA IESA DE 1200 mm</t>
  </si>
  <si>
    <t>LATERAL LUMINARIA IESA DE 1500 mm</t>
  </si>
  <si>
    <t>TAPA PORTA EQUIPO IESA</t>
  </si>
  <si>
    <t>SUJECION DE LUMINARIAS EMPOTRADA</t>
  </si>
  <si>
    <t>ESTRUCTURA PORTANTE MODULAR TIPO PARED</t>
  </si>
  <si>
    <t>ESTRUCTURA PORTANTE MODULAR TIPO SUSPENDIDA</t>
  </si>
  <si>
    <t>ESTRUCTURA PORTANTE MODULAR TIPO ADOSADA</t>
  </si>
  <si>
    <t>BLOQUE AUTONOMO DE EMERGENCIA LED AUTOTEST</t>
  </si>
  <si>
    <t>KIT ENVOLVENTE IP65 - PARA EMERGENCIA</t>
  </si>
  <si>
    <t>CONJUNTO ACCESORIO PARA EMPOTRAR EMERGENCIA</t>
  </si>
  <si>
    <t>Suministro y montaje de Punto de luz sencillo mediante interruptor unipolar realizado con tubo corrugado libre de halógenos de M 20/gp5 y conductores de cobre libres de halogenos de 1,5 mm2, y aislamiento RZ1-k (AS)., incluyendo caja de registro y accesorios. Totalmente instalado.</t>
  </si>
  <si>
    <t>Suministro y montaje de caja de conexión, derivación y protección para luminaria de alumbrado público tanto para dentro de báculos/columnas como para instalación sobre fachada.
-Material. Policarbonato RAL 7035, aislante clase térmica A según UNE EN 21035, o equivalente, y autoextinguible a 960ºC según UNE EN 60695-2-11, o equivalente. Libre de halógenos.
- Doble aislamiento.
- Protección IP. IP≥54.
- Protección IK. IK≥08.
- Para uso con fusibles cilíndricos de 10x38mm.
- Tensión de trabajo 230/400V.
- Intensidad: 0,5A-32A.
- Marcado CE, certificado RoHS, y según normativa vigente.
- Inlcuido replanteo, pequeño material y accesorios para anclaje y conexionado.
- Incluido cualquier tipo de equipo auxiliar necesario para trabajos en altura.
Totalmente terminado, conexionado y probado según Proyecto e indicaciones de la DFO.
Medido según unidad realmente ejecutada y comprobada por la DFO</t>
  </si>
  <si>
    <t>Suministro y montaje de luminaria ZEMPER DIANA FLAT LED AUTOTEST Ref. LDF 3500X (o característica similar o superior), con IP-44 con tecnología led, luminancia de 500 lúmenes, 1 hora de autonomía, autotest y preplaca. Incluido desmontaje de luminaria existente, p.p. de conexionado, fijación y acabado, así como de cualquier elemento, material o accesorio, necesario para su realización.
Totalmente terminado y probado según proyecto e indicaciones de la DFO. Medida la unidad ejecutada.</t>
  </si>
  <si>
    <t>Suministro y montaje de KIT envolvente luminaria ZEMPER DIANA FLAT LED AUTOTEST, con Ref. APE0065 (o característica similar o superior compatible).
Totalmente terminado y probado según proyecto e indicaciones de la DFO. Medida la unidad ejecutada.</t>
  </si>
  <si>
    <t>Suministro y montaje de conjunto de accesorios para empotrar luminarias de emergencia tipo ZEMPER DIANA FLAT LED AUTOTEST, en cualquier superficie.
Totalmente terminado y probado según proyecto e indicaciones de la DFO. Medida la unidad ejecutada.</t>
  </si>
  <si>
    <t>Suministro y montaje de farola de 7 metros con 1 brazo. Incluida p.p. de conexionado, fijación y acabado, así como de cualquier elemento, material o accesorio necesario para su realización.
Totalmente terminado y acabado según proyecto e indicaciones de la DFO. Medida la unidad ejecutada.</t>
  </si>
  <si>
    <t>Suministro y montaje de farola de 7 metros con 2 brazos. Incluida p.p. de conexionado, fijación y acabado, así como de cualquier elemento, material o accesorio necesario para su realización.
Totalmente terminado y acabado según proyecto e indicaciones de la DFO. Medida la unidad ejecutada.</t>
  </si>
  <si>
    <t>Suministro y montaje de columna para soporte de luminaria exterior tipo proyector con las siguientes características:
- Alturas comprendidas entre 5 y 14 metros.
- Material. Tubos de acero al carbono de calidad como mínimo S-235-JR y galvanizados en caliente según UNE EN 1461, o equivalente. Posibilidad de acabado con pintura poliuretano.
- Posibilidad de incorporar brazos a diferentes alturas.
- Cumplimiento UNE EN 40-5,o equivalente, Columnas y báculos de alumbrado, parte 5 requisitos para las columnas y báculos de alumbrado de acero.
- Marcado CE.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</si>
  <si>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SOPORTE AL MANTENIMIENTO</t>
  </si>
  <si>
    <t>L01003</t>
  </si>
  <si>
    <t>L01004</t>
  </si>
  <si>
    <t>HORA DIURNA DE OFICIAL</t>
  </si>
  <si>
    <t>HORA NOCTURNA DE OFICIAL</t>
  </si>
  <si>
    <t>Jornada de trabajo completa de 8 horas, de un equipo de trabajo (formado par dos oficiales), en horario norcurno. Consistente en la reparaación de incidencias e incluyendo el pequeño material.</t>
  </si>
  <si>
    <t>Jornada de trabajo completa de 8 horas, de un equipo de trabajo (formado par dos oficiales), en horario diurno. Consistente en la reparaación de incidencias e incluyendo el pequeño material.</t>
  </si>
  <si>
    <t>Hora de mano de obra de un oficial en horario diurno, incluyendo el pequeño material.</t>
  </si>
  <si>
    <t>Hora de mano de obra de un oficial en horario nocturno, incluyendo el pequeño material.</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</si>
  <si>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8 a 35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≥50000 horas, 24 horas de trabajo 365 días.
-  IRC&gt;80.
- UGR&lt;20.
- Temperatura de color 4000K.
- Tubos con fuente integrada (directos a red).
- Marcado CE,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</si>
  <si>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suspendida con tecnología LED tipo campana, con las siguientes características:
-Potencia. de 90 a 150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</si>
  <si>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con tecnología LED tipo proyector, con las siguientes características:
-Potencia. de 100 a 180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IRC&gt;70.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</si>
  <si>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JORNADA DE EQUIPO DE TRABAJO - DIURNA</t>
  </si>
  <si>
    <t>JORNADA DE EQUIPO DE TRABAJO - NORCURNA</t>
  </si>
  <si>
    <t>Suministro y montaje de foco/aplique modular LED para alumbrado de pórtico en accesos a estación, con las siguientes características:
-Potencia. 30-50 W.
- Materiales no metálicos que sean: no propagador de la llama, 0% contenido en halógenos, baja emisión de humos, baja acidez de humos, características antiestáticas repelentes de polvo.
- Materiales. Aluminio y policarbonato.
- Protección IP. IP≥65.
- Protección IK. IK≥09.
- Eficiencia lumínica &gt;132 lm/W.
- Rendimiento del flujo luminoso. L80B10 ≥50000 horas.
-  IRC&gt;70.
- Temperatura de color 4000K.
-Fuente de alimentación incluida.
- Marcado CE, certificado RoHS, normativas vigentes.
- Inlcuido replanteo, pequeño material, accesorios para anclaje y cabelado para conexionado a cuadro de cancelas.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</si>
  <si>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FOCO/APLIQUE MODULAR LED ILUMINACIÓN PÓRTICO ACCESO ESTACIÓN</t>
  </si>
  <si>
    <t>LUMINARIA ESTANCA LED DE 1x600mm</t>
  </si>
  <si>
    <t>LUMINARIA ESTANCA LED DE 1x1200mm</t>
  </si>
  <si>
    <t>LUMINARIA ESTANCA LED DE 1x1500mm</t>
  </si>
  <si>
    <t>LUMINARIA ESTANCA LED DE 2x600mm</t>
  </si>
  <si>
    <t>LUMINARIA ESTANCA LED DE 2x1200mm</t>
  </si>
  <si>
    <t>LUMINARIA ESTANCA LED DE 2x1500mm</t>
  </si>
  <si>
    <t>LUMINARIA EMPOTRADA LED DE 1x1200 mm</t>
  </si>
  <si>
    <t>LUMINARIA EMPOTRADA LED DE 1x1500 mm</t>
  </si>
  <si>
    <t>LUMINARIA EMPOTRADA LED DE 2x1200 mm</t>
  </si>
  <si>
    <t>LUMINARIA EMPOTRADA LED DE 2x1500 mm</t>
  </si>
  <si>
    <t>Suministro y montaje de luminarias LED de 1x600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</si>
  <si>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</si>
  <si>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</si>
  <si>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</si>
  <si>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</si>
  <si>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</si>
  <si>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</si>
  <si>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</si>
  <si>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</si>
  <si>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</si>
  <si>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LUMINARIA INDUSTRIAL LED TIPO CAMPANA 30-89 W</t>
  </si>
  <si>
    <t>DRIVER 1X1200 mm TUBO LED</t>
  </si>
  <si>
    <t>DRIVER 1X1500 mm TUBO LED</t>
  </si>
  <si>
    <t>L02015</t>
  </si>
  <si>
    <t>L02016</t>
  </si>
  <si>
    <t>L02017</t>
  </si>
  <si>
    <t>L02018</t>
  </si>
  <si>
    <t>Suministro y Tendido conductor Cu RZ1-K 0.6/1 (AS) 6mm2</t>
  </si>
  <si>
    <t>Suministro, tendido y conexionado de conductor de cobre de 3G 6 mm2, con clase CPR mínima Cca-s1b,d1,a1. 0.6/1 KV RZ1-K (AS). Multipolar.
Incluye el suministro en la instalación,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</si>
  <si>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montaje de Luminaria industrial suspendida con tecnología LED tipo campana, con las siguientes características:
-Potencia. de 30 a 89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</si>
  <si>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driver para 2 tubos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trabajo.Totalmente terminado, conexionado y probado según Proyecto e indicaciones de la DFO.
Medido según unidad realmente ejecutada y comprobada por la DFO</t>
  </si>
  <si>
    <t>PROYECTOR LED 30W</t>
  </si>
  <si>
    <t>PROYECTOR FAROLA LED 80W</t>
  </si>
  <si>
    <t>PROYECTOR FAROLA LED 40W</t>
  </si>
  <si>
    <t>PROYECTOR FAROLA LED 100W</t>
  </si>
  <si>
    <t>Suministro y montaje de proyecto LED. Incluida p.p. de conexionado, fijación y acabajo, así como cualquier elemento, material o accesorio necesario para su realización.
Las características de la Luminaria serán las siguientes:
-Potencia. 30 W.
- Medidas: 202x203x36mm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</si>
  <si>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inferiores a 6m. Incluida p.p. de conexionado, fijación y acabajo, así como cualquier elemento, material o accesorio necesario para su realización.
Las características de la Luminaria serán las siguientes:
-Potencia. 40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</si>
  <si>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entre 6 y 20m. Incluida p.p. de conexionado, fijación y acabajo, así como cualquier elemento, material o accesorio necesario para su realización.
Las características de la Luminaria serán las siguientes:
-Potencia. 80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</si>
  <si>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Suministro y montaje de proyecto LED para farolas superiores a 20m. Incluida p.p. de conexionado, fijación y acabajo, así como cualquier elemento, material o accesorio necesario para su realización.
Las características de la Luminaria serán las siguientes:
-Potencia. 100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t>
  </si>
  <si>
    <t>L02019</t>
  </si>
  <si>
    <t>L02020</t>
  </si>
  <si>
    <t>L02021</t>
  </si>
  <si>
    <t>L02022</t>
  </si>
  <si>
    <t>L02023</t>
  </si>
  <si>
    <t>L02024</t>
  </si>
  <si>
    <t>L02025</t>
  </si>
  <si>
    <t>L02026</t>
  </si>
  <si>
    <t>L02027</t>
  </si>
  <si>
    <t>L02028</t>
  </si>
  <si>
    <t>L02029</t>
  </si>
  <si>
    <t>L02030</t>
  </si>
  <si>
    <t>L02031</t>
  </si>
  <si>
    <t>L02032</t>
  </si>
  <si>
    <t>L02033</t>
  </si>
  <si>
    <t>L02034</t>
  </si>
  <si>
    <t>L02035</t>
  </si>
  <si>
    <t>Suministro y Tendido conductor Cu RZ1-K 0.6/1 (AS) 3G 6mm2</t>
  </si>
  <si>
    <t xml:space="preserve">PROYECTOR EXTERIOR LED TIPO VIAL 50-75W </t>
  </si>
  <si>
    <t>PROYECTOR EXTERIOR LED TIPO VIAL 76-150W</t>
  </si>
  <si>
    <t>Suministro y montaje de proyector exterior con tecnología LED tipo vial, con las siguientes características:
-Potencia. de 50 a 75 W.
- Medidas: Ø42-60mm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DFOndo.</t>
  </si>
  <si>
    <t>Suministro y montaje de tubo LED de 600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8-15 W.
- Medidas: 600mm.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</si>
  <si>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tubo LED de 1200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1200mm.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</si>
  <si>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tubo LED de 1500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1500mm.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</si>
  <si>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proyector exterior con tecnología LED tipo vial, con las siguientes características:
-Potencia. de 76 a 150 W.
- Medidas: Ø65mm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</si>
  <si>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driver para tubo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trabajo.Totalmente terminado, conexionado y probado según Proyecto e indicaciones de la DFO.
Medido según unidad realmente ejecutada y comprobada por la DFO.</t>
  </si>
  <si>
    <t>Suministro y montaje de driver para tubo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trabajo.Totalmente terminado, conexionado y probado según Proyecto e indicaciones de la DFO.
Medido según unidad realmente ejecutada y comprobada por la DFO.</t>
  </si>
  <si>
    <t>Suministro y montaje de driver para 2 tubos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trabajo.Totalmente terminado, conexionado y probado según Proyecto e indicaciones de la DFO.
Medido según unidad realmente ejecutada y comprobada por la DFO.</t>
  </si>
  <si>
    <t>Suministro y montaje de Gateway para tubo LED, marca compatible con el sistema instalado (según las condiciones del PPT) y compatible con la fuente de alimentación instalada. Totalmente montado y comprobado.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</si>
  <si>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wireless para tubo LED, marca compatible con el sistema instalado (según las condiciones del PPT) y compatible con la fuente de alimentación 
Incluye el suministro en la instalación, medios auxiliares, herramientas y accesorios necesarios para su correcto tendido en cualquier tipo de canalización y altura de trabajo.
Totalmente terminado, conexionado y probado según Proyecto e indicaciones de la DFO.
Medido según unidad realmente ejecutada y comprobada por la DFO.</t>
  </si>
  <si>
    <t>Suministro y montaje de Luminaria LED tipo placa, homologada por MdM para acoplar en estructura portante homologada de tipo suspendida y adosada.
 -Potencia. 15-50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2000-4800 lum.
- Rendimiento del flujo luminoso. L70B10 ≥50000 horas, 24 horas de trabajo 365 días.
-  IRC&gt;80.
- UGR&lt;20.
- Temperatura de color 4000K.
- Fuente de alimentación incluida.
- Inlcuido conector aéreo macho de 3 polos estanco, para conexión a línea de alimentación.
- Marcado CE, certificado ENEC, certificado RoHS, normativas vigentes y CEM, certificado de homologación por parte de MdM.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</si>
  <si>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Suministro y montaje de pantalla de luminarias empotrada LED, en sustitución de las existentes o de nueva instalación. Incluye retirada de las actuales conexionado y adecuación de canalizaciones adyacentes, c/pp de medios auxiliares necesarios para su correcta ejecución.
Tendrá las siguientes características:
-Potencia. 40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</si>
  <si>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PANTALLA EMPOTRADA LED 600x600 mm</t>
  </si>
  <si>
    <t xml:space="preserve">TUBO LED 8-35W FUENTE ALIMENTACIÓN INTEGRADA L70B10 ≥50000 horas </t>
  </si>
  <si>
    <t xml:space="preserve">TUBO LED 7-25W FUENTE ALIMENTACIÓN INTEGRADA L70B10 ≥75000 horas </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</si>
  <si>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7 a 25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≥75000 horas, 24 horas de trabajo 365 días.
-  IRC&gt;80.
- UGR&lt;20.
- Temperatura de color 4000K.
- Tubos con fuente integrada (directos a red).
- Marcado CE, certificado RoHS, normativas vigentes y CEM.
- Inlcuido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t>
  </si>
  <si>
    <t>L02036</t>
  </si>
  <si>
    <t>NOTA: Para la elaboración de este documento se tendrán en cuenta las notas del apartado 27 del cuadro resumen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</si>
</sst>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5"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10"/>
      <color theme="1"/>
      <name val="Calibri"/>
      <family val="2"/>
      <scheme val="minor"/>
    </font>
    <font>
      <sz val="9"/>
      <color theme="0"/>
      <name val="Calibri"/>
      <family val="2"/>
      <scheme val="minor"/>
    </font>
    <font>
      <b/>
      <sz val="9"/>
      <color theme="0"/>
      <name val="Calibri"/>
      <family val="2"/>
      <scheme val="minor"/>
    </font>
    <font>
      <b/>
      <sz val="12"/>
      <color theme="1"/>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9"/>
      <color theme="1"/>
      <name val="Calibri"/>
      <family val="2"/>
      <scheme val="minor"/>
    </font>
    <font>
      <sz val="9"/>
      <color theme="1"/>
      <name val="Calibri"/>
      <family val="2"/>
      <scheme val="minor"/>
    </font>
    <font>
      <sz val="8"/>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249977111117893"/>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4" tint="-0.249977111117893"/>
        <bgColor indexed="64"/>
      </patternFill>
    </fill>
    <fill>
      <patternFill patternType="solid">
        <fgColor rgb="FFECCCCA"/>
        <bgColor indexed="64"/>
      </patternFill>
    </fill>
    <fill>
      <patternFill patternType="solid">
        <fgColor indexed="22"/>
        <bgColor indexed="64"/>
      </patternFill>
    </fill>
    <fill>
      <patternFill patternType="solid">
        <fgColor theme="5" tint="0.59999389629810485"/>
        <bgColor indexed="64"/>
      </patternFill>
    </fill>
    <fill>
      <patternFill patternType="solid">
        <fgColor rgb="FF17283D"/>
        <bgColor indexed="64"/>
      </patternFill>
    </fill>
  </fills>
  <borders count="1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theme="0" tint="-0.14993743705557422"/>
      </left>
      <right style="medium">
        <color theme="0" tint="-0.14993743705557422"/>
      </right>
      <top style="medium">
        <color theme="0" tint="-0.14993743705557422"/>
      </top>
      <bottom style="medium">
        <color theme="0" tint="-0.14996795556505021"/>
      </bottom>
      <diagonal/>
    </border>
    <border>
      <left style="medium">
        <color theme="0" tint="-0.14993743705557422"/>
      </left>
      <right style="medium">
        <color theme="0" tint="-0.14993743705557422"/>
      </right>
      <top style="medium">
        <color theme="0" tint="-0.14993743705557422"/>
      </top>
      <bottom style="medium">
        <color theme="0" tint="-0.14993743705557422"/>
      </bottom>
      <diagonal/>
    </border>
  </borders>
  <cellStyleXfs count="3">
    <xf numFmtId="0" fontId="0" fillId="0" borderId="0"/>
    <xf numFmtId="44" fontId="10" fillId="0" borderId="0" applyFont="0" applyFill="0" applyBorder="0" applyAlignment="0" applyProtection="0"/>
    <xf numFmtId="9" fontId="10" fillId="0" borderId="0" applyFont="0" applyFill="0" applyBorder="0" applyAlignment="0" applyProtection="0"/>
  </cellStyleXfs>
  <cellXfs count="91">
    <xf numFmtId="0" fontId="0" fillId="0" borderId="0" xfId="0"/>
    <xf numFmtId="49" fontId="2" fillId="2" borderId="0" xfId="0" applyNumberFormat="1" applyFont="1" applyFill="1" applyAlignment="1">
      <alignment vertical="center" wrapText="1"/>
    </xf>
    <xf numFmtId="0" fontId="0" fillId="2" borderId="0" xfId="0" applyFill="1" applyAlignment="1">
      <alignment horizontal="center" vertical="center"/>
    </xf>
    <xf numFmtId="49" fontId="5" fillId="2" borderId="0" xfId="0" applyNumberFormat="1" applyFont="1" applyFill="1" applyAlignment="1">
      <alignment vertical="center" wrapText="1"/>
    </xf>
    <xf numFmtId="49" fontId="3" fillId="5" borderId="1" xfId="0" applyNumberFormat="1" applyFont="1" applyFill="1" applyBorder="1" applyAlignment="1">
      <alignment vertical="center"/>
    </xf>
    <xf numFmtId="0" fontId="0" fillId="0" borderId="0" xfId="0" applyAlignment="1">
      <alignment vertical="center"/>
    </xf>
    <xf numFmtId="0" fontId="0" fillId="2" borderId="0" xfId="0" applyFill="1" applyAlignment="1">
      <alignment vertical="center"/>
    </xf>
    <xf numFmtId="0" fontId="2" fillId="9" borderId="1" xfId="0" applyFont="1" applyFill="1" applyBorder="1" applyAlignment="1">
      <alignment vertical="center"/>
    </xf>
    <xf numFmtId="0" fontId="2" fillId="9" borderId="0" xfId="0" applyFont="1" applyFill="1" applyAlignment="1">
      <alignment horizontal="center" vertical="center"/>
    </xf>
    <xf numFmtId="0" fontId="2" fillId="9" borderId="0" xfId="0" applyFont="1" applyFill="1" applyAlignment="1">
      <alignment vertical="center" wrapText="1"/>
    </xf>
    <xf numFmtId="49" fontId="2" fillId="2" borderId="1" xfId="0" applyNumberFormat="1" applyFont="1" applyFill="1" applyBorder="1" applyAlignment="1">
      <alignment vertical="center"/>
    </xf>
    <xf numFmtId="49" fontId="2" fillId="2" borderId="0" xfId="0" applyNumberFormat="1" applyFont="1" applyFill="1" applyAlignment="1">
      <alignment horizontal="center" vertical="center"/>
    </xf>
    <xf numFmtId="0" fontId="6" fillId="3" borderId="5" xfId="0" applyFont="1" applyFill="1" applyBorder="1" applyAlignment="1">
      <alignment vertical="center"/>
    </xf>
    <xf numFmtId="0" fontId="6" fillId="3" borderId="6" xfId="0" applyFont="1" applyFill="1" applyBorder="1" applyAlignment="1">
      <alignment horizontal="center" vertical="center"/>
    </xf>
    <xf numFmtId="49" fontId="7" fillId="3" borderId="6" xfId="0" applyNumberFormat="1" applyFont="1" applyFill="1" applyBorder="1" applyAlignment="1">
      <alignment vertical="center" wrapText="1"/>
    </xf>
    <xf numFmtId="0" fontId="6" fillId="11" borderId="5" xfId="0" applyFont="1" applyFill="1" applyBorder="1" applyAlignment="1">
      <alignment vertical="center"/>
    </xf>
    <xf numFmtId="0" fontId="6" fillId="11" borderId="6" xfId="0" applyFont="1" applyFill="1" applyBorder="1" applyAlignment="1">
      <alignment horizontal="center" vertical="center"/>
    </xf>
    <xf numFmtId="49" fontId="7" fillId="11" borderId="6" xfId="0" applyNumberFormat="1" applyFont="1" applyFill="1" applyBorder="1" applyAlignment="1">
      <alignment vertical="center" wrapText="1"/>
    </xf>
    <xf numFmtId="49" fontId="5" fillId="2" borderId="1" xfId="0" applyNumberFormat="1" applyFont="1" applyFill="1" applyBorder="1" applyAlignment="1">
      <alignment vertical="center" wrapText="1"/>
    </xf>
    <xf numFmtId="49" fontId="5" fillId="2" borderId="0" xfId="0" applyNumberFormat="1" applyFont="1" applyFill="1" applyAlignment="1">
      <alignment horizontal="center" vertical="center" wrapText="1"/>
    </xf>
    <xf numFmtId="0" fontId="0" fillId="2" borderId="0" xfId="0" applyFill="1" applyAlignment="1">
      <alignment vertical="center" wrapText="1"/>
    </xf>
    <xf numFmtId="49" fontId="3" fillId="5" borderId="1" xfId="0" quotePrefix="1" applyNumberFormat="1" applyFont="1" applyFill="1" applyBorder="1" applyAlignment="1">
      <alignment vertical="center"/>
    </xf>
    <xf numFmtId="49" fontId="3" fillId="5" borderId="0" xfId="0" applyNumberFormat="1" applyFont="1" applyFill="1" applyAlignment="1">
      <alignment vertical="center" wrapText="1"/>
    </xf>
    <xf numFmtId="0" fontId="2" fillId="6" borderId="1" xfId="0" applyFont="1" applyFill="1" applyBorder="1" applyAlignment="1">
      <alignment vertical="center"/>
    </xf>
    <xf numFmtId="0" fontId="2" fillId="6" borderId="0" xfId="0" applyFont="1" applyFill="1" applyAlignment="1">
      <alignment vertical="center" wrapText="1"/>
    </xf>
    <xf numFmtId="0" fontId="11" fillId="2" borderId="0" xfId="0" applyFont="1" applyFill="1" applyAlignment="1">
      <alignment vertical="center"/>
    </xf>
    <xf numFmtId="49" fontId="3" fillId="5" borderId="0" xfId="0" applyNumberFormat="1" applyFont="1" applyFill="1" applyAlignment="1">
      <alignment horizontal="center" vertical="center"/>
    </xf>
    <xf numFmtId="0" fontId="2" fillId="6" borderId="0" xfId="0" applyFont="1" applyFill="1" applyAlignment="1">
      <alignment horizontal="center" vertical="center"/>
    </xf>
    <xf numFmtId="0" fontId="13" fillId="2" borderId="0" xfId="0" applyFont="1" applyFill="1" applyAlignment="1">
      <alignment vertical="center"/>
    </xf>
    <xf numFmtId="49" fontId="5" fillId="0" borderId="0" xfId="0" applyNumberFormat="1" applyFont="1" applyAlignment="1">
      <alignment vertical="center"/>
    </xf>
    <xf numFmtId="49" fontId="5" fillId="0" borderId="0" xfId="0" applyNumberFormat="1" applyFont="1" applyAlignment="1">
      <alignment vertical="center" wrapText="1"/>
    </xf>
    <xf numFmtId="44" fontId="5" fillId="2" borderId="1" xfId="1" applyFont="1" applyFill="1" applyBorder="1" applyAlignment="1">
      <alignment horizontal="center" vertical="center" wrapText="1"/>
    </xf>
    <xf numFmtId="44" fontId="5" fillId="2" borderId="2" xfId="1" applyFont="1" applyFill="1" applyBorder="1" applyAlignment="1">
      <alignment horizontal="center" vertical="center" wrapText="1"/>
    </xf>
    <xf numFmtId="44" fontId="3" fillId="5" borderId="1" xfId="1" applyFont="1" applyFill="1" applyBorder="1" applyAlignment="1">
      <alignment horizontal="center" vertical="center"/>
    </xf>
    <xf numFmtId="44" fontId="3" fillId="5" borderId="2" xfId="1" applyFont="1" applyFill="1" applyBorder="1" applyAlignment="1">
      <alignment horizontal="center" vertical="center"/>
    </xf>
    <xf numFmtId="44" fontId="2" fillId="2" borderId="1" xfId="1" applyFont="1" applyFill="1" applyBorder="1" applyAlignment="1">
      <alignment horizontal="center" vertical="center"/>
    </xf>
    <xf numFmtId="44" fontId="2" fillId="2" borderId="2" xfId="1" applyFont="1" applyFill="1" applyBorder="1" applyAlignment="1">
      <alignment horizontal="center" vertical="center"/>
    </xf>
    <xf numFmtId="44" fontId="2" fillId="6" borderId="1" xfId="1" applyFont="1" applyFill="1" applyBorder="1" applyAlignment="1">
      <alignment horizontal="center" vertical="center"/>
    </xf>
    <xf numFmtId="44" fontId="2" fillId="6" borderId="2" xfId="1" applyFont="1" applyFill="1" applyBorder="1" applyAlignment="1">
      <alignment horizontal="center" vertical="center"/>
    </xf>
    <xf numFmtId="44" fontId="2" fillId="9" borderId="1" xfId="1" applyFont="1" applyFill="1" applyBorder="1" applyAlignment="1">
      <alignment horizontal="center" vertical="center"/>
    </xf>
    <xf numFmtId="44" fontId="2" fillId="9" borderId="2" xfId="1" applyFont="1" applyFill="1" applyBorder="1" applyAlignment="1">
      <alignment horizontal="center" vertical="center"/>
    </xf>
    <xf numFmtId="44" fontId="7" fillId="3" borderId="5" xfId="1" applyFont="1" applyFill="1" applyBorder="1" applyAlignment="1">
      <alignment horizontal="center" vertical="center"/>
    </xf>
    <xf numFmtId="44" fontId="7" fillId="3" borderId="7" xfId="1" applyFont="1" applyFill="1" applyBorder="1" applyAlignment="1">
      <alignment horizontal="center" vertical="center"/>
    </xf>
    <xf numFmtId="44" fontId="7" fillId="11" borderId="5" xfId="1" applyFont="1" applyFill="1" applyBorder="1" applyAlignment="1">
      <alignment horizontal="center" vertical="center"/>
    </xf>
    <xf numFmtId="44" fontId="7" fillId="11" borderId="7" xfId="1" applyFont="1" applyFill="1" applyBorder="1" applyAlignment="1">
      <alignment horizontal="center" vertical="center"/>
    </xf>
    <xf numFmtId="44" fontId="2" fillId="2" borderId="0" xfId="1" applyFont="1" applyFill="1" applyAlignment="1">
      <alignment vertical="center" wrapText="1"/>
    </xf>
    <xf numFmtId="44" fontId="0" fillId="2" borderId="0" xfId="1" applyFont="1" applyFill="1" applyAlignment="1">
      <alignment horizontal="center" vertical="center"/>
    </xf>
    <xf numFmtId="44" fontId="2" fillId="8" borderId="1" xfId="1" applyFont="1" applyFill="1" applyBorder="1" applyAlignment="1" applyProtection="1">
      <alignment horizontal="center" vertical="center"/>
      <protection locked="0"/>
    </xf>
    <xf numFmtId="44" fontId="0" fillId="2" borderId="0" xfId="1" applyFont="1" applyFill="1" applyAlignment="1">
      <alignment vertical="center"/>
    </xf>
    <xf numFmtId="164" fontId="3" fillId="5" borderId="1" xfId="1" applyNumberFormat="1" applyFont="1" applyFill="1" applyBorder="1" applyAlignment="1">
      <alignment horizontal="center" vertical="center"/>
    </xf>
    <xf numFmtId="0" fontId="13" fillId="2" borderId="0" xfId="0" applyFont="1" applyFill="1" applyAlignment="1">
      <alignment horizontal="left" vertical="center" wrapText="1"/>
    </xf>
    <xf numFmtId="49" fontId="5" fillId="0" borderId="0" xfId="0" applyNumberFormat="1" applyFont="1" applyAlignment="1">
      <alignment horizontal="left" vertical="center" wrapText="1"/>
    </xf>
    <xf numFmtId="3" fontId="5" fillId="2" borderId="0" xfId="0" applyNumberFormat="1" applyFont="1" applyFill="1" applyAlignment="1">
      <alignment horizontal="center" vertical="center" wrapText="1"/>
    </xf>
    <xf numFmtId="3" fontId="3" fillId="5" borderId="0" xfId="0" applyNumberFormat="1" applyFont="1" applyFill="1" applyAlignment="1">
      <alignment horizontal="center" vertical="center"/>
    </xf>
    <xf numFmtId="3" fontId="2" fillId="2" borderId="0" xfId="0" applyNumberFormat="1" applyFont="1" applyFill="1" applyAlignment="1">
      <alignment horizontal="center" vertical="center"/>
    </xf>
    <xf numFmtId="3" fontId="2" fillId="6" borderId="0" xfId="0" applyNumberFormat="1" applyFont="1" applyFill="1" applyAlignment="1">
      <alignment horizontal="center" vertical="center"/>
    </xf>
    <xf numFmtId="3" fontId="6" fillId="7" borderId="4" xfId="0" applyNumberFormat="1" applyFont="1" applyFill="1" applyBorder="1" applyAlignment="1">
      <alignment horizontal="center" vertical="center"/>
    </xf>
    <xf numFmtId="3" fontId="2" fillId="9" borderId="2" xfId="0" applyNumberFormat="1" applyFont="1" applyFill="1" applyBorder="1" applyAlignment="1">
      <alignment horizontal="center" vertical="center"/>
    </xf>
    <xf numFmtId="3" fontId="2" fillId="2" borderId="2" xfId="0" applyNumberFormat="1" applyFont="1" applyFill="1" applyBorder="1" applyAlignment="1">
      <alignment horizontal="center" vertical="center"/>
    </xf>
    <xf numFmtId="3" fontId="6" fillId="3" borderId="7" xfId="0" applyNumberFormat="1" applyFont="1" applyFill="1" applyBorder="1" applyAlignment="1">
      <alignment horizontal="center" vertical="center"/>
    </xf>
    <xf numFmtId="3" fontId="6" fillId="11" borderId="7" xfId="0" applyNumberFormat="1" applyFont="1" applyFill="1" applyBorder="1" applyAlignment="1">
      <alignment horizontal="center" vertical="center"/>
    </xf>
    <xf numFmtId="3" fontId="2" fillId="2" borderId="0" xfId="0" applyNumberFormat="1" applyFont="1" applyFill="1" applyAlignment="1">
      <alignment vertical="center" wrapText="1"/>
    </xf>
    <xf numFmtId="3" fontId="0" fillId="2" borderId="0" xfId="0" applyNumberFormat="1" applyFill="1" applyAlignment="1">
      <alignment horizontal="center" vertical="center"/>
    </xf>
    <xf numFmtId="9" fontId="2" fillId="2" borderId="1" xfId="2" applyFont="1" applyFill="1" applyBorder="1" applyAlignment="1">
      <alignment horizontal="center" vertical="center"/>
    </xf>
    <xf numFmtId="9" fontId="2" fillId="10" borderId="1" xfId="2" applyFont="1" applyFill="1" applyBorder="1" applyAlignment="1" applyProtection="1">
      <alignment horizontal="center" vertical="center"/>
      <protection locked="0"/>
    </xf>
    <xf numFmtId="49" fontId="3" fillId="5" borderId="10" xfId="0" quotePrefix="1" applyNumberFormat="1" applyFont="1" applyFill="1" applyBorder="1" applyAlignment="1">
      <alignment vertical="center"/>
    </xf>
    <xf numFmtId="49" fontId="3" fillId="5" borderId="10" xfId="0" applyNumberFormat="1" applyFont="1" applyFill="1" applyBorder="1" applyAlignment="1">
      <alignment vertical="center" wrapText="1"/>
    </xf>
    <xf numFmtId="49" fontId="3" fillId="5" borderId="10" xfId="0" applyNumberFormat="1" applyFont="1" applyFill="1" applyBorder="1" applyAlignment="1">
      <alignment horizontal="left" vertical="center" wrapText="1"/>
    </xf>
    <xf numFmtId="49" fontId="2" fillId="2" borderId="10" xfId="0" applyNumberFormat="1" applyFont="1" applyFill="1" applyBorder="1" applyAlignment="1">
      <alignment vertical="center"/>
    </xf>
    <xf numFmtId="49" fontId="2" fillId="2" borderId="10" xfId="0" applyNumberFormat="1" applyFont="1" applyFill="1" applyBorder="1" applyAlignment="1">
      <alignment vertical="center" wrapText="1"/>
    </xf>
    <xf numFmtId="49" fontId="2" fillId="2" borderId="10" xfId="0" applyNumberFormat="1" applyFont="1" applyFill="1" applyBorder="1" applyAlignment="1">
      <alignment horizontal="left" vertical="center" wrapText="1"/>
    </xf>
    <xf numFmtId="0" fontId="2" fillId="6" borderId="10" xfId="0" applyFont="1" applyFill="1" applyBorder="1" applyAlignment="1">
      <alignment vertical="center"/>
    </xf>
    <xf numFmtId="0" fontId="2" fillId="6" borderId="10" xfId="0" applyFont="1" applyFill="1" applyBorder="1" applyAlignment="1">
      <alignment vertical="center" wrapText="1"/>
    </xf>
    <xf numFmtId="0" fontId="2" fillId="6" borderId="10" xfId="0" applyFont="1" applyFill="1" applyBorder="1" applyAlignment="1">
      <alignment horizontal="left" vertical="center" wrapText="1"/>
    </xf>
    <xf numFmtId="49" fontId="3" fillId="5" borderId="10" xfId="0" applyNumberFormat="1" applyFont="1" applyFill="1" applyBorder="1" applyAlignment="1">
      <alignment vertical="center"/>
    </xf>
    <xf numFmtId="49" fontId="2" fillId="2" borderId="9" xfId="0" applyNumberFormat="1" applyFont="1" applyFill="1" applyBorder="1" applyAlignment="1">
      <alignment vertical="center"/>
    </xf>
    <xf numFmtId="49" fontId="2" fillId="2" borderId="9" xfId="0" applyNumberFormat="1" applyFont="1" applyFill="1" applyBorder="1" applyAlignment="1">
      <alignment vertical="center" wrapText="1"/>
    </xf>
    <xf numFmtId="49" fontId="2" fillId="2" borderId="9" xfId="0" applyNumberFormat="1" applyFont="1" applyFill="1" applyBorder="1" applyAlignment="1">
      <alignment horizontal="left" vertical="center" wrapText="1"/>
    </xf>
    <xf numFmtId="164" fontId="3" fillId="5" borderId="2" xfId="1" applyNumberFormat="1" applyFont="1" applyFill="1" applyBorder="1" applyAlignment="1">
      <alignment horizontal="center" vertical="center"/>
    </xf>
    <xf numFmtId="49" fontId="2" fillId="2" borderId="0" xfId="0" applyNumberFormat="1" applyFont="1" applyFill="1" applyAlignment="1">
      <alignment horizontal="left" vertical="center" wrapText="1"/>
    </xf>
    <xf numFmtId="49" fontId="4" fillId="2" borderId="5"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4" fontId="8" fillId="2" borderId="5" xfId="1" applyFont="1" applyFill="1" applyBorder="1" applyAlignment="1">
      <alignment horizontal="center" vertical="center"/>
    </xf>
    <xf numFmtId="44" fontId="8" fillId="2" borderId="7" xfId="1" applyFont="1" applyFill="1" applyBorder="1" applyAlignment="1">
      <alignment horizontal="center" vertical="center"/>
    </xf>
    <xf numFmtId="44" fontId="9" fillId="4" borderId="5" xfId="1" applyFont="1" applyFill="1" applyBorder="1" applyAlignment="1">
      <alignment horizontal="center" vertical="center"/>
    </xf>
    <xf numFmtId="44" fontId="9" fillId="4" borderId="7" xfId="1" applyFont="1" applyFill="1" applyBorder="1" applyAlignment="1">
      <alignment horizontal="center" vertical="center"/>
    </xf>
    <xf numFmtId="0" fontId="6" fillId="7" borderId="3" xfId="0" applyFont="1" applyFill="1" applyBorder="1" applyAlignment="1">
      <alignment horizontal="center" vertical="center"/>
    </xf>
    <xf numFmtId="0" fontId="6" fillId="7" borderId="8" xfId="0" applyFont="1" applyFill="1" applyBorder="1" applyAlignment="1">
      <alignment horizontal="center" vertical="center"/>
    </xf>
    <xf numFmtId="44" fontId="7" fillId="7" borderId="3" xfId="1" applyFont="1" applyFill="1" applyBorder="1" applyAlignment="1">
      <alignment horizontal="right" vertical="center" indent="1"/>
    </xf>
    <xf numFmtId="44" fontId="7" fillId="7" borderId="4" xfId="1" applyFont="1" applyFill="1" applyBorder="1" applyAlignment="1">
      <alignment horizontal="right" vertical="center" indent="1"/>
    </xf>
    <xf numFmtId="49" fontId="12" fillId="2" borderId="0" xfId="0" applyNumberFormat="1" applyFont="1" applyFill="1" applyAlignment="1">
      <alignment horizontal="center" vertical="center"/>
    </xf>
  </cellXfs>
  <cellStyles count="3">
    <cellStyle name="Moneda" xfId="1" builtinId="4"/>
    <cellStyle name="Normal" xfId="0" builtinId="0"/>
    <cellStyle name="Porcentaje" xfId="2" builtinId="5"/>
  </cellStyles>
  <dxfs count="0"/>
  <tableStyles count="0" defaultTableStyle="TableStyleMedium2" defaultPivotStyle="PivotStyleLight16"/>
  <colors>
    <mruColors>
      <color rgb="FFECCC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187FC-AD25-4092-B742-9E7E65673A68}">
  <sheetPr>
    <pageSetUpPr fitToPage="1"/>
  </sheetPr>
  <dimension ref="A1:V94"/>
  <sheetViews>
    <sheetView tabSelected="1" zoomScale="115" zoomScaleNormal="115" workbookViewId="0">
      <pane xSplit="3" ySplit="2" topLeftCell="D76" activePane="bottomRight" state="frozen"/>
      <selection pane="topRight" activeCell="E1" sqref="E1"/>
      <selection pane="bottomLeft" activeCell="A4" sqref="A4"/>
      <selection pane="bottomRight" activeCell="G78" sqref="G78"/>
    </sheetView>
  </sheetViews>
  <sheetFormatPr baseColWidth="10" defaultColWidth="68.140625" defaultRowHeight="15" x14ac:dyDescent="0.25"/>
  <cols>
    <col min="1" max="1" width="7.42578125" style="6" bestFit="1" customWidth="1"/>
    <col min="2" max="2" width="3.7109375" style="2" bestFit="1" customWidth="1"/>
    <col min="3" max="3" width="49.140625" style="6" bestFit="1" customWidth="1"/>
    <col min="4" max="4" width="7.85546875" style="62" bestFit="1" customWidth="1"/>
    <col min="5" max="6" width="12.28515625" style="46" customWidth="1"/>
    <col min="7" max="8" width="12.28515625" style="48" customWidth="1"/>
    <col min="9" max="20" width="19.140625" style="6" customWidth="1"/>
    <col min="21" max="16384" width="68.140625" style="6"/>
  </cols>
  <sheetData>
    <row r="1" spans="1:8" ht="19.5" thickBot="1" x14ac:dyDescent="0.3">
      <c r="A1" s="80" t="s">
        <v>1</v>
      </c>
      <c r="B1" s="81"/>
      <c r="C1" s="81"/>
      <c r="D1" s="81"/>
      <c r="E1" s="82" t="s">
        <v>8</v>
      </c>
      <c r="F1" s="83"/>
      <c r="G1" s="84" t="s">
        <v>9</v>
      </c>
      <c r="H1" s="85"/>
    </row>
    <row r="2" spans="1:8" s="20" customFormat="1" ht="25.5" x14ac:dyDescent="0.25">
      <c r="A2" s="18" t="s">
        <v>2</v>
      </c>
      <c r="B2" s="19" t="s">
        <v>5</v>
      </c>
      <c r="C2" s="3" t="s">
        <v>3</v>
      </c>
      <c r="D2" s="52" t="s">
        <v>10</v>
      </c>
      <c r="E2" s="31" t="s">
        <v>11</v>
      </c>
      <c r="F2" s="32" t="s">
        <v>4</v>
      </c>
      <c r="G2" s="31" t="s">
        <v>11</v>
      </c>
      <c r="H2" s="32" t="s">
        <v>12</v>
      </c>
    </row>
    <row r="3" spans="1:8" ht="19.5" customHeight="1" x14ac:dyDescent="0.25">
      <c r="A3" s="21" t="s">
        <v>18</v>
      </c>
      <c r="B3" s="26" t="s">
        <v>0</v>
      </c>
      <c r="C3" s="22" t="s">
        <v>152</v>
      </c>
      <c r="D3" s="53">
        <v>1</v>
      </c>
      <c r="E3" s="33">
        <f>SUM(F4:F7)</f>
        <v>152200</v>
      </c>
      <c r="F3" s="34">
        <f>+E3</f>
        <v>152200</v>
      </c>
      <c r="G3" s="33">
        <f>SUM(H4:H7)</f>
        <v>0</v>
      </c>
      <c r="H3" s="34">
        <f>+G3</f>
        <v>0</v>
      </c>
    </row>
    <row r="4" spans="1:8" ht="19.5" customHeight="1" x14ac:dyDescent="0.25">
      <c r="A4" s="10" t="s">
        <v>48</v>
      </c>
      <c r="B4" s="11" t="s">
        <v>5</v>
      </c>
      <c r="C4" s="1" t="s">
        <v>164</v>
      </c>
      <c r="D4" s="54">
        <v>300</v>
      </c>
      <c r="E4" s="35">
        <v>184</v>
      </c>
      <c r="F4" s="36">
        <f>ROUND(D4*E4,2)</f>
        <v>55200</v>
      </c>
      <c r="G4" s="47"/>
      <c r="H4" s="36">
        <f t="shared" ref="H4:H7" si="0">ROUND(D4*G4,2)</f>
        <v>0</v>
      </c>
    </row>
    <row r="5" spans="1:8" ht="19.5" customHeight="1" x14ac:dyDescent="0.25">
      <c r="A5" s="10" t="s">
        <v>49</v>
      </c>
      <c r="B5" s="11" t="s">
        <v>5</v>
      </c>
      <c r="C5" s="1" t="s">
        <v>165</v>
      </c>
      <c r="D5" s="54">
        <v>374</v>
      </c>
      <c r="E5" s="35">
        <v>200</v>
      </c>
      <c r="F5" s="36">
        <f t="shared" ref="F5:F7" si="1">ROUND(D5*E5,2)</f>
        <v>74800</v>
      </c>
      <c r="G5" s="47"/>
      <c r="H5" s="36">
        <f t="shared" si="0"/>
        <v>0</v>
      </c>
    </row>
    <row r="6" spans="1:8" ht="19.5" customHeight="1" x14ac:dyDescent="0.25">
      <c r="A6" s="10" t="s">
        <v>153</v>
      </c>
      <c r="B6" s="11" t="s">
        <v>5</v>
      </c>
      <c r="C6" s="1" t="s">
        <v>155</v>
      </c>
      <c r="D6" s="54">
        <v>400</v>
      </c>
      <c r="E6" s="35">
        <v>23</v>
      </c>
      <c r="F6" s="36">
        <f t="shared" si="1"/>
        <v>9200</v>
      </c>
      <c r="G6" s="47"/>
      <c r="H6" s="36">
        <f t="shared" si="0"/>
        <v>0</v>
      </c>
    </row>
    <row r="7" spans="1:8" ht="19.5" customHeight="1" x14ac:dyDescent="0.25">
      <c r="A7" s="10" t="s">
        <v>154</v>
      </c>
      <c r="B7" s="11" t="s">
        <v>5</v>
      </c>
      <c r="C7" s="1" t="s">
        <v>156</v>
      </c>
      <c r="D7" s="54">
        <v>520</v>
      </c>
      <c r="E7" s="35">
        <v>25</v>
      </c>
      <c r="F7" s="36">
        <f t="shared" si="1"/>
        <v>13000</v>
      </c>
      <c r="G7" s="47"/>
      <c r="H7" s="36">
        <f t="shared" si="0"/>
        <v>0</v>
      </c>
    </row>
    <row r="8" spans="1:8" ht="5.25" customHeight="1" x14ac:dyDescent="0.25">
      <c r="A8" s="23"/>
      <c r="B8" s="27"/>
      <c r="C8" s="24"/>
      <c r="D8" s="55"/>
      <c r="E8" s="37"/>
      <c r="F8" s="38"/>
      <c r="G8" s="37"/>
      <c r="H8" s="38"/>
    </row>
    <row r="9" spans="1:8" ht="19.5" customHeight="1" x14ac:dyDescent="0.25">
      <c r="A9" s="4" t="s">
        <v>20</v>
      </c>
      <c r="B9" s="26" t="s">
        <v>0</v>
      </c>
      <c r="C9" s="22" t="s">
        <v>23</v>
      </c>
      <c r="D9" s="53">
        <v>1</v>
      </c>
      <c r="E9" s="33">
        <f>SUM(F10:F45)</f>
        <v>923076.53</v>
      </c>
      <c r="F9" s="34">
        <f>+E9</f>
        <v>923076.53</v>
      </c>
      <c r="G9" s="33">
        <f>SUM(H10:H45)</f>
        <v>0</v>
      </c>
      <c r="H9" s="34">
        <f>+G9</f>
        <v>0</v>
      </c>
    </row>
    <row r="10" spans="1:8" ht="19.5" customHeight="1" x14ac:dyDescent="0.25">
      <c r="A10" s="10" t="s">
        <v>50</v>
      </c>
      <c r="B10" s="11" t="s">
        <v>21</v>
      </c>
      <c r="C10" s="1" t="s">
        <v>108</v>
      </c>
      <c r="D10" s="54">
        <v>3000</v>
      </c>
      <c r="E10" s="35">
        <v>15.35</v>
      </c>
      <c r="F10" s="36">
        <f t="shared" ref="F10:F28" si="2">ROUND(D10*E10,2)</f>
        <v>46050</v>
      </c>
      <c r="G10" s="47"/>
      <c r="H10" s="36">
        <f t="shared" ref="H10:H28" si="3">ROUND(D10*G10,2)</f>
        <v>0</v>
      </c>
    </row>
    <row r="11" spans="1:8" ht="19.5" customHeight="1" x14ac:dyDescent="0.25">
      <c r="A11" s="10" t="s">
        <v>51</v>
      </c>
      <c r="B11" s="11" t="s">
        <v>21</v>
      </c>
      <c r="C11" s="1" t="s">
        <v>109</v>
      </c>
      <c r="D11" s="54">
        <v>11000</v>
      </c>
      <c r="E11" s="35">
        <v>21.31</v>
      </c>
      <c r="F11" s="36">
        <f t="shared" si="2"/>
        <v>234410</v>
      </c>
      <c r="G11" s="47"/>
      <c r="H11" s="36">
        <f t="shared" si="3"/>
        <v>0</v>
      </c>
    </row>
    <row r="12" spans="1:8" ht="19.5" customHeight="1" x14ac:dyDescent="0.25">
      <c r="A12" s="10" t="s">
        <v>52</v>
      </c>
      <c r="B12" s="11" t="s">
        <v>21</v>
      </c>
      <c r="C12" s="1" t="s">
        <v>110</v>
      </c>
      <c r="D12" s="54">
        <v>10000</v>
      </c>
      <c r="E12" s="35">
        <v>25.54</v>
      </c>
      <c r="F12" s="36">
        <f t="shared" si="2"/>
        <v>255400</v>
      </c>
      <c r="G12" s="47"/>
      <c r="H12" s="36">
        <f t="shared" si="3"/>
        <v>0</v>
      </c>
    </row>
    <row r="13" spans="1:8" ht="19.5" customHeight="1" x14ac:dyDescent="0.25">
      <c r="A13" s="10" t="s">
        <v>53</v>
      </c>
      <c r="B13" s="11" t="s">
        <v>21</v>
      </c>
      <c r="C13" s="1" t="s">
        <v>240</v>
      </c>
      <c r="D13" s="54">
        <v>40</v>
      </c>
      <c r="E13" s="35">
        <v>61.29</v>
      </c>
      <c r="F13" s="36">
        <f t="shared" si="2"/>
        <v>2451.6</v>
      </c>
      <c r="G13" s="47"/>
      <c r="H13" s="36">
        <f t="shared" si="3"/>
        <v>0</v>
      </c>
    </row>
    <row r="14" spans="1:8" ht="19.5" customHeight="1" x14ac:dyDescent="0.25">
      <c r="A14" s="10" t="s">
        <v>54</v>
      </c>
      <c r="B14" s="11"/>
      <c r="C14" s="1" t="s">
        <v>241</v>
      </c>
      <c r="D14" s="54">
        <v>45</v>
      </c>
      <c r="E14" s="35">
        <v>80.36</v>
      </c>
      <c r="F14" s="36">
        <f t="shared" si="2"/>
        <v>3616.2</v>
      </c>
      <c r="G14" s="47"/>
      <c r="H14" s="36">
        <f t="shared" si="3"/>
        <v>0</v>
      </c>
    </row>
    <row r="15" spans="1:8" ht="19.5" customHeight="1" x14ac:dyDescent="0.25">
      <c r="A15" s="10" t="s">
        <v>55</v>
      </c>
      <c r="B15" s="11" t="s">
        <v>21</v>
      </c>
      <c r="C15" s="1" t="s">
        <v>188</v>
      </c>
      <c r="D15" s="54">
        <v>3</v>
      </c>
      <c r="E15" s="35">
        <v>293.60000000000002</v>
      </c>
      <c r="F15" s="36">
        <f t="shared" si="2"/>
        <v>880.8</v>
      </c>
      <c r="G15" s="47"/>
      <c r="H15" s="36">
        <f t="shared" si="3"/>
        <v>0</v>
      </c>
    </row>
    <row r="16" spans="1:8" ht="19.5" customHeight="1" x14ac:dyDescent="0.25">
      <c r="A16" s="10" t="s">
        <v>56</v>
      </c>
      <c r="B16" s="11" t="s">
        <v>21</v>
      </c>
      <c r="C16" s="1" t="s">
        <v>117</v>
      </c>
      <c r="D16" s="54">
        <v>3</v>
      </c>
      <c r="E16" s="35">
        <v>352.73</v>
      </c>
      <c r="F16" s="36">
        <f t="shared" si="2"/>
        <v>1058.19</v>
      </c>
      <c r="G16" s="47"/>
      <c r="H16" s="36">
        <f t="shared" si="3"/>
        <v>0</v>
      </c>
    </row>
    <row r="17" spans="1:8" ht="19.5" customHeight="1" x14ac:dyDescent="0.25">
      <c r="A17" s="10" t="s">
        <v>57</v>
      </c>
      <c r="B17" s="11" t="s">
        <v>21</v>
      </c>
      <c r="C17" s="1" t="s">
        <v>118</v>
      </c>
      <c r="D17" s="54">
        <v>3</v>
      </c>
      <c r="E17" s="35">
        <v>358.72</v>
      </c>
      <c r="F17" s="36">
        <f t="shared" si="2"/>
        <v>1076.1600000000001</v>
      </c>
      <c r="G17" s="47"/>
      <c r="H17" s="36">
        <f t="shared" si="3"/>
        <v>0</v>
      </c>
    </row>
    <row r="18" spans="1:8" ht="19.5" customHeight="1" x14ac:dyDescent="0.25">
      <c r="A18" s="10" t="s">
        <v>58</v>
      </c>
      <c r="B18" s="11" t="s">
        <v>21</v>
      </c>
      <c r="C18" s="1" t="s">
        <v>225</v>
      </c>
      <c r="D18" s="54">
        <v>3</v>
      </c>
      <c r="E18" s="35">
        <v>324.41000000000003</v>
      </c>
      <c r="F18" s="36">
        <f t="shared" si="2"/>
        <v>973.23</v>
      </c>
      <c r="G18" s="47"/>
      <c r="H18" s="36">
        <f t="shared" si="3"/>
        <v>0</v>
      </c>
    </row>
    <row r="19" spans="1:8" ht="19.5" customHeight="1" x14ac:dyDescent="0.25">
      <c r="A19" s="10" t="s">
        <v>84</v>
      </c>
      <c r="B19" s="11" t="s">
        <v>21</v>
      </c>
      <c r="C19" s="1" t="s">
        <v>226</v>
      </c>
      <c r="D19" s="54">
        <v>3</v>
      </c>
      <c r="E19" s="35">
        <v>356.65</v>
      </c>
      <c r="F19" s="36">
        <f t="shared" si="2"/>
        <v>1069.95</v>
      </c>
      <c r="G19" s="47"/>
      <c r="H19" s="36">
        <f t="shared" si="3"/>
        <v>0</v>
      </c>
    </row>
    <row r="20" spans="1:8" ht="19.5" customHeight="1" x14ac:dyDescent="0.25">
      <c r="A20" s="10" t="s">
        <v>85</v>
      </c>
      <c r="B20" s="11" t="s">
        <v>21</v>
      </c>
      <c r="C20" s="1" t="s">
        <v>189</v>
      </c>
      <c r="D20" s="54">
        <v>650</v>
      </c>
      <c r="E20" s="35">
        <v>18.88</v>
      </c>
      <c r="F20" s="36">
        <f t="shared" si="2"/>
        <v>12272</v>
      </c>
      <c r="G20" s="47"/>
      <c r="H20" s="36">
        <f t="shared" si="3"/>
        <v>0</v>
      </c>
    </row>
    <row r="21" spans="1:8" ht="19.5" customHeight="1" x14ac:dyDescent="0.25">
      <c r="A21" s="10" t="s">
        <v>86</v>
      </c>
      <c r="B21" s="11" t="s">
        <v>21</v>
      </c>
      <c r="C21" s="1" t="s">
        <v>190</v>
      </c>
      <c r="D21" s="54">
        <v>730</v>
      </c>
      <c r="E21" s="35">
        <v>27.33</v>
      </c>
      <c r="F21" s="36">
        <f t="shared" si="2"/>
        <v>19950.900000000001</v>
      </c>
      <c r="G21" s="47"/>
      <c r="H21" s="36">
        <f t="shared" si="3"/>
        <v>0</v>
      </c>
    </row>
    <row r="22" spans="1:8" ht="19.5" customHeight="1" x14ac:dyDescent="0.25">
      <c r="A22" s="10" t="s">
        <v>87</v>
      </c>
      <c r="B22" s="11" t="s">
        <v>21</v>
      </c>
      <c r="C22" s="1" t="s">
        <v>111</v>
      </c>
      <c r="D22" s="54">
        <v>2250</v>
      </c>
      <c r="E22" s="35">
        <v>35.020000000000003</v>
      </c>
      <c r="F22" s="36">
        <f t="shared" si="2"/>
        <v>78795</v>
      </c>
      <c r="G22" s="47"/>
      <c r="H22" s="36">
        <f t="shared" si="3"/>
        <v>0</v>
      </c>
    </row>
    <row r="23" spans="1:8" ht="19.5" customHeight="1" x14ac:dyDescent="0.25">
      <c r="A23" s="10" t="s">
        <v>88</v>
      </c>
      <c r="B23" s="11" t="s">
        <v>21</v>
      </c>
      <c r="C23" s="1" t="s">
        <v>112</v>
      </c>
      <c r="D23" s="54">
        <v>2100</v>
      </c>
      <c r="E23" s="35">
        <v>42.5</v>
      </c>
      <c r="F23" s="36">
        <f t="shared" si="2"/>
        <v>89250</v>
      </c>
      <c r="G23" s="47"/>
      <c r="H23" s="36">
        <f t="shared" si="3"/>
        <v>0</v>
      </c>
    </row>
    <row r="24" spans="1:8" ht="19.5" customHeight="1" x14ac:dyDescent="0.25">
      <c r="A24" s="10" t="s">
        <v>191</v>
      </c>
      <c r="B24" s="11" t="s">
        <v>21</v>
      </c>
      <c r="C24" s="1" t="s">
        <v>113</v>
      </c>
      <c r="D24" s="54">
        <v>698</v>
      </c>
      <c r="E24" s="35">
        <v>70.5</v>
      </c>
      <c r="F24" s="36">
        <f t="shared" si="2"/>
        <v>49209</v>
      </c>
      <c r="G24" s="47"/>
      <c r="H24" s="36">
        <f t="shared" si="3"/>
        <v>0</v>
      </c>
    </row>
    <row r="25" spans="1:8" ht="19.5" customHeight="1" x14ac:dyDescent="0.25">
      <c r="A25" s="10" t="s">
        <v>192</v>
      </c>
      <c r="B25" s="11" t="s">
        <v>21</v>
      </c>
      <c r="C25" s="1" t="s">
        <v>114</v>
      </c>
      <c r="D25" s="54">
        <v>5000</v>
      </c>
      <c r="E25" s="35">
        <v>8.83</v>
      </c>
      <c r="F25" s="36">
        <f t="shared" si="2"/>
        <v>44150</v>
      </c>
      <c r="G25" s="47"/>
      <c r="H25" s="36">
        <f t="shared" si="3"/>
        <v>0</v>
      </c>
    </row>
    <row r="26" spans="1:8" ht="19.5" customHeight="1" x14ac:dyDescent="0.25">
      <c r="A26" s="10" t="s">
        <v>193</v>
      </c>
      <c r="B26" s="11" t="s">
        <v>21</v>
      </c>
      <c r="C26" s="1" t="s">
        <v>129</v>
      </c>
      <c r="D26" s="54">
        <v>100</v>
      </c>
      <c r="E26" s="35">
        <v>178.6</v>
      </c>
      <c r="F26" s="36">
        <f t="shared" si="2"/>
        <v>17860</v>
      </c>
      <c r="G26" s="47"/>
      <c r="H26" s="36">
        <f t="shared" si="3"/>
        <v>0</v>
      </c>
    </row>
    <row r="27" spans="1:8" ht="19.5" customHeight="1" x14ac:dyDescent="0.25">
      <c r="A27" s="10" t="s">
        <v>194</v>
      </c>
      <c r="B27" s="11" t="s">
        <v>21</v>
      </c>
      <c r="C27" s="1" t="s">
        <v>131</v>
      </c>
      <c r="D27" s="54">
        <v>100</v>
      </c>
      <c r="E27" s="35">
        <v>125.73</v>
      </c>
      <c r="F27" s="36">
        <f t="shared" si="2"/>
        <v>12573</v>
      </c>
      <c r="G27" s="47"/>
      <c r="H27" s="36">
        <f t="shared" si="3"/>
        <v>0</v>
      </c>
    </row>
    <row r="28" spans="1:8" ht="19.5" customHeight="1" x14ac:dyDescent="0.25">
      <c r="A28" s="10" t="s">
        <v>207</v>
      </c>
      <c r="B28" s="11" t="s">
        <v>21</v>
      </c>
      <c r="C28" s="1" t="s">
        <v>130</v>
      </c>
      <c r="D28" s="54">
        <v>100</v>
      </c>
      <c r="E28" s="35">
        <v>37.1</v>
      </c>
      <c r="F28" s="36">
        <f t="shared" si="2"/>
        <v>3710</v>
      </c>
      <c r="G28" s="47"/>
      <c r="H28" s="36">
        <f t="shared" si="3"/>
        <v>0</v>
      </c>
    </row>
    <row r="29" spans="1:8" ht="19.5" customHeight="1" x14ac:dyDescent="0.25">
      <c r="A29" s="10" t="s">
        <v>208</v>
      </c>
      <c r="B29" s="11" t="s">
        <v>115</v>
      </c>
      <c r="C29" s="1" t="s">
        <v>167</v>
      </c>
      <c r="D29" s="54">
        <v>10</v>
      </c>
      <c r="E29" s="35">
        <v>224.43</v>
      </c>
      <c r="F29" s="36">
        <f t="shared" ref="F29:F40" si="4">ROUND(D29*E29,2)</f>
        <v>2244.3000000000002</v>
      </c>
      <c r="G29" s="47"/>
      <c r="H29" s="36">
        <f t="shared" ref="H29:H45" si="5">ROUND(D29*G29,2)</f>
        <v>0</v>
      </c>
    </row>
    <row r="30" spans="1:8" ht="19.5" customHeight="1" x14ac:dyDescent="0.25">
      <c r="A30" s="10" t="s">
        <v>209</v>
      </c>
      <c r="B30" s="11" t="s">
        <v>21</v>
      </c>
      <c r="C30" s="1" t="s">
        <v>168</v>
      </c>
      <c r="D30" s="54">
        <v>60</v>
      </c>
      <c r="E30" s="35">
        <v>37.5</v>
      </c>
      <c r="F30" s="36">
        <f t="shared" si="4"/>
        <v>2250</v>
      </c>
      <c r="G30" s="47"/>
      <c r="H30" s="36">
        <f t="shared" si="5"/>
        <v>0</v>
      </c>
    </row>
    <row r="31" spans="1:8" ht="19.5" customHeight="1" x14ac:dyDescent="0.25">
      <c r="A31" s="10" t="s">
        <v>210</v>
      </c>
      <c r="B31" s="11" t="s">
        <v>21</v>
      </c>
      <c r="C31" s="1" t="s">
        <v>169</v>
      </c>
      <c r="D31" s="54">
        <v>60</v>
      </c>
      <c r="E31" s="35">
        <v>43.73</v>
      </c>
      <c r="F31" s="36">
        <f t="shared" si="4"/>
        <v>2623.8</v>
      </c>
      <c r="G31" s="47"/>
      <c r="H31" s="36">
        <f t="shared" si="5"/>
        <v>0</v>
      </c>
    </row>
    <row r="32" spans="1:8" ht="19.5" customHeight="1" x14ac:dyDescent="0.25">
      <c r="A32" s="10" t="s">
        <v>211</v>
      </c>
      <c r="B32" s="11" t="s">
        <v>21</v>
      </c>
      <c r="C32" s="1" t="s">
        <v>170</v>
      </c>
      <c r="D32" s="54">
        <v>60</v>
      </c>
      <c r="E32" s="35">
        <v>45.75</v>
      </c>
      <c r="F32" s="36">
        <f t="shared" si="4"/>
        <v>2745</v>
      </c>
      <c r="G32" s="47"/>
      <c r="H32" s="36">
        <f t="shared" si="5"/>
        <v>0</v>
      </c>
    </row>
    <row r="33" spans="1:8" ht="19.5" customHeight="1" x14ac:dyDescent="0.25">
      <c r="A33" s="10" t="s">
        <v>212</v>
      </c>
      <c r="B33" s="11" t="s">
        <v>21</v>
      </c>
      <c r="C33" s="1" t="s">
        <v>171</v>
      </c>
      <c r="D33" s="54">
        <v>80</v>
      </c>
      <c r="E33" s="35">
        <v>42.02</v>
      </c>
      <c r="F33" s="36">
        <f t="shared" si="4"/>
        <v>3361.6</v>
      </c>
      <c r="G33" s="47"/>
      <c r="H33" s="36">
        <f t="shared" si="5"/>
        <v>0</v>
      </c>
    </row>
    <row r="34" spans="1:8" ht="19.5" customHeight="1" x14ac:dyDescent="0.25">
      <c r="A34" s="10" t="s">
        <v>213</v>
      </c>
      <c r="B34" s="11" t="s">
        <v>21</v>
      </c>
      <c r="C34" s="1" t="s">
        <v>172</v>
      </c>
      <c r="D34" s="54">
        <v>80</v>
      </c>
      <c r="E34" s="35">
        <v>49.17</v>
      </c>
      <c r="F34" s="36">
        <f t="shared" si="4"/>
        <v>3933.6</v>
      </c>
      <c r="G34" s="47"/>
      <c r="H34" s="36">
        <f t="shared" si="5"/>
        <v>0</v>
      </c>
    </row>
    <row r="35" spans="1:8" ht="19.5" customHeight="1" x14ac:dyDescent="0.25">
      <c r="A35" s="10" t="s">
        <v>214</v>
      </c>
      <c r="B35" s="11" t="s">
        <v>21</v>
      </c>
      <c r="C35" s="1" t="s">
        <v>173</v>
      </c>
      <c r="D35" s="54">
        <v>80</v>
      </c>
      <c r="E35" s="35">
        <v>54.85</v>
      </c>
      <c r="F35" s="36">
        <f t="shared" si="4"/>
        <v>4388</v>
      </c>
      <c r="G35" s="47"/>
      <c r="H35" s="36">
        <f t="shared" si="5"/>
        <v>0</v>
      </c>
    </row>
    <row r="36" spans="1:8" ht="19.5" customHeight="1" x14ac:dyDescent="0.25">
      <c r="A36" s="10" t="s">
        <v>215</v>
      </c>
      <c r="B36" s="11" t="s">
        <v>21</v>
      </c>
      <c r="C36" s="1" t="s">
        <v>174</v>
      </c>
      <c r="D36" s="54">
        <v>80</v>
      </c>
      <c r="E36" s="35">
        <v>44.72</v>
      </c>
      <c r="F36" s="36">
        <f t="shared" si="4"/>
        <v>3577.6</v>
      </c>
      <c r="G36" s="47"/>
      <c r="H36" s="36">
        <f t="shared" si="5"/>
        <v>0</v>
      </c>
    </row>
    <row r="37" spans="1:8" ht="19.5" customHeight="1" x14ac:dyDescent="0.25">
      <c r="A37" s="10" t="s">
        <v>216</v>
      </c>
      <c r="B37" s="11" t="s">
        <v>21</v>
      </c>
      <c r="C37" s="1" t="s">
        <v>175</v>
      </c>
      <c r="D37" s="54">
        <v>80</v>
      </c>
      <c r="E37" s="35">
        <v>46.76</v>
      </c>
      <c r="F37" s="36">
        <f t="shared" si="4"/>
        <v>3740.8</v>
      </c>
      <c r="G37" s="47"/>
      <c r="H37" s="36">
        <f t="shared" si="5"/>
        <v>0</v>
      </c>
    </row>
    <row r="38" spans="1:8" ht="19.5" customHeight="1" x14ac:dyDescent="0.25">
      <c r="A38" s="10" t="s">
        <v>217</v>
      </c>
      <c r="B38" s="11" t="s">
        <v>21</v>
      </c>
      <c r="C38" s="1" t="s">
        <v>176</v>
      </c>
      <c r="D38" s="54">
        <v>80</v>
      </c>
      <c r="E38" s="35">
        <v>50.28</v>
      </c>
      <c r="F38" s="36">
        <f t="shared" si="4"/>
        <v>4022.4</v>
      </c>
      <c r="G38" s="47"/>
      <c r="H38" s="36">
        <f t="shared" si="5"/>
        <v>0</v>
      </c>
    </row>
    <row r="39" spans="1:8" ht="19.5" customHeight="1" x14ac:dyDescent="0.25">
      <c r="A39" s="10" t="s">
        <v>218</v>
      </c>
      <c r="B39" s="11" t="s">
        <v>21</v>
      </c>
      <c r="C39" s="1" t="s">
        <v>177</v>
      </c>
      <c r="D39" s="54">
        <v>80</v>
      </c>
      <c r="E39" s="35">
        <v>55.93</v>
      </c>
      <c r="F39" s="36">
        <f t="shared" si="4"/>
        <v>4474.3999999999996</v>
      </c>
      <c r="G39" s="47"/>
      <c r="H39" s="36">
        <f t="shared" si="5"/>
        <v>0</v>
      </c>
    </row>
    <row r="40" spans="1:8" ht="19.5" customHeight="1" x14ac:dyDescent="0.25">
      <c r="A40" s="10" t="s">
        <v>219</v>
      </c>
      <c r="B40" s="11" t="s">
        <v>21</v>
      </c>
      <c r="C40" s="1" t="s">
        <v>239</v>
      </c>
      <c r="D40" s="54">
        <v>70</v>
      </c>
      <c r="E40" s="35">
        <v>33.4</v>
      </c>
      <c r="F40" s="36">
        <f t="shared" si="4"/>
        <v>2338</v>
      </c>
      <c r="G40" s="47"/>
      <c r="H40" s="36">
        <f t="shared" si="5"/>
        <v>0</v>
      </c>
    </row>
    <row r="41" spans="1:8" ht="19.5" customHeight="1" x14ac:dyDescent="0.25">
      <c r="A41" s="10" t="s">
        <v>220</v>
      </c>
      <c r="B41" s="11" t="s">
        <v>21</v>
      </c>
      <c r="C41" s="1" t="s">
        <v>141</v>
      </c>
      <c r="D41" s="54">
        <v>70</v>
      </c>
      <c r="E41" s="35">
        <v>52</v>
      </c>
      <c r="F41" s="36">
        <f>D41*E41</f>
        <v>3640</v>
      </c>
      <c r="G41" s="47"/>
      <c r="H41" s="36">
        <f t="shared" si="5"/>
        <v>0</v>
      </c>
    </row>
    <row r="42" spans="1:8" ht="19.5" customHeight="1" x14ac:dyDescent="0.25">
      <c r="A42" s="10" t="s">
        <v>221</v>
      </c>
      <c r="B42" s="11" t="s">
        <v>21</v>
      </c>
      <c r="C42" s="1" t="s">
        <v>199</v>
      </c>
      <c r="D42" s="54">
        <v>5</v>
      </c>
      <c r="E42" s="35">
        <v>35</v>
      </c>
      <c r="F42" s="36">
        <f>D42*E42</f>
        <v>175</v>
      </c>
      <c r="G42" s="47"/>
      <c r="H42" s="36">
        <f t="shared" si="5"/>
        <v>0</v>
      </c>
    </row>
    <row r="43" spans="1:8" ht="19.5" customHeight="1" x14ac:dyDescent="0.25">
      <c r="A43" s="10" t="s">
        <v>222</v>
      </c>
      <c r="B43" s="11" t="s">
        <v>21</v>
      </c>
      <c r="C43" s="1" t="s">
        <v>201</v>
      </c>
      <c r="D43" s="54">
        <v>5</v>
      </c>
      <c r="E43" s="35">
        <v>280.89999999999998</v>
      </c>
      <c r="F43" s="36">
        <f>D43*E43</f>
        <v>1404.5</v>
      </c>
      <c r="G43" s="47"/>
      <c r="H43" s="36">
        <f t="shared" si="5"/>
        <v>0</v>
      </c>
    </row>
    <row r="44" spans="1:8" ht="19.5" customHeight="1" x14ac:dyDescent="0.25">
      <c r="A44" s="10" t="s">
        <v>223</v>
      </c>
      <c r="B44" s="11" t="s">
        <v>21</v>
      </c>
      <c r="C44" s="1" t="s">
        <v>200</v>
      </c>
      <c r="D44" s="54">
        <v>5</v>
      </c>
      <c r="E44" s="35">
        <v>320.10000000000002</v>
      </c>
      <c r="F44" s="36">
        <f>D44*E44</f>
        <v>1600.5</v>
      </c>
      <c r="G44" s="47"/>
      <c r="H44" s="36">
        <f t="shared" si="5"/>
        <v>0</v>
      </c>
    </row>
    <row r="45" spans="1:8" ht="19.5" customHeight="1" x14ac:dyDescent="0.25">
      <c r="A45" s="10" t="s">
        <v>243</v>
      </c>
      <c r="B45" s="11" t="s">
        <v>21</v>
      </c>
      <c r="C45" s="1" t="s">
        <v>202</v>
      </c>
      <c r="D45" s="54">
        <v>5</v>
      </c>
      <c r="E45" s="35">
        <v>360.2</v>
      </c>
      <c r="F45" s="36">
        <f>D45*E45</f>
        <v>1801</v>
      </c>
      <c r="G45" s="47"/>
      <c r="H45" s="36">
        <f t="shared" si="5"/>
        <v>0</v>
      </c>
    </row>
    <row r="46" spans="1:8" ht="5.25" customHeight="1" x14ac:dyDescent="0.25">
      <c r="A46" s="23"/>
      <c r="B46" s="27"/>
      <c r="C46" s="24"/>
      <c r="D46" s="55"/>
      <c r="E46" s="37"/>
      <c r="F46" s="38"/>
      <c r="G46" s="37"/>
      <c r="H46" s="38"/>
    </row>
    <row r="47" spans="1:8" ht="19.5" customHeight="1" x14ac:dyDescent="0.25">
      <c r="A47" s="4" t="s">
        <v>22</v>
      </c>
      <c r="B47" s="26" t="s">
        <v>0</v>
      </c>
      <c r="C47" s="22" t="s">
        <v>24</v>
      </c>
      <c r="D47" s="53">
        <v>1</v>
      </c>
      <c r="E47" s="33">
        <f>SUM(F48:F72)</f>
        <v>329629.03000000003</v>
      </c>
      <c r="F47" s="34">
        <f>+E47</f>
        <v>329629.03000000003</v>
      </c>
      <c r="G47" s="33">
        <f>SUM(H48:H72)</f>
        <v>0</v>
      </c>
      <c r="H47" s="34">
        <f>+G47</f>
        <v>0</v>
      </c>
    </row>
    <row r="48" spans="1:8" ht="19.5" customHeight="1" x14ac:dyDescent="0.25">
      <c r="A48" s="10" t="s">
        <v>59</v>
      </c>
      <c r="B48" s="11" t="s">
        <v>21</v>
      </c>
      <c r="C48" s="1" t="s">
        <v>25</v>
      </c>
      <c r="D48" s="54">
        <v>45</v>
      </c>
      <c r="E48" s="35">
        <v>52.4</v>
      </c>
      <c r="F48" s="36">
        <f>ROUND(D48*E48,2)</f>
        <v>2358</v>
      </c>
      <c r="G48" s="47"/>
      <c r="H48" s="36">
        <f t="shared" ref="H48:H81" si="6">ROUND(D48*G48,2)</f>
        <v>0</v>
      </c>
    </row>
    <row r="49" spans="1:8" ht="19.5" customHeight="1" x14ac:dyDescent="0.25">
      <c r="A49" s="10" t="s">
        <v>60</v>
      </c>
      <c r="B49" s="11" t="s">
        <v>21</v>
      </c>
      <c r="C49" s="1" t="s">
        <v>26</v>
      </c>
      <c r="D49" s="54">
        <v>50</v>
      </c>
      <c r="E49" s="35">
        <v>55.8</v>
      </c>
      <c r="F49" s="36">
        <f t="shared" ref="F49:F81" si="7">ROUND(D49*E49,2)</f>
        <v>2790</v>
      </c>
      <c r="G49" s="47"/>
      <c r="H49" s="36">
        <f t="shared" si="6"/>
        <v>0</v>
      </c>
    </row>
    <row r="50" spans="1:8" ht="19.5" customHeight="1" x14ac:dyDescent="0.25">
      <c r="A50" s="10" t="s">
        <v>61</v>
      </c>
      <c r="B50" s="11" t="s">
        <v>21</v>
      </c>
      <c r="C50" s="1" t="s">
        <v>27</v>
      </c>
      <c r="D50" s="54">
        <v>60</v>
      </c>
      <c r="E50" s="35">
        <v>58.1</v>
      </c>
      <c r="F50" s="36">
        <f t="shared" si="7"/>
        <v>3486</v>
      </c>
      <c r="G50" s="47"/>
      <c r="H50" s="36">
        <f t="shared" si="6"/>
        <v>0</v>
      </c>
    </row>
    <row r="51" spans="1:8" ht="19.5" customHeight="1" x14ac:dyDescent="0.25">
      <c r="A51" s="10" t="s">
        <v>62</v>
      </c>
      <c r="B51" s="11" t="s">
        <v>21</v>
      </c>
      <c r="C51" s="1" t="s">
        <v>28</v>
      </c>
      <c r="D51" s="54">
        <v>70</v>
      </c>
      <c r="E51" s="35">
        <v>60.1</v>
      </c>
      <c r="F51" s="36">
        <f t="shared" si="7"/>
        <v>4207</v>
      </c>
      <c r="G51" s="47"/>
      <c r="H51" s="36">
        <f t="shared" si="6"/>
        <v>0</v>
      </c>
    </row>
    <row r="52" spans="1:8" ht="19.5" customHeight="1" x14ac:dyDescent="0.25">
      <c r="A52" s="10" t="s">
        <v>63</v>
      </c>
      <c r="B52" s="11" t="s">
        <v>21</v>
      </c>
      <c r="C52" s="1" t="s">
        <v>29</v>
      </c>
      <c r="D52" s="54">
        <v>80</v>
      </c>
      <c r="E52" s="35">
        <v>63.7</v>
      </c>
      <c r="F52" s="36">
        <f t="shared" si="7"/>
        <v>5096</v>
      </c>
      <c r="G52" s="47"/>
      <c r="H52" s="36">
        <f t="shared" si="6"/>
        <v>0</v>
      </c>
    </row>
    <row r="53" spans="1:8" ht="19.5" customHeight="1" x14ac:dyDescent="0.25">
      <c r="A53" s="10" t="s">
        <v>64</v>
      </c>
      <c r="B53" s="11" t="s">
        <v>21</v>
      </c>
      <c r="C53" s="1" t="s">
        <v>30</v>
      </c>
      <c r="D53" s="54">
        <v>150</v>
      </c>
      <c r="E53" s="35">
        <v>66.3</v>
      </c>
      <c r="F53" s="36">
        <f t="shared" si="7"/>
        <v>9945</v>
      </c>
      <c r="G53" s="47"/>
      <c r="H53" s="36">
        <f t="shared" si="6"/>
        <v>0</v>
      </c>
    </row>
    <row r="54" spans="1:8" ht="19.5" customHeight="1" x14ac:dyDescent="0.25">
      <c r="A54" s="10" t="s">
        <v>65</v>
      </c>
      <c r="B54" s="11" t="s">
        <v>21</v>
      </c>
      <c r="C54" s="1" t="s">
        <v>116</v>
      </c>
      <c r="D54" s="54">
        <v>10</v>
      </c>
      <c r="E54" s="35">
        <v>57</v>
      </c>
      <c r="F54" s="36">
        <f t="shared" si="7"/>
        <v>570</v>
      </c>
      <c r="G54" s="47"/>
      <c r="H54" s="36">
        <f t="shared" si="6"/>
        <v>0</v>
      </c>
    </row>
    <row r="55" spans="1:8" ht="19.5" customHeight="1" x14ac:dyDescent="0.25">
      <c r="A55" s="10" t="s">
        <v>66</v>
      </c>
      <c r="B55" s="11" t="s">
        <v>21</v>
      </c>
      <c r="C55" s="1" t="s">
        <v>132</v>
      </c>
      <c r="D55" s="54">
        <v>5</v>
      </c>
      <c r="E55" s="35">
        <v>18.43</v>
      </c>
      <c r="F55" s="36">
        <f t="shared" si="7"/>
        <v>92.15</v>
      </c>
      <c r="G55" s="47"/>
      <c r="H55" s="36">
        <f t="shared" si="6"/>
        <v>0</v>
      </c>
    </row>
    <row r="56" spans="1:8" ht="19.5" customHeight="1" x14ac:dyDescent="0.25">
      <c r="A56" s="10" t="s">
        <v>67</v>
      </c>
      <c r="B56" s="11" t="s">
        <v>21</v>
      </c>
      <c r="C56" s="1" t="s">
        <v>133</v>
      </c>
      <c r="D56" s="54">
        <v>60</v>
      </c>
      <c r="E56" s="35">
        <v>44.8</v>
      </c>
      <c r="F56" s="36">
        <f t="shared" si="7"/>
        <v>2688</v>
      </c>
      <c r="G56" s="47"/>
      <c r="H56" s="36">
        <f t="shared" si="6"/>
        <v>0</v>
      </c>
    </row>
    <row r="57" spans="1:8" ht="19.5" customHeight="1" x14ac:dyDescent="0.25">
      <c r="A57" s="10" t="s">
        <v>68</v>
      </c>
      <c r="B57" s="11" t="s">
        <v>21</v>
      </c>
      <c r="C57" s="1" t="s">
        <v>134</v>
      </c>
      <c r="D57" s="54">
        <v>60</v>
      </c>
      <c r="E57" s="35">
        <v>52.6</v>
      </c>
      <c r="F57" s="36">
        <f t="shared" si="7"/>
        <v>3156</v>
      </c>
      <c r="G57" s="47"/>
      <c r="H57" s="36">
        <f t="shared" si="6"/>
        <v>0</v>
      </c>
    </row>
    <row r="58" spans="1:8" ht="19.5" customHeight="1" x14ac:dyDescent="0.25">
      <c r="A58" s="10" t="s">
        <v>69</v>
      </c>
      <c r="B58" s="11" t="s">
        <v>21</v>
      </c>
      <c r="C58" s="1" t="s">
        <v>135</v>
      </c>
      <c r="D58" s="54">
        <v>150</v>
      </c>
      <c r="E58" s="35">
        <v>64.2</v>
      </c>
      <c r="F58" s="36">
        <f t="shared" si="7"/>
        <v>9630</v>
      </c>
      <c r="G58" s="47"/>
      <c r="H58" s="36">
        <f t="shared" si="6"/>
        <v>0</v>
      </c>
    </row>
    <row r="59" spans="1:8" ht="19.5" customHeight="1" x14ac:dyDescent="0.25">
      <c r="A59" s="10" t="s">
        <v>70</v>
      </c>
      <c r="B59" s="11" t="s">
        <v>21</v>
      </c>
      <c r="C59" s="1" t="s">
        <v>136</v>
      </c>
      <c r="D59" s="54">
        <v>200</v>
      </c>
      <c r="E59" s="35">
        <v>28.3</v>
      </c>
      <c r="F59" s="36">
        <f>ROUND(D59*E59,2)</f>
        <v>5660</v>
      </c>
      <c r="G59" s="47"/>
      <c r="H59" s="36">
        <f t="shared" si="6"/>
        <v>0</v>
      </c>
    </row>
    <row r="60" spans="1:8" ht="19.5" customHeight="1" x14ac:dyDescent="0.25">
      <c r="A60" s="10" t="s">
        <v>71</v>
      </c>
      <c r="B60" s="11" t="s">
        <v>21</v>
      </c>
      <c r="C60" s="1" t="s">
        <v>137</v>
      </c>
      <c r="D60" s="54">
        <v>50</v>
      </c>
      <c r="E60" s="35">
        <v>11</v>
      </c>
      <c r="F60" s="36">
        <f t="shared" si="7"/>
        <v>550</v>
      </c>
      <c r="G60" s="47"/>
      <c r="H60" s="36">
        <f t="shared" si="6"/>
        <v>0</v>
      </c>
    </row>
    <row r="61" spans="1:8" ht="19.5" customHeight="1" x14ac:dyDescent="0.25">
      <c r="A61" s="10" t="s">
        <v>72</v>
      </c>
      <c r="B61" s="11" t="s">
        <v>35</v>
      </c>
      <c r="C61" s="1" t="s">
        <v>139</v>
      </c>
      <c r="D61" s="54">
        <v>300</v>
      </c>
      <c r="E61" s="35">
        <v>241.45</v>
      </c>
      <c r="F61" s="36">
        <f t="shared" si="7"/>
        <v>72435</v>
      </c>
      <c r="G61" s="47"/>
      <c r="H61" s="36">
        <f t="shared" si="6"/>
        <v>0</v>
      </c>
    </row>
    <row r="62" spans="1:8" ht="19.5" customHeight="1" x14ac:dyDescent="0.25">
      <c r="A62" s="10" t="s">
        <v>73</v>
      </c>
      <c r="B62" s="11" t="s">
        <v>35</v>
      </c>
      <c r="C62" s="1" t="s">
        <v>140</v>
      </c>
      <c r="D62" s="54">
        <v>490</v>
      </c>
      <c r="E62" s="35">
        <v>271.41000000000003</v>
      </c>
      <c r="F62" s="36">
        <f t="shared" si="7"/>
        <v>132990.9</v>
      </c>
      <c r="G62" s="47"/>
      <c r="H62" s="36">
        <f t="shared" si="6"/>
        <v>0</v>
      </c>
    </row>
    <row r="63" spans="1:8" ht="19.5" customHeight="1" x14ac:dyDescent="0.25">
      <c r="A63" s="10" t="s">
        <v>74</v>
      </c>
      <c r="B63" s="11" t="s">
        <v>35</v>
      </c>
      <c r="C63" s="1" t="s">
        <v>138</v>
      </c>
      <c r="D63" s="54">
        <v>310</v>
      </c>
      <c r="E63" s="35">
        <v>214.41</v>
      </c>
      <c r="F63" s="36">
        <f t="shared" si="7"/>
        <v>66467.100000000006</v>
      </c>
      <c r="G63" s="47"/>
      <c r="H63" s="36">
        <f t="shared" si="6"/>
        <v>0</v>
      </c>
    </row>
    <row r="64" spans="1:8" ht="19.5" customHeight="1" x14ac:dyDescent="0.25">
      <c r="A64" s="10" t="s">
        <v>75</v>
      </c>
      <c r="B64" s="11" t="s">
        <v>21</v>
      </c>
      <c r="C64" s="1" t="s">
        <v>142</v>
      </c>
      <c r="D64" s="54">
        <v>40</v>
      </c>
      <c r="E64" s="35">
        <v>13</v>
      </c>
      <c r="F64" s="36">
        <f t="shared" ref="F64:F68" si="8">D64*E64</f>
        <v>520</v>
      </c>
      <c r="G64" s="47"/>
      <c r="H64" s="36">
        <f t="shared" si="6"/>
        <v>0</v>
      </c>
    </row>
    <row r="65" spans="1:8" ht="19.5" customHeight="1" x14ac:dyDescent="0.25">
      <c r="A65" s="10" t="s">
        <v>76</v>
      </c>
      <c r="B65" s="11" t="s">
        <v>21</v>
      </c>
      <c r="C65" s="1" t="s">
        <v>143</v>
      </c>
      <c r="D65" s="54">
        <v>30</v>
      </c>
      <c r="E65" s="35">
        <v>5.2</v>
      </c>
      <c r="F65" s="36">
        <f t="shared" si="8"/>
        <v>156</v>
      </c>
      <c r="G65" s="47"/>
      <c r="H65" s="36">
        <f t="shared" si="6"/>
        <v>0</v>
      </c>
    </row>
    <row r="66" spans="1:8" ht="19.5" customHeight="1" x14ac:dyDescent="0.25">
      <c r="A66" s="10" t="s">
        <v>77</v>
      </c>
      <c r="B66" s="11" t="s">
        <v>21</v>
      </c>
      <c r="C66" s="1" t="s">
        <v>106</v>
      </c>
      <c r="D66" s="54">
        <v>2</v>
      </c>
      <c r="E66" s="35">
        <v>445.5</v>
      </c>
      <c r="F66" s="36">
        <f t="shared" si="8"/>
        <v>891</v>
      </c>
      <c r="G66" s="47"/>
      <c r="H66" s="36">
        <f t="shared" ref="H66:H68" si="9">D66*G66</f>
        <v>0</v>
      </c>
    </row>
    <row r="67" spans="1:8" ht="19.149999999999999" customHeight="1" x14ac:dyDescent="0.25">
      <c r="A67" s="10" t="s">
        <v>78</v>
      </c>
      <c r="B67" s="11" t="s">
        <v>21</v>
      </c>
      <c r="C67" s="1" t="s">
        <v>107</v>
      </c>
      <c r="D67" s="54">
        <v>2</v>
      </c>
      <c r="E67" s="35">
        <v>530.6</v>
      </c>
      <c r="F67" s="36">
        <f t="shared" si="8"/>
        <v>1061.2</v>
      </c>
      <c r="G67" s="47"/>
      <c r="H67" s="36">
        <f t="shared" si="9"/>
        <v>0</v>
      </c>
    </row>
    <row r="68" spans="1:8" ht="19.5" customHeight="1" x14ac:dyDescent="0.25">
      <c r="A68" s="10" t="s">
        <v>79</v>
      </c>
      <c r="B68" s="11" t="s">
        <v>21</v>
      </c>
      <c r="C68" s="1" t="s">
        <v>119</v>
      </c>
      <c r="D68" s="54">
        <v>2</v>
      </c>
      <c r="E68" s="35">
        <v>678.84</v>
      </c>
      <c r="F68" s="36">
        <f t="shared" si="8"/>
        <v>1357.68</v>
      </c>
      <c r="G68" s="47"/>
      <c r="H68" s="36">
        <f t="shared" si="9"/>
        <v>0</v>
      </c>
    </row>
    <row r="69" spans="1:8" ht="19.5" customHeight="1" x14ac:dyDescent="0.25">
      <c r="A69" s="10" t="s">
        <v>80</v>
      </c>
      <c r="B69" s="11" t="s">
        <v>35</v>
      </c>
      <c r="C69" s="1" t="s">
        <v>31</v>
      </c>
      <c r="D69" s="54">
        <v>300</v>
      </c>
      <c r="E69" s="35">
        <v>2.02</v>
      </c>
      <c r="F69" s="36">
        <f t="shared" si="7"/>
        <v>606</v>
      </c>
      <c r="G69" s="47"/>
      <c r="H69" s="36">
        <f t="shared" si="6"/>
        <v>0</v>
      </c>
    </row>
    <row r="70" spans="1:8" ht="19.5" customHeight="1" x14ac:dyDescent="0.25">
      <c r="A70" s="10" t="s">
        <v>81</v>
      </c>
      <c r="B70" s="11" t="s">
        <v>35</v>
      </c>
      <c r="C70" s="1" t="s">
        <v>32</v>
      </c>
      <c r="D70" s="54">
        <v>300</v>
      </c>
      <c r="E70" s="35">
        <v>2.52</v>
      </c>
      <c r="F70" s="36">
        <f t="shared" si="7"/>
        <v>756</v>
      </c>
      <c r="G70" s="47"/>
      <c r="H70" s="36">
        <f t="shared" si="6"/>
        <v>0</v>
      </c>
    </row>
    <row r="71" spans="1:8" ht="19.5" customHeight="1" x14ac:dyDescent="0.25">
      <c r="A71" s="10" t="s">
        <v>82</v>
      </c>
      <c r="B71" s="11" t="s">
        <v>35</v>
      </c>
      <c r="C71" s="1" t="s">
        <v>33</v>
      </c>
      <c r="D71" s="54">
        <v>300</v>
      </c>
      <c r="E71" s="35">
        <v>3.47</v>
      </c>
      <c r="F71" s="36">
        <f t="shared" si="7"/>
        <v>1041</v>
      </c>
      <c r="G71" s="47"/>
      <c r="H71" s="36">
        <f t="shared" si="6"/>
        <v>0</v>
      </c>
    </row>
    <row r="72" spans="1:8" ht="19.5" customHeight="1" x14ac:dyDescent="0.25">
      <c r="A72" s="10" t="s">
        <v>83</v>
      </c>
      <c r="B72" s="11" t="s">
        <v>35</v>
      </c>
      <c r="C72" s="1" t="s">
        <v>224</v>
      </c>
      <c r="D72" s="54">
        <v>300</v>
      </c>
      <c r="E72" s="35">
        <v>3.73</v>
      </c>
      <c r="F72" s="36">
        <f t="shared" si="7"/>
        <v>1119</v>
      </c>
      <c r="G72" s="47"/>
      <c r="H72" s="36">
        <f t="shared" si="6"/>
        <v>0</v>
      </c>
    </row>
    <row r="73" spans="1:8" ht="5.25" customHeight="1" x14ac:dyDescent="0.25">
      <c r="A73" s="23"/>
      <c r="B73" s="27"/>
      <c r="C73" s="24"/>
      <c r="D73" s="55"/>
      <c r="E73" s="37"/>
      <c r="F73" s="38"/>
      <c r="G73" s="37"/>
      <c r="H73" s="38"/>
    </row>
    <row r="74" spans="1:8" ht="19.5" customHeight="1" x14ac:dyDescent="0.25">
      <c r="A74" s="4" t="s">
        <v>97</v>
      </c>
      <c r="B74" s="26" t="s">
        <v>0</v>
      </c>
      <c r="C74" s="22" t="s">
        <v>98</v>
      </c>
      <c r="D74" s="53">
        <v>1</v>
      </c>
      <c r="E74" s="49">
        <f>SUM(F75:F81)</f>
        <v>86176</v>
      </c>
      <c r="F74" s="78">
        <f>+E74</f>
        <v>86176</v>
      </c>
      <c r="G74" s="49">
        <f>SUM(H75:H81)</f>
        <v>0</v>
      </c>
      <c r="H74" s="78">
        <f>+G74</f>
        <v>0</v>
      </c>
    </row>
    <row r="75" spans="1:8" ht="19.5" customHeight="1" x14ac:dyDescent="0.25">
      <c r="A75" s="10" t="s">
        <v>99</v>
      </c>
      <c r="B75" s="11" t="s">
        <v>6</v>
      </c>
      <c r="C75" s="1" t="s">
        <v>89</v>
      </c>
      <c r="D75" s="54">
        <v>1</v>
      </c>
      <c r="E75" s="35">
        <v>98</v>
      </c>
      <c r="F75" s="36">
        <f t="shared" ref="F75:F78" si="10">D75*E75</f>
        <v>98</v>
      </c>
      <c r="G75" s="47"/>
      <c r="H75" s="36">
        <f t="shared" si="6"/>
        <v>0</v>
      </c>
    </row>
    <row r="76" spans="1:8" ht="19.5" customHeight="1" x14ac:dyDescent="0.25">
      <c r="A76" s="10" t="s">
        <v>100</v>
      </c>
      <c r="B76" s="11" t="s">
        <v>6</v>
      </c>
      <c r="C76" s="1" t="s">
        <v>91</v>
      </c>
      <c r="D76" s="54">
        <v>1</v>
      </c>
      <c r="E76" s="35">
        <v>110</v>
      </c>
      <c r="F76" s="36">
        <f t="shared" si="10"/>
        <v>110</v>
      </c>
      <c r="G76" s="47"/>
      <c r="H76" s="36">
        <f t="shared" si="6"/>
        <v>0</v>
      </c>
    </row>
    <row r="77" spans="1:8" ht="19.5" customHeight="1" x14ac:dyDescent="0.25">
      <c r="A77" s="10" t="s">
        <v>101</v>
      </c>
      <c r="B77" s="11" t="s">
        <v>21</v>
      </c>
      <c r="C77" s="1" t="s">
        <v>93</v>
      </c>
      <c r="D77" s="54">
        <v>1</v>
      </c>
      <c r="E77" s="35">
        <v>1403</v>
      </c>
      <c r="F77" s="36">
        <f t="shared" si="10"/>
        <v>1403</v>
      </c>
      <c r="G77" s="47"/>
      <c r="H77" s="36">
        <f t="shared" si="6"/>
        <v>0</v>
      </c>
    </row>
    <row r="78" spans="1:8" ht="19.5" customHeight="1" x14ac:dyDescent="0.25">
      <c r="A78" s="10" t="s">
        <v>102</v>
      </c>
      <c r="B78" s="11" t="s">
        <v>21</v>
      </c>
      <c r="C78" s="1" t="s">
        <v>95</v>
      </c>
      <c r="D78" s="54">
        <v>1</v>
      </c>
      <c r="E78" s="35">
        <v>4165</v>
      </c>
      <c r="F78" s="36">
        <f t="shared" si="10"/>
        <v>4165</v>
      </c>
      <c r="G78" s="47"/>
      <c r="H78" s="36">
        <f t="shared" si="6"/>
        <v>0</v>
      </c>
    </row>
    <row r="79" spans="1:8" ht="19.5" customHeight="1" x14ac:dyDescent="0.25">
      <c r="A79" s="10" t="s">
        <v>103</v>
      </c>
      <c r="B79" s="11" t="s">
        <v>21</v>
      </c>
      <c r="C79" s="1" t="s">
        <v>34</v>
      </c>
      <c r="D79" s="54">
        <v>195</v>
      </c>
      <c r="E79" s="35">
        <v>400</v>
      </c>
      <c r="F79" s="36">
        <f t="shared" ref="F79" si="11">ROUND(D79*E79,2)</f>
        <v>78000</v>
      </c>
      <c r="G79" s="47"/>
      <c r="H79" s="36">
        <f t="shared" si="6"/>
        <v>0</v>
      </c>
    </row>
    <row r="80" spans="1:8" ht="19.5" customHeight="1" x14ac:dyDescent="0.25">
      <c r="A80" s="10" t="s">
        <v>104</v>
      </c>
      <c r="B80" s="11" t="s">
        <v>6</v>
      </c>
      <c r="C80" s="1" t="s">
        <v>155</v>
      </c>
      <c r="D80" s="54">
        <v>50</v>
      </c>
      <c r="E80" s="35">
        <v>23</v>
      </c>
      <c r="F80" s="36">
        <f t="shared" si="7"/>
        <v>1150</v>
      </c>
      <c r="G80" s="47"/>
      <c r="H80" s="36">
        <f t="shared" si="6"/>
        <v>0</v>
      </c>
    </row>
    <row r="81" spans="1:22" ht="19.5" customHeight="1" x14ac:dyDescent="0.25">
      <c r="A81" s="10" t="s">
        <v>105</v>
      </c>
      <c r="B81" s="11" t="s">
        <v>6</v>
      </c>
      <c r="C81" s="1" t="s">
        <v>156</v>
      </c>
      <c r="D81" s="54">
        <v>50</v>
      </c>
      <c r="E81" s="35">
        <v>25</v>
      </c>
      <c r="F81" s="36">
        <f t="shared" si="7"/>
        <v>1250</v>
      </c>
      <c r="G81" s="47"/>
      <c r="H81" s="36">
        <f t="shared" si="6"/>
        <v>0</v>
      </c>
    </row>
    <row r="82" spans="1:22" ht="5.25" customHeight="1" x14ac:dyDescent="0.25">
      <c r="A82" s="23"/>
      <c r="B82" s="27"/>
      <c r="C82" s="24"/>
      <c r="D82" s="55"/>
      <c r="E82" s="37"/>
      <c r="F82" s="38"/>
      <c r="G82" s="37"/>
      <c r="H82" s="38"/>
    </row>
    <row r="83" spans="1:22" s="5" customFormat="1" ht="19.5" customHeight="1" thickBot="1" x14ac:dyDescent="0.3">
      <c r="A83" s="86" t="s">
        <v>7</v>
      </c>
      <c r="B83" s="87"/>
      <c r="C83" s="87"/>
      <c r="D83" s="56">
        <v>1</v>
      </c>
      <c r="E83" s="88">
        <f>F3+F9+F47+F74</f>
        <v>1491081.56</v>
      </c>
      <c r="F83" s="89"/>
      <c r="G83" s="88">
        <f>H3+H9+H47+H74</f>
        <v>0</v>
      </c>
      <c r="H83" s="89"/>
      <c r="I83" s="6"/>
      <c r="J83" s="6"/>
      <c r="K83" s="6"/>
      <c r="L83" s="6"/>
      <c r="M83" s="6"/>
      <c r="N83" s="6"/>
      <c r="O83" s="6"/>
      <c r="P83" s="6"/>
      <c r="Q83" s="6"/>
      <c r="R83" s="6"/>
      <c r="S83" s="6"/>
      <c r="T83" s="6"/>
      <c r="U83" s="6"/>
      <c r="V83" s="6"/>
    </row>
    <row r="84" spans="1:22" s="5" customFormat="1" ht="6" customHeight="1" x14ac:dyDescent="0.25">
      <c r="A84" s="7"/>
      <c r="B84" s="8"/>
      <c r="C84" s="9"/>
      <c r="D84" s="57"/>
      <c r="E84" s="39"/>
      <c r="F84" s="40"/>
      <c r="G84" s="39"/>
      <c r="H84" s="40"/>
      <c r="I84" s="6"/>
      <c r="J84" s="6"/>
      <c r="K84" s="6"/>
      <c r="L84" s="6"/>
      <c r="M84" s="6"/>
      <c r="N84" s="6"/>
      <c r="O84" s="6"/>
      <c r="P84" s="6"/>
      <c r="Q84" s="6"/>
      <c r="R84" s="6"/>
      <c r="S84" s="6"/>
      <c r="T84" s="6"/>
      <c r="U84" s="6"/>
      <c r="V84" s="6"/>
    </row>
    <row r="85" spans="1:22" s="5" customFormat="1" ht="19.5" customHeight="1" x14ac:dyDescent="0.25">
      <c r="A85" s="10"/>
      <c r="B85" s="11"/>
      <c r="C85" s="1" t="s">
        <v>13</v>
      </c>
      <c r="D85" s="58">
        <v>1</v>
      </c>
      <c r="E85" s="63">
        <v>0.09</v>
      </c>
      <c r="F85" s="36">
        <f>E83*E85</f>
        <v>134197.34</v>
      </c>
      <c r="G85" s="64"/>
      <c r="H85" s="36">
        <f>G83*G85</f>
        <v>0</v>
      </c>
      <c r="I85" s="6"/>
      <c r="J85" s="6"/>
      <c r="K85" s="6"/>
      <c r="L85" s="6"/>
      <c r="M85" s="6"/>
      <c r="N85" s="6"/>
      <c r="O85" s="6"/>
      <c r="P85" s="6"/>
      <c r="Q85" s="6"/>
      <c r="R85" s="6"/>
      <c r="S85" s="6"/>
      <c r="T85" s="6"/>
      <c r="U85" s="6"/>
      <c r="V85" s="6"/>
    </row>
    <row r="86" spans="1:22" s="5" customFormat="1" ht="19.5" customHeight="1" thickBot="1" x14ac:dyDescent="0.3">
      <c r="A86" s="10"/>
      <c r="B86" s="11"/>
      <c r="C86" s="1" t="s">
        <v>14</v>
      </c>
      <c r="D86" s="58">
        <v>1</v>
      </c>
      <c r="E86" s="63">
        <v>0.06</v>
      </c>
      <c r="F86" s="36">
        <f>E83*E86</f>
        <v>89464.89</v>
      </c>
      <c r="G86" s="64"/>
      <c r="H86" s="36">
        <f>G83*G86</f>
        <v>0</v>
      </c>
      <c r="I86" s="6"/>
      <c r="J86" s="6"/>
      <c r="K86" s="6"/>
      <c r="L86" s="6"/>
      <c r="M86" s="6"/>
      <c r="N86" s="6"/>
      <c r="O86" s="6"/>
      <c r="P86" s="6"/>
      <c r="Q86" s="6"/>
      <c r="R86" s="6"/>
      <c r="S86" s="6"/>
      <c r="T86" s="6"/>
      <c r="U86" s="6"/>
      <c r="V86" s="6"/>
    </row>
    <row r="87" spans="1:22" s="5" customFormat="1" ht="19.5" customHeight="1" thickBot="1" x14ac:dyDescent="0.3">
      <c r="A87" s="12"/>
      <c r="B87" s="13"/>
      <c r="C87" s="14" t="s">
        <v>16</v>
      </c>
      <c r="D87" s="59"/>
      <c r="E87" s="41"/>
      <c r="F87" s="42">
        <f>+E83+F85+F86</f>
        <v>1714743.79</v>
      </c>
      <c r="G87" s="41"/>
      <c r="H87" s="42">
        <f>+G83+H85+H86</f>
        <v>0</v>
      </c>
      <c r="I87" s="6"/>
      <c r="J87" s="6"/>
      <c r="K87" s="6"/>
      <c r="L87" s="6"/>
      <c r="M87" s="6"/>
      <c r="N87" s="6"/>
      <c r="O87" s="6"/>
      <c r="P87" s="6"/>
      <c r="Q87" s="6"/>
      <c r="R87" s="6"/>
      <c r="S87" s="6"/>
      <c r="T87" s="6"/>
      <c r="U87" s="6"/>
      <c r="V87" s="6"/>
    </row>
    <row r="88" spans="1:22" s="5" customFormat="1" ht="5.25" customHeight="1" x14ac:dyDescent="0.25">
      <c r="A88" s="7"/>
      <c r="B88" s="8"/>
      <c r="C88" s="9"/>
      <c r="D88" s="57"/>
      <c r="E88" s="39"/>
      <c r="F88" s="40"/>
      <c r="G88" s="39"/>
      <c r="H88" s="40"/>
      <c r="I88" s="6"/>
      <c r="J88" s="6"/>
      <c r="K88" s="6"/>
      <c r="L88" s="6"/>
      <c r="M88" s="6"/>
      <c r="N88" s="6"/>
      <c r="O88" s="6"/>
      <c r="P88" s="6"/>
      <c r="Q88" s="6"/>
      <c r="R88" s="6"/>
      <c r="S88" s="6"/>
      <c r="T88" s="6"/>
      <c r="U88" s="6"/>
      <c r="V88" s="6"/>
    </row>
    <row r="89" spans="1:22" s="5" customFormat="1" ht="19.5" customHeight="1" thickBot="1" x14ac:dyDescent="0.3">
      <c r="A89" s="10"/>
      <c r="B89" s="11"/>
      <c r="C89" s="1" t="s">
        <v>15</v>
      </c>
      <c r="D89" s="58">
        <v>1</v>
      </c>
      <c r="E89" s="63">
        <v>0.21</v>
      </c>
      <c r="F89" s="36">
        <f>F87*E89</f>
        <v>360096.2</v>
      </c>
      <c r="G89" s="63">
        <v>0.21</v>
      </c>
      <c r="H89" s="36">
        <f>H87*G89</f>
        <v>0</v>
      </c>
      <c r="I89" s="6"/>
      <c r="J89" s="6"/>
      <c r="K89" s="6"/>
      <c r="L89" s="6"/>
      <c r="M89" s="6"/>
      <c r="N89" s="6"/>
      <c r="O89" s="6"/>
      <c r="P89" s="6"/>
      <c r="Q89" s="6"/>
      <c r="R89" s="6"/>
      <c r="S89" s="6"/>
      <c r="T89" s="6"/>
      <c r="U89" s="6"/>
      <c r="V89" s="6"/>
    </row>
    <row r="90" spans="1:22" s="5" customFormat="1" ht="19.5" customHeight="1" thickBot="1" x14ac:dyDescent="0.3">
      <c r="A90" s="15"/>
      <c r="B90" s="16"/>
      <c r="C90" s="17" t="s">
        <v>17</v>
      </c>
      <c r="D90" s="60"/>
      <c r="E90" s="43"/>
      <c r="F90" s="44">
        <f>F87+F89</f>
        <v>2074839.99</v>
      </c>
      <c r="G90" s="43"/>
      <c r="H90" s="44">
        <f>H87+H89</f>
        <v>0</v>
      </c>
      <c r="I90" s="6"/>
      <c r="J90" s="6"/>
      <c r="K90" s="6"/>
      <c r="L90" s="6"/>
      <c r="M90" s="6"/>
      <c r="N90" s="6"/>
      <c r="O90" s="6"/>
      <c r="P90" s="6"/>
      <c r="Q90" s="6"/>
      <c r="R90" s="6"/>
      <c r="S90" s="6"/>
      <c r="T90" s="6"/>
      <c r="U90" s="6"/>
      <c r="V90" s="6"/>
    </row>
    <row r="92" spans="1:22" ht="22.5" customHeight="1" x14ac:dyDescent="0.25">
      <c r="A92" s="25" t="s">
        <v>244</v>
      </c>
      <c r="C92" s="1"/>
      <c r="D92" s="61"/>
      <c r="E92" s="45"/>
      <c r="F92" s="45"/>
      <c r="G92" s="45"/>
      <c r="H92" s="45"/>
    </row>
    <row r="93" spans="1:22" ht="22.5" customHeight="1" x14ac:dyDescent="0.25">
      <c r="C93" s="79"/>
      <c r="D93" s="79"/>
      <c r="E93" s="79"/>
      <c r="F93" s="79"/>
      <c r="G93" s="79"/>
      <c r="H93" s="79"/>
    </row>
    <row r="94" spans="1:22" ht="22.5" customHeight="1" x14ac:dyDescent="0.25">
      <c r="C94" s="79"/>
      <c r="D94" s="79"/>
      <c r="E94" s="79"/>
      <c r="F94" s="79"/>
      <c r="G94" s="79"/>
      <c r="H94" s="79"/>
    </row>
  </sheetData>
  <sheetProtection algorithmName="SHA-512" hashValue="2zNJC6bXlCOHAU3XsdqKXukzICcRXlWcWKuqnKC+sBBrHfCgzeKXc8nrpD1jhh4Zbjr3C+46vUcdfFAC8j0zlg==" saltValue="OMmF2RtdmUrlAhzaOQREVg==" spinCount="100000" sheet="1" objects="1" scenarios="1"/>
  <mergeCells count="8">
    <mergeCell ref="C93:H93"/>
    <mergeCell ref="C94:H94"/>
    <mergeCell ref="A1:D1"/>
    <mergeCell ref="E1:F1"/>
    <mergeCell ref="G1:H1"/>
    <mergeCell ref="A83:C83"/>
    <mergeCell ref="E83:F83"/>
    <mergeCell ref="G83:H83"/>
  </mergeCells>
  <pageMargins left="0.31496062992125984" right="0.11811023622047245" top="0.74803149606299213" bottom="0.35433070866141736" header="0.31496062992125984" footer="0.31496062992125984"/>
  <pageSetup paperSize="9" scale="84" fitToHeight="2"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04038-FDEB-446E-9481-C25239A72947}">
  <dimension ref="A1:K81"/>
  <sheetViews>
    <sheetView topLeftCell="A27" zoomScale="130" zoomScaleNormal="130" workbookViewId="0">
      <selection activeCell="B27" sqref="B27"/>
    </sheetView>
  </sheetViews>
  <sheetFormatPr baseColWidth="10" defaultColWidth="68.140625" defaultRowHeight="12" x14ac:dyDescent="0.25"/>
  <cols>
    <col min="1" max="1" width="7.140625" style="28" bestFit="1" customWidth="1"/>
    <col min="2" max="2" width="35.28515625" style="28" customWidth="1"/>
    <col min="3" max="3" width="54.7109375" style="50" customWidth="1"/>
    <col min="4" max="4" width="2.42578125" style="28" customWidth="1"/>
    <col min="5" max="5" width="54.28515625" style="28" customWidth="1"/>
    <col min="6" max="36" width="11.85546875" style="28" customWidth="1"/>
    <col min="37" max="16384" width="68.140625" style="28"/>
  </cols>
  <sheetData>
    <row r="1" spans="1:11" x14ac:dyDescent="0.25">
      <c r="A1" s="90" t="s">
        <v>36</v>
      </c>
      <c r="B1" s="90"/>
    </row>
    <row r="2" spans="1:11" ht="13.5" thickBot="1" x14ac:dyDescent="0.3">
      <c r="A2" s="29" t="s">
        <v>2</v>
      </c>
      <c r="B2" s="30" t="s">
        <v>3</v>
      </c>
      <c r="C2" s="51" t="s">
        <v>37</v>
      </c>
    </row>
    <row r="3" spans="1:11" ht="12.75" thickBot="1" x14ac:dyDescent="0.3">
      <c r="A3" s="65" t="s">
        <v>18</v>
      </c>
      <c r="B3" s="66" t="s">
        <v>19</v>
      </c>
      <c r="C3" s="67"/>
    </row>
    <row r="4" spans="1:11" ht="34.5" thickBot="1" x14ac:dyDescent="0.3">
      <c r="A4" s="68" t="s">
        <v>48</v>
      </c>
      <c r="B4" s="69" t="s">
        <v>164</v>
      </c>
      <c r="C4" s="70" t="s">
        <v>158</v>
      </c>
    </row>
    <row r="5" spans="1:11" ht="34.5" thickBot="1" x14ac:dyDescent="0.3">
      <c r="A5" s="68" t="s">
        <v>49</v>
      </c>
      <c r="B5" s="69" t="s">
        <v>165</v>
      </c>
      <c r="C5" s="70" t="s">
        <v>157</v>
      </c>
    </row>
    <row r="6" spans="1:11" ht="23.25" thickBot="1" x14ac:dyDescent="0.3">
      <c r="A6" s="68" t="s">
        <v>153</v>
      </c>
      <c r="B6" s="69" t="s">
        <v>155</v>
      </c>
      <c r="C6" s="70" t="s">
        <v>159</v>
      </c>
    </row>
    <row r="7" spans="1:11" ht="23.25" thickBot="1" x14ac:dyDescent="0.3">
      <c r="A7" s="68" t="s">
        <v>154</v>
      </c>
      <c r="B7" s="69" t="s">
        <v>156</v>
      </c>
      <c r="C7" s="70" t="s">
        <v>160</v>
      </c>
    </row>
    <row r="8" spans="1:11" ht="12.75" thickBot="1" x14ac:dyDescent="0.3">
      <c r="A8" s="71"/>
      <c r="B8" s="72"/>
      <c r="C8" s="73"/>
    </row>
    <row r="9" spans="1:11" ht="12.75" thickBot="1" x14ac:dyDescent="0.3">
      <c r="A9" s="74" t="s">
        <v>20</v>
      </c>
      <c r="B9" s="66" t="s">
        <v>23</v>
      </c>
      <c r="C9" s="67"/>
    </row>
    <row r="10" spans="1:11" ht="315.75" thickBot="1" x14ac:dyDescent="0.3">
      <c r="A10" s="68" t="s">
        <v>50</v>
      </c>
      <c r="B10" s="69" t="s">
        <v>108</v>
      </c>
      <c r="C10" s="70" t="s">
        <v>228</v>
      </c>
    </row>
    <row r="11" spans="1:11" s="6" customFormat="1" ht="315.75" thickBot="1" x14ac:dyDescent="0.3">
      <c r="A11" s="68" t="s">
        <v>51</v>
      </c>
      <c r="B11" s="69" t="s">
        <v>109</v>
      </c>
      <c r="C11" s="70" t="s">
        <v>229</v>
      </c>
      <c r="D11" s="28"/>
      <c r="E11" s="28"/>
      <c r="F11" s="28"/>
      <c r="G11" s="28"/>
      <c r="H11" s="28"/>
      <c r="I11" s="28"/>
      <c r="J11" s="28"/>
      <c r="K11" s="28"/>
    </row>
    <row r="12" spans="1:11" ht="315.75" thickBot="1" x14ac:dyDescent="0.3">
      <c r="A12" s="68" t="s">
        <v>52</v>
      </c>
      <c r="B12" s="69" t="s">
        <v>110</v>
      </c>
      <c r="C12" s="70" t="s">
        <v>230</v>
      </c>
    </row>
    <row r="13" spans="1:11" ht="293.25" thickBot="1" x14ac:dyDescent="0.3">
      <c r="A13" s="68" t="s">
        <v>53</v>
      </c>
      <c r="B13" s="1" t="s">
        <v>240</v>
      </c>
      <c r="C13" s="70" t="s">
        <v>161</v>
      </c>
    </row>
    <row r="14" spans="1:11" ht="293.25" thickBot="1" x14ac:dyDescent="0.3">
      <c r="A14" s="68" t="s">
        <v>54</v>
      </c>
      <c r="B14" s="1" t="s">
        <v>241</v>
      </c>
      <c r="C14" s="70" t="s">
        <v>242</v>
      </c>
    </row>
    <row r="15" spans="1:11" ht="259.5" thickBot="1" x14ac:dyDescent="0.3">
      <c r="A15" s="68" t="s">
        <v>55</v>
      </c>
      <c r="B15" s="69" t="s">
        <v>188</v>
      </c>
      <c r="C15" s="70" t="s">
        <v>197</v>
      </c>
    </row>
    <row r="16" spans="1:11" ht="259.5" thickBot="1" x14ac:dyDescent="0.3">
      <c r="A16" s="68" t="s">
        <v>56</v>
      </c>
      <c r="B16" s="69" t="s">
        <v>117</v>
      </c>
      <c r="C16" s="70" t="s">
        <v>162</v>
      </c>
    </row>
    <row r="17" spans="1:3" ht="259.5" thickBot="1" x14ac:dyDescent="0.3">
      <c r="A17" s="68" t="s">
        <v>57</v>
      </c>
      <c r="B17" s="69" t="s">
        <v>118</v>
      </c>
      <c r="C17" s="70" t="s">
        <v>163</v>
      </c>
    </row>
    <row r="18" spans="1:3" ht="270.75" thickBot="1" x14ac:dyDescent="0.3">
      <c r="A18" s="68" t="s">
        <v>58</v>
      </c>
      <c r="B18" s="69" t="s">
        <v>225</v>
      </c>
      <c r="C18" s="70" t="s">
        <v>227</v>
      </c>
    </row>
    <row r="19" spans="1:3" ht="270.75" thickBot="1" x14ac:dyDescent="0.3">
      <c r="A19" s="68" t="s">
        <v>84</v>
      </c>
      <c r="B19" s="69" t="s">
        <v>226</v>
      </c>
      <c r="C19" s="70" t="s">
        <v>231</v>
      </c>
    </row>
    <row r="20" spans="1:3" ht="90.75" thickBot="1" x14ac:dyDescent="0.3">
      <c r="A20" s="68" t="s">
        <v>85</v>
      </c>
      <c r="B20" s="69" t="s">
        <v>189</v>
      </c>
      <c r="C20" s="70" t="s">
        <v>232</v>
      </c>
    </row>
    <row r="21" spans="1:3" ht="90.75" thickBot="1" x14ac:dyDescent="0.3">
      <c r="A21" s="68" t="s">
        <v>86</v>
      </c>
      <c r="B21" s="69" t="s">
        <v>190</v>
      </c>
      <c r="C21" s="70" t="s">
        <v>233</v>
      </c>
    </row>
    <row r="22" spans="1:3" ht="90.75" thickBot="1" x14ac:dyDescent="0.3">
      <c r="A22" s="68" t="s">
        <v>87</v>
      </c>
      <c r="B22" s="69" t="s">
        <v>111</v>
      </c>
      <c r="C22" s="70" t="s">
        <v>198</v>
      </c>
    </row>
    <row r="23" spans="1:3" ht="90.75" thickBot="1" x14ac:dyDescent="0.3">
      <c r="A23" s="68" t="s">
        <v>88</v>
      </c>
      <c r="B23" s="69" t="s">
        <v>112</v>
      </c>
      <c r="C23" s="70" t="s">
        <v>234</v>
      </c>
    </row>
    <row r="24" spans="1:3" ht="102" thickBot="1" x14ac:dyDescent="0.3">
      <c r="A24" s="68" t="s">
        <v>191</v>
      </c>
      <c r="B24" s="69" t="s">
        <v>113</v>
      </c>
      <c r="C24" s="70" t="s">
        <v>235</v>
      </c>
    </row>
    <row r="25" spans="1:3" ht="102" thickBot="1" x14ac:dyDescent="0.3">
      <c r="A25" s="68" t="s">
        <v>192</v>
      </c>
      <c r="B25" s="69" t="s">
        <v>114</v>
      </c>
      <c r="C25" s="70" t="s">
        <v>236</v>
      </c>
    </row>
    <row r="26" spans="1:3" ht="349.5" thickBot="1" x14ac:dyDescent="0.3">
      <c r="A26" s="68" t="s">
        <v>193</v>
      </c>
      <c r="B26" s="69" t="s">
        <v>129</v>
      </c>
      <c r="C26" s="70" t="s">
        <v>237</v>
      </c>
    </row>
    <row r="27" spans="1:3" ht="349.5" thickBot="1" x14ac:dyDescent="0.3">
      <c r="A27" s="68" t="s">
        <v>194</v>
      </c>
      <c r="B27" s="69" t="s">
        <v>131</v>
      </c>
      <c r="C27" s="70" t="s">
        <v>120</v>
      </c>
    </row>
    <row r="28" spans="1:3" ht="214.5" thickBot="1" x14ac:dyDescent="0.3">
      <c r="A28" s="68" t="s">
        <v>207</v>
      </c>
      <c r="B28" s="69" t="s">
        <v>130</v>
      </c>
      <c r="C28" s="70" t="s">
        <v>121</v>
      </c>
    </row>
    <row r="29" spans="1:3" ht="248.25" thickBot="1" x14ac:dyDescent="0.3">
      <c r="A29" s="68" t="s">
        <v>208</v>
      </c>
      <c r="B29" s="69" t="s">
        <v>167</v>
      </c>
      <c r="C29" s="70" t="s">
        <v>166</v>
      </c>
    </row>
    <row r="30" spans="1:3" ht="293.25" thickBot="1" x14ac:dyDescent="0.3">
      <c r="A30" s="68" t="s">
        <v>209</v>
      </c>
      <c r="B30" s="69" t="s">
        <v>168</v>
      </c>
      <c r="C30" s="70" t="s">
        <v>178</v>
      </c>
    </row>
    <row r="31" spans="1:3" ht="293.25" thickBot="1" x14ac:dyDescent="0.3">
      <c r="A31" s="68" t="s">
        <v>210</v>
      </c>
      <c r="B31" s="69" t="s">
        <v>169</v>
      </c>
      <c r="C31" s="70" t="s">
        <v>179</v>
      </c>
    </row>
    <row r="32" spans="1:3" ht="293.25" thickBot="1" x14ac:dyDescent="0.3">
      <c r="A32" s="68" t="s">
        <v>211</v>
      </c>
      <c r="B32" s="69" t="s">
        <v>170</v>
      </c>
      <c r="C32" s="70" t="s">
        <v>180</v>
      </c>
    </row>
    <row r="33" spans="1:3" ht="293.25" thickBot="1" x14ac:dyDescent="0.3">
      <c r="A33" s="68" t="s">
        <v>212</v>
      </c>
      <c r="B33" s="69" t="s">
        <v>171</v>
      </c>
      <c r="C33" s="70" t="s">
        <v>181</v>
      </c>
    </row>
    <row r="34" spans="1:3" ht="293.25" thickBot="1" x14ac:dyDescent="0.3">
      <c r="A34" s="68" t="s">
        <v>213</v>
      </c>
      <c r="B34" s="69" t="s">
        <v>172</v>
      </c>
      <c r="C34" s="70" t="s">
        <v>182</v>
      </c>
    </row>
    <row r="35" spans="1:3" ht="293.25" thickBot="1" x14ac:dyDescent="0.3">
      <c r="A35" s="68" t="s">
        <v>214</v>
      </c>
      <c r="B35" s="69" t="s">
        <v>173</v>
      </c>
      <c r="C35" s="70" t="s">
        <v>183</v>
      </c>
    </row>
    <row r="36" spans="1:3" ht="315.75" thickBot="1" x14ac:dyDescent="0.3">
      <c r="A36" s="68" t="s">
        <v>215</v>
      </c>
      <c r="B36" s="69" t="s">
        <v>174</v>
      </c>
      <c r="C36" s="70" t="s">
        <v>184</v>
      </c>
    </row>
    <row r="37" spans="1:3" ht="315.75" thickBot="1" x14ac:dyDescent="0.3">
      <c r="A37" s="68" t="s">
        <v>216</v>
      </c>
      <c r="B37" s="69" t="s">
        <v>175</v>
      </c>
      <c r="C37" s="70" t="s">
        <v>185</v>
      </c>
    </row>
    <row r="38" spans="1:3" ht="315.75" thickBot="1" x14ac:dyDescent="0.3">
      <c r="A38" s="68" t="s">
        <v>217</v>
      </c>
      <c r="B38" s="69" t="s">
        <v>176</v>
      </c>
      <c r="C38" s="70" t="s">
        <v>186</v>
      </c>
    </row>
    <row r="39" spans="1:3" ht="315.75" thickBot="1" x14ac:dyDescent="0.3">
      <c r="A39" s="68" t="s">
        <v>218</v>
      </c>
      <c r="B39" s="69" t="s">
        <v>177</v>
      </c>
      <c r="C39" s="70" t="s">
        <v>187</v>
      </c>
    </row>
    <row r="40" spans="1:3" ht="315.75" thickBot="1" x14ac:dyDescent="0.3">
      <c r="A40" s="68" t="s">
        <v>219</v>
      </c>
      <c r="B40" s="69" t="s">
        <v>239</v>
      </c>
      <c r="C40" s="70" t="s">
        <v>238</v>
      </c>
    </row>
    <row r="41" spans="1:3" ht="90.75" thickBot="1" x14ac:dyDescent="0.3">
      <c r="A41" s="68" t="s">
        <v>220</v>
      </c>
      <c r="B41" s="69" t="s">
        <v>141</v>
      </c>
      <c r="C41" s="70" t="s">
        <v>146</v>
      </c>
    </row>
    <row r="42" spans="1:3" ht="270.75" thickBot="1" x14ac:dyDescent="0.3">
      <c r="A42" s="68" t="s">
        <v>221</v>
      </c>
      <c r="B42" s="69" t="s">
        <v>199</v>
      </c>
      <c r="C42" s="70" t="s">
        <v>203</v>
      </c>
    </row>
    <row r="43" spans="1:3" ht="259.5" thickBot="1" x14ac:dyDescent="0.3">
      <c r="A43" s="68" t="s">
        <v>222</v>
      </c>
      <c r="B43" s="69" t="s">
        <v>201</v>
      </c>
      <c r="C43" s="70" t="s">
        <v>204</v>
      </c>
    </row>
    <row r="44" spans="1:3" ht="259.5" thickBot="1" x14ac:dyDescent="0.3">
      <c r="A44" s="68" t="s">
        <v>223</v>
      </c>
      <c r="B44" s="69" t="s">
        <v>200</v>
      </c>
      <c r="C44" s="70" t="s">
        <v>205</v>
      </c>
    </row>
    <row r="45" spans="1:3" ht="259.5" thickBot="1" x14ac:dyDescent="0.3">
      <c r="A45" s="68" t="s">
        <v>243</v>
      </c>
      <c r="B45" s="69" t="s">
        <v>202</v>
      </c>
      <c r="C45" s="70" t="s">
        <v>206</v>
      </c>
    </row>
    <row r="46" spans="1:3" ht="12.75" thickBot="1" x14ac:dyDescent="0.3">
      <c r="A46" s="72"/>
      <c r="B46" s="72"/>
      <c r="C46" s="73"/>
    </row>
    <row r="47" spans="1:3" ht="12.75" thickBot="1" x14ac:dyDescent="0.3">
      <c r="A47" s="74" t="s">
        <v>22</v>
      </c>
      <c r="B47" s="66" t="s">
        <v>24</v>
      </c>
      <c r="C47" s="67"/>
    </row>
    <row r="48" spans="1:3" ht="45.75" thickBot="1" x14ac:dyDescent="0.3">
      <c r="A48" s="68" t="s">
        <v>59</v>
      </c>
      <c r="B48" s="69" t="s">
        <v>25</v>
      </c>
      <c r="C48" s="70" t="s">
        <v>38</v>
      </c>
    </row>
    <row r="49" spans="1:11" ht="45.75" thickBot="1" x14ac:dyDescent="0.3">
      <c r="A49" s="68" t="s">
        <v>60</v>
      </c>
      <c r="B49" s="69" t="s">
        <v>26</v>
      </c>
      <c r="C49" s="70" t="s">
        <v>39</v>
      </c>
    </row>
    <row r="50" spans="1:11" ht="45.75" thickBot="1" x14ac:dyDescent="0.3">
      <c r="A50" s="68" t="s">
        <v>61</v>
      </c>
      <c r="B50" s="69" t="s">
        <v>27</v>
      </c>
      <c r="C50" s="70" t="s">
        <v>40</v>
      </c>
    </row>
    <row r="51" spans="1:11" ht="45.75" thickBot="1" x14ac:dyDescent="0.3">
      <c r="A51" s="68" t="s">
        <v>62</v>
      </c>
      <c r="B51" s="69" t="s">
        <v>28</v>
      </c>
      <c r="C51" s="70" t="s">
        <v>41</v>
      </c>
    </row>
    <row r="52" spans="1:11" s="6" customFormat="1" ht="45.75" thickBot="1" x14ac:dyDescent="0.3">
      <c r="A52" s="68" t="s">
        <v>63</v>
      </c>
      <c r="B52" s="69" t="s">
        <v>29</v>
      </c>
      <c r="C52" s="70" t="s">
        <v>42</v>
      </c>
      <c r="D52" s="28"/>
      <c r="E52" s="28"/>
      <c r="F52" s="28"/>
      <c r="G52" s="28"/>
      <c r="H52" s="28"/>
      <c r="I52" s="28"/>
      <c r="J52" s="28"/>
      <c r="K52" s="28"/>
    </row>
    <row r="53" spans="1:11" ht="45.75" thickBot="1" x14ac:dyDescent="0.3">
      <c r="A53" s="68" t="s">
        <v>64</v>
      </c>
      <c r="B53" s="69" t="s">
        <v>30</v>
      </c>
      <c r="C53" s="70" t="s">
        <v>43</v>
      </c>
    </row>
    <row r="54" spans="1:11" ht="45.75" thickBot="1" x14ac:dyDescent="0.3">
      <c r="A54" s="68" t="s">
        <v>65</v>
      </c>
      <c r="B54" s="69" t="s">
        <v>116</v>
      </c>
      <c r="C54" s="70" t="s">
        <v>144</v>
      </c>
    </row>
    <row r="55" spans="1:11" ht="214.5" thickBot="1" x14ac:dyDescent="0.3">
      <c r="A55" s="68" t="s">
        <v>66</v>
      </c>
      <c r="B55" s="69" t="s">
        <v>132</v>
      </c>
      <c r="C55" s="70" t="s">
        <v>145</v>
      </c>
    </row>
    <row r="56" spans="1:11" ht="34.5" thickBot="1" x14ac:dyDescent="0.3">
      <c r="A56" s="68" t="s">
        <v>67</v>
      </c>
      <c r="B56" s="69" t="s">
        <v>133</v>
      </c>
      <c r="C56" s="70" t="s">
        <v>122</v>
      </c>
    </row>
    <row r="57" spans="1:11" ht="34.5" thickBot="1" x14ac:dyDescent="0.3">
      <c r="A57" s="68" t="s">
        <v>68</v>
      </c>
      <c r="B57" s="69" t="s">
        <v>134</v>
      </c>
      <c r="C57" s="70" t="s">
        <v>123</v>
      </c>
    </row>
    <row r="58" spans="1:11" ht="34.5" thickBot="1" x14ac:dyDescent="0.3">
      <c r="A58" s="68" t="s">
        <v>69</v>
      </c>
      <c r="B58" s="69" t="s">
        <v>135</v>
      </c>
      <c r="C58" s="70" t="s">
        <v>124</v>
      </c>
    </row>
    <row r="59" spans="1:11" ht="34.5" thickBot="1" x14ac:dyDescent="0.3">
      <c r="A59" s="68" t="s">
        <v>70</v>
      </c>
      <c r="B59" s="69" t="s">
        <v>136</v>
      </c>
      <c r="C59" s="70" t="s">
        <v>125</v>
      </c>
    </row>
    <row r="60" spans="1:11" ht="45.75" thickBot="1" x14ac:dyDescent="0.3">
      <c r="A60" s="68" t="s">
        <v>71</v>
      </c>
      <c r="B60" s="69" t="s">
        <v>137</v>
      </c>
      <c r="C60" s="70" t="s">
        <v>126</v>
      </c>
    </row>
    <row r="61" spans="1:11" ht="338.25" thickBot="1" x14ac:dyDescent="0.3">
      <c r="A61" s="68" t="s">
        <v>72</v>
      </c>
      <c r="B61" s="69" t="s">
        <v>139</v>
      </c>
      <c r="C61" s="70" t="s">
        <v>127</v>
      </c>
    </row>
    <row r="62" spans="1:11" ht="327" thickBot="1" x14ac:dyDescent="0.3">
      <c r="A62" s="68" t="s">
        <v>73</v>
      </c>
      <c r="B62" s="69" t="s">
        <v>140</v>
      </c>
      <c r="C62" s="70" t="s">
        <v>128</v>
      </c>
    </row>
    <row r="63" spans="1:11" ht="327" thickBot="1" x14ac:dyDescent="0.3">
      <c r="A63" s="68" t="s">
        <v>74</v>
      </c>
      <c r="B63" s="69" t="s">
        <v>138</v>
      </c>
      <c r="C63" s="70" t="s">
        <v>128</v>
      </c>
    </row>
    <row r="64" spans="1:11" ht="45.75" thickBot="1" x14ac:dyDescent="0.3">
      <c r="A64" s="68" t="s">
        <v>75</v>
      </c>
      <c r="B64" s="69" t="s">
        <v>142</v>
      </c>
      <c r="C64" s="70" t="s">
        <v>147</v>
      </c>
    </row>
    <row r="65" spans="1:3" ht="45.75" thickBot="1" x14ac:dyDescent="0.3">
      <c r="A65" s="68" t="s">
        <v>76</v>
      </c>
      <c r="B65" s="69" t="s">
        <v>143</v>
      </c>
      <c r="C65" s="70" t="s">
        <v>148</v>
      </c>
    </row>
    <row r="66" spans="1:3" ht="57" thickBot="1" x14ac:dyDescent="0.3">
      <c r="A66" s="68" t="s">
        <v>77</v>
      </c>
      <c r="B66" s="69" t="s">
        <v>106</v>
      </c>
      <c r="C66" s="70" t="s">
        <v>149</v>
      </c>
    </row>
    <row r="67" spans="1:3" ht="57" thickBot="1" x14ac:dyDescent="0.3">
      <c r="A67" s="68" t="s">
        <v>78</v>
      </c>
      <c r="B67" s="69" t="s">
        <v>107</v>
      </c>
      <c r="C67" s="70" t="s">
        <v>150</v>
      </c>
    </row>
    <row r="68" spans="1:3" ht="192" thickBot="1" x14ac:dyDescent="0.3">
      <c r="A68" s="68" t="s">
        <v>79</v>
      </c>
      <c r="B68" s="69" t="s">
        <v>119</v>
      </c>
      <c r="C68" s="70" t="s">
        <v>151</v>
      </c>
    </row>
    <row r="69" spans="1:3" ht="102" thickBot="1" x14ac:dyDescent="0.3">
      <c r="A69" s="68" t="s">
        <v>80</v>
      </c>
      <c r="B69" s="69" t="s">
        <v>31</v>
      </c>
      <c r="C69" s="70" t="s">
        <v>44</v>
      </c>
    </row>
    <row r="70" spans="1:3" ht="102" thickBot="1" x14ac:dyDescent="0.3">
      <c r="A70" s="68" t="s">
        <v>81</v>
      </c>
      <c r="B70" s="69" t="s">
        <v>32</v>
      </c>
      <c r="C70" s="70" t="s">
        <v>45</v>
      </c>
    </row>
    <row r="71" spans="1:3" ht="102" thickBot="1" x14ac:dyDescent="0.3">
      <c r="A71" s="68" t="s">
        <v>82</v>
      </c>
      <c r="B71" s="69" t="s">
        <v>33</v>
      </c>
      <c r="C71" s="70" t="s">
        <v>46</v>
      </c>
    </row>
    <row r="72" spans="1:3" ht="102" thickBot="1" x14ac:dyDescent="0.3">
      <c r="A72" s="68" t="s">
        <v>83</v>
      </c>
      <c r="B72" s="69" t="s">
        <v>195</v>
      </c>
      <c r="C72" s="70" t="s">
        <v>196</v>
      </c>
    </row>
    <row r="73" spans="1:3" ht="12.75" thickBot="1" x14ac:dyDescent="0.3">
      <c r="A73" s="71"/>
      <c r="B73" s="72"/>
      <c r="C73" s="73"/>
    </row>
    <row r="74" spans="1:3" ht="12.75" thickBot="1" x14ac:dyDescent="0.3">
      <c r="A74" s="74" t="s">
        <v>97</v>
      </c>
      <c r="B74" s="66" t="s">
        <v>98</v>
      </c>
      <c r="C74" s="67"/>
    </row>
    <row r="75" spans="1:3" ht="57" thickBot="1" x14ac:dyDescent="0.3">
      <c r="A75" s="68" t="s">
        <v>99</v>
      </c>
      <c r="B75" s="69" t="s">
        <v>89</v>
      </c>
      <c r="C75" s="70" t="s">
        <v>90</v>
      </c>
    </row>
    <row r="76" spans="1:3" ht="57" thickBot="1" x14ac:dyDescent="0.3">
      <c r="A76" s="68" t="s">
        <v>100</v>
      </c>
      <c r="B76" s="69" t="s">
        <v>91</v>
      </c>
      <c r="C76" s="70" t="s">
        <v>92</v>
      </c>
    </row>
    <row r="77" spans="1:3" ht="68.25" thickBot="1" x14ac:dyDescent="0.3">
      <c r="A77" s="68" t="s">
        <v>101</v>
      </c>
      <c r="B77" s="69" t="s">
        <v>93</v>
      </c>
      <c r="C77" s="70" t="s">
        <v>94</v>
      </c>
    </row>
    <row r="78" spans="1:3" ht="57" thickBot="1" x14ac:dyDescent="0.3">
      <c r="A78" s="68" t="s">
        <v>102</v>
      </c>
      <c r="B78" s="69" t="s">
        <v>95</v>
      </c>
      <c r="C78" s="70" t="s">
        <v>96</v>
      </c>
    </row>
    <row r="79" spans="1:3" ht="34.5" thickBot="1" x14ac:dyDescent="0.3">
      <c r="A79" s="68" t="s">
        <v>103</v>
      </c>
      <c r="B79" s="69" t="s">
        <v>34</v>
      </c>
      <c r="C79" s="70" t="s">
        <v>47</v>
      </c>
    </row>
    <row r="80" spans="1:3" ht="23.25" thickBot="1" x14ac:dyDescent="0.3">
      <c r="A80" s="68" t="s">
        <v>104</v>
      </c>
      <c r="B80" s="69" t="s">
        <v>155</v>
      </c>
      <c r="C80" s="70" t="s">
        <v>159</v>
      </c>
    </row>
    <row r="81" spans="1:3" ht="23.25" thickBot="1" x14ac:dyDescent="0.3">
      <c r="A81" s="75" t="s">
        <v>105</v>
      </c>
      <c r="B81" s="76" t="s">
        <v>156</v>
      </c>
      <c r="C81" s="77" t="s">
        <v>160</v>
      </c>
    </row>
  </sheetData>
  <sheetProtection algorithmName="SHA-512" hashValue="Eysy0PXQyWdLXOcUyqDkDZZ1mNbVCY7yfn33l5NNrjK0fawK2QmKhZOEve4WSwwtIY+dyTiUEyACCNzHIXx1lA==" saltValue="7uH5tGhRUVMNyDKrvfDZrQ==" spinCount="100000" sheet="1" objects="1" scenarios="1"/>
  <mergeCells count="1">
    <mergeCell ref="A1:B1"/>
  </mergeCells>
  <phoneticPr fontId="14" type="noConversion"/>
  <pageMargins left="0.31496062992125984" right="0.31496062992125984" top="0.55118110236220474" bottom="0.55118110236220474"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Presupuesto LOTE 3</vt:lpstr>
      <vt:lpstr>Descripción Trabajos</vt:lpstr>
      <vt:lpstr>'Descripción Trabajos'!Área_de_impresión</vt:lpstr>
      <vt:lpstr>'Presupuesto LOTE 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2023-10-03T07:31:18Z</dcterms:created>
  <dcterms:modified xsi:type="dcterms:W3CDTF">2024-02-28T09:57:04Z</dcterms:modified>
</cp:coreProperties>
</file>