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5445B433-3524-4453-975E-9B20F6C56180}" xr6:coauthVersionLast="47" xr6:coauthVersionMax="47" xr10:uidLastSave="{00000000-0000-0000-0000-000000000000}"/>
  <bookViews>
    <workbookView xWindow="1335" yWindow="1260" windowWidth="19290" windowHeight="13920" activeTab="1" xr2:uid="{00000000-000D-0000-FFFF-FFFF00000000}"/>
  </bookViews>
  <sheets>
    <sheet name="Presupuesto LOTE 2" sheetId="5" r:id="rId1"/>
    <sheet name="Descripción Trabajos" sheetId="2" r:id="rId2"/>
  </sheets>
  <definedNames>
    <definedName name="_xlnm.Print_Area" localSheetId="1">'Descripción Trabajos'!$A$1:$C$81</definedName>
    <definedName name="_xlnm.Print_Area" localSheetId="0">'Presupuesto LOTE 2'!$A$1:$H$94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5" l="1"/>
  <c r="H14" i="5"/>
  <c r="H81" i="5" l="1"/>
  <c r="F81" i="5"/>
  <c r="H80" i="5"/>
  <c r="F80" i="5"/>
  <c r="H79" i="5"/>
  <c r="F79" i="5"/>
  <c r="H78" i="5"/>
  <c r="F78" i="5"/>
  <c r="H77" i="5"/>
  <c r="F77" i="5"/>
  <c r="H76" i="5"/>
  <c r="F76" i="5"/>
  <c r="H75" i="5"/>
  <c r="F75" i="5"/>
  <c r="H72" i="5"/>
  <c r="F72" i="5"/>
  <c r="H71" i="5"/>
  <c r="F71" i="5"/>
  <c r="H70" i="5"/>
  <c r="F70" i="5"/>
  <c r="H69" i="5"/>
  <c r="F69" i="5"/>
  <c r="H68" i="5"/>
  <c r="F68" i="5"/>
  <c r="H67" i="5"/>
  <c r="F67" i="5"/>
  <c r="H66" i="5"/>
  <c r="F66" i="5"/>
  <c r="H65" i="5"/>
  <c r="F65" i="5"/>
  <c r="H64" i="5"/>
  <c r="F64" i="5"/>
  <c r="H63" i="5"/>
  <c r="F63" i="5"/>
  <c r="H62" i="5"/>
  <c r="F62" i="5"/>
  <c r="H61" i="5"/>
  <c r="F61" i="5"/>
  <c r="H60" i="5"/>
  <c r="F60" i="5"/>
  <c r="H59" i="5"/>
  <c r="F59" i="5"/>
  <c r="H58" i="5"/>
  <c r="F58" i="5"/>
  <c r="H57" i="5"/>
  <c r="F57" i="5"/>
  <c r="H56" i="5"/>
  <c r="F56" i="5"/>
  <c r="H55" i="5"/>
  <c r="F55" i="5"/>
  <c r="H54" i="5"/>
  <c r="F54" i="5"/>
  <c r="H53" i="5"/>
  <c r="F53" i="5"/>
  <c r="H52" i="5"/>
  <c r="F52" i="5"/>
  <c r="H51" i="5"/>
  <c r="F51" i="5"/>
  <c r="H50" i="5"/>
  <c r="F50" i="5"/>
  <c r="H49" i="5"/>
  <c r="G47" i="5" s="1"/>
  <c r="H47" i="5" s="1"/>
  <c r="F49" i="5"/>
  <c r="H48" i="5"/>
  <c r="F48" i="5"/>
  <c r="H45" i="5"/>
  <c r="F45" i="5"/>
  <c r="H44" i="5"/>
  <c r="F44" i="5"/>
  <c r="H43" i="5"/>
  <c r="F43" i="5"/>
  <c r="H42" i="5"/>
  <c r="F42" i="5"/>
  <c r="H41" i="5"/>
  <c r="F41" i="5"/>
  <c r="H40" i="5"/>
  <c r="F40" i="5"/>
  <c r="H39" i="5"/>
  <c r="F39" i="5"/>
  <c r="H38" i="5"/>
  <c r="F38" i="5"/>
  <c r="H37" i="5"/>
  <c r="F37" i="5"/>
  <c r="H36" i="5"/>
  <c r="F36" i="5"/>
  <c r="H35" i="5"/>
  <c r="F35" i="5"/>
  <c r="H34" i="5"/>
  <c r="F34" i="5"/>
  <c r="H33" i="5"/>
  <c r="F33" i="5"/>
  <c r="H32" i="5"/>
  <c r="F32" i="5"/>
  <c r="H31" i="5"/>
  <c r="F31" i="5"/>
  <c r="H30" i="5"/>
  <c r="F30" i="5"/>
  <c r="H29" i="5"/>
  <c r="F29" i="5"/>
  <c r="H28" i="5"/>
  <c r="F28" i="5"/>
  <c r="H27" i="5"/>
  <c r="F27" i="5"/>
  <c r="H26" i="5"/>
  <c r="F26" i="5"/>
  <c r="H25" i="5"/>
  <c r="F25" i="5"/>
  <c r="H24" i="5"/>
  <c r="F24" i="5"/>
  <c r="H23" i="5"/>
  <c r="F23" i="5"/>
  <c r="H22" i="5"/>
  <c r="F22" i="5"/>
  <c r="H21" i="5"/>
  <c r="F21" i="5"/>
  <c r="H20" i="5"/>
  <c r="F20" i="5"/>
  <c r="H19" i="5"/>
  <c r="F19" i="5"/>
  <c r="H18" i="5"/>
  <c r="F18" i="5"/>
  <c r="H17" i="5"/>
  <c r="F17" i="5"/>
  <c r="H16" i="5"/>
  <c r="F16" i="5"/>
  <c r="H15" i="5"/>
  <c r="F15" i="5"/>
  <c r="H13" i="5"/>
  <c r="F13" i="5"/>
  <c r="H12" i="5"/>
  <c r="F12" i="5"/>
  <c r="H11" i="5"/>
  <c r="F11" i="5"/>
  <c r="H10" i="5"/>
  <c r="F10" i="5"/>
  <c r="H7" i="5"/>
  <c r="F7" i="5"/>
  <c r="H6" i="5"/>
  <c r="F6" i="5"/>
  <c r="H5" i="5"/>
  <c r="F5" i="5"/>
  <c r="H4" i="5"/>
  <c r="F4" i="5"/>
  <c r="G9" i="5" l="1"/>
  <c r="H9" i="5" s="1"/>
  <c r="G3" i="5"/>
  <c r="H3" i="5" s="1"/>
  <c r="E9" i="5"/>
  <c r="F9" i="5" s="1"/>
  <c r="E47" i="5"/>
  <c r="F47" i="5" s="1"/>
  <c r="E3" i="5"/>
  <c r="E74" i="5"/>
  <c r="G74" i="5"/>
  <c r="H74" i="5" s="1"/>
  <c r="G83" i="5" l="1"/>
  <c r="H85" i="5" s="1"/>
  <c r="F3" i="5"/>
  <c r="F74" i="5"/>
  <c r="H86" i="5" l="1"/>
  <c r="H87" i="5" s="1"/>
  <c r="H89" i="5" s="1"/>
  <c r="H90" i="5" s="1"/>
  <c r="E83" i="5"/>
  <c r="F85" i="5" s="1"/>
  <c r="F86" i="5" l="1"/>
  <c r="F87" i="5" s="1"/>
  <c r="F89" i="5" s="1"/>
  <c r="F9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67DC8E40-DC94-41E5-A823-D9D72ED881EA}">
      <text>
        <r>
          <rPr>
            <b/>
            <sz val="9"/>
            <color indexed="81"/>
            <rFont val="Tahoma"/>
            <family val="2"/>
          </rPr>
          <t>Código del concepto. Ver colores en "Entorno de trabajo: Apariencia"</t>
        </r>
      </text>
    </comment>
    <comment ref="B2" authorId="0" shapeId="0" xr:uid="{6C9947E6-9D6F-4C81-9502-B9378CD40E59}">
      <text>
        <r>
          <rPr>
            <b/>
            <sz val="9"/>
            <color indexed="81"/>
            <rFont val="Tahoma"/>
            <family val="2"/>
          </rPr>
          <t>Unidad principal de medida del concepto</t>
        </r>
      </text>
    </comment>
    <comment ref="C2" authorId="0" shapeId="0" xr:uid="{01B076A1-A08D-4F24-A3B2-6037E475E148}">
      <text>
        <r>
          <rPr>
            <b/>
            <sz val="9"/>
            <color indexed="81"/>
            <rFont val="Tahoma"/>
            <family val="2"/>
          </rPr>
          <t>Descripción corta. Ver colores en "Entorno de trabajo: Apariencia"</t>
        </r>
      </text>
    </comment>
    <comment ref="D2" authorId="0" shapeId="0" xr:uid="{861ECEEA-C00A-4FB8-A1AC-31C65A48B01C}">
      <text>
        <r>
          <rPr>
            <b/>
            <sz val="9"/>
            <color indexed="81"/>
            <rFont val="Tahoma"/>
            <family val="2"/>
          </rPr>
          <t>Rendimiento o cantidad presupuestada</t>
        </r>
      </text>
    </comment>
    <comment ref="E2" authorId="0" shapeId="0" xr:uid="{4950586F-1A6F-4EDB-B49E-3E540514F26F}">
      <text>
        <r>
          <rPr>
            <b/>
            <sz val="9"/>
            <color indexed="81"/>
            <rFont val="Tahoma"/>
            <family val="2"/>
          </rPr>
          <t>Precio unitario en el presupuesto</t>
        </r>
      </text>
    </comment>
    <comment ref="F2" authorId="0" shapeId="0" xr:uid="{3FC69CF2-AC69-475D-8527-0D3C01EE84A2}">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F2DBCF48-A953-4C60-8743-450FA56D171B}">
      <text>
        <r>
          <rPr>
            <b/>
            <sz val="9"/>
            <color indexed="81"/>
            <rFont val="Tahoma"/>
            <family val="2"/>
          </rPr>
          <t>Código del concepto. Ver colores en "Entorno de trabajo: Apariencia"</t>
        </r>
      </text>
    </comment>
    <comment ref="B2" authorId="0" shapeId="0" xr:uid="{DDBE3E7F-6D2F-4FCB-8B56-AC2FB8E63131}">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<sst xmlns="http://schemas.openxmlformats.org/spreadsheetml/2006/main" count="473" uniqueCount="245">
  <si>
    <t/>
  </si>
  <si>
    <t>Presupuesto</t>
  </si>
  <si>
    <t>Código</t>
  </si>
  <si>
    <t>Resumen</t>
  </si>
  <si>
    <t>ImpPres</t>
  </si>
  <si>
    <t>Ud</t>
  </si>
  <si>
    <t>h</t>
  </si>
  <si>
    <t>Total 0</t>
  </si>
  <si>
    <t>PRECIOS LICITACIÓN</t>
  </si>
  <si>
    <t>PRECIOS OFERTADO</t>
  </si>
  <si>
    <t>Cantidad</t>
  </si>
  <si>
    <t>Importe Unitario</t>
  </si>
  <si>
    <t>Importe Ofertado</t>
  </si>
  <si>
    <t>Gastos Generales</t>
  </si>
  <si>
    <t>Beneficio Industrial</t>
  </si>
  <si>
    <t>IVA</t>
  </si>
  <si>
    <t>TOTAL OFERTA SIN IVA</t>
  </si>
  <si>
    <t>TOTAL OFERTA CON IVA</t>
  </si>
  <si>
    <t>P01</t>
  </si>
  <si>
    <t>MANTENIMIENTO INTEGRAL</t>
  </si>
  <si>
    <t>L02</t>
  </si>
  <si>
    <t>u</t>
  </si>
  <si>
    <t>L03</t>
  </si>
  <si>
    <t>SUSTITUCIÓN ALUMBRADO</t>
  </si>
  <si>
    <t>REPARACIONES Y REPOSICIÓN</t>
  </si>
  <si>
    <t>RECABLEADO DE LUMINARIA DE 1x600 mm</t>
  </si>
  <si>
    <t>RECABLEADO DE LUMINARIA DE 1x1200 mm</t>
  </si>
  <si>
    <t>RECABLEADO DE LUMINARIA DE 1x1500 mm</t>
  </si>
  <si>
    <t>RECABLEADO DE LUMINARIA DE 2x600 mm</t>
  </si>
  <si>
    <t>RECABLEADO DE LUMINARIA DE 2x1200 mm</t>
  </si>
  <si>
    <t>RECABLEADO DE LUMINARIA DE 2x1500 mm</t>
  </si>
  <si>
    <t>Suministro y Tendido conductor Cu RZ1-K 0.6/1 (AS) 3G 1,5mm2</t>
  </si>
  <si>
    <t>Suministro y Tendido conductor Cu RZ1-K 0.6/1 (AS) 3G 2,5mm2</t>
  </si>
  <si>
    <t>Suministro y Tendido conductor Cu RZ1-K 0.6/1 (AS) 3G 4mm2</t>
  </si>
  <si>
    <t>TRABAJOS AL BORDE DE ANDEN</t>
  </si>
  <si>
    <t>m</t>
  </si>
  <si>
    <t>Descripción partidas</t>
  </si>
  <si>
    <t>Descripción de los trabajos</t>
  </si>
  <si>
    <t>Suministro y cableado de luminaria de 1x600mm, retirando todos los restos de instalaciones anteriores,  c/pp de medios auxiliares necesarios para su correcta ejecución. Totalmente terminado según indicaciones de la Dirección Facultativa.</t>
  </si>
  <si>
    <t>Suministro y cableado de luminaria de 1x1200mm, retirando todos los restos de instalaciones anteriores,  c/pp de medios auxiliares necesarios para su correcta ejecución. Totalmente terminado según indicaciones de la Dirección Facultativa.</t>
  </si>
  <si>
    <t>Suministro y cableado de luminaria de 1x1500mm, retirando todos los restos de instalaciones anteriores,  c/pp de medios auxiliares necesarios para su correcta ejecución. Totalmente terminado según indicaciones de la Dirección Facultativa.</t>
  </si>
  <si>
    <t>Suministro y cableado de luminaria de 2x600mm, retirando todos los restos de instalaciones anteriores,  c/pp de medios auxiliares necesarios para su correcta ejecución. Totalmente terminado según indicaciones de la Dirección Facultativa.</t>
  </si>
  <si>
    <t>Suministro y cableado de luminaria de 2x1200mm, retirando todos los restos de instalaciones anteriores,  c/pp de medios auxiliares necesarios para su correcta ejecución. Totalmente terminado según indicaciones de la Dirección Facultativa.</t>
  </si>
  <si>
    <t>Suministro y cableado de luminaria de 2x1500mm, retirando todos los restos de instalaciones anteriores,  c/pp de medios auxiliares necesarios para su correcta ejecución. Totalmente terminado según indicaciones de la Dirección Facultativa.</t>
  </si>
  <si>
    <t>Suministro, tendido y conexionado de conductor de cobre de 3G 1,5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</si>
  <si>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</si>
  <si>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</si>
  <si>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L01001</t>
  </si>
  <si>
    <t>L01002</t>
  </si>
  <si>
    <t>L02001</t>
  </si>
  <si>
    <t>L02002</t>
  </si>
  <si>
    <t>L02003</t>
  </si>
  <si>
    <t>L02004</t>
  </si>
  <si>
    <t>L02005</t>
  </si>
  <si>
    <t>L02006</t>
  </si>
  <si>
    <t>L02007</t>
  </si>
  <si>
    <t>L02008</t>
  </si>
  <si>
    <t>L02009</t>
  </si>
  <si>
    <t>L03001</t>
  </si>
  <si>
    <t>L03002</t>
  </si>
  <si>
    <t>L03003</t>
  </si>
  <si>
    <t>L03004</t>
  </si>
  <si>
    <t>L03005</t>
  </si>
  <si>
    <t>L03006</t>
  </si>
  <si>
    <t>L03007</t>
  </si>
  <si>
    <t>L03008</t>
  </si>
  <si>
    <t>L03009</t>
  </si>
  <si>
    <t>L03010</t>
  </si>
  <si>
    <t>L03011</t>
  </si>
  <si>
    <t>L03012</t>
  </si>
  <si>
    <t>L03013</t>
  </si>
  <si>
    <t>L03014</t>
  </si>
  <si>
    <t>L03015</t>
  </si>
  <si>
    <t>L03016</t>
  </si>
  <si>
    <t>L03017</t>
  </si>
  <si>
    <t>L03018</t>
  </si>
  <si>
    <t>L03019</t>
  </si>
  <si>
    <t>L03020</t>
  </si>
  <si>
    <t>L03021</t>
  </si>
  <si>
    <t>L03022</t>
  </si>
  <si>
    <t>L03023</t>
  </si>
  <si>
    <t>L03024</t>
  </si>
  <si>
    <t>L03025</t>
  </si>
  <si>
    <t>L02010</t>
  </si>
  <si>
    <t>L02011</t>
  </si>
  <si>
    <t>L02012</t>
  </si>
  <si>
    <t>L02013</t>
  </si>
  <si>
    <t>L02014</t>
  </si>
  <si>
    <t>GRUA AUTOPROPULSADA CON CESTA</t>
  </si>
  <si>
    <t>GRUA TELESCÓPICA HASTA 40 TN</t>
  </si>
  <si>
    <t>ADECUACIÓN DE ACCESOS PARA CAMIÓN GRÚA EN VÍAS</t>
  </si>
  <si>
    <t>INSTALACIÓN DE ESCALERA PORTATIL DE 25 METROS</t>
  </si>
  <si>
    <t>L04</t>
  </si>
  <si>
    <t>ELEMENTOS AUXILIARES Y MANO DE OBRA</t>
  </si>
  <si>
    <t>L04001</t>
  </si>
  <si>
    <t>L04002</t>
  </si>
  <si>
    <t>L04003</t>
  </si>
  <si>
    <t>L04004</t>
  </si>
  <si>
    <t>L04005</t>
  </si>
  <si>
    <t>L04006</t>
  </si>
  <si>
    <t>L04007</t>
  </si>
  <si>
    <t>SYM DE FAROLA DE 7 METROS DE 1 BRAZO</t>
  </si>
  <si>
    <t>SYM DE FAROLA DE 7 METROS DE 2 BRAZOS</t>
  </si>
  <si>
    <t>TUBO LED 600 mm</t>
  </si>
  <si>
    <t>TUBO LED 1200 mm</t>
  </si>
  <si>
    <t>TUBO LED 1500 mm</t>
  </si>
  <si>
    <t>DRIVER 2X1200 mm TUBO LED</t>
  </si>
  <si>
    <t>DRIVER 2X1500 mm TUBO LED</t>
  </si>
  <si>
    <t>GATEWAY</t>
  </si>
  <si>
    <t>WIRELESS ZIGBEE DONGLE</t>
  </si>
  <si>
    <t>U</t>
  </si>
  <si>
    <t>PUNTO LUZ SUPERFICIE</t>
  </si>
  <si>
    <t>LUMINARIA INDUSTRIAL LED TIPO CAMPANA 90-150 W</t>
  </si>
  <si>
    <t>LUMINARIA INDUSTRIAL LED TIPO PROYECTOR 100-180W</t>
  </si>
  <si>
    <t>COLUMNA PARA SOPORTE DE LUMINARIA EXTERIOR</t>
  </si>
  <si>
    <t>Suministro y montaje de lateral pantalla IESA de 600 mm,  Incluye retirada de las actuales  c/pp de medios auxiliares necesarios para su correcta ejecución.
Totalmente terminado según indicaciones de la Dirección Facultativa.</t>
  </si>
  <si>
    <t>Suministro y montaje de lateral pantalla IESA de 1200 mm,  Incluye retirada de las actuales  c/pp de medios auxiliares necesarios para su correcta ejecución.
Totalmente terminado según indicaciones de la Dirección Facultativa.</t>
  </si>
  <si>
    <t>Suministro y montaje de lateral pantalla IESA de 1500 mm,  Incluye retirada de las actuales  c/pp de medios auxiliares necesarios para su correcta ejecución.
Totalmente terminado según indicaciones de la Dirección Facultativa.</t>
  </si>
  <si>
    <t>Suministro y montaje de tapa porta equipos IESA,  Incluye retirada de las actuales  c/pp de medios auxiliares necesarios para su correcta ejecución.
Totalmente terminado según indicaciones de la Dirección Facultativa.</t>
  </si>
  <si>
    <t>LUMINARIA LED PLACA HOMOLOGADA TIPO SUSPENDIDA/ADOSADA</t>
  </si>
  <si>
    <t>CONECTOR RÁPIDO MACHO-HEMBRA ESTANCO, HOMOLOGADO</t>
  </si>
  <si>
    <t>LUMINARIA LED PLACA HOMOLOGADA TIPO PARED</t>
  </si>
  <si>
    <t>CAJA DERIVACIÓN Y PROTECCIÓN LUMINARIA ALUMBRADO PÚBLICO</t>
  </si>
  <si>
    <t>LATERAL LUMINARIA IESA DE 600 mm</t>
  </si>
  <si>
    <t>LATERAL LUMINARIA IESA DE 1200 mm</t>
  </si>
  <si>
    <t>LATERAL LUMINARIA IESA DE 1500 mm</t>
  </si>
  <si>
    <t>TAPA PORTA EQUIPO IESA</t>
  </si>
  <si>
    <t>SUJECION DE LUMINARIAS EMPOTRADA</t>
  </si>
  <si>
    <t>ESTRUCTURA PORTANTE MODULAR TIPO PARED</t>
  </si>
  <si>
    <t>ESTRUCTURA PORTANTE MODULAR TIPO SUSPENDIDA</t>
  </si>
  <si>
    <t>ESTRUCTURA PORTANTE MODULAR TIPO ADOSADA</t>
  </si>
  <si>
    <t>BLOQUE AUTONOMO DE EMERGENCIA LED AUTOTEST</t>
  </si>
  <si>
    <t>KIT ENVOLVENTE IP65 - PARA EMERGENCIA</t>
  </si>
  <si>
    <t>CONJUNTO ACCESORIO PARA EMPOTRAR EMERGENCIA</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</si>
  <si>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</si>
  <si>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y montaje de KIT envolvente luminaria ZEMPER DIANA FLAT LED AUTOTEST, con Ref. APE0065 (o característica similar o superior compatible).
Totalmente terminado y probado según proyecto e indicaciones de la DFO. Medida la unidad ejecutada.</t>
  </si>
  <si>
    <t>Suministro y montaje de conjunto de accesorios para empotrar luminarias de emergencia tipo ZEMPER DIANA FLAT LED AUTOTEST, en cualquier superficie.
Totalmente terminado y probado según proyecto e indicaciones de la DFO. Medida la unidad ejecutada.</t>
  </si>
  <si>
    <t>Suministro y montaje de farola de 7 metros con 1 brazo. Incluida p.p. de conexionado, fijación y acabado, así como de cualquier elemento, material o accesorio necesario para su realización.
Totalmente terminado y acabado según proyecto e indicaciones de la DFO. Medida la unidad ejecutada.</t>
  </si>
  <si>
    <t>Suministro y montaje de farola de 7 metros con 2 brazos. Incluida p.p. de conexionado, fijación y acabado, así como de cualquier elemento, material o accesorio necesario para su realización.
Totalmente terminado y acabado según proyecto e indicaciones de la DFO. Medida la unidad ejecutada.</t>
  </si>
  <si>
    <t>SOPORTE AL MANTENIMIENTO</t>
  </si>
  <si>
    <t>L01003</t>
  </si>
  <si>
    <t>L01004</t>
  </si>
  <si>
    <t>HORA DIURNA DE OFICIAL</t>
  </si>
  <si>
    <t>HORA NOCTURNA DE OFICIAL</t>
  </si>
  <si>
    <t>Hora de mano de obra de un oficial en horario diurno, incluyendo el pequeño material.</t>
  </si>
  <si>
    <t>Hora de mano de obra de un oficial en horario nocturno, incluyendo el pequeño material.</t>
  </si>
  <si>
    <t>JORNADA DE EQUIPO DE TRABAJO - DIURNA</t>
  </si>
  <si>
    <t>JORNADA DE EQUIPO DE TRABAJO - NORCURNA</t>
  </si>
  <si>
    <t>FOCO/APLIQUE MODULAR LED ILUMINACIÓN PÓRTICO ACCESO ESTACIÓN</t>
  </si>
  <si>
    <t>LUMINARIA ESTANCA LED DE 1x600mm</t>
  </si>
  <si>
    <t>LUMINARIA ESTANCA LED DE 1x1200mm</t>
  </si>
  <si>
    <t>LUMINARIA ESTANCA LED DE 1x1500mm</t>
  </si>
  <si>
    <t>LUMINARIA ESTANCA LED DE 2x600mm</t>
  </si>
  <si>
    <t>LUMINARIA ESTANCA LED DE 2x1200mm</t>
  </si>
  <si>
    <t>LUMINARIA ESTANCA LED DE 2x1500mm</t>
  </si>
  <si>
    <t>LUMINARIA EMPOTRADA LED DE 1x1200 mm</t>
  </si>
  <si>
    <t>LUMINARIA EMPOTRADA LED DE 1x1500 mm</t>
  </si>
  <si>
    <t>LUMINARIA EMPOTRADA LED DE 2x1200 mm</t>
  </si>
  <si>
    <t>LUMINARIA EMPOTRADA LED DE 2x1500 mm</t>
  </si>
  <si>
    <t>LUMINARIA INDUSTRIAL LED TIPO CAMPANA 30-89 W</t>
  </si>
  <si>
    <t>DRIVER 1X1200 mm TUBO LED</t>
  </si>
  <si>
    <t>DRIVER 1X1500 mm TUBO LED</t>
  </si>
  <si>
    <t>L02015</t>
  </si>
  <si>
    <t>L02016</t>
  </si>
  <si>
    <t>L02017</t>
  </si>
  <si>
    <t>L02018</t>
  </si>
  <si>
    <t>Suministro y Tendido conductor Cu RZ1-K 0.6/1 (AS) 6mm2</t>
  </si>
  <si>
    <t>Suministro, tendido y conexionado de conductor de cobre de 3G 6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</si>
  <si>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</si>
  <si>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PROYECTOR LED 30W</t>
  </si>
  <si>
    <t>PROYECTOR FAROLA LED 80W</t>
  </si>
  <si>
    <t>PROYECTOR FAROLA LED 40W</t>
  </si>
  <si>
    <t>PROYECTOR FAROLA LED 100W</t>
  </si>
  <si>
    <t>L02019</t>
  </si>
  <si>
    <t>L02020</t>
  </si>
  <si>
    <t>L02021</t>
  </si>
  <si>
    <t>L02022</t>
  </si>
  <si>
    <t>L02023</t>
  </si>
  <si>
    <t>L02024</t>
  </si>
  <si>
    <t>L02025</t>
  </si>
  <si>
    <t>L02026</t>
  </si>
  <si>
    <t>L02027</t>
  </si>
  <si>
    <t>L02028</t>
  </si>
  <si>
    <t>L02029</t>
  </si>
  <si>
    <t>L02030</t>
  </si>
  <si>
    <t>L02031</t>
  </si>
  <si>
    <t>L02032</t>
  </si>
  <si>
    <t>L02033</t>
  </si>
  <si>
    <t>L02034</t>
  </si>
  <si>
    <t>L02035</t>
  </si>
  <si>
    <t>Suministro y Tendido conductor Cu RZ1-K 0.6/1 (AS) 3G 6mm2</t>
  </si>
  <si>
    <t xml:space="preserve">PROYECTOR EXTERIOR LED TIPO VIAL 50-75W </t>
  </si>
  <si>
    <t>PROYECTOR EXTERIOR LED TIPO VIAL 76-150W</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</si>
  <si>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</si>
  <si>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</si>
  <si>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</si>
  <si>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</si>
  <si>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PANTALLA EMPOTRADA LED 600x600 mm</t>
  </si>
  <si>
    <t xml:space="preserve">TUBO LED 8-35W FUENTE ALIMENTACIÓN INTEGRADA L70B10 ≥50000 horas </t>
  </si>
  <si>
    <t xml:space="preserve">TUBO LED 7-25W FUENTE ALIMENTACIÓN INTEGRADA L70B10 ≥75000 horas </t>
  </si>
  <si>
    <t>L02036</t>
  </si>
  <si>
    <t>NOTA: Para la elaboración de este documento se tendrán en cuenta las notas del apartado 27 del cuadro resumen del Pliego de Condiciones Particulares</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</si>
  <si>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</si>
  <si>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Incluido replanteo, pequeño material y accesorios.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</si>
  <si>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Incluido replanteo, pequeño material, accesorios para anclaje y cableado para conexionado a cuadro de cancelas.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</si>
  <si>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</si>
  <si>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</si>
  <si>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</si>
  <si>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</si>
  <si>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</si>
  <si>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</si>
  <si>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</si>
  <si>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</si>
  <si>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</si>
  <si>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</si>
  <si>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</si>
  <si>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</si>
  <si>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</si>
  <si>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</si>
  <si>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</si>
  <si>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Punto de luz sencillo mediante interruptor unipolar realizado con tubo corrugado libre de halógenos de M 20/gp5 y conductores de cobre libres de halógenos de 1,5 mm2, y aislamiento RZ1-k (AS)., incluyendo caja de registro y accesorios. Totalmente instalado.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</si>
  <si>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Incluido replanteo, pequeño material y accesorios para anclaje y conexionado.
- Incluido cualquier tipo de equipo auxiliar necesario para trabajos en altura.
Totalmente terminado, conexionado y probado según Proyecto e indicaciones de la DFO.
Medido según unidad realmente ejecutada y comprobada por la DFO</t>
  </si>
  <si>
    <t>Suministro y montaje de fijación o sustentación de luminaria empotrada, tanto en falso techo como en pared, Incluye retirada de las actuales, c/pp de medios auxiliares necesarios para su correcta ejecución.
Totalmente terminado según indicaciones de la Dirección Facultativa.</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</si>
  <si>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FIJACION A TECHO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</si>
  <si>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</si>
  <si>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</si>
  <si>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Grúa autopropulsada de 60-80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</si>
  <si>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Grúa telescópica de hasta 40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</si>
  <si>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Adecuación de accesos entre las vías para camiones grúa-cesta, con tablas y chapones. Instalación del material necesario (tablones, tacos,….) para permitir el acceso de los camiones grúa entre las vías. Se incluye la instalación instalación del comienzo de los trabajos y la desinstalación al finalizar los mismos, tras la salida del camión, así como la recogida de todos los materiales empleados.</t>
  </si>
  <si>
    <t>Instalación de escalera portátil para alturas de 25 metros, con posterior desinstalación al finalizar los trabajos. Se incluye la instalación de todos los elementos de seguridad antes del comienzo de los trabajos y la desinstalación al finalizar los mismos, tras la salida del camión, así como la recogida de todos los materiales empleados.</t>
  </si>
  <si>
    <t>Trabajos al borde de anden, con corte de tracción y servicio de dresina o torre. Esta partida se facturará por noche trabajada y se sumará a los trabajos realizados en dicha jornada.</t>
  </si>
  <si>
    <t>Jornada de trabajo completa de 8 horas, de un equipo de trabajo (formado par dos oficiales), en horario diurno. Consistente en la reparación de incidencias e incluyendo el pequeño material.</t>
  </si>
  <si>
    <t>Jornada de trabajo completa de 8 horas, de un equipo de trabajo (formado par dos oficiales), en horario nocturno. Consistente en la reparación de incidencias e incluyendo el pequeño material.</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</si>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</sst>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ECCCCA"/>
        <bgColor indexed="64"/>
      </patternFill>
    </fill>
    <fill>
      <patternFill patternType="solid">
        <fgColor indexed="22"/>
        <bgColor indexed="64"/>
      </patternFill>
    </fill>
    <fill>
      <patternFill patternType="solid">
        <fgColor theme="5" tint="0.59999389629810485"/>
        <bgColor indexed="64"/>
      </patternFill>
    </fill>
    <fill>
      <patternFill patternType="solid">
        <fgColor rgb="FF17283D"/>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theme="0" tint="-0.14993743705557422"/>
      </left>
      <right style="medium">
        <color theme="0" tint="-0.14993743705557422"/>
      </right>
      <top style="medium">
        <color theme="0" tint="-0.14993743705557422"/>
      </top>
      <bottom style="medium">
        <color theme="0" tint="-0.14996795556505021"/>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s>
  <cellStyleXfs count="3">
    <xf numFmtId="0" fontId="0" fillId="0" borderId="0"/>
    <xf numFmtId="44" fontId="10" fillId="0" borderId="0" applyFont="0" applyFill="0" applyBorder="0" applyAlignment="0" applyProtection="0"/>
    <xf numFmtId="9" fontId="10" fillId="0" borderId="0" applyFont="0" applyFill="0" applyBorder="0" applyAlignment="0" applyProtection="0"/>
  </cellStyleXfs>
  <cellXfs count="91">
    <xf numFmtId="0" fontId="0" fillId="0" borderId="0" xfId="0"/>
    <xf numFmtId="49" fontId="2" fillId="2" borderId="0" xfId="0" applyNumberFormat="1" applyFont="1" applyFill="1" applyAlignment="1">
      <alignment vertical="center" wrapText="1"/>
    </xf>
    <xf numFmtId="0" fontId="0" fillId="2" borderId="0" xfId="0" applyFill="1" applyAlignment="1">
      <alignment horizontal="center" vertical="center"/>
    </xf>
    <xf numFmtId="49" fontId="5" fillId="2" borderId="0" xfId="0" applyNumberFormat="1" applyFont="1" applyFill="1" applyAlignment="1">
      <alignment vertical="center" wrapText="1"/>
    </xf>
    <xf numFmtId="49" fontId="3" fillId="5" borderId="1" xfId="0" applyNumberFormat="1" applyFont="1" applyFill="1" applyBorder="1" applyAlignment="1">
      <alignment vertical="center"/>
    </xf>
    <xf numFmtId="0" fontId="0" fillId="0" borderId="0" xfId="0" applyAlignment="1">
      <alignment vertical="center"/>
    </xf>
    <xf numFmtId="0" fontId="0" fillId="2" borderId="0" xfId="0" applyFill="1" applyAlignment="1">
      <alignment vertical="center"/>
    </xf>
    <xf numFmtId="0" fontId="2" fillId="9" borderId="1" xfId="0" applyFont="1" applyFill="1" applyBorder="1" applyAlignment="1">
      <alignment vertical="center"/>
    </xf>
    <xf numFmtId="0" fontId="2" fillId="9" borderId="0" xfId="0" applyFont="1" applyFill="1" applyAlignment="1">
      <alignment horizontal="center" vertical="center"/>
    </xf>
    <xf numFmtId="0" fontId="2" fillId="9" borderId="0" xfId="0" applyFont="1" applyFill="1" applyAlignment="1">
      <alignment vertical="center" wrapText="1"/>
    </xf>
    <xf numFmtId="49" fontId="2" fillId="2" borderId="1" xfId="0" applyNumberFormat="1" applyFont="1" applyFill="1" applyBorder="1" applyAlignment="1">
      <alignment vertical="center"/>
    </xf>
    <xf numFmtId="49" fontId="2" fillId="2" borderId="0" xfId="0" applyNumberFormat="1" applyFont="1" applyFill="1" applyAlignment="1">
      <alignment horizontal="center" vertical="center"/>
    </xf>
    <xf numFmtId="0" fontId="6" fillId="3" borderId="5" xfId="0" applyFont="1" applyFill="1" applyBorder="1" applyAlignment="1">
      <alignment vertical="center"/>
    </xf>
    <xf numFmtId="0" fontId="6" fillId="3" borderId="6" xfId="0" applyFont="1" applyFill="1" applyBorder="1" applyAlignment="1">
      <alignment horizontal="center" vertical="center"/>
    </xf>
    <xf numFmtId="49" fontId="7" fillId="3" borderId="6" xfId="0" applyNumberFormat="1" applyFont="1" applyFill="1" applyBorder="1" applyAlignment="1">
      <alignment vertical="center" wrapText="1"/>
    </xf>
    <xf numFmtId="0" fontId="6" fillId="11" borderId="5" xfId="0" applyFont="1" applyFill="1" applyBorder="1" applyAlignment="1">
      <alignment vertical="center"/>
    </xf>
    <xf numFmtId="0" fontId="6" fillId="11" borderId="6" xfId="0" applyFont="1" applyFill="1" applyBorder="1" applyAlignment="1">
      <alignment horizontal="center" vertical="center"/>
    </xf>
    <xf numFmtId="49" fontId="7" fillId="11" borderId="6" xfId="0" applyNumberFormat="1" applyFont="1" applyFill="1" applyBorder="1" applyAlignment="1">
      <alignment vertical="center" wrapText="1"/>
    </xf>
    <xf numFmtId="49" fontId="5" fillId="2" borderId="1" xfId="0" applyNumberFormat="1" applyFont="1" applyFill="1" applyBorder="1" applyAlignment="1">
      <alignment vertical="center" wrapText="1"/>
    </xf>
    <xf numFmtId="49" fontId="5" fillId="2" borderId="0" xfId="0" applyNumberFormat="1" applyFont="1" applyFill="1" applyAlignment="1">
      <alignment horizontal="center" vertical="center" wrapText="1"/>
    </xf>
    <xf numFmtId="0" fontId="0" fillId="2" borderId="0" xfId="0" applyFill="1" applyAlignment="1">
      <alignment vertical="center" wrapText="1"/>
    </xf>
    <xf numFmtId="49" fontId="3" fillId="5" borderId="1" xfId="0" quotePrefix="1" applyNumberFormat="1" applyFont="1" applyFill="1" applyBorder="1" applyAlignment="1">
      <alignment vertical="center"/>
    </xf>
    <xf numFmtId="49" fontId="3" fillId="5" borderId="0" xfId="0" applyNumberFormat="1" applyFont="1" applyFill="1" applyAlignment="1">
      <alignment vertical="center" wrapText="1"/>
    </xf>
    <xf numFmtId="0" fontId="2" fillId="6" borderId="1" xfId="0" applyFont="1" applyFill="1" applyBorder="1" applyAlignment="1">
      <alignment vertical="center"/>
    </xf>
    <xf numFmtId="0" fontId="2" fillId="6" borderId="0" xfId="0" applyFont="1" applyFill="1" applyAlignment="1">
      <alignment vertical="center" wrapText="1"/>
    </xf>
    <xf numFmtId="0" fontId="11" fillId="2" borderId="0" xfId="0" applyFont="1" applyFill="1" applyAlignment="1">
      <alignment vertical="center"/>
    </xf>
    <xf numFmtId="49" fontId="3" fillId="5" borderId="0" xfId="0" applyNumberFormat="1" applyFont="1" applyFill="1" applyAlignment="1">
      <alignment horizontal="center" vertical="center"/>
    </xf>
    <xf numFmtId="0" fontId="2" fillId="6" borderId="0" xfId="0" applyFont="1" applyFill="1" applyAlignment="1">
      <alignment horizontal="center" vertical="center"/>
    </xf>
    <xf numFmtId="0" fontId="13" fillId="2" borderId="0" xfId="0" applyFont="1" applyFill="1"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4" fontId="5" fillId="2" borderId="1" xfId="1" applyFont="1" applyFill="1" applyBorder="1" applyAlignment="1">
      <alignment horizontal="center" vertical="center" wrapText="1"/>
    </xf>
    <xf numFmtId="44" fontId="5" fillId="2" borderId="2" xfId="1" applyFont="1" applyFill="1" applyBorder="1" applyAlignment="1">
      <alignment horizontal="center" vertical="center" wrapText="1"/>
    </xf>
    <xf numFmtId="44" fontId="3" fillId="5" borderId="1" xfId="1" applyFont="1" applyFill="1" applyBorder="1" applyAlignment="1">
      <alignment horizontal="center" vertical="center"/>
    </xf>
    <xf numFmtId="44" fontId="3" fillId="5" borderId="2" xfId="1" applyFont="1" applyFill="1" applyBorder="1" applyAlignment="1">
      <alignment horizontal="center" vertical="center"/>
    </xf>
    <xf numFmtId="44" fontId="2" fillId="2" borderId="1" xfId="1" applyFont="1" applyFill="1" applyBorder="1" applyAlignment="1">
      <alignment horizontal="center" vertical="center"/>
    </xf>
    <xf numFmtId="44" fontId="2" fillId="2" borderId="2" xfId="1" applyFont="1" applyFill="1" applyBorder="1" applyAlignment="1">
      <alignment horizontal="center" vertical="center"/>
    </xf>
    <xf numFmtId="44" fontId="2" fillId="6" borderId="1" xfId="1" applyFont="1" applyFill="1" applyBorder="1" applyAlignment="1">
      <alignment horizontal="center" vertical="center"/>
    </xf>
    <xf numFmtId="44" fontId="2" fillId="6" borderId="2" xfId="1" applyFont="1" applyFill="1" applyBorder="1" applyAlignment="1">
      <alignment horizontal="center" vertical="center"/>
    </xf>
    <xf numFmtId="44" fontId="2" fillId="9" borderId="1" xfId="1" applyFont="1" applyFill="1" applyBorder="1" applyAlignment="1">
      <alignment horizontal="center" vertical="center"/>
    </xf>
    <xf numFmtId="44" fontId="2" fillId="9" borderId="2" xfId="1" applyFont="1" applyFill="1" applyBorder="1" applyAlignment="1">
      <alignment horizontal="center" vertical="center"/>
    </xf>
    <xf numFmtId="44" fontId="7" fillId="3" borderId="5" xfId="1" applyFont="1" applyFill="1" applyBorder="1" applyAlignment="1">
      <alignment horizontal="center" vertical="center"/>
    </xf>
    <xf numFmtId="44" fontId="7" fillId="3" borderId="7" xfId="1" applyFont="1" applyFill="1" applyBorder="1" applyAlignment="1">
      <alignment horizontal="center" vertical="center"/>
    </xf>
    <xf numFmtId="44" fontId="7" fillId="11" borderId="5" xfId="1" applyFont="1" applyFill="1" applyBorder="1" applyAlignment="1">
      <alignment horizontal="center" vertical="center"/>
    </xf>
    <xf numFmtId="44" fontId="7" fillId="11" borderId="7" xfId="1" applyFont="1" applyFill="1" applyBorder="1" applyAlignment="1">
      <alignment horizontal="center" vertical="center"/>
    </xf>
    <xf numFmtId="44" fontId="2" fillId="2" borderId="0" xfId="1" applyFont="1" applyFill="1" applyAlignment="1">
      <alignment vertical="center" wrapText="1"/>
    </xf>
    <xf numFmtId="44" fontId="0" fillId="2" borderId="0" xfId="1" applyFont="1" applyFill="1" applyAlignment="1">
      <alignment horizontal="center" vertical="center"/>
    </xf>
    <xf numFmtId="44" fontId="2" fillId="8" borderId="1" xfId="1" applyFont="1" applyFill="1" applyBorder="1" applyAlignment="1" applyProtection="1">
      <alignment horizontal="center" vertical="center"/>
      <protection locked="0"/>
    </xf>
    <xf numFmtId="44" fontId="0" fillId="2" borderId="0" xfId="1" applyFont="1" applyFill="1" applyAlignment="1">
      <alignment vertical="center"/>
    </xf>
    <xf numFmtId="164" fontId="3" fillId="5" borderId="1" xfId="1" applyNumberFormat="1" applyFont="1" applyFill="1" applyBorder="1" applyAlignment="1">
      <alignment horizontal="center" vertical="center"/>
    </xf>
    <xf numFmtId="0" fontId="13" fillId="2" borderId="0" xfId="0" applyFont="1" applyFill="1" applyAlignment="1">
      <alignment horizontal="left" vertical="center" wrapText="1"/>
    </xf>
    <xf numFmtId="49" fontId="5" fillId="0" borderId="0" xfId="0" applyNumberFormat="1" applyFont="1" applyAlignment="1">
      <alignment horizontal="left" vertical="center" wrapText="1"/>
    </xf>
    <xf numFmtId="3" fontId="5" fillId="2" borderId="0" xfId="0" applyNumberFormat="1" applyFont="1" applyFill="1" applyAlignment="1">
      <alignment horizontal="center" vertical="center" wrapText="1"/>
    </xf>
    <xf numFmtId="3" fontId="3" fillId="5" borderId="0" xfId="0" applyNumberFormat="1" applyFont="1" applyFill="1" applyAlignment="1">
      <alignment horizontal="center" vertical="center"/>
    </xf>
    <xf numFmtId="3" fontId="2" fillId="2" borderId="0" xfId="0" applyNumberFormat="1" applyFont="1" applyFill="1" applyAlignment="1">
      <alignment horizontal="center" vertical="center"/>
    </xf>
    <xf numFmtId="3" fontId="2" fillId="6" borderId="0" xfId="0" applyNumberFormat="1" applyFont="1" applyFill="1" applyAlignment="1">
      <alignment horizontal="center" vertical="center"/>
    </xf>
    <xf numFmtId="3" fontId="6" fillId="7" borderId="4" xfId="0" applyNumberFormat="1" applyFont="1" applyFill="1" applyBorder="1" applyAlignment="1">
      <alignment horizontal="center" vertical="center"/>
    </xf>
    <xf numFmtId="3" fontId="2" fillId="9" borderId="2"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6" fillId="3" borderId="7" xfId="0" applyNumberFormat="1" applyFont="1" applyFill="1" applyBorder="1" applyAlignment="1">
      <alignment horizontal="center" vertical="center"/>
    </xf>
    <xf numFmtId="3" fontId="6" fillId="11" borderId="7" xfId="0" applyNumberFormat="1" applyFont="1" applyFill="1" applyBorder="1" applyAlignment="1">
      <alignment horizontal="center" vertical="center"/>
    </xf>
    <xf numFmtId="3" fontId="2" fillId="2" borderId="0" xfId="0" applyNumberFormat="1" applyFont="1" applyFill="1" applyAlignment="1">
      <alignment vertical="center" wrapText="1"/>
    </xf>
    <xf numFmtId="3" fontId="0" fillId="2" borderId="0" xfId="0" applyNumberFormat="1" applyFill="1" applyAlignment="1">
      <alignment horizontal="center" vertical="center"/>
    </xf>
    <xf numFmtId="9" fontId="2" fillId="2" borderId="1" xfId="2" applyFont="1" applyFill="1" applyBorder="1" applyAlignment="1">
      <alignment horizontal="center" vertical="center"/>
    </xf>
    <xf numFmtId="9" fontId="2" fillId="10" borderId="1" xfId="2" applyFont="1" applyFill="1" applyBorder="1" applyAlignment="1" applyProtection="1">
      <alignment horizontal="center" vertical="center"/>
      <protection locked="0"/>
    </xf>
    <xf numFmtId="49" fontId="3" fillId="5" borderId="10" xfId="0" quotePrefix="1" applyNumberFormat="1" applyFont="1" applyFill="1" applyBorder="1" applyAlignment="1">
      <alignment vertical="center"/>
    </xf>
    <xf numFmtId="49" fontId="3" fillId="5" borderId="10" xfId="0" applyNumberFormat="1" applyFont="1" applyFill="1" applyBorder="1" applyAlignment="1">
      <alignment vertical="center" wrapText="1"/>
    </xf>
    <xf numFmtId="49" fontId="3" fillId="5" borderId="10" xfId="0" applyNumberFormat="1" applyFont="1" applyFill="1" applyBorder="1" applyAlignment="1">
      <alignment horizontal="left" vertical="center" wrapText="1"/>
    </xf>
    <xf numFmtId="49" fontId="2" fillId="2" borderId="10" xfId="0" applyNumberFormat="1" applyFont="1" applyFill="1" applyBorder="1" applyAlignment="1">
      <alignment vertical="center"/>
    </xf>
    <xf numFmtId="49" fontId="2" fillId="2" borderId="10" xfId="0" applyNumberFormat="1" applyFont="1" applyFill="1" applyBorder="1" applyAlignment="1">
      <alignment vertical="center" wrapText="1"/>
    </xf>
    <xf numFmtId="49" fontId="2" fillId="2" borderId="10" xfId="0" applyNumberFormat="1" applyFont="1" applyFill="1" applyBorder="1" applyAlignment="1">
      <alignment horizontal="left" vertical="center" wrapText="1"/>
    </xf>
    <xf numFmtId="0" fontId="2" fillId="6" borderId="10" xfId="0" applyFont="1" applyFill="1" applyBorder="1" applyAlignment="1">
      <alignment vertical="center"/>
    </xf>
    <xf numFmtId="0" fontId="2" fillId="6" borderId="10" xfId="0" applyFont="1" applyFill="1" applyBorder="1" applyAlignment="1">
      <alignment vertical="center" wrapText="1"/>
    </xf>
    <xf numFmtId="0" fontId="2" fillId="6" borderId="10" xfId="0" applyFont="1" applyFill="1" applyBorder="1" applyAlignment="1">
      <alignment horizontal="left" vertical="center" wrapText="1"/>
    </xf>
    <xf numFmtId="49" fontId="3" fillId="5" borderId="10"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9" xfId="0" applyNumberFormat="1" applyFont="1" applyFill="1" applyBorder="1" applyAlignment="1">
      <alignment vertical="center" wrapText="1"/>
    </xf>
    <xf numFmtId="49" fontId="2" fillId="2" borderId="9" xfId="0" applyNumberFormat="1" applyFont="1" applyFill="1" applyBorder="1" applyAlignment="1">
      <alignment horizontal="left" vertical="center" wrapText="1"/>
    </xf>
    <xf numFmtId="164" fontId="3" fillId="5" borderId="2" xfId="1" applyNumberFormat="1" applyFont="1" applyFill="1" applyBorder="1" applyAlignment="1">
      <alignment horizontal="center" vertical="center"/>
    </xf>
    <xf numFmtId="49" fontId="2" fillId="2" borderId="0" xfId="0" applyNumberFormat="1" applyFont="1" applyFill="1" applyAlignment="1">
      <alignment horizontal="left" vertical="center" wrapText="1"/>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4" fontId="8" fillId="2" borderId="5" xfId="1" applyFont="1" applyFill="1" applyBorder="1" applyAlignment="1">
      <alignment horizontal="center" vertical="center"/>
    </xf>
    <xf numFmtId="44" fontId="8" fillId="2" borderId="7" xfId="1" applyFont="1" applyFill="1" applyBorder="1" applyAlignment="1">
      <alignment horizontal="center" vertical="center"/>
    </xf>
    <xf numFmtId="44" fontId="9" fillId="4" borderId="5" xfId="1" applyFont="1" applyFill="1" applyBorder="1" applyAlignment="1">
      <alignment horizontal="center" vertical="center"/>
    </xf>
    <xf numFmtId="44" fontId="9" fillId="4" borderId="7" xfId="1" applyFont="1" applyFill="1" applyBorder="1" applyAlignment="1">
      <alignment horizontal="center" vertical="center"/>
    </xf>
    <xf numFmtId="0" fontId="6" fillId="7" borderId="3" xfId="0" applyFont="1" applyFill="1" applyBorder="1" applyAlignment="1">
      <alignment horizontal="center" vertical="center"/>
    </xf>
    <xf numFmtId="0" fontId="6" fillId="7" borderId="8" xfId="0" applyFont="1" applyFill="1" applyBorder="1" applyAlignment="1">
      <alignment horizontal="center" vertical="center"/>
    </xf>
    <xf numFmtId="44" fontId="7" fillId="7" borderId="3" xfId="1" applyFont="1" applyFill="1" applyBorder="1" applyAlignment="1">
      <alignment horizontal="right" vertical="center" indent="1"/>
    </xf>
    <xf numFmtId="44" fontId="7" fillId="7" borderId="4" xfId="1" applyFont="1" applyFill="1" applyBorder="1" applyAlignment="1">
      <alignment horizontal="right" vertical="center" indent="1"/>
    </xf>
    <xf numFmtId="49" fontId="12" fillId="2" borderId="0" xfId="0" applyNumberFormat="1" applyFont="1" applyFill="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ECCC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A1E7A-5363-46C3-9777-D54731F088A7}">
  <sheetPr>
    <pageSetUpPr fitToPage="1"/>
  </sheetPr>
  <dimension ref="A1:V94"/>
  <sheetViews>
    <sheetView zoomScale="115" zoomScaleNormal="115" workbookViewId="0">
      <pane xSplit="3" ySplit="2" topLeftCell="D78" activePane="bottomRight" state="frozen"/>
      <selection pane="topRight" activeCell="E1" sqref="E1"/>
      <selection pane="bottomLeft" activeCell="A4" sqref="A4"/>
      <selection pane="bottomRight" activeCell="G79" sqref="G79"/>
    </sheetView>
  </sheetViews>
  <sheetFormatPr baseColWidth="10" defaultColWidth="68.140625" defaultRowHeight="15" x14ac:dyDescent="0.25"/>
  <cols>
    <col min="1" max="1" width="7.42578125" style="6" bestFit="1" customWidth="1"/>
    <col min="2" max="2" width="3.7109375" style="2" bestFit="1" customWidth="1"/>
    <col min="3" max="3" width="49.140625" style="6" bestFit="1" customWidth="1"/>
    <col min="4" max="4" width="7.85546875" style="62" bestFit="1" customWidth="1"/>
    <col min="5" max="6" width="12.28515625" style="46" customWidth="1"/>
    <col min="7" max="8" width="12.28515625" style="48" customWidth="1"/>
    <col min="9" max="20" width="19.140625" style="6" customWidth="1"/>
    <col min="21" max="16384" width="68.140625" style="6"/>
  </cols>
  <sheetData>
    <row r="1" spans="1:8" ht="19.5" thickBot="1" x14ac:dyDescent="0.3">
      <c r="A1" s="80" t="s">
        <v>1</v>
      </c>
      <c r="B1" s="81"/>
      <c r="C1" s="81"/>
      <c r="D1" s="81"/>
      <c r="E1" s="82" t="s">
        <v>8</v>
      </c>
      <c r="F1" s="83"/>
      <c r="G1" s="84" t="s">
        <v>9</v>
      </c>
      <c r="H1" s="85"/>
    </row>
    <row r="2" spans="1:8" s="20" customFormat="1" ht="25.5" x14ac:dyDescent="0.25">
      <c r="A2" s="18" t="s">
        <v>2</v>
      </c>
      <c r="B2" s="19" t="s">
        <v>5</v>
      </c>
      <c r="C2" s="3" t="s">
        <v>3</v>
      </c>
      <c r="D2" s="52" t="s">
        <v>10</v>
      </c>
      <c r="E2" s="31" t="s">
        <v>11</v>
      </c>
      <c r="F2" s="32" t="s">
        <v>4</v>
      </c>
      <c r="G2" s="31" t="s">
        <v>11</v>
      </c>
      <c r="H2" s="32" t="s">
        <v>12</v>
      </c>
    </row>
    <row r="3" spans="1:8" ht="19.5" customHeight="1" x14ac:dyDescent="0.25">
      <c r="A3" s="21" t="s">
        <v>18</v>
      </c>
      <c r="B3" s="26" t="s">
        <v>0</v>
      </c>
      <c r="C3" s="22" t="s">
        <v>139</v>
      </c>
      <c r="D3" s="53">
        <v>1</v>
      </c>
      <c r="E3" s="33">
        <f>SUM(F4:F7)</f>
        <v>152200</v>
      </c>
      <c r="F3" s="34">
        <f>+E3</f>
        <v>152200</v>
      </c>
      <c r="G3" s="33">
        <f>SUM(H4:H7)</f>
        <v>0</v>
      </c>
      <c r="H3" s="34">
        <f>+G3</f>
        <v>0</v>
      </c>
    </row>
    <row r="4" spans="1:8" ht="19.5" customHeight="1" x14ac:dyDescent="0.25">
      <c r="A4" s="10" t="s">
        <v>47</v>
      </c>
      <c r="B4" s="11" t="s">
        <v>5</v>
      </c>
      <c r="C4" s="1" t="s">
        <v>146</v>
      </c>
      <c r="D4" s="54">
        <v>300</v>
      </c>
      <c r="E4" s="35">
        <v>184</v>
      </c>
      <c r="F4" s="36">
        <f>ROUND(D4*E4,2)</f>
        <v>55200</v>
      </c>
      <c r="G4" s="47"/>
      <c r="H4" s="36">
        <f t="shared" ref="H4:H7" si="0">ROUND(D4*G4,2)</f>
        <v>0</v>
      </c>
    </row>
    <row r="5" spans="1:8" ht="19.5" customHeight="1" x14ac:dyDescent="0.25">
      <c r="A5" s="10" t="s">
        <v>48</v>
      </c>
      <c r="B5" s="11" t="s">
        <v>5</v>
      </c>
      <c r="C5" s="1" t="s">
        <v>147</v>
      </c>
      <c r="D5" s="54">
        <v>374</v>
      </c>
      <c r="E5" s="35">
        <v>200</v>
      </c>
      <c r="F5" s="36">
        <f t="shared" ref="F5:F7" si="1">ROUND(D5*E5,2)</f>
        <v>74800</v>
      </c>
      <c r="G5" s="47"/>
      <c r="H5" s="36">
        <f t="shared" si="0"/>
        <v>0</v>
      </c>
    </row>
    <row r="6" spans="1:8" ht="19.5" customHeight="1" x14ac:dyDescent="0.25">
      <c r="A6" s="10" t="s">
        <v>140</v>
      </c>
      <c r="B6" s="11" t="s">
        <v>5</v>
      </c>
      <c r="C6" s="1" t="s">
        <v>142</v>
      </c>
      <c r="D6" s="54">
        <v>400</v>
      </c>
      <c r="E6" s="35">
        <v>23</v>
      </c>
      <c r="F6" s="36">
        <f t="shared" si="1"/>
        <v>9200</v>
      </c>
      <c r="G6" s="47"/>
      <c r="H6" s="36">
        <f t="shared" si="0"/>
        <v>0</v>
      </c>
    </row>
    <row r="7" spans="1:8" ht="19.5" customHeight="1" x14ac:dyDescent="0.25">
      <c r="A7" s="10" t="s">
        <v>141</v>
      </c>
      <c r="B7" s="11" t="s">
        <v>5</v>
      </c>
      <c r="C7" s="1" t="s">
        <v>143</v>
      </c>
      <c r="D7" s="54">
        <v>520</v>
      </c>
      <c r="E7" s="35">
        <v>25</v>
      </c>
      <c r="F7" s="36">
        <f t="shared" si="1"/>
        <v>13000</v>
      </c>
      <c r="G7" s="47"/>
      <c r="H7" s="36">
        <f t="shared" si="0"/>
        <v>0</v>
      </c>
    </row>
    <row r="8" spans="1:8" ht="5.25" customHeight="1" x14ac:dyDescent="0.25">
      <c r="A8" s="23"/>
      <c r="B8" s="27"/>
      <c r="C8" s="24"/>
      <c r="D8" s="55"/>
      <c r="E8" s="37"/>
      <c r="F8" s="38"/>
      <c r="G8" s="37"/>
      <c r="H8" s="38"/>
    </row>
    <row r="9" spans="1:8" ht="19.5" customHeight="1" x14ac:dyDescent="0.25">
      <c r="A9" s="4" t="s">
        <v>20</v>
      </c>
      <c r="B9" s="26" t="s">
        <v>0</v>
      </c>
      <c r="C9" s="22" t="s">
        <v>23</v>
      </c>
      <c r="D9" s="53">
        <v>1</v>
      </c>
      <c r="E9" s="33">
        <f>SUM(F10:F45)</f>
        <v>923076.53</v>
      </c>
      <c r="F9" s="34">
        <f>+E9</f>
        <v>923076.53</v>
      </c>
      <c r="G9" s="33">
        <f>SUM(H10:H45)</f>
        <v>0</v>
      </c>
      <c r="H9" s="34">
        <f>+G9</f>
        <v>0</v>
      </c>
    </row>
    <row r="10" spans="1:8" ht="19.5" customHeight="1" x14ac:dyDescent="0.25">
      <c r="A10" s="10" t="s">
        <v>49</v>
      </c>
      <c r="B10" s="11" t="s">
        <v>21</v>
      </c>
      <c r="C10" s="1" t="s">
        <v>103</v>
      </c>
      <c r="D10" s="54">
        <v>3000</v>
      </c>
      <c r="E10" s="35">
        <v>15.35</v>
      </c>
      <c r="F10" s="36">
        <f t="shared" ref="F10:F28" si="2">ROUND(D10*E10,2)</f>
        <v>46050</v>
      </c>
      <c r="G10" s="47"/>
      <c r="H10" s="36">
        <f t="shared" ref="H10:H28" si="3">ROUND(D10*G10,2)</f>
        <v>0</v>
      </c>
    </row>
    <row r="11" spans="1:8" ht="19.5" customHeight="1" x14ac:dyDescent="0.25">
      <c r="A11" s="10" t="s">
        <v>50</v>
      </c>
      <c r="B11" s="11" t="s">
        <v>21</v>
      </c>
      <c r="C11" s="1" t="s">
        <v>104</v>
      </c>
      <c r="D11" s="54">
        <v>11000</v>
      </c>
      <c r="E11" s="35">
        <v>21.31</v>
      </c>
      <c r="F11" s="36">
        <f t="shared" si="2"/>
        <v>234410</v>
      </c>
      <c r="G11" s="47"/>
      <c r="H11" s="36">
        <f t="shared" si="3"/>
        <v>0</v>
      </c>
    </row>
    <row r="12" spans="1:8" ht="19.5" customHeight="1" x14ac:dyDescent="0.25">
      <c r="A12" s="10" t="s">
        <v>51</v>
      </c>
      <c r="B12" s="11" t="s">
        <v>21</v>
      </c>
      <c r="C12" s="1" t="s">
        <v>105</v>
      </c>
      <c r="D12" s="54">
        <v>10000</v>
      </c>
      <c r="E12" s="35">
        <v>25.54</v>
      </c>
      <c r="F12" s="36">
        <f t="shared" si="2"/>
        <v>255400</v>
      </c>
      <c r="G12" s="47"/>
      <c r="H12" s="36">
        <f t="shared" si="3"/>
        <v>0</v>
      </c>
    </row>
    <row r="13" spans="1:8" ht="19.5" customHeight="1" x14ac:dyDescent="0.25">
      <c r="A13" s="10" t="s">
        <v>52</v>
      </c>
      <c r="B13" s="11" t="s">
        <v>21</v>
      </c>
      <c r="C13" s="1" t="s">
        <v>198</v>
      </c>
      <c r="D13" s="54">
        <v>40</v>
      </c>
      <c r="E13" s="35">
        <v>61.29</v>
      </c>
      <c r="F13" s="36">
        <f t="shared" si="2"/>
        <v>2451.6</v>
      </c>
      <c r="G13" s="47"/>
      <c r="H13" s="36">
        <f t="shared" si="3"/>
        <v>0</v>
      </c>
    </row>
    <row r="14" spans="1:8" ht="19.5" customHeight="1" x14ac:dyDescent="0.25">
      <c r="A14" s="10" t="s">
        <v>53</v>
      </c>
      <c r="B14" s="11"/>
      <c r="C14" s="1" t="s">
        <v>199</v>
      </c>
      <c r="D14" s="54">
        <v>45</v>
      </c>
      <c r="E14" s="35">
        <v>80.36</v>
      </c>
      <c r="F14" s="36">
        <f t="shared" si="2"/>
        <v>3616.2</v>
      </c>
      <c r="G14" s="47"/>
      <c r="H14" s="36">
        <f t="shared" si="3"/>
        <v>0</v>
      </c>
    </row>
    <row r="15" spans="1:8" ht="19.5" customHeight="1" x14ac:dyDescent="0.25">
      <c r="A15" s="10" t="s">
        <v>54</v>
      </c>
      <c r="B15" s="11" t="s">
        <v>21</v>
      </c>
      <c r="C15" s="1" t="s">
        <v>159</v>
      </c>
      <c r="D15" s="54">
        <v>3</v>
      </c>
      <c r="E15" s="35">
        <v>293.60000000000002</v>
      </c>
      <c r="F15" s="36">
        <f t="shared" si="2"/>
        <v>880.8</v>
      </c>
      <c r="G15" s="47"/>
      <c r="H15" s="36">
        <f t="shared" si="3"/>
        <v>0</v>
      </c>
    </row>
    <row r="16" spans="1:8" ht="19.5" customHeight="1" x14ac:dyDescent="0.25">
      <c r="A16" s="10" t="s">
        <v>55</v>
      </c>
      <c r="B16" s="11" t="s">
        <v>21</v>
      </c>
      <c r="C16" s="1" t="s">
        <v>112</v>
      </c>
      <c r="D16" s="54">
        <v>3</v>
      </c>
      <c r="E16" s="35">
        <v>352.73</v>
      </c>
      <c r="F16" s="36">
        <f t="shared" si="2"/>
        <v>1058.19</v>
      </c>
      <c r="G16" s="47"/>
      <c r="H16" s="36">
        <f t="shared" si="3"/>
        <v>0</v>
      </c>
    </row>
    <row r="17" spans="1:8" ht="19.5" customHeight="1" x14ac:dyDescent="0.25">
      <c r="A17" s="10" t="s">
        <v>56</v>
      </c>
      <c r="B17" s="11" t="s">
        <v>21</v>
      </c>
      <c r="C17" s="1" t="s">
        <v>113</v>
      </c>
      <c r="D17" s="54">
        <v>3</v>
      </c>
      <c r="E17" s="35">
        <v>358.72</v>
      </c>
      <c r="F17" s="36">
        <f t="shared" si="2"/>
        <v>1076.1600000000001</v>
      </c>
      <c r="G17" s="47"/>
      <c r="H17" s="36">
        <f t="shared" si="3"/>
        <v>0</v>
      </c>
    </row>
    <row r="18" spans="1:8" ht="19.5" customHeight="1" x14ac:dyDescent="0.25">
      <c r="A18" s="10" t="s">
        <v>57</v>
      </c>
      <c r="B18" s="11" t="s">
        <v>21</v>
      </c>
      <c r="C18" s="1" t="s">
        <v>191</v>
      </c>
      <c r="D18" s="54">
        <v>3</v>
      </c>
      <c r="E18" s="35">
        <v>324.41000000000003</v>
      </c>
      <c r="F18" s="36">
        <f t="shared" si="2"/>
        <v>973.23</v>
      </c>
      <c r="G18" s="47"/>
      <c r="H18" s="36">
        <f t="shared" si="3"/>
        <v>0</v>
      </c>
    </row>
    <row r="19" spans="1:8" ht="19.5" customHeight="1" x14ac:dyDescent="0.25">
      <c r="A19" s="10" t="s">
        <v>83</v>
      </c>
      <c r="B19" s="11" t="s">
        <v>21</v>
      </c>
      <c r="C19" s="1" t="s">
        <v>192</v>
      </c>
      <c r="D19" s="54">
        <v>3</v>
      </c>
      <c r="E19" s="35">
        <v>356.65</v>
      </c>
      <c r="F19" s="36">
        <f t="shared" si="2"/>
        <v>1069.95</v>
      </c>
      <c r="G19" s="47"/>
      <c r="H19" s="36">
        <f t="shared" si="3"/>
        <v>0</v>
      </c>
    </row>
    <row r="20" spans="1:8" ht="19.5" customHeight="1" x14ac:dyDescent="0.25">
      <c r="A20" s="10" t="s">
        <v>84</v>
      </c>
      <c r="B20" s="11" t="s">
        <v>21</v>
      </c>
      <c r="C20" s="1" t="s">
        <v>160</v>
      </c>
      <c r="D20" s="54">
        <v>650</v>
      </c>
      <c r="E20" s="35">
        <v>18.88</v>
      </c>
      <c r="F20" s="36">
        <f t="shared" si="2"/>
        <v>12272</v>
      </c>
      <c r="G20" s="47"/>
      <c r="H20" s="36">
        <f t="shared" si="3"/>
        <v>0</v>
      </c>
    </row>
    <row r="21" spans="1:8" ht="19.5" customHeight="1" x14ac:dyDescent="0.25">
      <c r="A21" s="10" t="s">
        <v>85</v>
      </c>
      <c r="B21" s="11" t="s">
        <v>21</v>
      </c>
      <c r="C21" s="1" t="s">
        <v>161</v>
      </c>
      <c r="D21" s="54">
        <v>730</v>
      </c>
      <c r="E21" s="35">
        <v>27.33</v>
      </c>
      <c r="F21" s="36">
        <f t="shared" si="2"/>
        <v>19950.900000000001</v>
      </c>
      <c r="G21" s="47"/>
      <c r="H21" s="36">
        <f t="shared" si="3"/>
        <v>0</v>
      </c>
    </row>
    <row r="22" spans="1:8" ht="19.5" customHeight="1" x14ac:dyDescent="0.25">
      <c r="A22" s="10" t="s">
        <v>86</v>
      </c>
      <c r="B22" s="11" t="s">
        <v>21</v>
      </c>
      <c r="C22" s="1" t="s">
        <v>106</v>
      </c>
      <c r="D22" s="54">
        <v>2250</v>
      </c>
      <c r="E22" s="35">
        <v>35.020000000000003</v>
      </c>
      <c r="F22" s="36">
        <f t="shared" si="2"/>
        <v>78795</v>
      </c>
      <c r="G22" s="47"/>
      <c r="H22" s="36">
        <f t="shared" si="3"/>
        <v>0</v>
      </c>
    </row>
    <row r="23" spans="1:8" ht="19.5" customHeight="1" x14ac:dyDescent="0.25">
      <c r="A23" s="10" t="s">
        <v>87</v>
      </c>
      <c r="B23" s="11" t="s">
        <v>21</v>
      </c>
      <c r="C23" s="1" t="s">
        <v>107</v>
      </c>
      <c r="D23" s="54">
        <v>2100</v>
      </c>
      <c r="E23" s="35">
        <v>42.5</v>
      </c>
      <c r="F23" s="36">
        <f t="shared" si="2"/>
        <v>89250</v>
      </c>
      <c r="G23" s="47"/>
      <c r="H23" s="36">
        <f t="shared" si="3"/>
        <v>0</v>
      </c>
    </row>
    <row r="24" spans="1:8" ht="19.5" customHeight="1" x14ac:dyDescent="0.25">
      <c r="A24" s="10" t="s">
        <v>162</v>
      </c>
      <c r="B24" s="11" t="s">
        <v>21</v>
      </c>
      <c r="C24" s="1" t="s">
        <v>108</v>
      </c>
      <c r="D24" s="54">
        <v>698</v>
      </c>
      <c r="E24" s="35">
        <v>70.5</v>
      </c>
      <c r="F24" s="36">
        <f t="shared" si="2"/>
        <v>49209</v>
      </c>
      <c r="G24" s="47"/>
      <c r="H24" s="36">
        <f t="shared" si="3"/>
        <v>0</v>
      </c>
    </row>
    <row r="25" spans="1:8" ht="19.5" customHeight="1" x14ac:dyDescent="0.25">
      <c r="A25" s="10" t="s">
        <v>163</v>
      </c>
      <c r="B25" s="11" t="s">
        <v>21</v>
      </c>
      <c r="C25" s="1" t="s">
        <v>109</v>
      </c>
      <c r="D25" s="54">
        <v>5000</v>
      </c>
      <c r="E25" s="35">
        <v>8.83</v>
      </c>
      <c r="F25" s="36">
        <f t="shared" si="2"/>
        <v>44150</v>
      </c>
      <c r="G25" s="47"/>
      <c r="H25" s="36">
        <f t="shared" si="3"/>
        <v>0</v>
      </c>
    </row>
    <row r="26" spans="1:8" ht="19.5" customHeight="1" x14ac:dyDescent="0.25">
      <c r="A26" s="10" t="s">
        <v>164</v>
      </c>
      <c r="B26" s="11" t="s">
        <v>21</v>
      </c>
      <c r="C26" s="1" t="s">
        <v>119</v>
      </c>
      <c r="D26" s="54">
        <v>100</v>
      </c>
      <c r="E26" s="35">
        <v>178.6</v>
      </c>
      <c r="F26" s="36">
        <f t="shared" si="2"/>
        <v>17860</v>
      </c>
      <c r="G26" s="47"/>
      <c r="H26" s="36">
        <f t="shared" si="3"/>
        <v>0</v>
      </c>
    </row>
    <row r="27" spans="1:8" ht="19.5" customHeight="1" x14ac:dyDescent="0.25">
      <c r="A27" s="10" t="s">
        <v>165</v>
      </c>
      <c r="B27" s="11" t="s">
        <v>21</v>
      </c>
      <c r="C27" s="1" t="s">
        <v>121</v>
      </c>
      <c r="D27" s="54">
        <v>100</v>
      </c>
      <c r="E27" s="35">
        <v>125.73</v>
      </c>
      <c r="F27" s="36">
        <f t="shared" si="2"/>
        <v>12573</v>
      </c>
      <c r="G27" s="47"/>
      <c r="H27" s="36">
        <f t="shared" si="3"/>
        <v>0</v>
      </c>
    </row>
    <row r="28" spans="1:8" ht="19.5" customHeight="1" x14ac:dyDescent="0.25">
      <c r="A28" s="10" t="s">
        <v>173</v>
      </c>
      <c r="B28" s="11" t="s">
        <v>21</v>
      </c>
      <c r="C28" s="1" t="s">
        <v>120</v>
      </c>
      <c r="D28" s="54">
        <v>100</v>
      </c>
      <c r="E28" s="35">
        <v>37.1</v>
      </c>
      <c r="F28" s="36">
        <f t="shared" si="2"/>
        <v>3710</v>
      </c>
      <c r="G28" s="47"/>
      <c r="H28" s="36">
        <f t="shared" si="3"/>
        <v>0</v>
      </c>
    </row>
    <row r="29" spans="1:8" ht="19.5" customHeight="1" x14ac:dyDescent="0.25">
      <c r="A29" s="10" t="s">
        <v>174</v>
      </c>
      <c r="B29" s="11" t="s">
        <v>110</v>
      </c>
      <c r="C29" s="1" t="s">
        <v>148</v>
      </c>
      <c r="D29" s="54">
        <v>10</v>
      </c>
      <c r="E29" s="35">
        <v>224.43</v>
      </c>
      <c r="F29" s="36">
        <f t="shared" ref="F29:F40" si="4">ROUND(D29*E29,2)</f>
        <v>2244.3000000000002</v>
      </c>
      <c r="G29" s="47"/>
      <c r="H29" s="36">
        <f t="shared" ref="H29:H45" si="5">ROUND(D29*G29,2)</f>
        <v>0</v>
      </c>
    </row>
    <row r="30" spans="1:8" ht="19.5" customHeight="1" x14ac:dyDescent="0.25">
      <c r="A30" s="10" t="s">
        <v>175</v>
      </c>
      <c r="B30" s="11" t="s">
        <v>21</v>
      </c>
      <c r="C30" s="1" t="s">
        <v>149</v>
      </c>
      <c r="D30" s="54">
        <v>60</v>
      </c>
      <c r="E30" s="35">
        <v>37.5</v>
      </c>
      <c r="F30" s="36">
        <f t="shared" si="4"/>
        <v>2250</v>
      </c>
      <c r="G30" s="47"/>
      <c r="H30" s="36">
        <f t="shared" si="5"/>
        <v>0</v>
      </c>
    </row>
    <row r="31" spans="1:8" ht="19.5" customHeight="1" x14ac:dyDescent="0.25">
      <c r="A31" s="10" t="s">
        <v>176</v>
      </c>
      <c r="B31" s="11" t="s">
        <v>21</v>
      </c>
      <c r="C31" s="1" t="s">
        <v>150</v>
      </c>
      <c r="D31" s="54">
        <v>60</v>
      </c>
      <c r="E31" s="35">
        <v>43.73</v>
      </c>
      <c r="F31" s="36">
        <f t="shared" si="4"/>
        <v>2623.8</v>
      </c>
      <c r="G31" s="47"/>
      <c r="H31" s="36">
        <f t="shared" si="5"/>
        <v>0</v>
      </c>
    </row>
    <row r="32" spans="1:8" ht="19.5" customHeight="1" x14ac:dyDescent="0.25">
      <c r="A32" s="10" t="s">
        <v>177</v>
      </c>
      <c r="B32" s="11" t="s">
        <v>21</v>
      </c>
      <c r="C32" s="1" t="s">
        <v>151</v>
      </c>
      <c r="D32" s="54">
        <v>60</v>
      </c>
      <c r="E32" s="35">
        <v>45.75</v>
      </c>
      <c r="F32" s="36">
        <f t="shared" si="4"/>
        <v>2745</v>
      </c>
      <c r="G32" s="47"/>
      <c r="H32" s="36">
        <f t="shared" si="5"/>
        <v>0</v>
      </c>
    </row>
    <row r="33" spans="1:8" ht="19.5" customHeight="1" x14ac:dyDescent="0.25">
      <c r="A33" s="10" t="s">
        <v>178</v>
      </c>
      <c r="B33" s="11" t="s">
        <v>21</v>
      </c>
      <c r="C33" s="1" t="s">
        <v>152</v>
      </c>
      <c r="D33" s="54">
        <v>80</v>
      </c>
      <c r="E33" s="35">
        <v>42.02</v>
      </c>
      <c r="F33" s="36">
        <f t="shared" si="4"/>
        <v>3361.6</v>
      </c>
      <c r="G33" s="47"/>
      <c r="H33" s="36">
        <f t="shared" si="5"/>
        <v>0</v>
      </c>
    </row>
    <row r="34" spans="1:8" ht="19.5" customHeight="1" x14ac:dyDescent="0.25">
      <c r="A34" s="10" t="s">
        <v>179</v>
      </c>
      <c r="B34" s="11" t="s">
        <v>21</v>
      </c>
      <c r="C34" s="1" t="s">
        <v>153</v>
      </c>
      <c r="D34" s="54">
        <v>80</v>
      </c>
      <c r="E34" s="35">
        <v>49.17</v>
      </c>
      <c r="F34" s="36">
        <f t="shared" si="4"/>
        <v>3933.6</v>
      </c>
      <c r="G34" s="47"/>
      <c r="H34" s="36">
        <f t="shared" si="5"/>
        <v>0</v>
      </c>
    </row>
    <row r="35" spans="1:8" ht="19.5" customHeight="1" x14ac:dyDescent="0.25">
      <c r="A35" s="10" t="s">
        <v>180</v>
      </c>
      <c r="B35" s="11" t="s">
        <v>21</v>
      </c>
      <c r="C35" s="1" t="s">
        <v>154</v>
      </c>
      <c r="D35" s="54">
        <v>80</v>
      </c>
      <c r="E35" s="35">
        <v>54.85</v>
      </c>
      <c r="F35" s="36">
        <f t="shared" si="4"/>
        <v>4388</v>
      </c>
      <c r="G35" s="47"/>
      <c r="H35" s="36">
        <f t="shared" si="5"/>
        <v>0</v>
      </c>
    </row>
    <row r="36" spans="1:8" ht="19.5" customHeight="1" x14ac:dyDescent="0.25">
      <c r="A36" s="10" t="s">
        <v>181</v>
      </c>
      <c r="B36" s="11" t="s">
        <v>21</v>
      </c>
      <c r="C36" s="1" t="s">
        <v>155</v>
      </c>
      <c r="D36" s="54">
        <v>80</v>
      </c>
      <c r="E36" s="35">
        <v>44.72</v>
      </c>
      <c r="F36" s="36">
        <f t="shared" si="4"/>
        <v>3577.6</v>
      </c>
      <c r="G36" s="47"/>
      <c r="H36" s="36">
        <f t="shared" si="5"/>
        <v>0</v>
      </c>
    </row>
    <row r="37" spans="1:8" ht="19.5" customHeight="1" x14ac:dyDescent="0.25">
      <c r="A37" s="10" t="s">
        <v>182</v>
      </c>
      <c r="B37" s="11" t="s">
        <v>21</v>
      </c>
      <c r="C37" s="1" t="s">
        <v>156</v>
      </c>
      <c r="D37" s="54">
        <v>80</v>
      </c>
      <c r="E37" s="35">
        <v>46.76</v>
      </c>
      <c r="F37" s="36">
        <f t="shared" si="4"/>
        <v>3740.8</v>
      </c>
      <c r="G37" s="47"/>
      <c r="H37" s="36">
        <f t="shared" si="5"/>
        <v>0</v>
      </c>
    </row>
    <row r="38" spans="1:8" ht="19.5" customHeight="1" x14ac:dyDescent="0.25">
      <c r="A38" s="10" t="s">
        <v>183</v>
      </c>
      <c r="B38" s="11" t="s">
        <v>21</v>
      </c>
      <c r="C38" s="1" t="s">
        <v>157</v>
      </c>
      <c r="D38" s="54">
        <v>80</v>
      </c>
      <c r="E38" s="35">
        <v>50.28</v>
      </c>
      <c r="F38" s="36">
        <f t="shared" si="4"/>
        <v>4022.4</v>
      </c>
      <c r="G38" s="47"/>
      <c r="H38" s="36">
        <f t="shared" si="5"/>
        <v>0</v>
      </c>
    </row>
    <row r="39" spans="1:8" ht="19.5" customHeight="1" x14ac:dyDescent="0.25">
      <c r="A39" s="10" t="s">
        <v>184</v>
      </c>
      <c r="B39" s="11" t="s">
        <v>21</v>
      </c>
      <c r="C39" s="1" t="s">
        <v>158</v>
      </c>
      <c r="D39" s="54">
        <v>80</v>
      </c>
      <c r="E39" s="35">
        <v>55.93</v>
      </c>
      <c r="F39" s="36">
        <f t="shared" si="4"/>
        <v>4474.3999999999996</v>
      </c>
      <c r="G39" s="47"/>
      <c r="H39" s="36">
        <f t="shared" si="5"/>
        <v>0</v>
      </c>
    </row>
    <row r="40" spans="1:8" ht="19.5" customHeight="1" x14ac:dyDescent="0.25">
      <c r="A40" s="10" t="s">
        <v>185</v>
      </c>
      <c r="B40" s="11" t="s">
        <v>21</v>
      </c>
      <c r="C40" s="1" t="s">
        <v>197</v>
      </c>
      <c r="D40" s="54">
        <v>70</v>
      </c>
      <c r="E40" s="35">
        <v>33.4</v>
      </c>
      <c r="F40" s="36">
        <f t="shared" si="4"/>
        <v>2338</v>
      </c>
      <c r="G40" s="47"/>
      <c r="H40" s="36">
        <f t="shared" si="5"/>
        <v>0</v>
      </c>
    </row>
    <row r="41" spans="1:8" ht="19.5" customHeight="1" x14ac:dyDescent="0.25">
      <c r="A41" s="10" t="s">
        <v>186</v>
      </c>
      <c r="B41" s="11" t="s">
        <v>21</v>
      </c>
      <c r="C41" s="1" t="s">
        <v>131</v>
      </c>
      <c r="D41" s="54">
        <v>70</v>
      </c>
      <c r="E41" s="35">
        <v>52</v>
      </c>
      <c r="F41" s="36">
        <f>D41*E41</f>
        <v>3640</v>
      </c>
      <c r="G41" s="47"/>
      <c r="H41" s="36">
        <f t="shared" si="5"/>
        <v>0</v>
      </c>
    </row>
    <row r="42" spans="1:8" ht="19.5" customHeight="1" x14ac:dyDescent="0.25">
      <c r="A42" s="10" t="s">
        <v>187</v>
      </c>
      <c r="B42" s="11" t="s">
        <v>21</v>
      </c>
      <c r="C42" s="1" t="s">
        <v>169</v>
      </c>
      <c r="D42" s="54">
        <v>5</v>
      </c>
      <c r="E42" s="35">
        <v>35</v>
      </c>
      <c r="F42" s="36">
        <f>D42*E42</f>
        <v>175</v>
      </c>
      <c r="G42" s="47"/>
      <c r="H42" s="36">
        <f t="shared" si="5"/>
        <v>0</v>
      </c>
    </row>
    <row r="43" spans="1:8" ht="19.5" customHeight="1" x14ac:dyDescent="0.25">
      <c r="A43" s="10" t="s">
        <v>188</v>
      </c>
      <c r="B43" s="11" t="s">
        <v>21</v>
      </c>
      <c r="C43" s="1" t="s">
        <v>171</v>
      </c>
      <c r="D43" s="54">
        <v>5</v>
      </c>
      <c r="E43" s="35">
        <v>280.89999999999998</v>
      </c>
      <c r="F43" s="36">
        <f>D43*E43</f>
        <v>1404.5</v>
      </c>
      <c r="G43" s="47"/>
      <c r="H43" s="36">
        <f t="shared" si="5"/>
        <v>0</v>
      </c>
    </row>
    <row r="44" spans="1:8" ht="19.5" customHeight="1" x14ac:dyDescent="0.25">
      <c r="A44" s="10" t="s">
        <v>189</v>
      </c>
      <c r="B44" s="11" t="s">
        <v>21</v>
      </c>
      <c r="C44" s="1" t="s">
        <v>170</v>
      </c>
      <c r="D44" s="54">
        <v>5</v>
      </c>
      <c r="E44" s="35">
        <v>320.10000000000002</v>
      </c>
      <c r="F44" s="36">
        <f>D44*E44</f>
        <v>1600.5</v>
      </c>
      <c r="G44" s="47"/>
      <c r="H44" s="36">
        <f t="shared" si="5"/>
        <v>0</v>
      </c>
    </row>
    <row r="45" spans="1:8" ht="19.5" customHeight="1" x14ac:dyDescent="0.25">
      <c r="A45" s="10" t="s">
        <v>200</v>
      </c>
      <c r="B45" s="11" t="s">
        <v>21</v>
      </c>
      <c r="C45" s="1" t="s">
        <v>172</v>
      </c>
      <c r="D45" s="54">
        <v>5</v>
      </c>
      <c r="E45" s="35">
        <v>360.2</v>
      </c>
      <c r="F45" s="36">
        <f>D45*E45</f>
        <v>1801</v>
      </c>
      <c r="G45" s="47"/>
      <c r="H45" s="36">
        <f t="shared" si="5"/>
        <v>0</v>
      </c>
    </row>
    <row r="46" spans="1:8" ht="5.25" customHeight="1" x14ac:dyDescent="0.25">
      <c r="A46" s="23"/>
      <c r="B46" s="27"/>
      <c r="C46" s="24"/>
      <c r="D46" s="55"/>
      <c r="E46" s="37"/>
      <c r="F46" s="38"/>
      <c r="G46" s="37"/>
      <c r="H46" s="38"/>
    </row>
    <row r="47" spans="1:8" ht="19.5" customHeight="1" x14ac:dyDescent="0.25">
      <c r="A47" s="4" t="s">
        <v>22</v>
      </c>
      <c r="B47" s="26" t="s">
        <v>0</v>
      </c>
      <c r="C47" s="22" t="s">
        <v>24</v>
      </c>
      <c r="D47" s="53">
        <v>1</v>
      </c>
      <c r="E47" s="33">
        <f>SUM(F48:F72)</f>
        <v>329629.03000000003</v>
      </c>
      <c r="F47" s="34">
        <f>+E47</f>
        <v>329629.03000000003</v>
      </c>
      <c r="G47" s="33">
        <f>SUM(H48:H72)</f>
        <v>0</v>
      </c>
      <c r="H47" s="34">
        <f>+G47</f>
        <v>0</v>
      </c>
    </row>
    <row r="48" spans="1:8" ht="19.5" customHeight="1" x14ac:dyDescent="0.25">
      <c r="A48" s="10" t="s">
        <v>58</v>
      </c>
      <c r="B48" s="11" t="s">
        <v>21</v>
      </c>
      <c r="C48" s="1" t="s">
        <v>25</v>
      </c>
      <c r="D48" s="54">
        <v>45</v>
      </c>
      <c r="E48" s="35">
        <v>52.4</v>
      </c>
      <c r="F48" s="36">
        <f>ROUND(D48*E48,2)</f>
        <v>2358</v>
      </c>
      <c r="G48" s="47"/>
      <c r="H48" s="36">
        <f t="shared" ref="H48:H81" si="6">ROUND(D48*G48,2)</f>
        <v>0</v>
      </c>
    </row>
    <row r="49" spans="1:8" ht="19.5" customHeight="1" x14ac:dyDescent="0.25">
      <c r="A49" s="10" t="s">
        <v>59</v>
      </c>
      <c r="B49" s="11" t="s">
        <v>21</v>
      </c>
      <c r="C49" s="1" t="s">
        <v>26</v>
      </c>
      <c r="D49" s="54">
        <v>50</v>
      </c>
      <c r="E49" s="35">
        <v>55.8</v>
      </c>
      <c r="F49" s="36">
        <f t="shared" ref="F49:F81" si="7">ROUND(D49*E49,2)</f>
        <v>2790</v>
      </c>
      <c r="G49" s="47"/>
      <c r="H49" s="36">
        <f t="shared" si="6"/>
        <v>0</v>
      </c>
    </row>
    <row r="50" spans="1:8" ht="19.5" customHeight="1" x14ac:dyDescent="0.25">
      <c r="A50" s="10" t="s">
        <v>60</v>
      </c>
      <c r="B50" s="11" t="s">
        <v>21</v>
      </c>
      <c r="C50" s="1" t="s">
        <v>27</v>
      </c>
      <c r="D50" s="54">
        <v>60</v>
      </c>
      <c r="E50" s="35">
        <v>58.1</v>
      </c>
      <c r="F50" s="36">
        <f t="shared" si="7"/>
        <v>3486</v>
      </c>
      <c r="G50" s="47"/>
      <c r="H50" s="36">
        <f t="shared" si="6"/>
        <v>0</v>
      </c>
    </row>
    <row r="51" spans="1:8" ht="19.5" customHeight="1" x14ac:dyDescent="0.25">
      <c r="A51" s="10" t="s">
        <v>61</v>
      </c>
      <c r="B51" s="11" t="s">
        <v>21</v>
      </c>
      <c r="C51" s="1" t="s">
        <v>28</v>
      </c>
      <c r="D51" s="54">
        <v>70</v>
      </c>
      <c r="E51" s="35">
        <v>60.1</v>
      </c>
      <c r="F51" s="36">
        <f t="shared" si="7"/>
        <v>4207</v>
      </c>
      <c r="G51" s="47"/>
      <c r="H51" s="36">
        <f t="shared" si="6"/>
        <v>0</v>
      </c>
    </row>
    <row r="52" spans="1:8" ht="19.5" customHeight="1" x14ac:dyDescent="0.25">
      <c r="A52" s="10" t="s">
        <v>62</v>
      </c>
      <c r="B52" s="11" t="s">
        <v>21</v>
      </c>
      <c r="C52" s="1" t="s">
        <v>29</v>
      </c>
      <c r="D52" s="54">
        <v>80</v>
      </c>
      <c r="E52" s="35">
        <v>63.7</v>
      </c>
      <c r="F52" s="36">
        <f t="shared" si="7"/>
        <v>5096</v>
      </c>
      <c r="G52" s="47"/>
      <c r="H52" s="36">
        <f t="shared" si="6"/>
        <v>0</v>
      </c>
    </row>
    <row r="53" spans="1:8" ht="19.5" customHeight="1" x14ac:dyDescent="0.25">
      <c r="A53" s="10" t="s">
        <v>63</v>
      </c>
      <c r="B53" s="11" t="s">
        <v>21</v>
      </c>
      <c r="C53" s="1" t="s">
        <v>30</v>
      </c>
      <c r="D53" s="54">
        <v>150</v>
      </c>
      <c r="E53" s="35">
        <v>66.3</v>
      </c>
      <c r="F53" s="36">
        <f t="shared" si="7"/>
        <v>9945</v>
      </c>
      <c r="G53" s="47"/>
      <c r="H53" s="36">
        <f t="shared" si="6"/>
        <v>0</v>
      </c>
    </row>
    <row r="54" spans="1:8" ht="19.5" customHeight="1" x14ac:dyDescent="0.25">
      <c r="A54" s="10" t="s">
        <v>64</v>
      </c>
      <c r="B54" s="11" t="s">
        <v>21</v>
      </c>
      <c r="C54" s="1" t="s">
        <v>111</v>
      </c>
      <c r="D54" s="54">
        <v>10</v>
      </c>
      <c r="E54" s="35">
        <v>57</v>
      </c>
      <c r="F54" s="36">
        <f t="shared" si="7"/>
        <v>570</v>
      </c>
      <c r="G54" s="47"/>
      <c r="H54" s="36">
        <f t="shared" si="6"/>
        <v>0</v>
      </c>
    </row>
    <row r="55" spans="1:8" ht="19.5" customHeight="1" x14ac:dyDescent="0.25">
      <c r="A55" s="10" t="s">
        <v>65</v>
      </c>
      <c r="B55" s="11" t="s">
        <v>21</v>
      </c>
      <c r="C55" s="1" t="s">
        <v>122</v>
      </c>
      <c r="D55" s="54">
        <v>5</v>
      </c>
      <c r="E55" s="35">
        <v>18.43</v>
      </c>
      <c r="F55" s="36">
        <f t="shared" si="7"/>
        <v>92.15</v>
      </c>
      <c r="G55" s="47"/>
      <c r="H55" s="36">
        <f t="shared" si="6"/>
        <v>0</v>
      </c>
    </row>
    <row r="56" spans="1:8" ht="19.5" customHeight="1" x14ac:dyDescent="0.25">
      <c r="A56" s="10" t="s">
        <v>66</v>
      </c>
      <c r="B56" s="11" t="s">
        <v>21</v>
      </c>
      <c r="C56" s="1" t="s">
        <v>123</v>
      </c>
      <c r="D56" s="54">
        <v>60</v>
      </c>
      <c r="E56" s="35">
        <v>44.8</v>
      </c>
      <c r="F56" s="36">
        <f t="shared" si="7"/>
        <v>2688</v>
      </c>
      <c r="G56" s="47"/>
      <c r="H56" s="36">
        <f t="shared" si="6"/>
        <v>0</v>
      </c>
    </row>
    <row r="57" spans="1:8" ht="19.5" customHeight="1" x14ac:dyDescent="0.25">
      <c r="A57" s="10" t="s">
        <v>67</v>
      </c>
      <c r="B57" s="11" t="s">
        <v>21</v>
      </c>
      <c r="C57" s="1" t="s">
        <v>124</v>
      </c>
      <c r="D57" s="54">
        <v>60</v>
      </c>
      <c r="E57" s="35">
        <v>52.6</v>
      </c>
      <c r="F57" s="36">
        <f t="shared" si="7"/>
        <v>3156</v>
      </c>
      <c r="G57" s="47"/>
      <c r="H57" s="36">
        <f t="shared" si="6"/>
        <v>0</v>
      </c>
    </row>
    <row r="58" spans="1:8" ht="19.5" customHeight="1" x14ac:dyDescent="0.25">
      <c r="A58" s="10" t="s">
        <v>68</v>
      </c>
      <c r="B58" s="11" t="s">
        <v>21</v>
      </c>
      <c r="C58" s="1" t="s">
        <v>125</v>
      </c>
      <c r="D58" s="54">
        <v>150</v>
      </c>
      <c r="E58" s="35">
        <v>64.2</v>
      </c>
      <c r="F58" s="36">
        <f t="shared" si="7"/>
        <v>9630</v>
      </c>
      <c r="G58" s="47"/>
      <c r="H58" s="36">
        <f t="shared" si="6"/>
        <v>0</v>
      </c>
    </row>
    <row r="59" spans="1:8" ht="19.5" customHeight="1" x14ac:dyDescent="0.25">
      <c r="A59" s="10" t="s">
        <v>69</v>
      </c>
      <c r="B59" s="11" t="s">
        <v>21</v>
      </c>
      <c r="C59" s="1" t="s">
        <v>126</v>
      </c>
      <c r="D59" s="54">
        <v>200</v>
      </c>
      <c r="E59" s="35">
        <v>28.3</v>
      </c>
      <c r="F59" s="36">
        <f>ROUND(D59*E59,2)</f>
        <v>5660</v>
      </c>
      <c r="G59" s="47"/>
      <c r="H59" s="36">
        <f t="shared" si="6"/>
        <v>0</v>
      </c>
    </row>
    <row r="60" spans="1:8" ht="19.5" customHeight="1" x14ac:dyDescent="0.25">
      <c r="A60" s="10" t="s">
        <v>70</v>
      </c>
      <c r="B60" s="11" t="s">
        <v>21</v>
      </c>
      <c r="C60" s="1" t="s">
        <v>127</v>
      </c>
      <c r="D60" s="54">
        <v>50</v>
      </c>
      <c r="E60" s="35">
        <v>11</v>
      </c>
      <c r="F60" s="36">
        <f t="shared" si="7"/>
        <v>550</v>
      </c>
      <c r="G60" s="47"/>
      <c r="H60" s="36">
        <f t="shared" si="6"/>
        <v>0</v>
      </c>
    </row>
    <row r="61" spans="1:8" ht="19.5" customHeight="1" x14ac:dyDescent="0.25">
      <c r="A61" s="10" t="s">
        <v>71</v>
      </c>
      <c r="B61" s="11" t="s">
        <v>35</v>
      </c>
      <c r="C61" s="1" t="s">
        <v>129</v>
      </c>
      <c r="D61" s="54">
        <v>300</v>
      </c>
      <c r="E61" s="35">
        <v>241.45</v>
      </c>
      <c r="F61" s="36">
        <f t="shared" si="7"/>
        <v>72435</v>
      </c>
      <c r="G61" s="47"/>
      <c r="H61" s="36">
        <f t="shared" si="6"/>
        <v>0</v>
      </c>
    </row>
    <row r="62" spans="1:8" ht="19.5" customHeight="1" x14ac:dyDescent="0.25">
      <c r="A62" s="10" t="s">
        <v>72</v>
      </c>
      <c r="B62" s="11" t="s">
        <v>35</v>
      </c>
      <c r="C62" s="1" t="s">
        <v>130</v>
      </c>
      <c r="D62" s="54">
        <v>490</v>
      </c>
      <c r="E62" s="35">
        <v>271.41000000000003</v>
      </c>
      <c r="F62" s="36">
        <f t="shared" si="7"/>
        <v>132990.9</v>
      </c>
      <c r="G62" s="47"/>
      <c r="H62" s="36">
        <f t="shared" si="6"/>
        <v>0</v>
      </c>
    </row>
    <row r="63" spans="1:8" ht="19.5" customHeight="1" x14ac:dyDescent="0.25">
      <c r="A63" s="10" t="s">
        <v>73</v>
      </c>
      <c r="B63" s="11" t="s">
        <v>35</v>
      </c>
      <c r="C63" s="1" t="s">
        <v>128</v>
      </c>
      <c r="D63" s="54">
        <v>310</v>
      </c>
      <c r="E63" s="35">
        <v>214.41</v>
      </c>
      <c r="F63" s="36">
        <f t="shared" si="7"/>
        <v>66467.100000000006</v>
      </c>
      <c r="G63" s="47"/>
      <c r="H63" s="36">
        <f t="shared" si="6"/>
        <v>0</v>
      </c>
    </row>
    <row r="64" spans="1:8" ht="19.5" customHeight="1" x14ac:dyDescent="0.25">
      <c r="A64" s="10" t="s">
        <v>74</v>
      </c>
      <c r="B64" s="11" t="s">
        <v>21</v>
      </c>
      <c r="C64" s="1" t="s">
        <v>132</v>
      </c>
      <c r="D64" s="54">
        <v>40</v>
      </c>
      <c r="E64" s="35">
        <v>13</v>
      </c>
      <c r="F64" s="36">
        <f t="shared" ref="F64:F68" si="8">D64*E64</f>
        <v>520</v>
      </c>
      <c r="G64" s="47"/>
      <c r="H64" s="36">
        <f t="shared" si="6"/>
        <v>0</v>
      </c>
    </row>
    <row r="65" spans="1:8" ht="19.5" customHeight="1" x14ac:dyDescent="0.25">
      <c r="A65" s="10" t="s">
        <v>75</v>
      </c>
      <c r="B65" s="11" t="s">
        <v>21</v>
      </c>
      <c r="C65" s="1" t="s">
        <v>133</v>
      </c>
      <c r="D65" s="54">
        <v>30</v>
      </c>
      <c r="E65" s="35">
        <v>5.2</v>
      </c>
      <c r="F65" s="36">
        <f t="shared" si="8"/>
        <v>156</v>
      </c>
      <c r="G65" s="47"/>
      <c r="H65" s="36">
        <f t="shared" si="6"/>
        <v>0</v>
      </c>
    </row>
    <row r="66" spans="1:8" ht="19.5" customHeight="1" x14ac:dyDescent="0.25">
      <c r="A66" s="10" t="s">
        <v>76</v>
      </c>
      <c r="B66" s="11" t="s">
        <v>21</v>
      </c>
      <c r="C66" s="1" t="s">
        <v>101</v>
      </c>
      <c r="D66" s="54">
        <v>2</v>
      </c>
      <c r="E66" s="35">
        <v>445.5</v>
      </c>
      <c r="F66" s="36">
        <f t="shared" si="8"/>
        <v>891</v>
      </c>
      <c r="G66" s="47"/>
      <c r="H66" s="36">
        <f t="shared" ref="H66:H68" si="9">D66*G66</f>
        <v>0</v>
      </c>
    </row>
    <row r="67" spans="1:8" ht="19.149999999999999" customHeight="1" x14ac:dyDescent="0.25">
      <c r="A67" s="10" t="s">
        <v>77</v>
      </c>
      <c r="B67" s="11" t="s">
        <v>21</v>
      </c>
      <c r="C67" s="1" t="s">
        <v>102</v>
      </c>
      <c r="D67" s="54">
        <v>2</v>
      </c>
      <c r="E67" s="35">
        <v>530.6</v>
      </c>
      <c r="F67" s="36">
        <f t="shared" si="8"/>
        <v>1061.2</v>
      </c>
      <c r="G67" s="47"/>
      <c r="H67" s="36">
        <f t="shared" si="9"/>
        <v>0</v>
      </c>
    </row>
    <row r="68" spans="1:8" ht="19.5" customHeight="1" x14ac:dyDescent="0.25">
      <c r="A68" s="10" t="s">
        <v>78</v>
      </c>
      <c r="B68" s="11" t="s">
        <v>21</v>
      </c>
      <c r="C68" s="1" t="s">
        <v>114</v>
      </c>
      <c r="D68" s="54">
        <v>2</v>
      </c>
      <c r="E68" s="35">
        <v>678.84</v>
      </c>
      <c r="F68" s="36">
        <f t="shared" si="8"/>
        <v>1357.68</v>
      </c>
      <c r="G68" s="47"/>
      <c r="H68" s="36">
        <f t="shared" si="9"/>
        <v>0</v>
      </c>
    </row>
    <row r="69" spans="1:8" ht="19.5" customHeight="1" x14ac:dyDescent="0.25">
      <c r="A69" s="10" t="s">
        <v>79</v>
      </c>
      <c r="B69" s="11" t="s">
        <v>35</v>
      </c>
      <c r="C69" s="1" t="s">
        <v>31</v>
      </c>
      <c r="D69" s="54">
        <v>300</v>
      </c>
      <c r="E69" s="35">
        <v>2.02</v>
      </c>
      <c r="F69" s="36">
        <f t="shared" si="7"/>
        <v>606</v>
      </c>
      <c r="G69" s="47"/>
      <c r="H69" s="36">
        <f t="shared" si="6"/>
        <v>0</v>
      </c>
    </row>
    <row r="70" spans="1:8" ht="19.5" customHeight="1" x14ac:dyDescent="0.25">
      <c r="A70" s="10" t="s">
        <v>80</v>
      </c>
      <c r="B70" s="11" t="s">
        <v>35</v>
      </c>
      <c r="C70" s="1" t="s">
        <v>32</v>
      </c>
      <c r="D70" s="54">
        <v>300</v>
      </c>
      <c r="E70" s="35">
        <v>2.52</v>
      </c>
      <c r="F70" s="36">
        <f t="shared" si="7"/>
        <v>756</v>
      </c>
      <c r="G70" s="47"/>
      <c r="H70" s="36">
        <f t="shared" si="6"/>
        <v>0</v>
      </c>
    </row>
    <row r="71" spans="1:8" ht="19.5" customHeight="1" x14ac:dyDescent="0.25">
      <c r="A71" s="10" t="s">
        <v>81</v>
      </c>
      <c r="B71" s="11" t="s">
        <v>35</v>
      </c>
      <c r="C71" s="1" t="s">
        <v>33</v>
      </c>
      <c r="D71" s="54">
        <v>300</v>
      </c>
      <c r="E71" s="35">
        <v>3.47</v>
      </c>
      <c r="F71" s="36">
        <f t="shared" si="7"/>
        <v>1041</v>
      </c>
      <c r="G71" s="47"/>
      <c r="H71" s="36">
        <f t="shared" si="6"/>
        <v>0</v>
      </c>
    </row>
    <row r="72" spans="1:8" ht="19.5" customHeight="1" x14ac:dyDescent="0.25">
      <c r="A72" s="10" t="s">
        <v>82</v>
      </c>
      <c r="B72" s="11" t="s">
        <v>35</v>
      </c>
      <c r="C72" s="1" t="s">
        <v>190</v>
      </c>
      <c r="D72" s="54">
        <v>300</v>
      </c>
      <c r="E72" s="35">
        <v>3.73</v>
      </c>
      <c r="F72" s="36">
        <f t="shared" si="7"/>
        <v>1119</v>
      </c>
      <c r="G72" s="47"/>
      <c r="H72" s="36">
        <f t="shared" si="6"/>
        <v>0</v>
      </c>
    </row>
    <row r="73" spans="1:8" ht="5.25" customHeight="1" x14ac:dyDescent="0.25">
      <c r="A73" s="23"/>
      <c r="B73" s="27"/>
      <c r="C73" s="24"/>
      <c r="D73" s="55"/>
      <c r="E73" s="37"/>
      <c r="F73" s="38"/>
      <c r="G73" s="37"/>
      <c r="H73" s="38"/>
    </row>
    <row r="74" spans="1:8" ht="19.5" customHeight="1" x14ac:dyDescent="0.25">
      <c r="A74" s="4" t="s">
        <v>92</v>
      </c>
      <c r="B74" s="26" t="s">
        <v>0</v>
      </c>
      <c r="C74" s="22" t="s">
        <v>93</v>
      </c>
      <c r="D74" s="53">
        <v>1</v>
      </c>
      <c r="E74" s="49">
        <f>SUM(F75:F81)</f>
        <v>86176</v>
      </c>
      <c r="F74" s="78">
        <f>+E74</f>
        <v>86176</v>
      </c>
      <c r="G74" s="49">
        <f>SUM(H75:H81)</f>
        <v>0</v>
      </c>
      <c r="H74" s="78">
        <f>+G74</f>
        <v>0</v>
      </c>
    </row>
    <row r="75" spans="1:8" ht="19.5" customHeight="1" x14ac:dyDescent="0.25">
      <c r="A75" s="10" t="s">
        <v>94</v>
      </c>
      <c r="B75" s="11" t="s">
        <v>6</v>
      </c>
      <c r="C75" s="1" t="s">
        <v>88</v>
      </c>
      <c r="D75" s="54">
        <v>1</v>
      </c>
      <c r="E75" s="35">
        <v>98</v>
      </c>
      <c r="F75" s="36">
        <f t="shared" ref="F75:F78" si="10">D75*E75</f>
        <v>98</v>
      </c>
      <c r="G75" s="47"/>
      <c r="H75" s="36">
        <f t="shared" si="6"/>
        <v>0</v>
      </c>
    </row>
    <row r="76" spans="1:8" ht="19.5" customHeight="1" x14ac:dyDescent="0.25">
      <c r="A76" s="10" t="s">
        <v>95</v>
      </c>
      <c r="B76" s="11" t="s">
        <v>6</v>
      </c>
      <c r="C76" s="1" t="s">
        <v>89</v>
      </c>
      <c r="D76" s="54">
        <v>1</v>
      </c>
      <c r="E76" s="35">
        <v>110</v>
      </c>
      <c r="F76" s="36">
        <f t="shared" si="10"/>
        <v>110</v>
      </c>
      <c r="G76" s="47"/>
      <c r="H76" s="36">
        <f t="shared" si="6"/>
        <v>0</v>
      </c>
    </row>
    <row r="77" spans="1:8" ht="19.5" customHeight="1" x14ac:dyDescent="0.25">
      <c r="A77" s="10" t="s">
        <v>96</v>
      </c>
      <c r="B77" s="11" t="s">
        <v>21</v>
      </c>
      <c r="C77" s="1" t="s">
        <v>90</v>
      </c>
      <c r="D77" s="54">
        <v>1</v>
      </c>
      <c r="E77" s="35">
        <v>1403</v>
      </c>
      <c r="F77" s="36">
        <f t="shared" si="10"/>
        <v>1403</v>
      </c>
      <c r="G77" s="47"/>
      <c r="H77" s="36">
        <f t="shared" si="6"/>
        <v>0</v>
      </c>
    </row>
    <row r="78" spans="1:8" ht="19.5" customHeight="1" x14ac:dyDescent="0.25">
      <c r="A78" s="10" t="s">
        <v>97</v>
      </c>
      <c r="B78" s="11" t="s">
        <v>21</v>
      </c>
      <c r="C78" s="1" t="s">
        <v>91</v>
      </c>
      <c r="D78" s="54">
        <v>1</v>
      </c>
      <c r="E78" s="35">
        <v>4165</v>
      </c>
      <c r="F78" s="36">
        <f t="shared" si="10"/>
        <v>4165</v>
      </c>
      <c r="G78" s="47"/>
      <c r="H78" s="36">
        <f t="shared" si="6"/>
        <v>0</v>
      </c>
    </row>
    <row r="79" spans="1:8" ht="19.5" customHeight="1" x14ac:dyDescent="0.25">
      <c r="A79" s="10" t="s">
        <v>98</v>
      </c>
      <c r="B79" s="11" t="s">
        <v>21</v>
      </c>
      <c r="C79" s="1" t="s">
        <v>34</v>
      </c>
      <c r="D79" s="54">
        <v>195</v>
      </c>
      <c r="E79" s="35">
        <v>400</v>
      </c>
      <c r="F79" s="36">
        <f t="shared" ref="F79" si="11">ROUND(D79*E79,2)</f>
        <v>78000</v>
      </c>
      <c r="G79" s="47"/>
      <c r="H79" s="36">
        <f t="shared" si="6"/>
        <v>0</v>
      </c>
    </row>
    <row r="80" spans="1:8" ht="19.5" customHeight="1" x14ac:dyDescent="0.25">
      <c r="A80" s="10" t="s">
        <v>99</v>
      </c>
      <c r="B80" s="11" t="s">
        <v>6</v>
      </c>
      <c r="C80" s="1" t="s">
        <v>142</v>
      </c>
      <c r="D80" s="54">
        <v>50</v>
      </c>
      <c r="E80" s="35">
        <v>23</v>
      </c>
      <c r="F80" s="36">
        <f t="shared" si="7"/>
        <v>1150</v>
      </c>
      <c r="G80" s="47"/>
      <c r="H80" s="36">
        <f t="shared" si="6"/>
        <v>0</v>
      </c>
    </row>
    <row r="81" spans="1:22" ht="19.5" customHeight="1" x14ac:dyDescent="0.25">
      <c r="A81" s="10" t="s">
        <v>100</v>
      </c>
      <c r="B81" s="11" t="s">
        <v>6</v>
      </c>
      <c r="C81" s="1" t="s">
        <v>143</v>
      </c>
      <c r="D81" s="54">
        <v>50</v>
      </c>
      <c r="E81" s="35">
        <v>25</v>
      </c>
      <c r="F81" s="36">
        <f t="shared" si="7"/>
        <v>1250</v>
      </c>
      <c r="G81" s="47"/>
      <c r="H81" s="36">
        <f t="shared" si="6"/>
        <v>0</v>
      </c>
    </row>
    <row r="82" spans="1:22" ht="5.25" customHeight="1" x14ac:dyDescent="0.25">
      <c r="A82" s="23"/>
      <c r="B82" s="27"/>
      <c r="C82" s="24"/>
      <c r="D82" s="55"/>
      <c r="E82" s="37"/>
      <c r="F82" s="38"/>
      <c r="G82" s="37"/>
      <c r="H82" s="38"/>
    </row>
    <row r="83" spans="1:22" s="5" customFormat="1" ht="19.5" customHeight="1" thickBot="1" x14ac:dyDescent="0.3">
      <c r="A83" s="86" t="s">
        <v>7</v>
      </c>
      <c r="B83" s="87"/>
      <c r="C83" s="87"/>
      <c r="D83" s="56">
        <v>1</v>
      </c>
      <c r="E83" s="88">
        <f>F3+F9+F47+F74</f>
        <v>1491081.56</v>
      </c>
      <c r="F83" s="89"/>
      <c r="G83" s="88">
        <f>H3+H9+H47+H74</f>
        <v>0</v>
      </c>
      <c r="H83" s="89"/>
      <c r="I83" s="6"/>
      <c r="J83" s="6"/>
      <c r="K83" s="6"/>
      <c r="L83" s="6"/>
      <c r="M83" s="6"/>
      <c r="N83" s="6"/>
      <c r="O83" s="6"/>
      <c r="P83" s="6"/>
      <c r="Q83" s="6"/>
      <c r="R83" s="6"/>
      <c r="S83" s="6"/>
      <c r="T83" s="6"/>
      <c r="U83" s="6"/>
      <c r="V83" s="6"/>
    </row>
    <row r="84" spans="1:22" s="5" customFormat="1" ht="6" customHeight="1" x14ac:dyDescent="0.25">
      <c r="A84" s="7"/>
      <c r="B84" s="8"/>
      <c r="C84" s="9"/>
      <c r="D84" s="57"/>
      <c r="E84" s="39"/>
      <c r="F84" s="40"/>
      <c r="G84" s="39"/>
      <c r="H84" s="40"/>
      <c r="I84" s="6"/>
      <c r="J84" s="6"/>
      <c r="K84" s="6"/>
      <c r="L84" s="6"/>
      <c r="M84" s="6"/>
      <c r="N84" s="6"/>
      <c r="O84" s="6"/>
      <c r="P84" s="6"/>
      <c r="Q84" s="6"/>
      <c r="R84" s="6"/>
      <c r="S84" s="6"/>
      <c r="T84" s="6"/>
      <c r="U84" s="6"/>
      <c r="V84" s="6"/>
    </row>
    <row r="85" spans="1:22" s="5" customFormat="1" ht="19.5" customHeight="1" x14ac:dyDescent="0.25">
      <c r="A85" s="10"/>
      <c r="B85" s="11"/>
      <c r="C85" s="1" t="s">
        <v>13</v>
      </c>
      <c r="D85" s="58">
        <v>1</v>
      </c>
      <c r="E85" s="63">
        <v>0.09</v>
      </c>
      <c r="F85" s="36">
        <f>E83*E85</f>
        <v>134197.34</v>
      </c>
      <c r="G85" s="64"/>
      <c r="H85" s="36">
        <f>G83*G85</f>
        <v>0</v>
      </c>
      <c r="I85" s="6"/>
      <c r="J85" s="6"/>
      <c r="K85" s="6"/>
      <c r="L85" s="6"/>
      <c r="M85" s="6"/>
      <c r="N85" s="6"/>
      <c r="O85" s="6"/>
      <c r="P85" s="6"/>
      <c r="Q85" s="6"/>
      <c r="R85" s="6"/>
      <c r="S85" s="6"/>
      <c r="T85" s="6"/>
      <c r="U85" s="6"/>
      <c r="V85" s="6"/>
    </row>
    <row r="86" spans="1:22" s="5" customFormat="1" ht="19.5" customHeight="1" thickBot="1" x14ac:dyDescent="0.3">
      <c r="A86" s="10"/>
      <c r="B86" s="11"/>
      <c r="C86" s="1" t="s">
        <v>14</v>
      </c>
      <c r="D86" s="58">
        <v>1</v>
      </c>
      <c r="E86" s="63">
        <v>0.06</v>
      </c>
      <c r="F86" s="36">
        <f>E83*E86</f>
        <v>89464.89</v>
      </c>
      <c r="G86" s="64"/>
      <c r="H86" s="36">
        <f>G83*G86</f>
        <v>0</v>
      </c>
      <c r="I86" s="6"/>
      <c r="J86" s="6"/>
      <c r="K86" s="6"/>
      <c r="L86" s="6"/>
      <c r="M86" s="6"/>
      <c r="N86" s="6"/>
      <c r="O86" s="6"/>
      <c r="P86" s="6"/>
      <c r="Q86" s="6"/>
      <c r="R86" s="6"/>
      <c r="S86" s="6"/>
      <c r="T86" s="6"/>
      <c r="U86" s="6"/>
      <c r="V86" s="6"/>
    </row>
    <row r="87" spans="1:22" s="5" customFormat="1" ht="19.5" customHeight="1" thickBot="1" x14ac:dyDescent="0.3">
      <c r="A87" s="12"/>
      <c r="B87" s="13"/>
      <c r="C87" s="14" t="s">
        <v>16</v>
      </c>
      <c r="D87" s="59"/>
      <c r="E87" s="41"/>
      <c r="F87" s="42">
        <f>+E83+F85+F86</f>
        <v>1714743.79</v>
      </c>
      <c r="G87" s="41"/>
      <c r="H87" s="42">
        <f>+G83+H85+H86</f>
        <v>0</v>
      </c>
      <c r="I87" s="6"/>
      <c r="J87" s="6"/>
      <c r="K87" s="6"/>
      <c r="L87" s="6"/>
      <c r="M87" s="6"/>
      <c r="N87" s="6"/>
      <c r="O87" s="6"/>
      <c r="P87" s="6"/>
      <c r="Q87" s="6"/>
      <c r="R87" s="6"/>
      <c r="S87" s="6"/>
      <c r="T87" s="6"/>
      <c r="U87" s="6"/>
      <c r="V87" s="6"/>
    </row>
    <row r="88" spans="1:22" s="5" customFormat="1" ht="5.25" customHeight="1" x14ac:dyDescent="0.25">
      <c r="A88" s="7"/>
      <c r="B88" s="8"/>
      <c r="C88" s="9"/>
      <c r="D88" s="57"/>
      <c r="E88" s="39"/>
      <c r="F88" s="40"/>
      <c r="G88" s="39"/>
      <c r="H88" s="40"/>
      <c r="I88" s="6"/>
      <c r="J88" s="6"/>
      <c r="K88" s="6"/>
      <c r="L88" s="6"/>
      <c r="M88" s="6"/>
      <c r="N88" s="6"/>
      <c r="O88" s="6"/>
      <c r="P88" s="6"/>
      <c r="Q88" s="6"/>
      <c r="R88" s="6"/>
      <c r="S88" s="6"/>
      <c r="T88" s="6"/>
      <c r="U88" s="6"/>
      <c r="V88" s="6"/>
    </row>
    <row r="89" spans="1:22" s="5" customFormat="1" ht="19.5" customHeight="1" thickBot="1" x14ac:dyDescent="0.3">
      <c r="A89" s="10"/>
      <c r="B89" s="11"/>
      <c r="C89" s="1" t="s">
        <v>15</v>
      </c>
      <c r="D89" s="58">
        <v>1</v>
      </c>
      <c r="E89" s="63">
        <v>0.21</v>
      </c>
      <c r="F89" s="36">
        <f>F87*E89</f>
        <v>360096.2</v>
      </c>
      <c r="G89" s="63">
        <v>0.21</v>
      </c>
      <c r="H89" s="36">
        <f>H87*G89</f>
        <v>0</v>
      </c>
      <c r="I89" s="6"/>
      <c r="J89" s="6"/>
      <c r="K89" s="6"/>
      <c r="L89" s="6"/>
      <c r="M89" s="6"/>
      <c r="N89" s="6"/>
      <c r="O89" s="6"/>
      <c r="P89" s="6"/>
      <c r="Q89" s="6"/>
      <c r="R89" s="6"/>
      <c r="S89" s="6"/>
      <c r="T89" s="6"/>
      <c r="U89" s="6"/>
      <c r="V89" s="6"/>
    </row>
    <row r="90" spans="1:22" s="5" customFormat="1" ht="19.5" customHeight="1" thickBot="1" x14ac:dyDescent="0.3">
      <c r="A90" s="15"/>
      <c r="B90" s="16"/>
      <c r="C90" s="17" t="s">
        <v>17</v>
      </c>
      <c r="D90" s="60"/>
      <c r="E90" s="43"/>
      <c r="F90" s="44">
        <f>F87+F89</f>
        <v>2074839.99</v>
      </c>
      <c r="G90" s="43"/>
      <c r="H90" s="44">
        <f>H87+H89</f>
        <v>0</v>
      </c>
      <c r="I90" s="6"/>
      <c r="J90" s="6"/>
      <c r="K90" s="6"/>
      <c r="L90" s="6"/>
      <c r="M90" s="6"/>
      <c r="N90" s="6"/>
      <c r="O90" s="6"/>
      <c r="P90" s="6"/>
      <c r="Q90" s="6"/>
      <c r="R90" s="6"/>
      <c r="S90" s="6"/>
      <c r="T90" s="6"/>
      <c r="U90" s="6"/>
      <c r="V90" s="6"/>
    </row>
    <row r="92" spans="1:22" ht="22.5" customHeight="1" x14ac:dyDescent="0.25">
      <c r="A92" s="25" t="s">
        <v>201</v>
      </c>
      <c r="C92" s="1"/>
      <c r="D92" s="61"/>
      <c r="E92" s="45"/>
      <c r="F92" s="45"/>
      <c r="G92" s="45"/>
      <c r="H92" s="45"/>
    </row>
    <row r="93" spans="1:22" ht="22.5" customHeight="1" x14ac:dyDescent="0.25">
      <c r="C93" s="79"/>
      <c r="D93" s="79"/>
      <c r="E93" s="79"/>
      <c r="F93" s="79"/>
      <c r="G93" s="79"/>
      <c r="H93" s="79"/>
    </row>
    <row r="94" spans="1:22" ht="22.5" customHeight="1" x14ac:dyDescent="0.25">
      <c r="C94" s="79"/>
      <c r="D94" s="79"/>
      <c r="E94" s="79"/>
      <c r="F94" s="79"/>
      <c r="G94" s="79"/>
      <c r="H94" s="79"/>
    </row>
  </sheetData>
  <sheetProtection algorithmName="SHA-512" hashValue="PPwFblZ/CgqYNTuE5W9i2o8Gt9HB2Uhkd0y8mn8EQsNNzYR34QBUDT7aUT3Vpep1rrd0inGiISkCiGZpZzSVWw==" saltValue="kh+om1C8YXtm5UTSv38S8Q==" spinCount="100000" sheet="1" objects="1" scenarios="1"/>
  <mergeCells count="8">
    <mergeCell ref="C93:H93"/>
    <mergeCell ref="C94:H94"/>
    <mergeCell ref="A1:D1"/>
    <mergeCell ref="E1:F1"/>
    <mergeCell ref="G1:H1"/>
    <mergeCell ref="A83:C83"/>
    <mergeCell ref="E83:F83"/>
    <mergeCell ref="G83:H83"/>
  </mergeCells>
  <pageMargins left="0.31496062992125984" right="0.11811023622047245" top="0.74803149606299213" bottom="0.35433070866141736" header="0.31496062992125984" footer="0.31496062992125984"/>
  <pageSetup paperSize="9" scale="84" fitToHeight="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04038-FDEB-446E-9481-C25239A72947}">
  <dimension ref="A1:K81"/>
  <sheetViews>
    <sheetView tabSelected="1" zoomScale="130" zoomScaleNormal="130" workbookViewId="0">
      <selection activeCell="E7" sqref="E7"/>
    </sheetView>
  </sheetViews>
  <sheetFormatPr baseColWidth="10" defaultColWidth="68.140625" defaultRowHeight="12" x14ac:dyDescent="0.25"/>
  <cols>
    <col min="1" max="1" width="7.140625" style="28" bestFit="1" customWidth="1"/>
    <col min="2" max="2" width="35.28515625" style="28" customWidth="1"/>
    <col min="3" max="3" width="54.7109375" style="50" customWidth="1"/>
    <col min="4" max="4" width="2.42578125" style="28" customWidth="1"/>
    <col min="5" max="5" width="54.28515625" style="28" customWidth="1"/>
    <col min="6" max="36" width="11.85546875" style="28" customWidth="1"/>
    <col min="37" max="16384" width="68.140625" style="28"/>
  </cols>
  <sheetData>
    <row r="1" spans="1:11" x14ac:dyDescent="0.25">
      <c r="A1" s="90" t="s">
        <v>36</v>
      </c>
      <c r="B1" s="90"/>
    </row>
    <row r="2" spans="1:11" ht="13.5" thickBot="1" x14ac:dyDescent="0.3">
      <c r="A2" s="29" t="s">
        <v>2</v>
      </c>
      <c r="B2" s="30" t="s">
        <v>3</v>
      </c>
      <c r="C2" s="51" t="s">
        <v>37</v>
      </c>
    </row>
    <row r="3" spans="1:11" ht="12.75" thickBot="1" x14ac:dyDescent="0.3">
      <c r="A3" s="65" t="s">
        <v>18</v>
      </c>
      <c r="B3" s="66" t="s">
        <v>19</v>
      </c>
      <c r="C3" s="67"/>
    </row>
    <row r="4" spans="1:11" ht="34.5" thickBot="1" x14ac:dyDescent="0.3">
      <c r="A4" s="68" t="s">
        <v>47</v>
      </c>
      <c r="B4" s="69" t="s">
        <v>146</v>
      </c>
      <c r="C4" s="70" t="s">
        <v>231</v>
      </c>
    </row>
    <row r="5" spans="1:11" ht="34.5" thickBot="1" x14ac:dyDescent="0.3">
      <c r="A5" s="68" t="s">
        <v>48</v>
      </c>
      <c r="B5" s="69" t="s">
        <v>147</v>
      </c>
      <c r="C5" s="70" t="s">
        <v>232</v>
      </c>
    </row>
    <row r="6" spans="1:11" ht="23.25" thickBot="1" x14ac:dyDescent="0.3">
      <c r="A6" s="68" t="s">
        <v>140</v>
      </c>
      <c r="B6" s="69" t="s">
        <v>142</v>
      </c>
      <c r="C6" s="70" t="s">
        <v>144</v>
      </c>
    </row>
    <row r="7" spans="1:11" ht="23.25" thickBot="1" x14ac:dyDescent="0.3">
      <c r="A7" s="68" t="s">
        <v>141</v>
      </c>
      <c r="B7" s="69" t="s">
        <v>143</v>
      </c>
      <c r="C7" s="70" t="s">
        <v>145</v>
      </c>
    </row>
    <row r="8" spans="1:11" ht="12.75" thickBot="1" x14ac:dyDescent="0.3">
      <c r="A8" s="71"/>
      <c r="B8" s="72"/>
      <c r="C8" s="73"/>
    </row>
    <row r="9" spans="1:11" ht="12.75" thickBot="1" x14ac:dyDescent="0.3">
      <c r="A9" s="74" t="s">
        <v>20</v>
      </c>
      <c r="B9" s="66" t="s">
        <v>23</v>
      </c>
      <c r="C9" s="67"/>
    </row>
    <row r="10" spans="1:11" ht="315.75" thickBot="1" x14ac:dyDescent="0.3">
      <c r="A10" s="68" t="s">
        <v>49</v>
      </c>
      <c r="B10" s="69" t="s">
        <v>103</v>
      </c>
      <c r="C10" s="70" t="s">
        <v>233</v>
      </c>
    </row>
    <row r="11" spans="1:11" s="6" customFormat="1" ht="315.75" thickBot="1" x14ac:dyDescent="0.3">
      <c r="A11" s="68" t="s">
        <v>50</v>
      </c>
      <c r="B11" s="69" t="s">
        <v>104</v>
      </c>
      <c r="C11" s="70" t="s">
        <v>234</v>
      </c>
      <c r="D11" s="28"/>
      <c r="E11" s="28"/>
      <c r="F11" s="28"/>
      <c r="G11" s="28"/>
      <c r="H11" s="28"/>
      <c r="I11" s="28"/>
      <c r="J11" s="28"/>
      <c r="K11" s="28"/>
    </row>
    <row r="12" spans="1:11" ht="315.75" thickBot="1" x14ac:dyDescent="0.3">
      <c r="A12" s="68" t="s">
        <v>51</v>
      </c>
      <c r="B12" s="69" t="s">
        <v>105</v>
      </c>
      <c r="C12" s="70" t="s">
        <v>235</v>
      </c>
    </row>
    <row r="13" spans="1:11" ht="293.25" thickBot="1" x14ac:dyDescent="0.3">
      <c r="A13" s="68" t="s">
        <v>52</v>
      </c>
      <c r="B13" s="1" t="s">
        <v>198</v>
      </c>
      <c r="C13" s="70" t="s">
        <v>236</v>
      </c>
    </row>
    <row r="14" spans="1:11" ht="293.25" thickBot="1" x14ac:dyDescent="0.3">
      <c r="A14" s="68" t="s">
        <v>53</v>
      </c>
      <c r="B14" s="1" t="s">
        <v>199</v>
      </c>
      <c r="C14" s="70" t="s">
        <v>237</v>
      </c>
    </row>
    <row r="15" spans="1:11" ht="259.5" thickBot="1" x14ac:dyDescent="0.3">
      <c r="A15" s="68" t="s">
        <v>54</v>
      </c>
      <c r="B15" s="69" t="s">
        <v>159</v>
      </c>
      <c r="C15" s="70" t="s">
        <v>238</v>
      </c>
    </row>
    <row r="16" spans="1:11" ht="259.5" thickBot="1" x14ac:dyDescent="0.3">
      <c r="A16" s="68" t="s">
        <v>55</v>
      </c>
      <c r="B16" s="69" t="s">
        <v>112</v>
      </c>
      <c r="C16" s="70" t="s">
        <v>239</v>
      </c>
    </row>
    <row r="17" spans="1:3" ht="259.5" thickBot="1" x14ac:dyDescent="0.3">
      <c r="A17" s="68" t="s">
        <v>56</v>
      </c>
      <c r="B17" s="69" t="s">
        <v>113</v>
      </c>
      <c r="C17" s="70" t="s">
        <v>240</v>
      </c>
    </row>
    <row r="18" spans="1:3" ht="270.75" thickBot="1" x14ac:dyDescent="0.3">
      <c r="A18" s="68" t="s">
        <v>57</v>
      </c>
      <c r="B18" s="69" t="s">
        <v>191</v>
      </c>
      <c r="C18" s="70" t="s">
        <v>241</v>
      </c>
    </row>
    <row r="19" spans="1:3" ht="270.75" thickBot="1" x14ac:dyDescent="0.3">
      <c r="A19" s="68" t="s">
        <v>83</v>
      </c>
      <c r="B19" s="69" t="s">
        <v>192</v>
      </c>
      <c r="C19" s="70" t="s">
        <v>242</v>
      </c>
    </row>
    <row r="20" spans="1:3" ht="90.75" thickBot="1" x14ac:dyDescent="0.3">
      <c r="A20" s="68" t="s">
        <v>84</v>
      </c>
      <c r="B20" s="69" t="s">
        <v>160</v>
      </c>
      <c r="C20" s="70" t="s">
        <v>243</v>
      </c>
    </row>
    <row r="21" spans="1:3" ht="90.75" thickBot="1" x14ac:dyDescent="0.3">
      <c r="A21" s="68" t="s">
        <v>85</v>
      </c>
      <c r="B21" s="69" t="s">
        <v>161</v>
      </c>
      <c r="C21" s="70" t="s">
        <v>193</v>
      </c>
    </row>
    <row r="22" spans="1:3" ht="90.75" thickBot="1" x14ac:dyDescent="0.3">
      <c r="A22" s="68" t="s">
        <v>86</v>
      </c>
      <c r="B22" s="69" t="s">
        <v>106</v>
      </c>
      <c r="C22" s="70" t="s">
        <v>168</v>
      </c>
    </row>
    <row r="23" spans="1:3" ht="90.75" thickBot="1" x14ac:dyDescent="0.3">
      <c r="A23" s="68" t="s">
        <v>87</v>
      </c>
      <c r="B23" s="69" t="s">
        <v>107</v>
      </c>
      <c r="C23" s="70" t="s">
        <v>194</v>
      </c>
    </row>
    <row r="24" spans="1:3" ht="102" thickBot="1" x14ac:dyDescent="0.3">
      <c r="A24" s="68" t="s">
        <v>162</v>
      </c>
      <c r="B24" s="69" t="s">
        <v>108</v>
      </c>
      <c r="C24" s="70" t="s">
        <v>195</v>
      </c>
    </row>
    <row r="25" spans="1:3" ht="102" thickBot="1" x14ac:dyDescent="0.3">
      <c r="A25" s="68" t="s">
        <v>163</v>
      </c>
      <c r="B25" s="69" t="s">
        <v>109</v>
      </c>
      <c r="C25" s="70" t="s">
        <v>196</v>
      </c>
    </row>
    <row r="26" spans="1:3" ht="349.5" thickBot="1" x14ac:dyDescent="0.3">
      <c r="A26" s="68" t="s">
        <v>164</v>
      </c>
      <c r="B26" s="69" t="s">
        <v>119</v>
      </c>
      <c r="C26" s="70" t="s">
        <v>244</v>
      </c>
    </row>
    <row r="27" spans="1:3" ht="349.5" thickBot="1" x14ac:dyDescent="0.3">
      <c r="A27" s="68" t="s">
        <v>165</v>
      </c>
      <c r="B27" s="69" t="s">
        <v>121</v>
      </c>
      <c r="C27" s="70" t="s">
        <v>202</v>
      </c>
    </row>
    <row r="28" spans="1:3" ht="214.5" thickBot="1" x14ac:dyDescent="0.3">
      <c r="A28" s="68" t="s">
        <v>173</v>
      </c>
      <c r="B28" s="69" t="s">
        <v>120</v>
      </c>
      <c r="C28" s="70" t="s">
        <v>203</v>
      </c>
    </row>
    <row r="29" spans="1:3" ht="248.25" thickBot="1" x14ac:dyDescent="0.3">
      <c r="A29" s="68" t="s">
        <v>174</v>
      </c>
      <c r="B29" s="69" t="s">
        <v>148</v>
      </c>
      <c r="C29" s="70" t="s">
        <v>204</v>
      </c>
    </row>
    <row r="30" spans="1:3" ht="282" thickBot="1" x14ac:dyDescent="0.3">
      <c r="A30" s="68" t="s">
        <v>175</v>
      </c>
      <c r="B30" s="69" t="s">
        <v>149</v>
      </c>
      <c r="C30" s="70" t="s">
        <v>205</v>
      </c>
    </row>
    <row r="31" spans="1:3" ht="282" thickBot="1" x14ac:dyDescent="0.3">
      <c r="A31" s="68" t="s">
        <v>176</v>
      </c>
      <c r="B31" s="69" t="s">
        <v>150</v>
      </c>
      <c r="C31" s="70" t="s">
        <v>206</v>
      </c>
    </row>
    <row r="32" spans="1:3" ht="282" thickBot="1" x14ac:dyDescent="0.3">
      <c r="A32" s="68" t="s">
        <v>177</v>
      </c>
      <c r="B32" s="69" t="s">
        <v>151</v>
      </c>
      <c r="C32" s="70" t="s">
        <v>207</v>
      </c>
    </row>
    <row r="33" spans="1:3" ht="282" thickBot="1" x14ac:dyDescent="0.3">
      <c r="A33" s="68" t="s">
        <v>178</v>
      </c>
      <c r="B33" s="69" t="s">
        <v>152</v>
      </c>
      <c r="C33" s="70" t="s">
        <v>208</v>
      </c>
    </row>
    <row r="34" spans="1:3" ht="282" thickBot="1" x14ac:dyDescent="0.3">
      <c r="A34" s="68" t="s">
        <v>179</v>
      </c>
      <c r="B34" s="69" t="s">
        <v>153</v>
      </c>
      <c r="C34" s="70" t="s">
        <v>209</v>
      </c>
    </row>
    <row r="35" spans="1:3" ht="282" thickBot="1" x14ac:dyDescent="0.3">
      <c r="A35" s="68" t="s">
        <v>180</v>
      </c>
      <c r="B35" s="69" t="s">
        <v>154</v>
      </c>
      <c r="C35" s="70" t="s">
        <v>210</v>
      </c>
    </row>
    <row r="36" spans="1:3" ht="315.75" thickBot="1" x14ac:dyDescent="0.3">
      <c r="A36" s="68" t="s">
        <v>181</v>
      </c>
      <c r="B36" s="69" t="s">
        <v>155</v>
      </c>
      <c r="C36" s="70" t="s">
        <v>211</v>
      </c>
    </row>
    <row r="37" spans="1:3" ht="315.75" thickBot="1" x14ac:dyDescent="0.3">
      <c r="A37" s="68" t="s">
        <v>182</v>
      </c>
      <c r="B37" s="69" t="s">
        <v>156</v>
      </c>
      <c r="C37" s="70" t="s">
        <v>212</v>
      </c>
    </row>
    <row r="38" spans="1:3" ht="315.75" thickBot="1" x14ac:dyDescent="0.3">
      <c r="A38" s="68" t="s">
        <v>183</v>
      </c>
      <c r="B38" s="69" t="s">
        <v>157</v>
      </c>
      <c r="C38" s="70" t="s">
        <v>213</v>
      </c>
    </row>
    <row r="39" spans="1:3" ht="315.75" thickBot="1" x14ac:dyDescent="0.3">
      <c r="A39" s="68" t="s">
        <v>184</v>
      </c>
      <c r="B39" s="69" t="s">
        <v>158</v>
      </c>
      <c r="C39" s="70" t="s">
        <v>214</v>
      </c>
    </row>
    <row r="40" spans="1:3" ht="315.75" thickBot="1" x14ac:dyDescent="0.3">
      <c r="A40" s="68" t="s">
        <v>185</v>
      </c>
      <c r="B40" s="69" t="s">
        <v>197</v>
      </c>
      <c r="C40" s="70" t="s">
        <v>215</v>
      </c>
    </row>
    <row r="41" spans="1:3" ht="90.75" thickBot="1" x14ac:dyDescent="0.3">
      <c r="A41" s="68" t="s">
        <v>186</v>
      </c>
      <c r="B41" s="69" t="s">
        <v>131</v>
      </c>
      <c r="C41" s="70" t="s">
        <v>134</v>
      </c>
    </row>
    <row r="42" spans="1:3" ht="270.75" thickBot="1" x14ac:dyDescent="0.3">
      <c r="A42" s="68" t="s">
        <v>187</v>
      </c>
      <c r="B42" s="69" t="s">
        <v>169</v>
      </c>
      <c r="C42" s="70" t="s">
        <v>216</v>
      </c>
    </row>
    <row r="43" spans="1:3" ht="259.5" thickBot="1" x14ac:dyDescent="0.3">
      <c r="A43" s="68" t="s">
        <v>188</v>
      </c>
      <c r="B43" s="69" t="s">
        <v>171</v>
      </c>
      <c r="C43" s="70" t="s">
        <v>217</v>
      </c>
    </row>
    <row r="44" spans="1:3" ht="259.5" thickBot="1" x14ac:dyDescent="0.3">
      <c r="A44" s="68" t="s">
        <v>189</v>
      </c>
      <c r="B44" s="69" t="s">
        <v>170</v>
      </c>
      <c r="C44" s="70" t="s">
        <v>218</v>
      </c>
    </row>
    <row r="45" spans="1:3" ht="259.5" thickBot="1" x14ac:dyDescent="0.3">
      <c r="A45" s="68" t="s">
        <v>200</v>
      </c>
      <c r="B45" s="69" t="s">
        <v>172</v>
      </c>
      <c r="C45" s="70" t="s">
        <v>219</v>
      </c>
    </row>
    <row r="46" spans="1:3" ht="12.75" thickBot="1" x14ac:dyDescent="0.3">
      <c r="A46" s="72"/>
      <c r="B46" s="72"/>
      <c r="C46" s="73"/>
    </row>
    <row r="47" spans="1:3" ht="12.75" thickBot="1" x14ac:dyDescent="0.3">
      <c r="A47" s="74" t="s">
        <v>22</v>
      </c>
      <c r="B47" s="66" t="s">
        <v>24</v>
      </c>
      <c r="C47" s="67"/>
    </row>
    <row r="48" spans="1:3" ht="45.75" thickBot="1" x14ac:dyDescent="0.3">
      <c r="A48" s="68" t="s">
        <v>58</v>
      </c>
      <c r="B48" s="69" t="s">
        <v>25</v>
      </c>
      <c r="C48" s="70" t="s">
        <v>38</v>
      </c>
    </row>
    <row r="49" spans="1:11" ht="45.75" thickBot="1" x14ac:dyDescent="0.3">
      <c r="A49" s="68" t="s">
        <v>59</v>
      </c>
      <c r="B49" s="69" t="s">
        <v>26</v>
      </c>
      <c r="C49" s="70" t="s">
        <v>39</v>
      </c>
    </row>
    <row r="50" spans="1:11" ht="45.75" thickBot="1" x14ac:dyDescent="0.3">
      <c r="A50" s="68" t="s">
        <v>60</v>
      </c>
      <c r="B50" s="69" t="s">
        <v>27</v>
      </c>
      <c r="C50" s="70" t="s">
        <v>40</v>
      </c>
    </row>
    <row r="51" spans="1:11" ht="45.75" thickBot="1" x14ac:dyDescent="0.3">
      <c r="A51" s="68" t="s">
        <v>61</v>
      </c>
      <c r="B51" s="69" t="s">
        <v>28</v>
      </c>
      <c r="C51" s="70" t="s">
        <v>41</v>
      </c>
    </row>
    <row r="52" spans="1:11" s="6" customFormat="1" ht="45.75" thickBot="1" x14ac:dyDescent="0.3">
      <c r="A52" s="68" t="s">
        <v>62</v>
      </c>
      <c r="B52" s="69" t="s">
        <v>29</v>
      </c>
      <c r="C52" s="70" t="s">
        <v>42</v>
      </c>
      <c r="D52" s="28"/>
      <c r="E52" s="28"/>
      <c r="F52" s="28"/>
      <c r="G52" s="28"/>
      <c r="H52" s="28"/>
      <c r="I52" s="28"/>
      <c r="J52" s="28"/>
      <c r="K52" s="28"/>
    </row>
    <row r="53" spans="1:11" ht="45.75" thickBot="1" x14ac:dyDescent="0.3">
      <c r="A53" s="68" t="s">
        <v>63</v>
      </c>
      <c r="B53" s="69" t="s">
        <v>30</v>
      </c>
      <c r="C53" s="70" t="s">
        <v>43</v>
      </c>
    </row>
    <row r="54" spans="1:11" ht="45.75" thickBot="1" x14ac:dyDescent="0.3">
      <c r="A54" s="68" t="s">
        <v>64</v>
      </c>
      <c r="B54" s="69" t="s">
        <v>111</v>
      </c>
      <c r="C54" s="70" t="s">
        <v>220</v>
      </c>
    </row>
    <row r="55" spans="1:11" ht="214.5" thickBot="1" x14ac:dyDescent="0.3">
      <c r="A55" s="68" t="s">
        <v>65</v>
      </c>
      <c r="B55" s="69" t="s">
        <v>122</v>
      </c>
      <c r="C55" s="70" t="s">
        <v>221</v>
      </c>
    </row>
    <row r="56" spans="1:11" ht="34.5" thickBot="1" x14ac:dyDescent="0.3">
      <c r="A56" s="68" t="s">
        <v>66</v>
      </c>
      <c r="B56" s="69" t="s">
        <v>123</v>
      </c>
      <c r="C56" s="70" t="s">
        <v>115</v>
      </c>
    </row>
    <row r="57" spans="1:11" ht="34.5" thickBot="1" x14ac:dyDescent="0.3">
      <c r="A57" s="68" t="s">
        <v>67</v>
      </c>
      <c r="B57" s="69" t="s">
        <v>124</v>
      </c>
      <c r="C57" s="70" t="s">
        <v>116</v>
      </c>
    </row>
    <row r="58" spans="1:11" ht="34.5" thickBot="1" x14ac:dyDescent="0.3">
      <c r="A58" s="68" t="s">
        <v>68</v>
      </c>
      <c r="B58" s="69" t="s">
        <v>125</v>
      </c>
      <c r="C58" s="70" t="s">
        <v>117</v>
      </c>
    </row>
    <row r="59" spans="1:11" ht="34.5" thickBot="1" x14ac:dyDescent="0.3">
      <c r="A59" s="68" t="s">
        <v>69</v>
      </c>
      <c r="B59" s="69" t="s">
        <v>126</v>
      </c>
      <c r="C59" s="70" t="s">
        <v>118</v>
      </c>
    </row>
    <row r="60" spans="1:11" ht="45.75" thickBot="1" x14ac:dyDescent="0.3">
      <c r="A60" s="68" t="s">
        <v>70</v>
      </c>
      <c r="B60" s="69" t="s">
        <v>127</v>
      </c>
      <c r="C60" s="70" t="s">
        <v>222</v>
      </c>
    </row>
    <row r="61" spans="1:11" ht="338.25" thickBot="1" x14ac:dyDescent="0.3">
      <c r="A61" s="68" t="s">
        <v>71</v>
      </c>
      <c r="B61" s="69" t="s">
        <v>129</v>
      </c>
      <c r="C61" s="70" t="s">
        <v>223</v>
      </c>
    </row>
    <row r="62" spans="1:11" ht="327" thickBot="1" x14ac:dyDescent="0.3">
      <c r="A62" s="68" t="s">
        <v>72</v>
      </c>
      <c r="B62" s="69" t="s">
        <v>130</v>
      </c>
      <c r="C62" s="70" t="s">
        <v>224</v>
      </c>
    </row>
    <row r="63" spans="1:11" ht="327" thickBot="1" x14ac:dyDescent="0.3">
      <c r="A63" s="68" t="s">
        <v>73</v>
      </c>
      <c r="B63" s="69" t="s">
        <v>128</v>
      </c>
      <c r="C63" s="70" t="s">
        <v>224</v>
      </c>
    </row>
    <row r="64" spans="1:11" ht="45.75" thickBot="1" x14ac:dyDescent="0.3">
      <c r="A64" s="68" t="s">
        <v>74</v>
      </c>
      <c r="B64" s="69" t="s">
        <v>132</v>
      </c>
      <c r="C64" s="70" t="s">
        <v>135</v>
      </c>
    </row>
    <row r="65" spans="1:3" ht="45.75" thickBot="1" x14ac:dyDescent="0.3">
      <c r="A65" s="68" t="s">
        <v>75</v>
      </c>
      <c r="B65" s="69" t="s">
        <v>133</v>
      </c>
      <c r="C65" s="70" t="s">
        <v>136</v>
      </c>
    </row>
    <row r="66" spans="1:3" ht="57" thickBot="1" x14ac:dyDescent="0.3">
      <c r="A66" s="68" t="s">
        <v>76</v>
      </c>
      <c r="B66" s="69" t="s">
        <v>101</v>
      </c>
      <c r="C66" s="70" t="s">
        <v>137</v>
      </c>
    </row>
    <row r="67" spans="1:3" ht="57" thickBot="1" x14ac:dyDescent="0.3">
      <c r="A67" s="68" t="s">
        <v>77</v>
      </c>
      <c r="B67" s="69" t="s">
        <v>102</v>
      </c>
      <c r="C67" s="70" t="s">
        <v>138</v>
      </c>
    </row>
    <row r="68" spans="1:3" ht="192" thickBot="1" x14ac:dyDescent="0.3">
      <c r="A68" s="68" t="s">
        <v>78</v>
      </c>
      <c r="B68" s="69" t="s">
        <v>114</v>
      </c>
      <c r="C68" s="70" t="s">
        <v>225</v>
      </c>
    </row>
    <row r="69" spans="1:3" ht="102" thickBot="1" x14ac:dyDescent="0.3">
      <c r="A69" s="68" t="s">
        <v>79</v>
      </c>
      <c r="B69" s="69" t="s">
        <v>31</v>
      </c>
      <c r="C69" s="70" t="s">
        <v>44</v>
      </c>
    </row>
    <row r="70" spans="1:3" ht="102" thickBot="1" x14ac:dyDescent="0.3">
      <c r="A70" s="68" t="s">
        <v>80</v>
      </c>
      <c r="B70" s="69" t="s">
        <v>32</v>
      </c>
      <c r="C70" s="70" t="s">
        <v>45</v>
      </c>
    </row>
    <row r="71" spans="1:3" ht="102" thickBot="1" x14ac:dyDescent="0.3">
      <c r="A71" s="68" t="s">
        <v>81</v>
      </c>
      <c r="B71" s="69" t="s">
        <v>33</v>
      </c>
      <c r="C71" s="70" t="s">
        <v>46</v>
      </c>
    </row>
    <row r="72" spans="1:3" ht="102" thickBot="1" x14ac:dyDescent="0.3">
      <c r="A72" s="68" t="s">
        <v>82</v>
      </c>
      <c r="B72" s="69" t="s">
        <v>166</v>
      </c>
      <c r="C72" s="70" t="s">
        <v>167</v>
      </c>
    </row>
    <row r="73" spans="1:3" ht="12.75" thickBot="1" x14ac:dyDescent="0.3">
      <c r="A73" s="71"/>
      <c r="B73" s="72"/>
      <c r="C73" s="73"/>
    </row>
    <row r="74" spans="1:3" ht="12.75" thickBot="1" x14ac:dyDescent="0.3">
      <c r="A74" s="74" t="s">
        <v>92</v>
      </c>
      <c r="B74" s="66" t="s">
        <v>93</v>
      </c>
      <c r="C74" s="67"/>
    </row>
    <row r="75" spans="1:3" ht="57" thickBot="1" x14ac:dyDescent="0.3">
      <c r="A75" s="68" t="s">
        <v>94</v>
      </c>
      <c r="B75" s="69" t="s">
        <v>88</v>
      </c>
      <c r="C75" s="70" t="s">
        <v>226</v>
      </c>
    </row>
    <row r="76" spans="1:3" ht="57" thickBot="1" x14ac:dyDescent="0.3">
      <c r="A76" s="68" t="s">
        <v>95</v>
      </c>
      <c r="B76" s="69" t="s">
        <v>89</v>
      </c>
      <c r="C76" s="70" t="s">
        <v>227</v>
      </c>
    </row>
    <row r="77" spans="1:3" ht="68.25" thickBot="1" x14ac:dyDescent="0.3">
      <c r="A77" s="68" t="s">
        <v>96</v>
      </c>
      <c r="B77" s="69" t="s">
        <v>90</v>
      </c>
      <c r="C77" s="70" t="s">
        <v>228</v>
      </c>
    </row>
    <row r="78" spans="1:3" ht="57" thickBot="1" x14ac:dyDescent="0.3">
      <c r="A78" s="68" t="s">
        <v>97</v>
      </c>
      <c r="B78" s="69" t="s">
        <v>91</v>
      </c>
      <c r="C78" s="70" t="s">
        <v>229</v>
      </c>
    </row>
    <row r="79" spans="1:3" ht="34.5" thickBot="1" x14ac:dyDescent="0.3">
      <c r="A79" s="68" t="s">
        <v>98</v>
      </c>
      <c r="B79" s="69" t="s">
        <v>34</v>
      </c>
      <c r="C79" s="70" t="s">
        <v>230</v>
      </c>
    </row>
    <row r="80" spans="1:3" ht="23.25" thickBot="1" x14ac:dyDescent="0.3">
      <c r="A80" s="68" t="s">
        <v>99</v>
      </c>
      <c r="B80" s="69" t="s">
        <v>142</v>
      </c>
      <c r="C80" s="70" t="s">
        <v>144</v>
      </c>
    </row>
    <row r="81" spans="1:3" ht="23.25" thickBot="1" x14ac:dyDescent="0.3">
      <c r="A81" s="75" t="s">
        <v>100</v>
      </c>
      <c r="B81" s="76" t="s">
        <v>143</v>
      </c>
      <c r="C81" s="77" t="s">
        <v>145</v>
      </c>
    </row>
  </sheetData>
  <sheetProtection algorithmName="SHA-512" hashValue="AfNAPLv3W6ZnAWe8dpaR/sW/VLwCC3lp9P6iPSBx0lYyh5QGor4bF4BC4ztc7thAkDm5NjdqL4NNXeClJl/fOg==" saltValue="PJMUGlr1tFGf/HHcP4QxeQ==" spinCount="100000" sheet="1" objects="1" scenarios="1"/>
  <mergeCells count="1">
    <mergeCell ref="A1:B1"/>
  </mergeCells>
  <phoneticPr fontId="14" type="noConversion"/>
  <pageMargins left="0.31496062992125984" right="0.31496062992125984" top="0.55118110236220474" bottom="0.55118110236220474"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 LOTE 2</vt:lpstr>
      <vt:lpstr>Descripción Trabajos</vt:lpstr>
      <vt:lpstr>'Descripción Trabajos'!Área_de_impresión</vt:lpstr>
      <vt:lpstr>'Presupuesto LOTE 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2023-10-03T07:31:03Z</dcterms:created>
  <dcterms:modified xsi:type="dcterms:W3CDTF">2024-02-28T09:54:33Z</dcterms:modified>
</cp:coreProperties>
</file>