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defaultThemeVersion="124226"/>
  <xr:revisionPtr revIDLastSave="0" documentId="13_ncr:1_{6F69FD02-159E-4D5C-A588-E9CF772DB11E}" xr6:coauthVersionLast="47" xr6:coauthVersionMax="47" xr10:uidLastSave="{00000000-0000-0000-0000-000000000000}"/>
  <workbookProtection workbookAlgorithmName="SHA-512" workbookHashValue="pBLonxWKIm5h/WapxWIeUmM9TxZa1RW/gtPScer2tmFvf0+dVRQpVDDzmdKmYD/AydJypSVQI4AhaAy2YtyjPg==" workbookSaltValue="fVozLRVqfiAAc455oRmG/Q==" workbookSpinCount="100000" lockStructure="1"/>
  <bookViews>
    <workbookView xWindow="795" yWindow="1230" windowWidth="14055" windowHeight="13920" xr2:uid="{00000000-000D-0000-FFFF-FFFF00000000}"/>
  </bookViews>
  <sheets>
    <sheet name="Presupuesto LOTE 4" sheetId="7" r:id="rId1"/>
    <sheet name="Descripción Trabajos" sheetId="2" r:id="rId2"/>
  </sheets>
  <definedNames>
    <definedName name="_xlnm.Print_Area" localSheetId="1">'Descripción Trabajos'!$A$1:$C$81</definedName>
    <definedName name="_xlnm.Print_Area" localSheetId="0">'Presupuesto LOTE 4'!$A$1:$H$94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7" l="1"/>
  <c r="H14" i="7"/>
  <c r="H81" i="7"/>
  <c r="F81" i="7"/>
  <c r="H80" i="7"/>
  <c r="F80" i="7"/>
  <c r="H79" i="7"/>
  <c r="F79" i="7"/>
  <c r="H78" i="7"/>
  <c r="F78" i="7"/>
  <c r="H77" i="7"/>
  <c r="F77" i="7"/>
  <c r="H76" i="7"/>
  <c r="F76" i="7"/>
  <c r="H75" i="7"/>
  <c r="F75" i="7"/>
  <c r="H72" i="7"/>
  <c r="F72" i="7"/>
  <c r="H71" i="7"/>
  <c r="F71" i="7"/>
  <c r="H70" i="7"/>
  <c r="F70" i="7"/>
  <c r="H69" i="7"/>
  <c r="F69" i="7"/>
  <c r="H68" i="7"/>
  <c r="F68" i="7"/>
  <c r="H67" i="7"/>
  <c r="F67" i="7"/>
  <c r="H66" i="7"/>
  <c r="F66" i="7"/>
  <c r="H65" i="7"/>
  <c r="F65" i="7"/>
  <c r="H64" i="7"/>
  <c r="F64" i="7"/>
  <c r="H63" i="7"/>
  <c r="F63" i="7"/>
  <c r="H62" i="7"/>
  <c r="F62" i="7"/>
  <c r="H61" i="7"/>
  <c r="F61" i="7"/>
  <c r="H60" i="7"/>
  <c r="F60" i="7"/>
  <c r="H59" i="7"/>
  <c r="F59" i="7"/>
  <c r="H58" i="7"/>
  <c r="F58" i="7"/>
  <c r="H57" i="7"/>
  <c r="F57" i="7"/>
  <c r="H56" i="7"/>
  <c r="F56" i="7"/>
  <c r="H55" i="7"/>
  <c r="F55" i="7"/>
  <c r="H54" i="7"/>
  <c r="F54" i="7"/>
  <c r="H53" i="7"/>
  <c r="F53" i="7"/>
  <c r="H52" i="7"/>
  <c r="F52" i="7"/>
  <c r="H51" i="7"/>
  <c r="F51" i="7"/>
  <c r="H50" i="7"/>
  <c r="F50" i="7"/>
  <c r="H49" i="7"/>
  <c r="F49" i="7"/>
  <c r="H48" i="7"/>
  <c r="F48" i="7"/>
  <c r="H45" i="7"/>
  <c r="F45" i="7"/>
  <c r="H44" i="7"/>
  <c r="F44" i="7"/>
  <c r="H43" i="7"/>
  <c r="F43" i="7"/>
  <c r="H42" i="7"/>
  <c r="F42" i="7"/>
  <c r="H41" i="7"/>
  <c r="F41" i="7"/>
  <c r="H40" i="7"/>
  <c r="F40" i="7"/>
  <c r="H39" i="7"/>
  <c r="F39" i="7"/>
  <c r="H38" i="7"/>
  <c r="F38" i="7"/>
  <c r="H37" i="7"/>
  <c r="F37" i="7"/>
  <c r="H36" i="7"/>
  <c r="F36" i="7"/>
  <c r="H35" i="7"/>
  <c r="F35" i="7"/>
  <c r="H34" i="7"/>
  <c r="F34" i="7"/>
  <c r="H33" i="7"/>
  <c r="F33" i="7"/>
  <c r="H32" i="7"/>
  <c r="F32" i="7"/>
  <c r="H31" i="7"/>
  <c r="F31" i="7"/>
  <c r="H30" i="7"/>
  <c r="F30" i="7"/>
  <c r="H29" i="7"/>
  <c r="F29" i="7"/>
  <c r="H28" i="7"/>
  <c r="F28" i="7"/>
  <c r="H27" i="7"/>
  <c r="F27" i="7"/>
  <c r="H26" i="7"/>
  <c r="F26" i="7"/>
  <c r="H25" i="7"/>
  <c r="F25" i="7"/>
  <c r="H24" i="7"/>
  <c r="F24" i="7"/>
  <c r="H23" i="7"/>
  <c r="F23" i="7"/>
  <c r="H22" i="7"/>
  <c r="F22" i="7"/>
  <c r="H21" i="7"/>
  <c r="F21" i="7"/>
  <c r="H20" i="7"/>
  <c r="F20" i="7"/>
  <c r="H19" i="7"/>
  <c r="F19" i="7"/>
  <c r="H18" i="7"/>
  <c r="F18" i="7"/>
  <c r="H17" i="7"/>
  <c r="F17" i="7"/>
  <c r="H16" i="7"/>
  <c r="F16" i="7"/>
  <c r="H15" i="7"/>
  <c r="F15" i="7"/>
  <c r="H13" i="7"/>
  <c r="F13" i="7"/>
  <c r="H12" i="7"/>
  <c r="F12" i="7"/>
  <c r="H11" i="7"/>
  <c r="F11" i="7"/>
  <c r="H10" i="7"/>
  <c r="F10" i="7"/>
  <c r="H7" i="7"/>
  <c r="F7" i="7"/>
  <c r="H6" i="7"/>
  <c r="F6" i="7"/>
  <c r="H5" i="7"/>
  <c r="F5" i="7"/>
  <c r="H4" i="7"/>
  <c r="F4" i="7"/>
  <c r="G3" i="7" l="1"/>
  <c r="H3" i="7" s="1"/>
  <c r="E3" i="7"/>
  <c r="G47" i="7"/>
  <c r="H47" i="7" s="1"/>
  <c r="E47" i="7"/>
  <c r="F47" i="7" s="1"/>
  <c r="E74" i="7"/>
  <c r="F74" i="7" s="1"/>
  <c r="G74" i="7"/>
  <c r="H74" i="7" s="1"/>
  <c r="E9" i="7"/>
  <c r="G9" i="7"/>
  <c r="H9" i="7" s="1"/>
  <c r="F9" i="7" l="1"/>
  <c r="E83" i="7" s="1"/>
  <c r="F86" i="7" s="1"/>
  <c r="F3" i="7"/>
  <c r="G83" i="7"/>
  <c r="H85" i="7" s="1"/>
  <c r="F85" i="7" l="1"/>
  <c r="F87" i="7" s="1"/>
  <c r="F89" i="7" s="1"/>
  <c r="F90" i="7" s="1"/>
  <c r="H86" i="7"/>
  <c r="H87" i="7" s="1"/>
  <c r="H89" i="7" s="1"/>
  <c r="H90"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AB891FC7-0505-48D9-AD1B-F811A457C1C4}">
      <text>
        <r>
          <rPr>
            <b/>
            <sz val="9"/>
            <color indexed="81"/>
            <rFont val="Tahoma"/>
            <family val="2"/>
          </rPr>
          <t>Código del concepto. Ver colores en "Entorno de trabajo: Apariencia"</t>
        </r>
      </text>
    </comment>
    <comment ref="B2" authorId="0" shapeId="0" xr:uid="{F1A93E4A-33E6-4F18-A88B-9A2583FBF0E3}">
      <text>
        <r>
          <rPr>
            <b/>
            <sz val="9"/>
            <color indexed="81"/>
            <rFont val="Tahoma"/>
            <family val="2"/>
          </rPr>
          <t>Unidad principal de medida del concepto</t>
        </r>
      </text>
    </comment>
    <comment ref="C2" authorId="0" shapeId="0" xr:uid="{7E695ABE-C3AF-4893-A9E8-D3990E996BD4}">
      <text>
        <r>
          <rPr>
            <b/>
            <sz val="9"/>
            <color indexed="81"/>
            <rFont val="Tahoma"/>
            <family val="2"/>
          </rPr>
          <t>Descripción corta. Ver colores en "Entorno de trabajo: Apariencia"</t>
        </r>
      </text>
    </comment>
    <comment ref="D2" authorId="0" shapeId="0" xr:uid="{4598DBAB-C856-4886-A8C7-F9EC5B59F134}">
      <text>
        <r>
          <rPr>
            <b/>
            <sz val="9"/>
            <color indexed="81"/>
            <rFont val="Tahoma"/>
            <family val="2"/>
          </rPr>
          <t>Rendimiento o cantidad presupuestada</t>
        </r>
      </text>
    </comment>
    <comment ref="E2" authorId="0" shapeId="0" xr:uid="{7F9EFA87-81DA-4FE1-A3DB-ADDE99B9A97D}">
      <text>
        <r>
          <rPr>
            <b/>
            <sz val="9"/>
            <color indexed="81"/>
            <rFont val="Tahoma"/>
            <family val="2"/>
          </rPr>
          <t>Precio unitario en el presupuesto</t>
        </r>
      </text>
    </comment>
    <comment ref="F2" authorId="0" shapeId="0" xr:uid="{312F354D-FB81-45BB-8754-82E2AC92BF94}">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F2DBCF48-A953-4C60-8743-450FA56D171B}">
      <text>
        <r>
          <rPr>
            <b/>
            <sz val="9"/>
            <color indexed="81"/>
            <rFont val="Tahoma"/>
            <family val="2"/>
          </rPr>
          <t>Código del concepto. Ver colores en "Entorno de trabajo: Apariencia"</t>
        </r>
      </text>
    </comment>
    <comment ref="B2" authorId="0" shapeId="0" xr:uid="{DDBE3E7F-6D2F-4FCB-8B56-AC2FB8E63131}">
      <text>
        <r>
          <rPr>
            <b/>
            <sz val="9"/>
            <color indexed="81"/>
            <rFont val="Tahoma"/>
            <family val="2"/>
          </rPr>
          <t>Descripción corta. Ver colores en "Entorno de trabajo: Apariencia"</t>
        </r>
      </text>
    </comment>
  </commentList>
</comments>
</file>

<file path=xl/sharedStrings.xml><?xml version="1.0" encoding="utf-8"?>
<sst xmlns="http://schemas.openxmlformats.org/spreadsheetml/2006/main" count="473" uniqueCount="245">
  <si>
    <t/>
  </si>
  <si>
    <t>Presupuesto</t>
  </si>
  <si>
    <t>Código</t>
  </si>
  <si>
    <t>Resumen</t>
  </si>
  <si>
    <t>ImpPres</t>
  </si>
  <si>
    <t>Ud</t>
  </si>
  <si>
    <t>h</t>
  </si>
  <si>
    <t>Total 0</t>
  </si>
  <si>
    <t>PRECIOS LICITACIÓN</t>
  </si>
  <si>
    <t>PRECIOS OFERTADO</t>
  </si>
  <si>
    <t>Cantidad</t>
  </si>
  <si>
    <t>Importe Unitario</t>
  </si>
  <si>
    <t>Importe Ofertado</t>
  </si>
  <si>
    <t>Gastos Generales</t>
  </si>
  <si>
    <t>Beneficio Industrial</t>
  </si>
  <si>
    <t>IVA</t>
  </si>
  <si>
    <t>TOTAL OFERTA SIN IVA</t>
  </si>
  <si>
    <t>TOTAL OFERTA CON IVA</t>
  </si>
  <si>
    <t>P01</t>
  </si>
  <si>
    <t>MANTENIMIENTO INTEGRAL</t>
  </si>
  <si>
    <t>L02</t>
  </si>
  <si>
    <t>u</t>
  </si>
  <si>
    <t>L03</t>
  </si>
  <si>
    <t>SUSTITUCIÓN ALUMBRADO</t>
  </si>
  <si>
    <t>REPARACIONES Y REPOSICIÓN</t>
  </si>
  <si>
    <t>RECABLEADO DE LUMINARIA DE 1x600 mm</t>
  </si>
  <si>
    <t>RECABLEADO DE LUMINARIA DE 1x1200 mm</t>
  </si>
  <si>
    <t>RECABLEADO DE LUMINARIA DE 1x1500 mm</t>
  </si>
  <si>
    <t>RECABLEADO DE LUMINARIA DE 2x600 mm</t>
  </si>
  <si>
    <t>RECABLEADO DE LUMINARIA DE 2x1200 mm</t>
  </si>
  <si>
    <t>RECABLEADO DE LUMINARIA DE 2x1500 mm</t>
  </si>
  <si>
    <t>Suministro y Tendido conductor Cu RZ1-K 0.6/1 (AS) 3G 1,5mm2</t>
  </si>
  <si>
    <t>Suministro y Tendido conductor Cu RZ1-K 0.6/1 (AS) 3G 2,5mm2</t>
  </si>
  <si>
    <t>Suministro y Tendido conductor Cu RZ1-K 0.6/1 (AS) 3G 4mm2</t>
  </si>
  <si>
    <t>TRABAJOS AL BORDE DE ANDEN</t>
  </si>
  <si>
    <t>m</t>
  </si>
  <si>
    <t>Descripción partidas</t>
  </si>
  <si>
    <t>Descripción de los trabajos</t>
  </si>
  <si>
    <t>Suministro y cableado de luminaria de 1x600mm, retirando todos los restos de instalaciones anteriores,  c/pp de medios auxiliares necesarios para su correcta ejecución. Totalmente terminado según indicaciones de la Dirección Facultativa.</t>
  </si>
  <si>
    <t>Suministro y cableado de luminaria de 1x1200mm, retirando todos los restos de instalaciones anteriores,  c/pp de medios auxiliares necesarios para su correcta ejecución. Totalmente terminado según indicaciones de la Dirección Facultativa.</t>
  </si>
  <si>
    <t>Suministro y cableado de luminaria de 1x1500mm, retirando todos los restos de instalaciones anteriores,  c/pp de medios auxiliares necesarios para su correcta ejecución. Totalmente terminado según indicaciones de la Dirección Facultativa.</t>
  </si>
  <si>
    <t>Suministro y cableado de luminaria de 2x600mm, retirando todos los restos de instalaciones anteriores,  c/pp de medios auxiliares necesarios para su correcta ejecución. Totalmente terminado según indicaciones de la Dirección Facultativa.</t>
  </si>
  <si>
    <t>Suministro y cableado de luminaria de 2x1200mm, retirando todos los restos de instalaciones anteriores,  c/pp de medios auxiliares necesarios para su correcta ejecución. Totalmente terminado según indicaciones de la Dirección Facultativa.</t>
  </si>
  <si>
    <t>Suministro y cableado de luminaria de 2x1500mm, retirando todos los restos de instalaciones anteriores,  c/pp de medios auxiliares necesarios para su correcta ejecución. Totalmente terminado según indicaciones de la Dirección Facultativa.</t>
  </si>
  <si>
    <t>Suministro, tendido y conexionado de conductor de cobre de 3G 1,5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</si>
  <si>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</si>
  <si>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</si>
  <si>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L01001</t>
  </si>
  <si>
    <t>L01002</t>
  </si>
  <si>
    <t>L02001</t>
  </si>
  <si>
    <t>L02002</t>
  </si>
  <si>
    <t>L02003</t>
  </si>
  <si>
    <t>L02004</t>
  </si>
  <si>
    <t>L02005</t>
  </si>
  <si>
    <t>L02006</t>
  </si>
  <si>
    <t>L02007</t>
  </si>
  <si>
    <t>L02008</t>
  </si>
  <si>
    <t>L02009</t>
  </si>
  <si>
    <t>L03001</t>
  </si>
  <si>
    <t>L03002</t>
  </si>
  <si>
    <t>L03003</t>
  </si>
  <si>
    <t>L03004</t>
  </si>
  <si>
    <t>L03005</t>
  </si>
  <si>
    <t>L03006</t>
  </si>
  <si>
    <t>L03007</t>
  </si>
  <si>
    <t>L03008</t>
  </si>
  <si>
    <t>L03009</t>
  </si>
  <si>
    <t>L03010</t>
  </si>
  <si>
    <t>L03011</t>
  </si>
  <si>
    <t>L03012</t>
  </si>
  <si>
    <t>L03013</t>
  </si>
  <si>
    <t>L03014</t>
  </si>
  <si>
    <t>L03015</t>
  </si>
  <si>
    <t>L03016</t>
  </si>
  <si>
    <t>L03017</t>
  </si>
  <si>
    <t>L03018</t>
  </si>
  <si>
    <t>L03019</t>
  </si>
  <si>
    <t>L03020</t>
  </si>
  <si>
    <t>L03021</t>
  </si>
  <si>
    <t>L03022</t>
  </si>
  <si>
    <t>L03023</t>
  </si>
  <si>
    <t>L03024</t>
  </si>
  <si>
    <t>L03025</t>
  </si>
  <si>
    <t>L02010</t>
  </si>
  <si>
    <t>L02011</t>
  </si>
  <si>
    <t>L02012</t>
  </si>
  <si>
    <t>L02013</t>
  </si>
  <si>
    <t>L02014</t>
  </si>
  <si>
    <t>GRUA AUTOPROPULSADA CON CESTA</t>
  </si>
  <si>
    <t>GRUA TELESCÓPICA HASTA 40 TN</t>
  </si>
  <si>
    <t>ADECUACIÓN DE ACCESOS PARA CAMIÓN GRÚA EN VÍAS</t>
  </si>
  <si>
    <t>INSTALACIÓN DE ESCALERA PORTATIL DE 25 METROS</t>
  </si>
  <si>
    <t>L04</t>
  </si>
  <si>
    <t>ELEMENTOS AUXILIARES Y MANO DE OBRA</t>
  </si>
  <si>
    <t>L04001</t>
  </si>
  <si>
    <t>L04002</t>
  </si>
  <si>
    <t>L04003</t>
  </si>
  <si>
    <t>L04004</t>
  </si>
  <si>
    <t>L04005</t>
  </si>
  <si>
    <t>L04006</t>
  </si>
  <si>
    <t>L04007</t>
  </si>
  <si>
    <t>SYM DE FAROLA DE 7 METROS DE 1 BRAZO</t>
  </si>
  <si>
    <t>SYM DE FAROLA DE 7 METROS DE 2 BRAZOS</t>
  </si>
  <si>
    <t>TUBO LED 600 mm</t>
  </si>
  <si>
    <t>TUBO LED 1200 mm</t>
  </si>
  <si>
    <t>TUBO LED 1500 mm</t>
  </si>
  <si>
    <t>DRIVER 2X1200 mm TUBO LED</t>
  </si>
  <si>
    <t>DRIVER 2X1500 mm TUBO LED</t>
  </si>
  <si>
    <t>GATEWAY</t>
  </si>
  <si>
    <t>WIRELESS ZIGBEE DONGLE</t>
  </si>
  <si>
    <t>U</t>
  </si>
  <si>
    <t>PUNTO LUZ SUPERFICIE</t>
  </si>
  <si>
    <t>LUMINARIA INDUSTRIAL LED TIPO CAMPANA 90-150 W</t>
  </si>
  <si>
    <t>LUMINARIA INDUSTRIAL LED TIPO PROYECTOR 100-180W</t>
  </si>
  <si>
    <t>COLUMNA PARA SOPORTE DE LUMINARIA EXTERIOR</t>
  </si>
  <si>
    <t>Suministro y montaje de lateral pantalla IESA de 600 mm,  Incluye retirada de las actuales  c/pp de medios auxiliares necesarios para su correcta ejecución.
Totalmente terminado según indicaciones de la Dirección Facultativa.</t>
  </si>
  <si>
    <t>Suministro y montaje de lateral pantalla IESA de 1200 mm,  Incluye retirada de las actuales  c/pp de medios auxiliares necesarios para su correcta ejecución.
Totalmente terminado según indicaciones de la Dirección Facultativa.</t>
  </si>
  <si>
    <t>Suministro y montaje de lateral pantalla IESA de 1500 mm,  Incluye retirada de las actuales  c/pp de medios auxiliares necesarios para su correcta ejecución.
Totalmente terminado según indicaciones de la Dirección Facultativa.</t>
  </si>
  <si>
    <t>Suministro y montaje de tapa porta equipos IESA,  Incluye retirada de las actuales  c/pp de medios auxiliares necesarios para su correcta ejecución.
Totalmente terminado según indicaciones de la Dirección Facultativa.</t>
  </si>
  <si>
    <t>LUMINARIA LED PLACA HOMOLOGADA TIPO SUSPENDIDA/ADOSADA</t>
  </si>
  <si>
    <t>CONECTOR RÁPIDO MACHO-HEMBRA ESTANCO, HOMOLOGADO</t>
  </si>
  <si>
    <t>LUMINARIA LED PLACA HOMOLOGADA TIPO PARED</t>
  </si>
  <si>
    <t>CAJA DERIVACIÓN Y PROTECCIÓN LUMINARIA ALUMBRADO PÚBLICO</t>
  </si>
  <si>
    <t>LATERAL LUMINARIA IESA DE 600 mm</t>
  </si>
  <si>
    <t>LATERAL LUMINARIA IESA DE 1200 mm</t>
  </si>
  <si>
    <t>LATERAL LUMINARIA IESA DE 1500 mm</t>
  </si>
  <si>
    <t>TAPA PORTA EQUIPO IESA</t>
  </si>
  <si>
    <t>SUJECION DE LUMINARIAS EMPOTRADA</t>
  </si>
  <si>
    <t>ESTRUCTURA PORTANTE MODULAR TIPO PARED</t>
  </si>
  <si>
    <t>ESTRUCTURA PORTANTE MODULAR TIPO SUSPENDIDA</t>
  </si>
  <si>
    <t>ESTRUCTURA PORTANTE MODULAR TIPO ADOSADA</t>
  </si>
  <si>
    <t>BLOQUE AUTONOMO DE EMERGENCIA LED AUTOTEST</t>
  </si>
  <si>
    <t>KIT ENVOLVENTE IP65 - PARA EMERGENCIA</t>
  </si>
  <si>
    <t>CONJUNTO ACCESORIO PARA EMPOTRAR EMERGENCIA</t>
  </si>
  <si>
    <t>Suministro y montaje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</si>
  <si>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Suministro y montaje de KIT envolvente luminaria ZEMPER DIANA FLAT LED AUTOTEST, con Ref. APE0065 (o característica similar o superior compatible).
Totalmente terminado y probado según proyecto e indicaciones de la DFO. Medida la unidad ejecutada.</t>
  </si>
  <si>
    <t>Suministro y montaje de conjunto de accesorios para empotrar luminarias de emergencia tipo ZEMPER DIANA FLAT LED AUTOTEST, en cualquier superficie.
Totalmente terminado y probado según proyecto e indicaciones de la DFO. Medida la unidad ejecutada.</t>
  </si>
  <si>
    <t>Suministro y montaje de farola de 7 metros con 1 brazo. Incluida p.p. de conexionado, fijación y acabado, así como de cualquier elemento, material o accesorio necesario para su realización.
Totalmente terminado y acabado según proyecto e indicaciones de la DFO. Medida la unidad ejecutada.</t>
  </si>
  <si>
    <t>Suministro y montaje de farola de 7 metros con 2 brazos. Incluida p.p. de conexionado, fijación y acabado, así como de cualquier elemento, material o accesorio necesario para su realización.
Totalmente terminado y acabado según proyecto e indicaciones de la DFO. Medida la unidad ejecutada.</t>
  </si>
  <si>
    <t>SOPORTE AL MANTENIMIENTO</t>
  </si>
  <si>
    <t>L01003</t>
  </si>
  <si>
    <t>L01004</t>
  </si>
  <si>
    <t>HORA DIURNA DE OFICIAL</t>
  </si>
  <si>
    <t>HORA NOCTURNA DE OFICIAL</t>
  </si>
  <si>
    <t>Hora de mano de obra de un oficial en horario diurno, incluyendo el pequeño material.</t>
  </si>
  <si>
    <t>Hora de mano de obra de un oficial en horario nocturno, incluyendo el pequeño material.</t>
  </si>
  <si>
    <t>JORNADA DE EQUIPO DE TRABAJO - DIURNA</t>
  </si>
  <si>
    <t>JORNADA DE EQUIPO DE TRABAJO - NORCURNA</t>
  </si>
  <si>
    <t>FOCO/APLIQUE MODULAR LED ILUMINACIÓN PÓRTICO ACCESO ESTACIÓN</t>
  </si>
  <si>
    <t>LUMINARIA ESTANCA LED DE 1x600mm</t>
  </si>
  <si>
    <t>LUMINARIA ESTANCA LED DE 1x1200mm</t>
  </si>
  <si>
    <t>LUMINARIA ESTANCA LED DE 1x1500mm</t>
  </si>
  <si>
    <t>LUMINARIA ESTANCA LED DE 2x600mm</t>
  </si>
  <si>
    <t>LUMINARIA ESTANCA LED DE 2x1200mm</t>
  </si>
  <si>
    <t>LUMINARIA ESTANCA LED DE 2x1500mm</t>
  </si>
  <si>
    <t>LUMINARIA EMPOTRADA LED DE 1x1200 mm</t>
  </si>
  <si>
    <t>LUMINARIA EMPOTRADA LED DE 1x1500 mm</t>
  </si>
  <si>
    <t>LUMINARIA EMPOTRADA LED DE 2x1200 mm</t>
  </si>
  <si>
    <t>LUMINARIA EMPOTRADA LED DE 2x1500 mm</t>
  </si>
  <si>
    <t>LUMINARIA INDUSTRIAL LED TIPO CAMPANA 30-89 W</t>
  </si>
  <si>
    <t>DRIVER 1X1200 mm TUBO LED</t>
  </si>
  <si>
    <t>DRIVER 1X1500 mm TUBO LED</t>
  </si>
  <si>
    <t>L02015</t>
  </si>
  <si>
    <t>L02016</t>
  </si>
  <si>
    <t>L02017</t>
  </si>
  <si>
    <t>L02018</t>
  </si>
  <si>
    <t>Suministro y Tendido conductor Cu RZ1-K 0.6/1 (AS) 6mm2</t>
  </si>
  <si>
    <t>Suministro, tendido y conexionado de conductor de cobre de 3G 6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</si>
  <si>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PROYECTOR LED 30W</t>
  </si>
  <si>
    <t>PROYECTOR FAROLA LED 80W</t>
  </si>
  <si>
    <t>PROYECTOR FAROLA LED 40W</t>
  </si>
  <si>
    <t>PROYECTOR FAROLA LED 100W</t>
  </si>
  <si>
    <t>L02019</t>
  </si>
  <si>
    <t>L02020</t>
  </si>
  <si>
    <t>L02021</t>
  </si>
  <si>
    <t>L02022</t>
  </si>
  <si>
    <t>L02023</t>
  </si>
  <si>
    <t>L02024</t>
  </si>
  <si>
    <t>L02025</t>
  </si>
  <si>
    <t>L02026</t>
  </si>
  <si>
    <t>L02027</t>
  </si>
  <si>
    <t>L02028</t>
  </si>
  <si>
    <t>L02029</t>
  </si>
  <si>
    <t>L02030</t>
  </si>
  <si>
    <t>L02031</t>
  </si>
  <si>
    <t>L02032</t>
  </si>
  <si>
    <t>L02033</t>
  </si>
  <si>
    <t>L02034</t>
  </si>
  <si>
    <t>L02035</t>
  </si>
  <si>
    <t>Suministro y Tendido conductor Cu RZ1-K 0.6/1 (AS) 3G 6mm2</t>
  </si>
  <si>
    <t xml:space="preserve">PROYECTOR EXTERIOR LED TIPO VIAL 50-75W </t>
  </si>
  <si>
    <t>PROYECTOR EXTERIOR LED TIPO VIAL 76-150W</t>
  </si>
  <si>
    <t>Suministro y montaje de Gateway para tubo LED, marca compatible con el sistema instalado (según las condiciones del PPT) y compatible con la fuente de alimentación instalada.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</si>
  <si>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wireless para tubo LED, marca compatible con el sistema instalado (según las condiciones del PPT) y compatible con la fuente de alimentación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</si>
  <si>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PANTALLA EMPOTRADA LED 600x600 mm</t>
  </si>
  <si>
    <t xml:space="preserve">TUBO LED 8-35W FUENTE ALIMENTACIÓN INTEGRADA L70B10 ≥50000 horas </t>
  </si>
  <si>
    <t xml:space="preserve">TUBO LED 7-25W FUENTE ALIMENTACIÓN INTEGRADA L70B10 ≥75000 horas </t>
  </si>
  <si>
    <t>L02036</t>
  </si>
  <si>
    <t>NOTA: Para la elaboración de este documento se tendrán en cuenta las notas del apartado 27 del cuadro resumen del Pliego de Condiciones Particulares</t>
  </si>
  <si>
    <t>Suministro y montaje de tubo LED de 600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8-15 W.
- Medidas: 600mm.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</si>
  <si>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1200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1200mm.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</si>
  <si>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1500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1500mm.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</si>
  <si>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8 a 35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≥50000 horas, 24 horas de trabajo 365 días.
-  IRC&gt;80.
- UGR&lt;20.
- Temperatura de color 4000K.
- Tubos con fuente integrada (directos a red).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</si>
  <si>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7 a 25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≥75000 horas, 24 horas de trabajo 365 días.
-  IRC&gt;80.
- UGR&lt;20.
- Temperatura de color 4000K.
- Tubos con fuente integrada (directos a red).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</si>
  <si>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30 a 89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</si>
  <si>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90 a 150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</si>
  <si>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con tecnología LED tipo proyector, con las siguientes características:
-Potencia. de 100 a 180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IRC&gt;70.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</si>
  <si>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50 a 75 W.
- Medidas: Ø42-60mm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</si>
  <si>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76 a 150 W.
- Medidas: Ø65mm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</si>
  <si>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</si>
  <si>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driver para tubo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</si>
  <si>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driver para 2 tubos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</si>
  <si>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driver para 2 tubos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</si>
  <si>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</si>
  <si>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</si>
  <si>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conector estanco de 3 polos (L,N,T.T.) homologado por MdM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MdM.
- Incluido replanteo, pequeño material y accesorios.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</si>
  <si>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foco/aplique modular LED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Incluido replanteo, pequeño material, accesorios para anclaje y cableado para conexionado a cuadro de cancelas.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</si>
  <si>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</si>
  <si>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</si>
  <si>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</si>
  <si>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</si>
  <si>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</si>
  <si>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</si>
  <si>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</si>
  <si>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</si>
  <si>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</si>
  <si>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</si>
  <si>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pantalla de luminarias empotrada LED, en sustitución de las existentes o de nueva instalación. Incluye retirada de las actuales conexionado y adecuación de canalizaciones adyacentes, c/pp de medios auxiliares necesarios para su correcta ejecución.
Tendrá las siguientes características:
-Potencia. 40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</si>
  <si>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 LED. Incluida p.p. de conexionado, fijación y acabajo, así como cualquier elemento, material o accesorio necesario para su realización.
Las características de la Luminaria serán las siguientes:
-Potencia. 30 W.
- Medidas: 202x203x36mm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</si>
  <si>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inferiores a 6m. Incluida p.p. de conexionado, fijación y acabajo, así como cualquier elemento, material o accesorio necesario para su realización.
Las características de la Luminaria serán las siguientes:
-Potencia. 40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</si>
  <si>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entre 6 y 20m. Incluida p.p. de conexionado, fijación y acabajo, así como cualquier elemento, material o accesorio necesario para su realización.
Las características de la Luminaria serán las siguientes:
-Potencia. 80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</si>
  <si>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superiores a 20m. Incluida p.p. de conexionado, fijación y acabajo, así como cualquier elemento, material o accesorio necesario para su realización.
Las características de la Luminaria serán las siguientes:
-Potencia. 100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</si>
  <si>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Punto de luz sencillo mediante interruptor unipolar realizado con tubo corrugado libre de halógenos de M 20/gp5 y conductores de cobre libres de halógenos de 1,5 mm2, y aislamiento RZ1-k (AS)., incluyendo caja de registro y accesorios. Totalmente instalado.</t>
  </si>
  <si>
    <t>Suministro y montaje de caja de conexión, derivación y protección para luminaria de alumbrado público tanto para dentro de báculos/columnas como para instalación sobre fachada.
-Material. Policarbonato RAL 7035, aislante clase térmica A según UNE EN 21035, o equivalente, y autoextinguible a 960ºC según UNE EN 60695-2-11, o equivalente. Libre de halógenos.
- Doble aislamiento.
- Protección IP. IP≥54.
- Protección IK. IK≥08.
- Para uso con fusibles cilíndricos de 10x38mm.
- Tensión de trabajo 230/400V.
- Intensidad: 0,5A-32A.
- Marcado CE, certificado RoHS, y según normativa vigente.
- Incluido replanteo, pequeño material y accesorios para anclaje y conexionado.
- Incluido cualquier tipo de equipo auxiliar necesario para trabajos en altura.
Totalmente terminado, conexionado y probado según Proyecto e indicaciones de la DFO.
Medido según unidad realmente ejecutada y comprobada por la DFO</t>
  </si>
  <si>
    <t>Suministro y montaje de fijación o sustentación de luminaria empotrada, tanto en falso techo como en pared, Incluye retirada de las actuales, c/pp de medios auxiliares necesarios para su correcta ejecución.
Totalmente terminado según indicaciones de la Dirección Facultativa.</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</si>
  <si>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 Incluido desmontaje del elemento antiguo y retirada a vertedero autorizado.
- Incluido cualquier tipo de equipo auxiliar necesario para trabajos en altura. FIJACION A TECHO
Totalmente terminado, conexionado y probado según Proyecto e indicaciones de la DFO.
Medido según unidad realmente ejecutada y comprobada por la DFO</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</si>
  <si>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</si>
  <si>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columna para soporte de luminaria exterior tipo proyector con las siguientes características:
- Alturas comprendidas entre 5 y 14 metros.
- Material. Tubos de acero al carbono de calidad como mínimo S-235-JR y galvanizados en caliente según UNE EN 1461, o equivalente. Posibilidad de acabado con pintura poliuretano.
- Posibilidad de incorporar brazos a diferentes alturas.
- Cumplimiento UNE EN 40-5,o equivalente, Columnas y báculos de alumbrado, parte 5 requisitos para las columnas y báculos de alumbrado de acero.
- Marcado CE.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</si>
  <si>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Grúa autopropulsada de 60-80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</si>
  <si>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Grúa telescópica de hasta 40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</si>
  <si>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Adecuación de accesos entre las vías para camiones grúa-cesta, con tablas y chapones. Instalación del material necesario (tablones, tacos,….) para permitir el acceso de los camiones grúa entre las vías. Se incluye la instalación instalación del comienzo de los trabajos y la desinstalación al finalizar los mismos, tras la salida del camión, así como la recogida de todos los materiales empleados.</t>
  </si>
  <si>
    <t>Instalación de escalera portátil para alturas de 25 metros, con posterior desinstalación al finalizar los trabajos. Se incluye la instalación de todos los elementos de seguridad antes del comienzo de los trabajos y la desinstalación al finalizar los mismos, tras la salida del camión, así como la recogida de todos los materiales empleados.</t>
  </si>
  <si>
    <t>Trabajos al borde de anden, con corte de tracción y servicio de dresina o torre. Esta partida se facturará por noche trabajada y se sumará a los trabajos realizados en dicha jornada.</t>
  </si>
  <si>
    <t>Jornada de trabajo completa de 8 horas, de un equipo de trabajo (formado par dos oficiales), en horario diurno. Consistente en la reparación de incidencias e incluyendo el pequeño material.</t>
  </si>
  <si>
    <t>Jornada de trabajo completa de 8 horas, de un equipo de trabajo (formado par dos oficiales), en horario nocturno. Consistente en la reparación de incidencias e incluyendo el pequeño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</si>
</sst>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ECCCCA"/>
        <bgColor indexed="64"/>
      </patternFill>
    </fill>
    <fill>
      <patternFill patternType="solid">
        <fgColor indexed="22"/>
        <bgColor indexed="64"/>
      </patternFill>
    </fill>
    <fill>
      <patternFill patternType="solid">
        <fgColor theme="5" tint="0.59999389629810485"/>
        <bgColor indexed="64"/>
      </patternFill>
    </fill>
    <fill>
      <patternFill patternType="solid">
        <fgColor rgb="FF17283D"/>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theme="0" tint="-0.14993743705557422"/>
      </left>
      <right style="medium">
        <color theme="0" tint="-0.14993743705557422"/>
      </right>
      <top style="medium">
        <color theme="0" tint="-0.14993743705557422"/>
      </top>
      <bottom style="medium">
        <color theme="0" tint="-0.14996795556505021"/>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s>
  <cellStyleXfs count="3">
    <xf numFmtId="0" fontId="0" fillId="0" borderId="0"/>
    <xf numFmtId="44" fontId="10" fillId="0" borderId="0" applyFont="0" applyFill="0" applyBorder="0" applyAlignment="0" applyProtection="0"/>
    <xf numFmtId="9" fontId="10" fillId="0" borderId="0" applyFont="0" applyFill="0" applyBorder="0" applyAlignment="0" applyProtection="0"/>
  </cellStyleXfs>
  <cellXfs count="91">
    <xf numFmtId="0" fontId="0" fillId="0" borderId="0" xfId="0"/>
    <xf numFmtId="49" fontId="2" fillId="2" borderId="0" xfId="0" applyNumberFormat="1" applyFont="1" applyFill="1" applyAlignment="1">
      <alignment vertical="center" wrapText="1"/>
    </xf>
    <xf numFmtId="0" fontId="0" fillId="2" borderId="0" xfId="0" applyFill="1" applyAlignment="1">
      <alignment horizontal="center" vertical="center"/>
    </xf>
    <xf numFmtId="49" fontId="5" fillId="2" borderId="0" xfId="0" applyNumberFormat="1" applyFont="1" applyFill="1" applyAlignment="1">
      <alignment vertical="center" wrapText="1"/>
    </xf>
    <xf numFmtId="49" fontId="3" fillId="5" borderId="1" xfId="0" applyNumberFormat="1" applyFont="1" applyFill="1" applyBorder="1" applyAlignment="1">
      <alignment vertical="center"/>
    </xf>
    <xf numFmtId="0" fontId="0" fillId="0" borderId="0" xfId="0" applyAlignment="1">
      <alignment vertical="center"/>
    </xf>
    <xf numFmtId="0" fontId="0" fillId="2" borderId="0" xfId="0" applyFill="1" applyAlignment="1">
      <alignment vertical="center"/>
    </xf>
    <xf numFmtId="0" fontId="2" fillId="9" borderId="1" xfId="0" applyFont="1" applyFill="1" applyBorder="1" applyAlignment="1">
      <alignment vertical="center"/>
    </xf>
    <xf numFmtId="0" fontId="2" fillId="9" borderId="0" xfId="0" applyFont="1" applyFill="1" applyAlignment="1">
      <alignment horizontal="center" vertical="center"/>
    </xf>
    <xf numFmtId="0" fontId="2" fillId="9" borderId="0" xfId="0" applyFont="1" applyFill="1" applyAlignment="1">
      <alignment vertical="center" wrapText="1"/>
    </xf>
    <xf numFmtId="49" fontId="2" fillId="2" borderId="1" xfId="0" applyNumberFormat="1" applyFont="1" applyFill="1" applyBorder="1" applyAlignment="1">
      <alignment vertical="center"/>
    </xf>
    <xf numFmtId="49" fontId="2" fillId="2" borderId="0" xfId="0" applyNumberFormat="1" applyFont="1" applyFill="1" applyAlignment="1">
      <alignment horizontal="center" vertical="center"/>
    </xf>
    <xf numFmtId="0" fontId="6" fillId="3" borderId="5" xfId="0" applyFont="1" applyFill="1" applyBorder="1" applyAlignment="1">
      <alignment vertical="center"/>
    </xf>
    <xf numFmtId="0" fontId="6" fillId="3" borderId="6" xfId="0" applyFont="1" applyFill="1" applyBorder="1" applyAlignment="1">
      <alignment horizontal="center" vertical="center"/>
    </xf>
    <xf numFmtId="49" fontId="7" fillId="3" borderId="6" xfId="0" applyNumberFormat="1" applyFont="1" applyFill="1" applyBorder="1" applyAlignment="1">
      <alignment vertical="center" wrapText="1"/>
    </xf>
    <xf numFmtId="0" fontId="6" fillId="11" borderId="5" xfId="0" applyFont="1" applyFill="1" applyBorder="1" applyAlignment="1">
      <alignment vertical="center"/>
    </xf>
    <xf numFmtId="0" fontId="6" fillId="11" borderId="6" xfId="0" applyFont="1" applyFill="1" applyBorder="1" applyAlignment="1">
      <alignment horizontal="center" vertical="center"/>
    </xf>
    <xf numFmtId="49" fontId="7" fillId="11" borderId="6" xfId="0" applyNumberFormat="1" applyFont="1" applyFill="1" applyBorder="1" applyAlignment="1">
      <alignment vertical="center" wrapText="1"/>
    </xf>
    <xf numFmtId="49" fontId="5" fillId="2" borderId="1" xfId="0" applyNumberFormat="1" applyFont="1" applyFill="1" applyBorder="1" applyAlignment="1">
      <alignment vertical="center" wrapText="1"/>
    </xf>
    <xf numFmtId="49" fontId="5" fillId="2" borderId="0" xfId="0" applyNumberFormat="1" applyFont="1" applyFill="1" applyAlignment="1">
      <alignment horizontal="center" vertical="center" wrapText="1"/>
    </xf>
    <xf numFmtId="0" fontId="0" fillId="2" borderId="0" xfId="0" applyFill="1" applyAlignment="1">
      <alignment vertical="center" wrapText="1"/>
    </xf>
    <xf numFmtId="49" fontId="3" fillId="5" borderId="1" xfId="0" quotePrefix="1" applyNumberFormat="1" applyFont="1" applyFill="1" applyBorder="1" applyAlignment="1">
      <alignment vertical="center"/>
    </xf>
    <xf numFmtId="49" fontId="3" fillId="5" borderId="0" xfId="0" applyNumberFormat="1" applyFont="1" applyFill="1" applyAlignment="1">
      <alignment vertical="center" wrapText="1"/>
    </xf>
    <xf numFmtId="0" fontId="2" fillId="6" borderId="1" xfId="0" applyFont="1" applyFill="1" applyBorder="1" applyAlignment="1">
      <alignment vertical="center"/>
    </xf>
    <xf numFmtId="0" fontId="2" fillId="6" borderId="0" xfId="0" applyFont="1" applyFill="1" applyAlignment="1">
      <alignment vertical="center" wrapText="1"/>
    </xf>
    <xf numFmtId="0" fontId="11" fillId="2" borderId="0" xfId="0" applyFont="1" applyFill="1" applyAlignment="1">
      <alignment vertical="center"/>
    </xf>
    <xf numFmtId="49" fontId="3" fillId="5" borderId="0" xfId="0" applyNumberFormat="1" applyFont="1" applyFill="1" applyAlignment="1">
      <alignment horizontal="center" vertical="center"/>
    </xf>
    <xf numFmtId="0" fontId="2" fillId="6" borderId="0" xfId="0" applyFont="1" applyFill="1" applyAlignment="1">
      <alignment horizontal="center" vertical="center"/>
    </xf>
    <xf numFmtId="0" fontId="13" fillId="2" borderId="0" xfId="0" applyFont="1" applyFill="1"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4" fontId="5" fillId="2" borderId="1" xfId="1" applyFont="1" applyFill="1" applyBorder="1" applyAlignment="1">
      <alignment horizontal="center" vertical="center" wrapText="1"/>
    </xf>
    <xf numFmtId="44" fontId="5" fillId="2" borderId="2" xfId="1" applyFont="1" applyFill="1" applyBorder="1" applyAlignment="1">
      <alignment horizontal="center" vertical="center" wrapText="1"/>
    </xf>
    <xf numFmtId="44" fontId="3" fillId="5" borderId="1" xfId="1" applyFont="1" applyFill="1" applyBorder="1" applyAlignment="1">
      <alignment horizontal="center" vertical="center"/>
    </xf>
    <xf numFmtId="44" fontId="3" fillId="5" borderId="2" xfId="1" applyFont="1" applyFill="1" applyBorder="1" applyAlignment="1">
      <alignment horizontal="center" vertical="center"/>
    </xf>
    <xf numFmtId="44" fontId="2" fillId="2" borderId="1" xfId="1" applyFont="1" applyFill="1" applyBorder="1" applyAlignment="1">
      <alignment horizontal="center" vertical="center"/>
    </xf>
    <xf numFmtId="44" fontId="2" fillId="2" borderId="2" xfId="1" applyFont="1" applyFill="1" applyBorder="1" applyAlignment="1">
      <alignment horizontal="center" vertical="center"/>
    </xf>
    <xf numFmtId="44" fontId="2" fillId="6" borderId="1" xfId="1" applyFont="1" applyFill="1" applyBorder="1" applyAlignment="1">
      <alignment horizontal="center" vertical="center"/>
    </xf>
    <xf numFmtId="44" fontId="2" fillId="6" borderId="2" xfId="1" applyFont="1" applyFill="1" applyBorder="1" applyAlignment="1">
      <alignment horizontal="center" vertical="center"/>
    </xf>
    <xf numFmtId="44" fontId="2" fillId="9" borderId="1" xfId="1" applyFont="1" applyFill="1" applyBorder="1" applyAlignment="1">
      <alignment horizontal="center" vertical="center"/>
    </xf>
    <xf numFmtId="44" fontId="2" fillId="9" borderId="2" xfId="1" applyFont="1" applyFill="1" applyBorder="1" applyAlignment="1">
      <alignment horizontal="center" vertical="center"/>
    </xf>
    <xf numFmtId="44" fontId="7" fillId="3" borderId="5" xfId="1" applyFont="1" applyFill="1" applyBorder="1" applyAlignment="1">
      <alignment horizontal="center" vertical="center"/>
    </xf>
    <xf numFmtId="44" fontId="7" fillId="3" borderId="7" xfId="1" applyFont="1" applyFill="1" applyBorder="1" applyAlignment="1">
      <alignment horizontal="center" vertical="center"/>
    </xf>
    <xf numFmtId="44" fontId="7" fillId="11" borderId="5" xfId="1" applyFont="1" applyFill="1" applyBorder="1" applyAlignment="1">
      <alignment horizontal="center" vertical="center"/>
    </xf>
    <xf numFmtId="44" fontId="7" fillId="11" borderId="7" xfId="1" applyFont="1" applyFill="1" applyBorder="1" applyAlignment="1">
      <alignment horizontal="center" vertical="center"/>
    </xf>
    <xf numFmtId="44" fontId="2" fillId="2" borderId="0" xfId="1" applyFont="1" applyFill="1" applyAlignment="1">
      <alignment vertical="center" wrapText="1"/>
    </xf>
    <xf numFmtId="44" fontId="0" fillId="2" borderId="0" xfId="1" applyFont="1" applyFill="1" applyAlignment="1">
      <alignment horizontal="center" vertical="center"/>
    </xf>
    <xf numFmtId="44" fontId="2" fillId="8" borderId="1" xfId="1" applyFont="1" applyFill="1" applyBorder="1" applyAlignment="1" applyProtection="1">
      <alignment horizontal="center" vertical="center"/>
      <protection locked="0"/>
    </xf>
    <xf numFmtId="44" fontId="0" fillId="2" borderId="0" xfId="1" applyFont="1" applyFill="1" applyAlignment="1">
      <alignment vertical="center"/>
    </xf>
    <xf numFmtId="164" fontId="3" fillId="5" borderId="1" xfId="1" applyNumberFormat="1" applyFont="1" applyFill="1" applyBorder="1" applyAlignment="1">
      <alignment horizontal="center" vertical="center"/>
    </xf>
    <xf numFmtId="0" fontId="13" fillId="2" borderId="0" xfId="0" applyFont="1" applyFill="1" applyAlignment="1">
      <alignment horizontal="left" vertical="center" wrapText="1"/>
    </xf>
    <xf numFmtId="49" fontId="5" fillId="0" borderId="0" xfId="0" applyNumberFormat="1" applyFont="1" applyAlignment="1">
      <alignment horizontal="left" vertical="center" wrapText="1"/>
    </xf>
    <xf numFmtId="3" fontId="5" fillId="2" borderId="0" xfId="0" applyNumberFormat="1" applyFont="1" applyFill="1" applyAlignment="1">
      <alignment horizontal="center" vertical="center" wrapText="1"/>
    </xf>
    <xf numFmtId="3" fontId="3" fillId="5" borderId="0" xfId="0" applyNumberFormat="1" applyFont="1" applyFill="1" applyAlignment="1">
      <alignment horizontal="center" vertical="center"/>
    </xf>
    <xf numFmtId="3" fontId="2" fillId="2" borderId="0" xfId="0" applyNumberFormat="1" applyFont="1" applyFill="1" applyAlignment="1">
      <alignment horizontal="center" vertical="center"/>
    </xf>
    <xf numFmtId="3" fontId="2" fillId="6" borderId="0" xfId="0" applyNumberFormat="1" applyFont="1" applyFill="1" applyAlignment="1">
      <alignment horizontal="center" vertical="center"/>
    </xf>
    <xf numFmtId="3" fontId="6" fillId="7" borderId="4" xfId="0" applyNumberFormat="1" applyFont="1" applyFill="1" applyBorder="1" applyAlignment="1">
      <alignment horizontal="center" vertical="center"/>
    </xf>
    <xf numFmtId="3" fontId="2" fillId="9" borderId="2"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6" fillId="3" borderId="7" xfId="0" applyNumberFormat="1" applyFont="1" applyFill="1" applyBorder="1" applyAlignment="1">
      <alignment horizontal="center" vertical="center"/>
    </xf>
    <xf numFmtId="3" fontId="6" fillId="11" borderId="7" xfId="0" applyNumberFormat="1" applyFont="1" applyFill="1" applyBorder="1" applyAlignment="1">
      <alignment horizontal="center" vertical="center"/>
    </xf>
    <xf numFmtId="3" fontId="2" fillId="2" borderId="0" xfId="0" applyNumberFormat="1" applyFont="1" applyFill="1" applyAlignment="1">
      <alignment vertical="center" wrapText="1"/>
    </xf>
    <xf numFmtId="3" fontId="0" fillId="2" borderId="0" xfId="0" applyNumberFormat="1" applyFill="1" applyAlignment="1">
      <alignment horizontal="center" vertical="center"/>
    </xf>
    <xf numFmtId="9" fontId="2" fillId="2" borderId="1" xfId="2" applyFont="1" applyFill="1" applyBorder="1" applyAlignment="1">
      <alignment horizontal="center" vertical="center"/>
    </xf>
    <xf numFmtId="9" fontId="2" fillId="10" borderId="1" xfId="2" applyFont="1" applyFill="1" applyBorder="1" applyAlignment="1" applyProtection="1">
      <alignment horizontal="center" vertical="center"/>
      <protection locked="0"/>
    </xf>
    <xf numFmtId="49" fontId="3" fillId="5" borderId="10" xfId="0" quotePrefix="1" applyNumberFormat="1" applyFont="1" applyFill="1" applyBorder="1" applyAlignment="1">
      <alignment vertical="center"/>
    </xf>
    <xf numFmtId="49" fontId="3" fillId="5" borderId="10" xfId="0" applyNumberFormat="1" applyFont="1" applyFill="1" applyBorder="1" applyAlignment="1">
      <alignment vertical="center" wrapText="1"/>
    </xf>
    <xf numFmtId="49" fontId="3" fillId="5" borderId="10" xfId="0" applyNumberFormat="1" applyFont="1" applyFill="1" applyBorder="1" applyAlignment="1">
      <alignment horizontal="left" vertical="center" wrapText="1"/>
    </xf>
    <xf numFmtId="49" fontId="2" fillId="2" borderId="10" xfId="0" applyNumberFormat="1" applyFont="1" applyFill="1" applyBorder="1" applyAlignment="1">
      <alignment vertical="center"/>
    </xf>
    <xf numFmtId="49" fontId="2" fillId="2" borderId="10" xfId="0" applyNumberFormat="1" applyFont="1" applyFill="1" applyBorder="1" applyAlignment="1">
      <alignment vertical="center" wrapText="1"/>
    </xf>
    <xf numFmtId="49" fontId="2" fillId="2" borderId="10" xfId="0" applyNumberFormat="1" applyFont="1" applyFill="1" applyBorder="1" applyAlignment="1">
      <alignment horizontal="left" vertical="center" wrapText="1"/>
    </xf>
    <xf numFmtId="0" fontId="2" fillId="6" borderId="10" xfId="0" applyFont="1" applyFill="1" applyBorder="1" applyAlignment="1">
      <alignment vertical="center"/>
    </xf>
    <xf numFmtId="0" fontId="2" fillId="6" borderId="10" xfId="0" applyFont="1" applyFill="1" applyBorder="1" applyAlignment="1">
      <alignment vertical="center" wrapText="1"/>
    </xf>
    <xf numFmtId="0" fontId="2" fillId="6" borderId="10" xfId="0" applyFont="1" applyFill="1" applyBorder="1" applyAlignment="1">
      <alignment horizontal="left" vertical="center" wrapText="1"/>
    </xf>
    <xf numFmtId="49" fontId="3" fillId="5" borderId="10" xfId="0" applyNumberFormat="1" applyFont="1" applyFill="1" applyBorder="1" applyAlignment="1">
      <alignment vertical="center"/>
    </xf>
    <xf numFmtId="49" fontId="2" fillId="2" borderId="9" xfId="0" applyNumberFormat="1" applyFont="1" applyFill="1" applyBorder="1" applyAlignment="1">
      <alignment vertical="center"/>
    </xf>
    <xf numFmtId="49" fontId="2" fillId="2" borderId="9" xfId="0" applyNumberFormat="1" applyFont="1" applyFill="1" applyBorder="1" applyAlignment="1">
      <alignment vertical="center" wrapText="1"/>
    </xf>
    <xf numFmtId="49" fontId="2" fillId="2" borderId="9" xfId="0" applyNumberFormat="1" applyFont="1" applyFill="1" applyBorder="1" applyAlignment="1">
      <alignment horizontal="left" vertical="center" wrapText="1"/>
    </xf>
    <xf numFmtId="164" fontId="3" fillId="5" borderId="2" xfId="1" applyNumberFormat="1" applyFont="1" applyFill="1" applyBorder="1" applyAlignment="1">
      <alignment horizontal="center" vertical="center"/>
    </xf>
    <xf numFmtId="49" fontId="2" fillId="2" borderId="0" xfId="0" applyNumberFormat="1" applyFont="1" applyFill="1" applyAlignment="1">
      <alignment horizontal="left" vertical="center" wrapText="1"/>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4" fontId="8" fillId="2" borderId="5" xfId="1" applyFont="1" applyFill="1" applyBorder="1" applyAlignment="1">
      <alignment horizontal="center" vertical="center"/>
    </xf>
    <xf numFmtId="44" fontId="8" fillId="2" borderId="7" xfId="1" applyFont="1" applyFill="1" applyBorder="1" applyAlignment="1">
      <alignment horizontal="center" vertical="center"/>
    </xf>
    <xf numFmtId="44" fontId="9" fillId="4" borderId="5" xfId="1" applyFont="1" applyFill="1" applyBorder="1" applyAlignment="1">
      <alignment horizontal="center" vertical="center"/>
    </xf>
    <xf numFmtId="44" fontId="9" fillId="4" borderId="7" xfId="1" applyFont="1" applyFill="1" applyBorder="1" applyAlignment="1">
      <alignment horizontal="center" vertical="center"/>
    </xf>
    <xf numFmtId="0" fontId="6" fillId="7" borderId="3" xfId="0" applyFont="1" applyFill="1" applyBorder="1" applyAlignment="1">
      <alignment horizontal="center" vertical="center"/>
    </xf>
    <xf numFmtId="0" fontId="6" fillId="7" borderId="8" xfId="0" applyFont="1" applyFill="1" applyBorder="1" applyAlignment="1">
      <alignment horizontal="center" vertical="center"/>
    </xf>
    <xf numFmtId="44" fontId="7" fillId="7" borderId="3" xfId="1" applyFont="1" applyFill="1" applyBorder="1" applyAlignment="1">
      <alignment horizontal="right" vertical="center" indent="1"/>
    </xf>
    <xf numFmtId="44" fontId="7" fillId="7" borderId="4" xfId="1" applyFont="1" applyFill="1" applyBorder="1" applyAlignment="1">
      <alignment horizontal="right" vertical="center" indent="1"/>
    </xf>
    <xf numFmtId="49" fontId="12" fillId="2" borderId="0" xfId="0" applyNumberFormat="1" applyFont="1" applyFill="1" applyAlignment="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colors>
    <mruColors>
      <color rgb="FFECCC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6B522-18A8-45B4-87AB-8B2EF57075DA}">
  <sheetPr>
    <pageSetUpPr fitToPage="1"/>
  </sheetPr>
  <dimension ref="A1:U94"/>
  <sheetViews>
    <sheetView tabSelected="1" zoomScale="120" zoomScaleNormal="120" workbookViewId="0">
      <pane xSplit="3" ySplit="2" topLeftCell="F74" activePane="bottomRight" state="frozen"/>
      <selection pane="topRight" activeCell="E1" sqref="E1"/>
      <selection pane="bottomLeft" activeCell="A4" sqref="A4"/>
      <selection pane="bottomRight" activeCell="I77" sqref="I77"/>
    </sheetView>
  </sheetViews>
  <sheetFormatPr baseColWidth="10" defaultColWidth="68.140625" defaultRowHeight="15" x14ac:dyDescent="0.25"/>
  <cols>
    <col min="1" max="1" width="7.42578125" style="6" bestFit="1" customWidth="1"/>
    <col min="2" max="2" width="3.7109375" style="2" bestFit="1" customWidth="1"/>
    <col min="3" max="3" width="49.140625" style="6" bestFit="1" customWidth="1"/>
    <col min="4" max="4" width="7.85546875" style="62" bestFit="1" customWidth="1"/>
    <col min="5" max="6" width="12.28515625" style="46" customWidth="1"/>
    <col min="7" max="8" width="12.28515625" style="48" customWidth="1"/>
    <col min="9" max="19" width="19.140625" style="6" customWidth="1"/>
    <col min="20" max="16384" width="68.140625" style="6"/>
  </cols>
  <sheetData>
    <row r="1" spans="1:8" ht="19.5" thickBot="1" x14ac:dyDescent="0.3">
      <c r="A1" s="80" t="s">
        <v>1</v>
      </c>
      <c r="B1" s="81"/>
      <c r="C1" s="81"/>
      <c r="D1" s="81"/>
      <c r="E1" s="82" t="s">
        <v>8</v>
      </c>
      <c r="F1" s="83"/>
      <c r="G1" s="84" t="s">
        <v>9</v>
      </c>
      <c r="H1" s="85"/>
    </row>
    <row r="2" spans="1:8" s="20" customFormat="1" ht="25.5" x14ac:dyDescent="0.25">
      <c r="A2" s="18" t="s">
        <v>2</v>
      </c>
      <c r="B2" s="19" t="s">
        <v>5</v>
      </c>
      <c r="C2" s="3" t="s">
        <v>3</v>
      </c>
      <c r="D2" s="52" t="s">
        <v>10</v>
      </c>
      <c r="E2" s="31" t="s">
        <v>11</v>
      </c>
      <c r="F2" s="32" t="s">
        <v>4</v>
      </c>
      <c r="G2" s="31" t="s">
        <v>11</v>
      </c>
      <c r="H2" s="32" t="s">
        <v>12</v>
      </c>
    </row>
    <row r="3" spans="1:8" ht="19.5" customHeight="1" x14ac:dyDescent="0.25">
      <c r="A3" s="21" t="s">
        <v>18</v>
      </c>
      <c r="B3" s="26" t="s">
        <v>0</v>
      </c>
      <c r="C3" s="22" t="s">
        <v>139</v>
      </c>
      <c r="D3" s="53">
        <v>1</v>
      </c>
      <c r="E3" s="33">
        <f>SUM(F4:F7)</f>
        <v>152200</v>
      </c>
      <c r="F3" s="34">
        <f>+E3</f>
        <v>152200</v>
      </c>
      <c r="G3" s="33">
        <f>SUM(H4:H7)</f>
        <v>0</v>
      </c>
      <c r="H3" s="34">
        <f>+G3</f>
        <v>0</v>
      </c>
    </row>
    <row r="4" spans="1:8" ht="19.5" customHeight="1" x14ac:dyDescent="0.25">
      <c r="A4" s="10" t="s">
        <v>47</v>
      </c>
      <c r="B4" s="11" t="s">
        <v>5</v>
      </c>
      <c r="C4" s="1" t="s">
        <v>146</v>
      </c>
      <c r="D4" s="54">
        <v>300</v>
      </c>
      <c r="E4" s="35">
        <v>184</v>
      </c>
      <c r="F4" s="36">
        <f>ROUND(D4*E4,2)</f>
        <v>55200</v>
      </c>
      <c r="G4" s="47"/>
      <c r="H4" s="36">
        <f t="shared" ref="H4:H7" si="0">ROUND(D4*G4,2)</f>
        <v>0</v>
      </c>
    </row>
    <row r="5" spans="1:8" ht="19.5" customHeight="1" x14ac:dyDescent="0.25">
      <c r="A5" s="10" t="s">
        <v>48</v>
      </c>
      <c r="B5" s="11" t="s">
        <v>5</v>
      </c>
      <c r="C5" s="1" t="s">
        <v>147</v>
      </c>
      <c r="D5" s="54">
        <v>374</v>
      </c>
      <c r="E5" s="35">
        <v>200</v>
      </c>
      <c r="F5" s="36">
        <f t="shared" ref="F5:F7" si="1">ROUND(D5*E5,2)</f>
        <v>74800</v>
      </c>
      <c r="G5" s="47"/>
      <c r="H5" s="36">
        <f t="shared" si="0"/>
        <v>0</v>
      </c>
    </row>
    <row r="6" spans="1:8" ht="19.5" customHeight="1" x14ac:dyDescent="0.25">
      <c r="A6" s="10" t="s">
        <v>140</v>
      </c>
      <c r="B6" s="11" t="s">
        <v>5</v>
      </c>
      <c r="C6" s="1" t="s">
        <v>142</v>
      </c>
      <c r="D6" s="54">
        <v>400</v>
      </c>
      <c r="E6" s="35">
        <v>23</v>
      </c>
      <c r="F6" s="36">
        <f t="shared" si="1"/>
        <v>9200</v>
      </c>
      <c r="G6" s="47"/>
      <c r="H6" s="36">
        <f t="shared" si="0"/>
        <v>0</v>
      </c>
    </row>
    <row r="7" spans="1:8" ht="19.5" customHeight="1" x14ac:dyDescent="0.25">
      <c r="A7" s="10" t="s">
        <v>141</v>
      </c>
      <c r="B7" s="11" t="s">
        <v>5</v>
      </c>
      <c r="C7" s="1" t="s">
        <v>143</v>
      </c>
      <c r="D7" s="54">
        <v>520</v>
      </c>
      <c r="E7" s="35">
        <v>25</v>
      </c>
      <c r="F7" s="36">
        <f t="shared" si="1"/>
        <v>13000</v>
      </c>
      <c r="G7" s="47"/>
      <c r="H7" s="36">
        <f t="shared" si="0"/>
        <v>0</v>
      </c>
    </row>
    <row r="8" spans="1:8" ht="5.25" customHeight="1" x14ac:dyDescent="0.25">
      <c r="A8" s="23"/>
      <c r="B8" s="27"/>
      <c r="C8" s="24"/>
      <c r="D8" s="55"/>
      <c r="E8" s="37"/>
      <c r="F8" s="38"/>
      <c r="G8" s="37"/>
      <c r="H8" s="38"/>
    </row>
    <row r="9" spans="1:8" ht="19.5" customHeight="1" x14ac:dyDescent="0.25">
      <c r="A9" s="4" t="s">
        <v>20</v>
      </c>
      <c r="B9" s="26" t="s">
        <v>0</v>
      </c>
      <c r="C9" s="22" t="s">
        <v>23</v>
      </c>
      <c r="D9" s="53">
        <v>1</v>
      </c>
      <c r="E9" s="33">
        <f>SUM(F10:F45)</f>
        <v>1362036.35</v>
      </c>
      <c r="F9" s="34">
        <f>+E9</f>
        <v>1362036.35</v>
      </c>
      <c r="G9" s="33">
        <f>SUM(H10:H45)</f>
        <v>0</v>
      </c>
      <c r="H9" s="34">
        <f>+G9</f>
        <v>0</v>
      </c>
    </row>
    <row r="10" spans="1:8" ht="19.5" customHeight="1" x14ac:dyDescent="0.25">
      <c r="A10" s="10" t="s">
        <v>49</v>
      </c>
      <c r="B10" s="11" t="s">
        <v>21</v>
      </c>
      <c r="C10" s="1" t="s">
        <v>103</v>
      </c>
      <c r="D10" s="54">
        <v>20</v>
      </c>
      <c r="E10" s="35">
        <v>15.35</v>
      </c>
      <c r="F10" s="36">
        <f t="shared" ref="F10:F28" si="2">ROUND(D10*E10,2)</f>
        <v>307</v>
      </c>
      <c r="G10" s="47"/>
      <c r="H10" s="36">
        <f t="shared" ref="H10:H28" si="3">ROUND(D10*G10,2)</f>
        <v>0</v>
      </c>
    </row>
    <row r="11" spans="1:8" ht="19.5" customHeight="1" x14ac:dyDescent="0.25">
      <c r="A11" s="10" t="s">
        <v>50</v>
      </c>
      <c r="B11" s="11" t="s">
        <v>21</v>
      </c>
      <c r="C11" s="1" t="s">
        <v>104</v>
      </c>
      <c r="D11" s="54">
        <v>20</v>
      </c>
      <c r="E11" s="35">
        <v>21.31</v>
      </c>
      <c r="F11" s="36">
        <f t="shared" si="2"/>
        <v>426.2</v>
      </c>
      <c r="G11" s="47"/>
      <c r="H11" s="36">
        <f t="shared" si="3"/>
        <v>0</v>
      </c>
    </row>
    <row r="12" spans="1:8" ht="19.5" customHeight="1" x14ac:dyDescent="0.25">
      <c r="A12" s="10" t="s">
        <v>51</v>
      </c>
      <c r="B12" s="11" t="s">
        <v>21</v>
      </c>
      <c r="C12" s="1" t="s">
        <v>105</v>
      </c>
      <c r="D12" s="54">
        <v>20</v>
      </c>
      <c r="E12" s="35">
        <v>25.54</v>
      </c>
      <c r="F12" s="36">
        <f t="shared" si="2"/>
        <v>510.8</v>
      </c>
      <c r="G12" s="47"/>
      <c r="H12" s="36">
        <f t="shared" si="3"/>
        <v>0</v>
      </c>
    </row>
    <row r="13" spans="1:8" ht="19.5" customHeight="1" x14ac:dyDescent="0.25">
      <c r="A13" s="10" t="s">
        <v>52</v>
      </c>
      <c r="B13" s="11" t="s">
        <v>21</v>
      </c>
      <c r="C13" s="1" t="s">
        <v>195</v>
      </c>
      <c r="D13" s="54">
        <v>328</v>
      </c>
      <c r="E13" s="35">
        <v>61.29</v>
      </c>
      <c r="F13" s="36">
        <f t="shared" si="2"/>
        <v>20103.12</v>
      </c>
      <c r="G13" s="47"/>
      <c r="H13" s="36">
        <f t="shared" si="3"/>
        <v>0</v>
      </c>
    </row>
    <row r="14" spans="1:8" ht="19.5" customHeight="1" x14ac:dyDescent="0.25">
      <c r="A14" s="10" t="s">
        <v>53</v>
      </c>
      <c r="B14" s="11"/>
      <c r="C14" s="1" t="s">
        <v>196</v>
      </c>
      <c r="D14" s="54">
        <v>360</v>
      </c>
      <c r="E14" s="35">
        <v>80.36</v>
      </c>
      <c r="F14" s="36">
        <f t="shared" si="2"/>
        <v>28929.599999999999</v>
      </c>
      <c r="G14" s="47"/>
      <c r="H14" s="36">
        <f t="shared" si="3"/>
        <v>0</v>
      </c>
    </row>
    <row r="15" spans="1:8" ht="19.5" customHeight="1" x14ac:dyDescent="0.25">
      <c r="A15" s="10" t="s">
        <v>54</v>
      </c>
      <c r="B15" s="11" t="s">
        <v>21</v>
      </c>
      <c r="C15" s="1" t="s">
        <v>159</v>
      </c>
      <c r="D15" s="54">
        <v>800</v>
      </c>
      <c r="E15" s="35">
        <v>293.60000000000002</v>
      </c>
      <c r="F15" s="36">
        <f t="shared" si="2"/>
        <v>234880</v>
      </c>
      <c r="G15" s="47"/>
      <c r="H15" s="36">
        <f t="shared" si="3"/>
        <v>0</v>
      </c>
    </row>
    <row r="16" spans="1:8" ht="19.5" customHeight="1" x14ac:dyDescent="0.25">
      <c r="A16" s="10" t="s">
        <v>55</v>
      </c>
      <c r="B16" s="11" t="s">
        <v>21</v>
      </c>
      <c r="C16" s="1" t="s">
        <v>112</v>
      </c>
      <c r="D16" s="54">
        <v>800</v>
      </c>
      <c r="E16" s="35">
        <v>352.73</v>
      </c>
      <c r="F16" s="36">
        <f t="shared" si="2"/>
        <v>282184</v>
      </c>
      <c r="G16" s="47"/>
      <c r="H16" s="36">
        <f t="shared" si="3"/>
        <v>0</v>
      </c>
    </row>
    <row r="17" spans="1:8" ht="19.5" customHeight="1" x14ac:dyDescent="0.25">
      <c r="A17" s="10" t="s">
        <v>56</v>
      </c>
      <c r="B17" s="11" t="s">
        <v>21</v>
      </c>
      <c r="C17" s="1" t="s">
        <v>113</v>
      </c>
      <c r="D17" s="54">
        <v>800</v>
      </c>
      <c r="E17" s="35">
        <v>358.72</v>
      </c>
      <c r="F17" s="36">
        <f t="shared" si="2"/>
        <v>286976</v>
      </c>
      <c r="G17" s="47"/>
      <c r="H17" s="36">
        <f t="shared" si="3"/>
        <v>0</v>
      </c>
    </row>
    <row r="18" spans="1:8" ht="19.5" customHeight="1" x14ac:dyDescent="0.25">
      <c r="A18" s="10" t="s">
        <v>57</v>
      </c>
      <c r="B18" s="11" t="s">
        <v>21</v>
      </c>
      <c r="C18" s="1" t="s">
        <v>190</v>
      </c>
      <c r="D18" s="54">
        <v>320</v>
      </c>
      <c r="E18" s="35">
        <v>324.41000000000003</v>
      </c>
      <c r="F18" s="36">
        <f t="shared" si="2"/>
        <v>103811.2</v>
      </c>
      <c r="G18" s="47"/>
      <c r="H18" s="36">
        <f t="shared" si="3"/>
        <v>0</v>
      </c>
    </row>
    <row r="19" spans="1:8" ht="19.5" customHeight="1" x14ac:dyDescent="0.25">
      <c r="A19" s="10" t="s">
        <v>83</v>
      </c>
      <c r="B19" s="11" t="s">
        <v>21</v>
      </c>
      <c r="C19" s="1" t="s">
        <v>191</v>
      </c>
      <c r="D19" s="54">
        <v>300</v>
      </c>
      <c r="E19" s="35">
        <v>356.65</v>
      </c>
      <c r="F19" s="36">
        <f t="shared" si="2"/>
        <v>106995</v>
      </c>
      <c r="G19" s="47"/>
      <c r="H19" s="36">
        <f t="shared" si="3"/>
        <v>0</v>
      </c>
    </row>
    <row r="20" spans="1:8" ht="19.5" customHeight="1" x14ac:dyDescent="0.25">
      <c r="A20" s="10" t="s">
        <v>84</v>
      </c>
      <c r="B20" s="11" t="s">
        <v>21</v>
      </c>
      <c r="C20" s="1" t="s">
        <v>160</v>
      </c>
      <c r="D20" s="54">
        <v>21</v>
      </c>
      <c r="E20" s="35">
        <v>18.88</v>
      </c>
      <c r="F20" s="36">
        <f t="shared" si="2"/>
        <v>396.48</v>
      </c>
      <c r="G20" s="47"/>
      <c r="H20" s="36">
        <f t="shared" si="3"/>
        <v>0</v>
      </c>
    </row>
    <row r="21" spans="1:8" ht="19.5" customHeight="1" x14ac:dyDescent="0.25">
      <c r="A21" s="10" t="s">
        <v>85</v>
      </c>
      <c r="B21" s="11" t="s">
        <v>21</v>
      </c>
      <c r="C21" s="1" t="s">
        <v>161</v>
      </c>
      <c r="D21" s="54">
        <v>20</v>
      </c>
      <c r="E21" s="35">
        <v>27.33</v>
      </c>
      <c r="F21" s="36">
        <f t="shared" si="2"/>
        <v>546.6</v>
      </c>
      <c r="G21" s="47"/>
      <c r="H21" s="36">
        <f t="shared" si="3"/>
        <v>0</v>
      </c>
    </row>
    <row r="22" spans="1:8" ht="19.5" customHeight="1" x14ac:dyDescent="0.25">
      <c r="A22" s="10" t="s">
        <v>86</v>
      </c>
      <c r="B22" s="11" t="s">
        <v>21</v>
      </c>
      <c r="C22" s="1" t="s">
        <v>106</v>
      </c>
      <c r="D22" s="54">
        <v>20</v>
      </c>
      <c r="E22" s="35">
        <v>35.020000000000003</v>
      </c>
      <c r="F22" s="36">
        <f t="shared" si="2"/>
        <v>700.4</v>
      </c>
      <c r="G22" s="47"/>
      <c r="H22" s="36">
        <f t="shared" si="3"/>
        <v>0</v>
      </c>
    </row>
    <row r="23" spans="1:8" ht="19.5" customHeight="1" x14ac:dyDescent="0.25">
      <c r="A23" s="10" t="s">
        <v>87</v>
      </c>
      <c r="B23" s="11" t="s">
        <v>21</v>
      </c>
      <c r="C23" s="1" t="s">
        <v>107</v>
      </c>
      <c r="D23" s="54">
        <v>20</v>
      </c>
      <c r="E23" s="35">
        <v>42.5</v>
      </c>
      <c r="F23" s="36">
        <f t="shared" si="2"/>
        <v>850</v>
      </c>
      <c r="G23" s="47"/>
      <c r="H23" s="36">
        <f t="shared" si="3"/>
        <v>0</v>
      </c>
    </row>
    <row r="24" spans="1:8" ht="19.5" customHeight="1" x14ac:dyDescent="0.25">
      <c r="A24" s="10" t="s">
        <v>162</v>
      </c>
      <c r="B24" s="11" t="s">
        <v>21</v>
      </c>
      <c r="C24" s="1" t="s">
        <v>108</v>
      </c>
      <c r="D24" s="54">
        <v>20</v>
      </c>
      <c r="E24" s="35">
        <v>70.5</v>
      </c>
      <c r="F24" s="36">
        <f t="shared" si="2"/>
        <v>1410</v>
      </c>
      <c r="G24" s="47"/>
      <c r="H24" s="36">
        <f t="shared" si="3"/>
        <v>0</v>
      </c>
    </row>
    <row r="25" spans="1:8" ht="19.5" customHeight="1" x14ac:dyDescent="0.25">
      <c r="A25" s="10" t="s">
        <v>163</v>
      </c>
      <c r="B25" s="11" t="s">
        <v>21</v>
      </c>
      <c r="C25" s="1" t="s">
        <v>109</v>
      </c>
      <c r="D25" s="54">
        <v>10</v>
      </c>
      <c r="E25" s="35">
        <v>8.83</v>
      </c>
      <c r="F25" s="36">
        <f t="shared" si="2"/>
        <v>88.3</v>
      </c>
      <c r="G25" s="47"/>
      <c r="H25" s="36">
        <f t="shared" si="3"/>
        <v>0</v>
      </c>
    </row>
    <row r="26" spans="1:8" ht="19.5" customHeight="1" x14ac:dyDescent="0.25">
      <c r="A26" s="10" t="s">
        <v>164</v>
      </c>
      <c r="B26" s="11" t="s">
        <v>21</v>
      </c>
      <c r="C26" s="1" t="s">
        <v>119</v>
      </c>
      <c r="D26" s="54">
        <v>5</v>
      </c>
      <c r="E26" s="35">
        <v>178.6</v>
      </c>
      <c r="F26" s="36">
        <f t="shared" si="2"/>
        <v>893</v>
      </c>
      <c r="G26" s="47"/>
      <c r="H26" s="36">
        <f t="shared" si="3"/>
        <v>0</v>
      </c>
    </row>
    <row r="27" spans="1:8" ht="19.5" customHeight="1" x14ac:dyDescent="0.25">
      <c r="A27" s="10" t="s">
        <v>165</v>
      </c>
      <c r="B27" s="11" t="s">
        <v>21</v>
      </c>
      <c r="C27" s="1" t="s">
        <v>121</v>
      </c>
      <c r="D27" s="54">
        <v>5</v>
      </c>
      <c r="E27" s="35">
        <v>125.73</v>
      </c>
      <c r="F27" s="36">
        <f t="shared" si="2"/>
        <v>628.65</v>
      </c>
      <c r="G27" s="47"/>
      <c r="H27" s="36">
        <f t="shared" si="3"/>
        <v>0</v>
      </c>
    </row>
    <row r="28" spans="1:8" ht="19.5" customHeight="1" x14ac:dyDescent="0.25">
      <c r="A28" s="10" t="s">
        <v>172</v>
      </c>
      <c r="B28" s="11" t="s">
        <v>21</v>
      </c>
      <c r="C28" s="1" t="s">
        <v>120</v>
      </c>
      <c r="D28" s="54">
        <v>5</v>
      </c>
      <c r="E28" s="35">
        <v>37.1</v>
      </c>
      <c r="F28" s="36">
        <f t="shared" si="2"/>
        <v>185.5</v>
      </c>
      <c r="G28" s="47"/>
      <c r="H28" s="36">
        <f t="shared" si="3"/>
        <v>0</v>
      </c>
    </row>
    <row r="29" spans="1:8" ht="19.5" customHeight="1" x14ac:dyDescent="0.25">
      <c r="A29" s="10" t="s">
        <v>173</v>
      </c>
      <c r="B29" s="11" t="s">
        <v>110</v>
      </c>
      <c r="C29" s="1" t="s">
        <v>148</v>
      </c>
      <c r="D29" s="54">
        <v>200</v>
      </c>
      <c r="E29" s="35">
        <v>224.43</v>
      </c>
      <c r="F29" s="36">
        <f t="shared" ref="F29:F40" si="4">ROUND(D29*E29,2)</f>
        <v>44886</v>
      </c>
      <c r="G29" s="47"/>
      <c r="H29" s="36">
        <f t="shared" ref="H29:H45" si="5">ROUND(D29*G29,2)</f>
        <v>0</v>
      </c>
    </row>
    <row r="30" spans="1:8" ht="19.5" customHeight="1" x14ac:dyDescent="0.25">
      <c r="A30" s="10" t="s">
        <v>174</v>
      </c>
      <c r="B30" s="11" t="s">
        <v>21</v>
      </c>
      <c r="C30" s="1" t="s">
        <v>149</v>
      </c>
      <c r="D30" s="54">
        <v>300</v>
      </c>
      <c r="E30" s="35">
        <v>37.5</v>
      </c>
      <c r="F30" s="36">
        <f t="shared" si="4"/>
        <v>11250</v>
      </c>
      <c r="G30" s="47"/>
      <c r="H30" s="36">
        <f t="shared" si="5"/>
        <v>0</v>
      </c>
    </row>
    <row r="31" spans="1:8" ht="19.5" customHeight="1" x14ac:dyDescent="0.25">
      <c r="A31" s="10" t="s">
        <v>175</v>
      </c>
      <c r="B31" s="11" t="s">
        <v>21</v>
      </c>
      <c r="C31" s="1" t="s">
        <v>150</v>
      </c>
      <c r="D31" s="54">
        <v>300</v>
      </c>
      <c r="E31" s="35">
        <v>43.73</v>
      </c>
      <c r="F31" s="36">
        <f t="shared" si="4"/>
        <v>13119</v>
      </c>
      <c r="G31" s="47"/>
      <c r="H31" s="36">
        <f t="shared" si="5"/>
        <v>0</v>
      </c>
    </row>
    <row r="32" spans="1:8" ht="19.5" customHeight="1" x14ac:dyDescent="0.25">
      <c r="A32" s="10" t="s">
        <v>176</v>
      </c>
      <c r="B32" s="11" t="s">
        <v>21</v>
      </c>
      <c r="C32" s="1" t="s">
        <v>151</v>
      </c>
      <c r="D32" s="54">
        <v>300</v>
      </c>
      <c r="E32" s="35">
        <v>45.75</v>
      </c>
      <c r="F32" s="36">
        <f t="shared" si="4"/>
        <v>13725</v>
      </c>
      <c r="G32" s="47"/>
      <c r="H32" s="36">
        <f t="shared" si="5"/>
        <v>0</v>
      </c>
    </row>
    <row r="33" spans="1:8" ht="19.5" customHeight="1" x14ac:dyDescent="0.25">
      <c r="A33" s="10" t="s">
        <v>177</v>
      </c>
      <c r="B33" s="11" t="s">
        <v>21</v>
      </c>
      <c r="C33" s="1" t="s">
        <v>152</v>
      </c>
      <c r="D33" s="54">
        <v>300</v>
      </c>
      <c r="E33" s="35">
        <v>42.02</v>
      </c>
      <c r="F33" s="36">
        <f t="shared" si="4"/>
        <v>12606</v>
      </c>
      <c r="G33" s="47"/>
      <c r="H33" s="36">
        <f t="shared" si="5"/>
        <v>0</v>
      </c>
    </row>
    <row r="34" spans="1:8" ht="19.5" customHeight="1" x14ac:dyDescent="0.25">
      <c r="A34" s="10" t="s">
        <v>178</v>
      </c>
      <c r="B34" s="11" t="s">
        <v>21</v>
      </c>
      <c r="C34" s="1" t="s">
        <v>153</v>
      </c>
      <c r="D34" s="54">
        <v>300</v>
      </c>
      <c r="E34" s="35">
        <v>49.17</v>
      </c>
      <c r="F34" s="36">
        <f t="shared" si="4"/>
        <v>14751</v>
      </c>
      <c r="G34" s="47"/>
      <c r="H34" s="36">
        <f t="shared" si="5"/>
        <v>0</v>
      </c>
    </row>
    <row r="35" spans="1:8" ht="19.5" customHeight="1" x14ac:dyDescent="0.25">
      <c r="A35" s="10" t="s">
        <v>179</v>
      </c>
      <c r="B35" s="11" t="s">
        <v>21</v>
      </c>
      <c r="C35" s="1" t="s">
        <v>154</v>
      </c>
      <c r="D35" s="54">
        <v>300</v>
      </c>
      <c r="E35" s="35">
        <v>54.85</v>
      </c>
      <c r="F35" s="36">
        <f t="shared" si="4"/>
        <v>16455</v>
      </c>
      <c r="G35" s="47"/>
      <c r="H35" s="36">
        <f t="shared" si="5"/>
        <v>0</v>
      </c>
    </row>
    <row r="36" spans="1:8" ht="19.5" customHeight="1" x14ac:dyDescent="0.25">
      <c r="A36" s="10" t="s">
        <v>180</v>
      </c>
      <c r="B36" s="11" t="s">
        <v>21</v>
      </c>
      <c r="C36" s="1" t="s">
        <v>155</v>
      </c>
      <c r="D36" s="54">
        <v>250</v>
      </c>
      <c r="E36" s="35">
        <v>44.72</v>
      </c>
      <c r="F36" s="36">
        <f t="shared" si="4"/>
        <v>11180</v>
      </c>
      <c r="G36" s="47"/>
      <c r="H36" s="36">
        <f t="shared" si="5"/>
        <v>0</v>
      </c>
    </row>
    <row r="37" spans="1:8" ht="19.5" customHeight="1" x14ac:dyDescent="0.25">
      <c r="A37" s="10" t="s">
        <v>181</v>
      </c>
      <c r="B37" s="11" t="s">
        <v>21</v>
      </c>
      <c r="C37" s="1" t="s">
        <v>156</v>
      </c>
      <c r="D37" s="54">
        <v>250</v>
      </c>
      <c r="E37" s="35">
        <v>46.76</v>
      </c>
      <c r="F37" s="36">
        <f t="shared" si="4"/>
        <v>11690</v>
      </c>
      <c r="G37" s="47"/>
      <c r="H37" s="36">
        <f t="shared" si="5"/>
        <v>0</v>
      </c>
    </row>
    <row r="38" spans="1:8" ht="19.5" customHeight="1" x14ac:dyDescent="0.25">
      <c r="A38" s="10" t="s">
        <v>182</v>
      </c>
      <c r="B38" s="11" t="s">
        <v>21</v>
      </c>
      <c r="C38" s="1" t="s">
        <v>157</v>
      </c>
      <c r="D38" s="54">
        <v>250</v>
      </c>
      <c r="E38" s="35">
        <v>50.28</v>
      </c>
      <c r="F38" s="36">
        <f t="shared" si="4"/>
        <v>12570</v>
      </c>
      <c r="G38" s="47"/>
      <c r="H38" s="36">
        <f t="shared" si="5"/>
        <v>0</v>
      </c>
    </row>
    <row r="39" spans="1:8" ht="19.5" customHeight="1" x14ac:dyDescent="0.25">
      <c r="A39" s="10" t="s">
        <v>183</v>
      </c>
      <c r="B39" s="11" t="s">
        <v>21</v>
      </c>
      <c r="C39" s="1" t="s">
        <v>158</v>
      </c>
      <c r="D39" s="54">
        <v>250</v>
      </c>
      <c r="E39" s="35">
        <v>55.93</v>
      </c>
      <c r="F39" s="36">
        <f t="shared" si="4"/>
        <v>13982.5</v>
      </c>
      <c r="G39" s="47"/>
      <c r="H39" s="36">
        <f t="shared" si="5"/>
        <v>0</v>
      </c>
    </row>
    <row r="40" spans="1:8" ht="19.5" customHeight="1" x14ac:dyDescent="0.25">
      <c r="A40" s="10" t="s">
        <v>184</v>
      </c>
      <c r="B40" s="11" t="s">
        <v>21</v>
      </c>
      <c r="C40" s="1" t="s">
        <v>194</v>
      </c>
      <c r="D40" s="54">
        <v>200</v>
      </c>
      <c r="E40" s="35">
        <v>33.4</v>
      </c>
      <c r="F40" s="36">
        <f t="shared" si="4"/>
        <v>6680</v>
      </c>
      <c r="G40" s="47"/>
      <c r="H40" s="36">
        <f t="shared" si="5"/>
        <v>0</v>
      </c>
    </row>
    <row r="41" spans="1:8" ht="19.5" customHeight="1" x14ac:dyDescent="0.25">
      <c r="A41" s="10" t="s">
        <v>185</v>
      </c>
      <c r="B41" s="11" t="s">
        <v>21</v>
      </c>
      <c r="C41" s="1" t="s">
        <v>131</v>
      </c>
      <c r="D41" s="54">
        <v>100</v>
      </c>
      <c r="E41" s="35">
        <v>52</v>
      </c>
      <c r="F41" s="36">
        <f>D41*E41</f>
        <v>5200</v>
      </c>
      <c r="G41" s="47"/>
      <c r="H41" s="36">
        <f t="shared" si="5"/>
        <v>0</v>
      </c>
    </row>
    <row r="42" spans="1:8" ht="19.5" customHeight="1" x14ac:dyDescent="0.25">
      <c r="A42" s="10" t="s">
        <v>186</v>
      </c>
      <c r="B42" s="11" t="s">
        <v>21</v>
      </c>
      <c r="C42" s="1" t="s">
        <v>168</v>
      </c>
      <c r="D42" s="54">
        <v>200</v>
      </c>
      <c r="E42" s="35">
        <v>35</v>
      </c>
      <c r="F42" s="36">
        <f>D42*E42</f>
        <v>7000</v>
      </c>
      <c r="G42" s="47"/>
      <c r="H42" s="36">
        <f t="shared" si="5"/>
        <v>0</v>
      </c>
    </row>
    <row r="43" spans="1:8" ht="19.5" customHeight="1" x14ac:dyDescent="0.25">
      <c r="A43" s="10" t="s">
        <v>187</v>
      </c>
      <c r="B43" s="11" t="s">
        <v>21</v>
      </c>
      <c r="C43" s="1" t="s">
        <v>170</v>
      </c>
      <c r="D43" s="54">
        <v>100</v>
      </c>
      <c r="E43" s="35">
        <v>280.89999999999998</v>
      </c>
      <c r="F43" s="36">
        <f>D43*E43</f>
        <v>28090</v>
      </c>
      <c r="G43" s="47"/>
      <c r="H43" s="36">
        <f t="shared" si="5"/>
        <v>0</v>
      </c>
    </row>
    <row r="44" spans="1:8" ht="19.5" customHeight="1" x14ac:dyDescent="0.25">
      <c r="A44" s="10" t="s">
        <v>188</v>
      </c>
      <c r="B44" s="11" t="s">
        <v>21</v>
      </c>
      <c r="C44" s="1" t="s">
        <v>169</v>
      </c>
      <c r="D44" s="54">
        <v>100</v>
      </c>
      <c r="E44" s="35">
        <v>320.10000000000002</v>
      </c>
      <c r="F44" s="36">
        <f>D44*E44</f>
        <v>32010</v>
      </c>
      <c r="G44" s="47"/>
      <c r="H44" s="36">
        <f t="shared" si="5"/>
        <v>0</v>
      </c>
    </row>
    <row r="45" spans="1:8" ht="19.5" customHeight="1" x14ac:dyDescent="0.25">
      <c r="A45" s="10" t="s">
        <v>197</v>
      </c>
      <c r="B45" s="11" t="s">
        <v>21</v>
      </c>
      <c r="C45" s="1" t="s">
        <v>171</v>
      </c>
      <c r="D45" s="54">
        <v>100</v>
      </c>
      <c r="E45" s="35">
        <v>360.2</v>
      </c>
      <c r="F45" s="36">
        <f>D45*E45</f>
        <v>36020</v>
      </c>
      <c r="G45" s="47"/>
      <c r="H45" s="36">
        <f t="shared" si="5"/>
        <v>0</v>
      </c>
    </row>
    <row r="46" spans="1:8" ht="5.25" customHeight="1" x14ac:dyDescent="0.25">
      <c r="A46" s="23"/>
      <c r="B46" s="27"/>
      <c r="C46" s="24"/>
      <c r="D46" s="55"/>
      <c r="E46" s="37"/>
      <c r="F46" s="38"/>
      <c r="G46" s="37"/>
      <c r="H46" s="38"/>
    </row>
    <row r="47" spans="1:8" ht="19.5" customHeight="1" x14ac:dyDescent="0.25">
      <c r="A47" s="4" t="s">
        <v>22</v>
      </c>
      <c r="B47" s="26" t="s">
        <v>0</v>
      </c>
      <c r="C47" s="22" t="s">
        <v>24</v>
      </c>
      <c r="D47" s="53">
        <v>1</v>
      </c>
      <c r="E47" s="33">
        <f>SUM(F48:F72)</f>
        <v>104541.1</v>
      </c>
      <c r="F47" s="34">
        <f>+E47</f>
        <v>104541.1</v>
      </c>
      <c r="G47" s="33">
        <f>SUM(H48:H72)</f>
        <v>0</v>
      </c>
      <c r="H47" s="34">
        <f>+G47</f>
        <v>0</v>
      </c>
    </row>
    <row r="48" spans="1:8" ht="19.5" customHeight="1" x14ac:dyDescent="0.25">
      <c r="A48" s="10" t="s">
        <v>58</v>
      </c>
      <c r="B48" s="11" t="s">
        <v>21</v>
      </c>
      <c r="C48" s="1" t="s">
        <v>25</v>
      </c>
      <c r="D48" s="54">
        <v>20</v>
      </c>
      <c r="E48" s="35">
        <v>52.4</v>
      </c>
      <c r="F48" s="36">
        <f>ROUND(D48*E48,2)</f>
        <v>1048</v>
      </c>
      <c r="G48" s="47"/>
      <c r="H48" s="36">
        <f t="shared" ref="H48:H81" si="6">ROUND(D48*G48,2)</f>
        <v>0</v>
      </c>
    </row>
    <row r="49" spans="1:8" ht="19.5" customHeight="1" x14ac:dyDescent="0.25">
      <c r="A49" s="10" t="s">
        <v>59</v>
      </c>
      <c r="B49" s="11" t="s">
        <v>21</v>
      </c>
      <c r="C49" s="1" t="s">
        <v>26</v>
      </c>
      <c r="D49" s="54">
        <v>20</v>
      </c>
      <c r="E49" s="35">
        <v>55.8</v>
      </c>
      <c r="F49" s="36">
        <f t="shared" ref="F49:F81" si="7">ROUND(D49*E49,2)</f>
        <v>1116</v>
      </c>
      <c r="G49" s="47"/>
      <c r="H49" s="36">
        <f t="shared" si="6"/>
        <v>0</v>
      </c>
    </row>
    <row r="50" spans="1:8" ht="19.5" customHeight="1" x14ac:dyDescent="0.25">
      <c r="A50" s="10" t="s">
        <v>60</v>
      </c>
      <c r="B50" s="11" t="s">
        <v>21</v>
      </c>
      <c r="C50" s="1" t="s">
        <v>27</v>
      </c>
      <c r="D50" s="54">
        <v>20</v>
      </c>
      <c r="E50" s="35">
        <v>58.1</v>
      </c>
      <c r="F50" s="36">
        <f t="shared" si="7"/>
        <v>1162</v>
      </c>
      <c r="G50" s="47"/>
      <c r="H50" s="36">
        <f t="shared" si="6"/>
        <v>0</v>
      </c>
    </row>
    <row r="51" spans="1:8" ht="19.5" customHeight="1" x14ac:dyDescent="0.25">
      <c r="A51" s="10" t="s">
        <v>61</v>
      </c>
      <c r="B51" s="11" t="s">
        <v>21</v>
      </c>
      <c r="C51" s="1" t="s">
        <v>28</v>
      </c>
      <c r="D51" s="54">
        <v>20</v>
      </c>
      <c r="E51" s="35">
        <v>60.1</v>
      </c>
      <c r="F51" s="36">
        <f t="shared" si="7"/>
        <v>1202</v>
      </c>
      <c r="G51" s="47"/>
      <c r="H51" s="36">
        <f t="shared" si="6"/>
        <v>0</v>
      </c>
    </row>
    <row r="52" spans="1:8" ht="19.5" customHeight="1" x14ac:dyDescent="0.25">
      <c r="A52" s="10" t="s">
        <v>62</v>
      </c>
      <c r="B52" s="11" t="s">
        <v>21</v>
      </c>
      <c r="C52" s="1" t="s">
        <v>29</v>
      </c>
      <c r="D52" s="54">
        <v>20</v>
      </c>
      <c r="E52" s="35">
        <v>63.7</v>
      </c>
      <c r="F52" s="36">
        <f t="shared" si="7"/>
        <v>1274</v>
      </c>
      <c r="G52" s="47"/>
      <c r="H52" s="36">
        <f t="shared" si="6"/>
        <v>0</v>
      </c>
    </row>
    <row r="53" spans="1:8" ht="19.5" customHeight="1" x14ac:dyDescent="0.25">
      <c r="A53" s="10" t="s">
        <v>63</v>
      </c>
      <c r="B53" s="11" t="s">
        <v>21</v>
      </c>
      <c r="C53" s="1" t="s">
        <v>30</v>
      </c>
      <c r="D53" s="54">
        <v>20</v>
      </c>
      <c r="E53" s="35">
        <v>66.3</v>
      </c>
      <c r="F53" s="36">
        <f t="shared" si="7"/>
        <v>1326</v>
      </c>
      <c r="G53" s="47"/>
      <c r="H53" s="36">
        <f t="shared" si="6"/>
        <v>0</v>
      </c>
    </row>
    <row r="54" spans="1:8" ht="19.5" customHeight="1" x14ac:dyDescent="0.25">
      <c r="A54" s="10" t="s">
        <v>64</v>
      </c>
      <c r="B54" s="11" t="s">
        <v>21</v>
      </c>
      <c r="C54" s="1" t="s">
        <v>111</v>
      </c>
      <c r="D54" s="54">
        <v>50</v>
      </c>
      <c r="E54" s="35">
        <v>57</v>
      </c>
      <c r="F54" s="36">
        <f t="shared" si="7"/>
        <v>2850</v>
      </c>
      <c r="G54" s="47"/>
      <c r="H54" s="36">
        <f t="shared" si="6"/>
        <v>0</v>
      </c>
    </row>
    <row r="55" spans="1:8" ht="19.5" customHeight="1" x14ac:dyDescent="0.25">
      <c r="A55" s="10" t="s">
        <v>65</v>
      </c>
      <c r="B55" s="11" t="s">
        <v>21</v>
      </c>
      <c r="C55" s="1" t="s">
        <v>122</v>
      </c>
      <c r="D55" s="54">
        <v>20</v>
      </c>
      <c r="E55" s="35">
        <v>18.43</v>
      </c>
      <c r="F55" s="36">
        <f t="shared" si="7"/>
        <v>368.6</v>
      </c>
      <c r="G55" s="47"/>
      <c r="H55" s="36">
        <f t="shared" si="6"/>
        <v>0</v>
      </c>
    </row>
    <row r="56" spans="1:8" ht="19.5" customHeight="1" x14ac:dyDescent="0.25">
      <c r="A56" s="10" t="s">
        <v>66</v>
      </c>
      <c r="B56" s="11" t="s">
        <v>21</v>
      </c>
      <c r="C56" s="1" t="s">
        <v>123</v>
      </c>
      <c r="D56" s="54">
        <v>5</v>
      </c>
      <c r="E56" s="35">
        <v>44.8</v>
      </c>
      <c r="F56" s="36">
        <f t="shared" si="7"/>
        <v>224</v>
      </c>
      <c r="G56" s="47"/>
      <c r="H56" s="36">
        <f t="shared" si="6"/>
        <v>0</v>
      </c>
    </row>
    <row r="57" spans="1:8" ht="19.5" customHeight="1" x14ac:dyDescent="0.25">
      <c r="A57" s="10" t="s">
        <v>67</v>
      </c>
      <c r="B57" s="11" t="s">
        <v>21</v>
      </c>
      <c r="C57" s="1" t="s">
        <v>124</v>
      </c>
      <c r="D57" s="54">
        <v>5</v>
      </c>
      <c r="E57" s="35">
        <v>52.6</v>
      </c>
      <c r="F57" s="36">
        <f t="shared" si="7"/>
        <v>263</v>
      </c>
      <c r="G57" s="47"/>
      <c r="H57" s="36">
        <f t="shared" si="6"/>
        <v>0</v>
      </c>
    </row>
    <row r="58" spans="1:8" ht="19.5" customHeight="1" x14ac:dyDescent="0.25">
      <c r="A58" s="10" t="s">
        <v>68</v>
      </c>
      <c r="B58" s="11" t="s">
        <v>21</v>
      </c>
      <c r="C58" s="1" t="s">
        <v>125</v>
      </c>
      <c r="D58" s="54">
        <v>5</v>
      </c>
      <c r="E58" s="35">
        <v>64.2</v>
      </c>
      <c r="F58" s="36">
        <f t="shared" si="7"/>
        <v>321</v>
      </c>
      <c r="G58" s="47"/>
      <c r="H58" s="36">
        <f t="shared" si="6"/>
        <v>0</v>
      </c>
    </row>
    <row r="59" spans="1:8" ht="19.5" customHeight="1" x14ac:dyDescent="0.25">
      <c r="A59" s="10" t="s">
        <v>69</v>
      </c>
      <c r="B59" s="11" t="s">
        <v>21</v>
      </c>
      <c r="C59" s="1" t="s">
        <v>126</v>
      </c>
      <c r="D59" s="54">
        <v>5</v>
      </c>
      <c r="E59" s="35">
        <v>28.3</v>
      </c>
      <c r="F59" s="36">
        <f>ROUND(D59*E59,2)</f>
        <v>141.5</v>
      </c>
      <c r="G59" s="47"/>
      <c r="H59" s="36">
        <f t="shared" si="6"/>
        <v>0</v>
      </c>
    </row>
    <row r="60" spans="1:8" ht="19.5" customHeight="1" x14ac:dyDescent="0.25">
      <c r="A60" s="10" t="s">
        <v>70</v>
      </c>
      <c r="B60" s="11" t="s">
        <v>21</v>
      </c>
      <c r="C60" s="1" t="s">
        <v>127</v>
      </c>
      <c r="D60" s="54">
        <v>100</v>
      </c>
      <c r="E60" s="35">
        <v>11</v>
      </c>
      <c r="F60" s="36">
        <f t="shared" si="7"/>
        <v>1100</v>
      </c>
      <c r="G60" s="47"/>
      <c r="H60" s="36">
        <f t="shared" si="6"/>
        <v>0</v>
      </c>
    </row>
    <row r="61" spans="1:8" ht="19.5" customHeight="1" x14ac:dyDescent="0.25">
      <c r="A61" s="10" t="s">
        <v>71</v>
      </c>
      <c r="B61" s="11" t="s">
        <v>35</v>
      </c>
      <c r="C61" s="1" t="s">
        <v>129</v>
      </c>
      <c r="D61" s="54">
        <v>20</v>
      </c>
      <c r="E61" s="35">
        <v>241.45</v>
      </c>
      <c r="F61" s="36">
        <f t="shared" si="7"/>
        <v>4829</v>
      </c>
      <c r="G61" s="47"/>
      <c r="H61" s="36">
        <f t="shared" si="6"/>
        <v>0</v>
      </c>
    </row>
    <row r="62" spans="1:8" ht="19.5" customHeight="1" x14ac:dyDescent="0.25">
      <c r="A62" s="10" t="s">
        <v>72</v>
      </c>
      <c r="B62" s="11" t="s">
        <v>35</v>
      </c>
      <c r="C62" s="1" t="s">
        <v>130</v>
      </c>
      <c r="D62" s="54">
        <v>20</v>
      </c>
      <c r="E62" s="35">
        <v>271.41000000000003</v>
      </c>
      <c r="F62" s="36">
        <f t="shared" si="7"/>
        <v>5428.2</v>
      </c>
      <c r="G62" s="47"/>
      <c r="H62" s="36">
        <f t="shared" si="6"/>
        <v>0</v>
      </c>
    </row>
    <row r="63" spans="1:8" ht="19.5" customHeight="1" x14ac:dyDescent="0.25">
      <c r="A63" s="10" t="s">
        <v>73</v>
      </c>
      <c r="B63" s="11" t="s">
        <v>35</v>
      </c>
      <c r="C63" s="1" t="s">
        <v>128</v>
      </c>
      <c r="D63" s="54">
        <v>20</v>
      </c>
      <c r="E63" s="35">
        <v>214.41</v>
      </c>
      <c r="F63" s="36">
        <f t="shared" si="7"/>
        <v>4288.2</v>
      </c>
      <c r="G63" s="47"/>
      <c r="H63" s="36">
        <f t="shared" si="6"/>
        <v>0</v>
      </c>
    </row>
    <row r="64" spans="1:8" ht="19.5" customHeight="1" x14ac:dyDescent="0.25">
      <c r="A64" s="10" t="s">
        <v>74</v>
      </c>
      <c r="B64" s="11" t="s">
        <v>21</v>
      </c>
      <c r="C64" s="1" t="s">
        <v>132</v>
      </c>
      <c r="D64" s="54">
        <v>60</v>
      </c>
      <c r="E64" s="35">
        <v>13</v>
      </c>
      <c r="F64" s="36">
        <f t="shared" ref="F64:F68" si="8">D64*E64</f>
        <v>780</v>
      </c>
      <c r="G64" s="47"/>
      <c r="H64" s="36">
        <f t="shared" si="6"/>
        <v>0</v>
      </c>
    </row>
    <row r="65" spans="1:8" ht="19.5" customHeight="1" x14ac:dyDescent="0.25">
      <c r="A65" s="10" t="s">
        <v>75</v>
      </c>
      <c r="B65" s="11" t="s">
        <v>21</v>
      </c>
      <c r="C65" s="1" t="s">
        <v>133</v>
      </c>
      <c r="D65" s="54">
        <v>60</v>
      </c>
      <c r="E65" s="35">
        <v>5.2</v>
      </c>
      <c r="F65" s="36">
        <f t="shared" si="8"/>
        <v>312</v>
      </c>
      <c r="G65" s="47"/>
      <c r="H65" s="36">
        <f t="shared" si="6"/>
        <v>0</v>
      </c>
    </row>
    <row r="66" spans="1:8" ht="19.5" customHeight="1" x14ac:dyDescent="0.25">
      <c r="A66" s="10" t="s">
        <v>76</v>
      </c>
      <c r="B66" s="11" t="s">
        <v>21</v>
      </c>
      <c r="C66" s="1" t="s">
        <v>101</v>
      </c>
      <c r="D66" s="54">
        <v>40</v>
      </c>
      <c r="E66" s="35">
        <v>445.5</v>
      </c>
      <c r="F66" s="36">
        <f t="shared" si="8"/>
        <v>17820</v>
      </c>
      <c r="G66" s="47"/>
      <c r="H66" s="36">
        <f t="shared" ref="H66:H68" si="9">D66*G66</f>
        <v>0</v>
      </c>
    </row>
    <row r="67" spans="1:8" ht="19.149999999999999" customHeight="1" x14ac:dyDescent="0.25">
      <c r="A67" s="10" t="s">
        <v>77</v>
      </c>
      <c r="B67" s="11" t="s">
        <v>21</v>
      </c>
      <c r="C67" s="1" t="s">
        <v>102</v>
      </c>
      <c r="D67" s="54">
        <v>40</v>
      </c>
      <c r="E67" s="35">
        <v>530.59</v>
      </c>
      <c r="F67" s="36">
        <f t="shared" si="8"/>
        <v>21223.599999999999</v>
      </c>
      <c r="G67" s="47"/>
      <c r="H67" s="36">
        <f t="shared" si="9"/>
        <v>0</v>
      </c>
    </row>
    <row r="68" spans="1:8" ht="19.5" customHeight="1" x14ac:dyDescent="0.25">
      <c r="A68" s="10" t="s">
        <v>78</v>
      </c>
      <c r="B68" s="11" t="s">
        <v>21</v>
      </c>
      <c r="C68" s="1" t="s">
        <v>114</v>
      </c>
      <c r="D68" s="54">
        <v>50</v>
      </c>
      <c r="E68" s="35">
        <v>678.84</v>
      </c>
      <c r="F68" s="36">
        <f t="shared" si="8"/>
        <v>33942</v>
      </c>
      <c r="G68" s="47"/>
      <c r="H68" s="36">
        <f t="shared" si="9"/>
        <v>0</v>
      </c>
    </row>
    <row r="69" spans="1:8" ht="19.5" customHeight="1" x14ac:dyDescent="0.25">
      <c r="A69" s="10" t="s">
        <v>79</v>
      </c>
      <c r="B69" s="11" t="s">
        <v>35</v>
      </c>
      <c r="C69" s="1" t="s">
        <v>31</v>
      </c>
      <c r="D69" s="54">
        <v>300</v>
      </c>
      <c r="E69" s="35">
        <v>2.02</v>
      </c>
      <c r="F69" s="36">
        <f t="shared" si="7"/>
        <v>606</v>
      </c>
      <c r="G69" s="47"/>
      <c r="H69" s="36">
        <f t="shared" si="6"/>
        <v>0</v>
      </c>
    </row>
    <row r="70" spans="1:8" ht="19.5" customHeight="1" x14ac:dyDescent="0.25">
      <c r="A70" s="10" t="s">
        <v>80</v>
      </c>
      <c r="B70" s="11" t="s">
        <v>35</v>
      </c>
      <c r="C70" s="1" t="s">
        <v>32</v>
      </c>
      <c r="D70" s="54">
        <v>300</v>
      </c>
      <c r="E70" s="35">
        <v>2.52</v>
      </c>
      <c r="F70" s="36">
        <f t="shared" si="7"/>
        <v>756</v>
      </c>
      <c r="G70" s="47"/>
      <c r="H70" s="36">
        <f t="shared" si="6"/>
        <v>0</v>
      </c>
    </row>
    <row r="71" spans="1:8" ht="19.5" customHeight="1" x14ac:dyDescent="0.25">
      <c r="A71" s="10" t="s">
        <v>81</v>
      </c>
      <c r="B71" s="11" t="s">
        <v>35</v>
      </c>
      <c r="C71" s="1" t="s">
        <v>33</v>
      </c>
      <c r="D71" s="54">
        <v>300</v>
      </c>
      <c r="E71" s="35">
        <v>3.47</v>
      </c>
      <c r="F71" s="36">
        <f t="shared" si="7"/>
        <v>1041</v>
      </c>
      <c r="G71" s="47"/>
      <c r="H71" s="36">
        <f t="shared" si="6"/>
        <v>0</v>
      </c>
    </row>
    <row r="72" spans="1:8" ht="19.5" customHeight="1" x14ac:dyDescent="0.25">
      <c r="A72" s="10" t="s">
        <v>82</v>
      </c>
      <c r="B72" s="11" t="s">
        <v>35</v>
      </c>
      <c r="C72" s="1" t="s">
        <v>189</v>
      </c>
      <c r="D72" s="54">
        <v>300</v>
      </c>
      <c r="E72" s="35">
        <v>3.73</v>
      </c>
      <c r="F72" s="36">
        <f t="shared" si="7"/>
        <v>1119</v>
      </c>
      <c r="G72" s="47"/>
      <c r="H72" s="36">
        <f t="shared" si="6"/>
        <v>0</v>
      </c>
    </row>
    <row r="73" spans="1:8" ht="5.25" customHeight="1" x14ac:dyDescent="0.25">
      <c r="A73" s="23"/>
      <c r="B73" s="27"/>
      <c r="C73" s="24"/>
      <c r="D73" s="55"/>
      <c r="E73" s="37"/>
      <c r="F73" s="38"/>
      <c r="G73" s="37"/>
      <c r="H73" s="38"/>
    </row>
    <row r="74" spans="1:8" ht="19.5" customHeight="1" x14ac:dyDescent="0.25">
      <c r="A74" s="4" t="s">
        <v>92</v>
      </c>
      <c r="B74" s="26" t="s">
        <v>0</v>
      </c>
      <c r="C74" s="22" t="s">
        <v>93</v>
      </c>
      <c r="D74" s="53">
        <v>1</v>
      </c>
      <c r="E74" s="49">
        <f>SUM(F75:F81)</f>
        <v>86405</v>
      </c>
      <c r="F74" s="78">
        <f>+E74</f>
        <v>86405</v>
      </c>
      <c r="G74" s="49">
        <f>SUM(H75:H81)</f>
        <v>0</v>
      </c>
      <c r="H74" s="78">
        <f>+G74</f>
        <v>0</v>
      </c>
    </row>
    <row r="75" spans="1:8" ht="19.5" customHeight="1" x14ac:dyDescent="0.25">
      <c r="A75" s="10" t="s">
        <v>94</v>
      </c>
      <c r="B75" s="11" t="s">
        <v>6</v>
      </c>
      <c r="C75" s="1" t="s">
        <v>88</v>
      </c>
      <c r="D75" s="54">
        <v>60</v>
      </c>
      <c r="E75" s="35">
        <v>98</v>
      </c>
      <c r="F75" s="36">
        <f t="shared" ref="F75:F78" si="10">D75*E75</f>
        <v>5880</v>
      </c>
      <c r="G75" s="47"/>
      <c r="H75" s="36">
        <f t="shared" si="6"/>
        <v>0</v>
      </c>
    </row>
    <row r="76" spans="1:8" ht="19.5" customHeight="1" x14ac:dyDescent="0.25">
      <c r="A76" s="10" t="s">
        <v>95</v>
      </c>
      <c r="B76" s="11" t="s">
        <v>6</v>
      </c>
      <c r="C76" s="1" t="s">
        <v>89</v>
      </c>
      <c r="D76" s="54">
        <v>40</v>
      </c>
      <c r="E76" s="35">
        <v>110</v>
      </c>
      <c r="F76" s="36">
        <f t="shared" si="10"/>
        <v>4400</v>
      </c>
      <c r="G76" s="47"/>
      <c r="H76" s="36">
        <f t="shared" si="6"/>
        <v>0</v>
      </c>
    </row>
    <row r="77" spans="1:8" ht="19.5" customHeight="1" x14ac:dyDescent="0.25">
      <c r="A77" s="10" t="s">
        <v>96</v>
      </c>
      <c r="B77" s="11" t="s">
        <v>21</v>
      </c>
      <c r="C77" s="1" t="s">
        <v>90</v>
      </c>
      <c r="D77" s="54">
        <v>30</v>
      </c>
      <c r="E77" s="35">
        <v>1403</v>
      </c>
      <c r="F77" s="36">
        <f t="shared" si="10"/>
        <v>42090</v>
      </c>
      <c r="G77" s="47"/>
      <c r="H77" s="36">
        <f t="shared" si="6"/>
        <v>0</v>
      </c>
    </row>
    <row r="78" spans="1:8" ht="19.5" customHeight="1" x14ac:dyDescent="0.25">
      <c r="A78" s="10" t="s">
        <v>97</v>
      </c>
      <c r="B78" s="11" t="s">
        <v>21</v>
      </c>
      <c r="C78" s="1" t="s">
        <v>91</v>
      </c>
      <c r="D78" s="54">
        <v>7</v>
      </c>
      <c r="E78" s="35">
        <v>4165</v>
      </c>
      <c r="F78" s="36">
        <f t="shared" si="10"/>
        <v>29155</v>
      </c>
      <c r="G78" s="47"/>
      <c r="H78" s="36">
        <f t="shared" si="6"/>
        <v>0</v>
      </c>
    </row>
    <row r="79" spans="1:8" ht="19.5" customHeight="1" x14ac:dyDescent="0.25">
      <c r="A79" s="10" t="s">
        <v>98</v>
      </c>
      <c r="B79" s="11" t="s">
        <v>21</v>
      </c>
      <c r="C79" s="1" t="s">
        <v>34</v>
      </c>
      <c r="D79" s="54">
        <v>5</v>
      </c>
      <c r="E79" s="35">
        <v>400</v>
      </c>
      <c r="F79" s="36">
        <f t="shared" ref="F79" si="11">ROUND(D79*E79,2)</f>
        <v>2000</v>
      </c>
      <c r="G79" s="47"/>
      <c r="H79" s="36">
        <f t="shared" si="6"/>
        <v>0</v>
      </c>
    </row>
    <row r="80" spans="1:8" ht="19.5" customHeight="1" x14ac:dyDescent="0.25">
      <c r="A80" s="10" t="s">
        <v>99</v>
      </c>
      <c r="B80" s="11" t="s">
        <v>6</v>
      </c>
      <c r="C80" s="1" t="s">
        <v>142</v>
      </c>
      <c r="D80" s="54">
        <v>60</v>
      </c>
      <c r="E80" s="35">
        <v>23</v>
      </c>
      <c r="F80" s="36">
        <f t="shared" si="7"/>
        <v>1380</v>
      </c>
      <c r="G80" s="47"/>
      <c r="H80" s="36">
        <f t="shared" si="6"/>
        <v>0</v>
      </c>
    </row>
    <row r="81" spans="1:21" ht="19.5" customHeight="1" x14ac:dyDescent="0.25">
      <c r="A81" s="10" t="s">
        <v>100</v>
      </c>
      <c r="B81" s="11" t="s">
        <v>6</v>
      </c>
      <c r="C81" s="1" t="s">
        <v>143</v>
      </c>
      <c r="D81" s="54">
        <v>60</v>
      </c>
      <c r="E81" s="35">
        <v>25</v>
      </c>
      <c r="F81" s="36">
        <f t="shared" si="7"/>
        <v>1500</v>
      </c>
      <c r="G81" s="47"/>
      <c r="H81" s="36">
        <f t="shared" si="6"/>
        <v>0</v>
      </c>
    </row>
    <row r="82" spans="1:21" ht="5.25" customHeight="1" x14ac:dyDescent="0.25">
      <c r="A82" s="23"/>
      <c r="B82" s="27"/>
      <c r="C82" s="24"/>
      <c r="D82" s="55"/>
      <c r="E82" s="37"/>
      <c r="F82" s="38"/>
      <c r="G82" s="37"/>
      <c r="H82" s="38"/>
    </row>
    <row r="83" spans="1:21" s="5" customFormat="1" ht="19.5" customHeight="1" thickBot="1" x14ac:dyDescent="0.3">
      <c r="A83" s="86" t="s">
        <v>7</v>
      </c>
      <c r="B83" s="87"/>
      <c r="C83" s="87"/>
      <c r="D83" s="56">
        <v>1</v>
      </c>
      <c r="E83" s="88">
        <f>F3+F9+F47+F74</f>
        <v>1705182.45</v>
      </c>
      <c r="F83" s="89"/>
      <c r="G83" s="88">
        <f>H3+H9+H47+H74</f>
        <v>0</v>
      </c>
      <c r="H83" s="89"/>
      <c r="I83" s="6"/>
      <c r="J83" s="6"/>
      <c r="K83" s="6"/>
      <c r="L83" s="6"/>
      <c r="M83" s="6"/>
      <c r="N83" s="6"/>
      <c r="O83" s="6"/>
      <c r="P83" s="6"/>
      <c r="Q83" s="6"/>
      <c r="R83" s="6"/>
      <c r="S83" s="6"/>
      <c r="T83" s="6"/>
      <c r="U83" s="6"/>
    </row>
    <row r="84" spans="1:21" s="5" customFormat="1" ht="6" customHeight="1" x14ac:dyDescent="0.25">
      <c r="A84" s="7"/>
      <c r="B84" s="8"/>
      <c r="C84" s="9"/>
      <c r="D84" s="57"/>
      <c r="E84" s="39"/>
      <c r="F84" s="40"/>
      <c r="G84" s="39"/>
      <c r="H84" s="40"/>
      <c r="I84" s="6"/>
      <c r="J84" s="6"/>
      <c r="K84" s="6"/>
      <c r="L84" s="6"/>
      <c r="M84" s="6"/>
      <c r="N84" s="6"/>
      <c r="O84" s="6"/>
      <c r="P84" s="6"/>
      <c r="Q84" s="6"/>
      <c r="R84" s="6"/>
      <c r="S84" s="6"/>
      <c r="T84" s="6"/>
      <c r="U84" s="6"/>
    </row>
    <row r="85" spans="1:21" s="5" customFormat="1" ht="19.5" customHeight="1" x14ac:dyDescent="0.25">
      <c r="A85" s="10"/>
      <c r="B85" s="11"/>
      <c r="C85" s="1" t="s">
        <v>13</v>
      </c>
      <c r="D85" s="58">
        <v>1</v>
      </c>
      <c r="E85" s="63">
        <v>0.09</v>
      </c>
      <c r="F85" s="36">
        <f>E83*E85</f>
        <v>153466.42000000001</v>
      </c>
      <c r="G85" s="64"/>
      <c r="H85" s="36">
        <f>G83*G85</f>
        <v>0</v>
      </c>
      <c r="I85" s="6"/>
      <c r="J85" s="6"/>
      <c r="K85" s="6"/>
      <c r="L85" s="6"/>
      <c r="M85" s="6"/>
      <c r="N85" s="6"/>
      <c r="O85" s="6"/>
      <c r="P85" s="6"/>
      <c r="Q85" s="6"/>
      <c r="R85" s="6"/>
      <c r="S85" s="6"/>
      <c r="T85" s="6"/>
      <c r="U85" s="6"/>
    </row>
    <row r="86" spans="1:21" s="5" customFormat="1" ht="19.5" customHeight="1" thickBot="1" x14ac:dyDescent="0.3">
      <c r="A86" s="10"/>
      <c r="B86" s="11"/>
      <c r="C86" s="1" t="s">
        <v>14</v>
      </c>
      <c r="D86" s="58">
        <v>1</v>
      </c>
      <c r="E86" s="63">
        <v>0.06</v>
      </c>
      <c r="F86" s="36">
        <f>E83*E86</f>
        <v>102310.95</v>
      </c>
      <c r="G86" s="64"/>
      <c r="H86" s="36">
        <f>G83*G86</f>
        <v>0</v>
      </c>
      <c r="I86" s="6"/>
      <c r="J86" s="6"/>
      <c r="K86" s="6"/>
      <c r="L86" s="6"/>
      <c r="M86" s="6"/>
      <c r="N86" s="6"/>
      <c r="O86" s="6"/>
      <c r="P86" s="6"/>
      <c r="Q86" s="6"/>
      <c r="R86" s="6"/>
      <c r="S86" s="6"/>
      <c r="T86" s="6"/>
      <c r="U86" s="6"/>
    </row>
    <row r="87" spans="1:21" s="5" customFormat="1" ht="19.5" customHeight="1" thickBot="1" x14ac:dyDescent="0.3">
      <c r="A87" s="12"/>
      <c r="B87" s="13"/>
      <c r="C87" s="14" t="s">
        <v>16</v>
      </c>
      <c r="D87" s="59"/>
      <c r="E87" s="41"/>
      <c r="F87" s="42">
        <f>+E83+F85+F86</f>
        <v>1960959.82</v>
      </c>
      <c r="G87" s="41"/>
      <c r="H87" s="42">
        <f>+G83+H85+H86</f>
        <v>0</v>
      </c>
      <c r="I87" s="6"/>
      <c r="J87" s="6"/>
      <c r="K87" s="6"/>
      <c r="L87" s="6"/>
      <c r="M87" s="6"/>
      <c r="N87" s="6"/>
      <c r="O87" s="6"/>
      <c r="P87" s="6"/>
      <c r="Q87" s="6"/>
      <c r="R87" s="6"/>
      <c r="S87" s="6"/>
      <c r="T87" s="6"/>
      <c r="U87" s="6"/>
    </row>
    <row r="88" spans="1:21" s="5" customFormat="1" ht="5.25" customHeight="1" x14ac:dyDescent="0.25">
      <c r="A88" s="7"/>
      <c r="B88" s="8"/>
      <c r="C88" s="9"/>
      <c r="D88" s="57"/>
      <c r="E88" s="39"/>
      <c r="F88" s="40"/>
      <c r="G88" s="39"/>
      <c r="H88" s="40"/>
      <c r="I88" s="6"/>
      <c r="J88" s="6"/>
      <c r="K88" s="6"/>
      <c r="L88" s="6"/>
      <c r="M88" s="6"/>
      <c r="N88" s="6"/>
      <c r="O88" s="6"/>
      <c r="P88" s="6"/>
      <c r="Q88" s="6"/>
      <c r="R88" s="6"/>
      <c r="S88" s="6"/>
      <c r="T88" s="6"/>
      <c r="U88" s="6"/>
    </row>
    <row r="89" spans="1:21" s="5" customFormat="1" ht="19.5" customHeight="1" thickBot="1" x14ac:dyDescent="0.3">
      <c r="A89" s="10"/>
      <c r="B89" s="11"/>
      <c r="C89" s="1" t="s">
        <v>15</v>
      </c>
      <c r="D89" s="58">
        <v>1</v>
      </c>
      <c r="E89" s="63">
        <v>0.21</v>
      </c>
      <c r="F89" s="36">
        <f>F87*E89</f>
        <v>411801.56</v>
      </c>
      <c r="G89" s="63">
        <v>0.21</v>
      </c>
      <c r="H89" s="36">
        <f>H87*G89</f>
        <v>0</v>
      </c>
      <c r="I89" s="6"/>
      <c r="J89" s="6"/>
      <c r="K89" s="6"/>
      <c r="L89" s="6"/>
      <c r="M89" s="6"/>
      <c r="N89" s="6"/>
      <c r="O89" s="6"/>
      <c r="P89" s="6"/>
      <c r="Q89" s="6"/>
      <c r="R89" s="6"/>
      <c r="S89" s="6"/>
      <c r="T89" s="6"/>
      <c r="U89" s="6"/>
    </row>
    <row r="90" spans="1:21" s="5" customFormat="1" ht="19.5" customHeight="1" thickBot="1" x14ac:dyDescent="0.3">
      <c r="A90" s="15"/>
      <c r="B90" s="16"/>
      <c r="C90" s="17" t="s">
        <v>17</v>
      </c>
      <c r="D90" s="60"/>
      <c r="E90" s="43"/>
      <c r="F90" s="44">
        <f>F87+F89</f>
        <v>2372761.38</v>
      </c>
      <c r="G90" s="43"/>
      <c r="H90" s="44">
        <f>H87+H89</f>
        <v>0</v>
      </c>
      <c r="I90" s="6"/>
      <c r="J90" s="6"/>
      <c r="K90" s="6"/>
      <c r="L90" s="6"/>
      <c r="M90" s="6"/>
      <c r="N90" s="6"/>
      <c r="O90" s="6"/>
      <c r="P90" s="6"/>
      <c r="Q90" s="6"/>
      <c r="R90" s="6"/>
      <c r="S90" s="6"/>
      <c r="T90" s="6"/>
      <c r="U90" s="6"/>
    </row>
    <row r="92" spans="1:21" ht="22.5" customHeight="1" x14ac:dyDescent="0.25">
      <c r="A92" s="25" t="s">
        <v>198</v>
      </c>
      <c r="C92" s="1"/>
      <c r="D92" s="61"/>
      <c r="E92" s="45"/>
      <c r="F92" s="45"/>
      <c r="G92" s="45"/>
      <c r="H92" s="45"/>
    </row>
    <row r="93" spans="1:21" ht="22.5" customHeight="1" x14ac:dyDescent="0.25">
      <c r="C93" s="79"/>
      <c r="D93" s="79"/>
      <c r="E93" s="79"/>
      <c r="F93" s="79"/>
      <c r="G93" s="79"/>
      <c r="H93" s="79"/>
    </row>
    <row r="94" spans="1:21" ht="22.5" customHeight="1" x14ac:dyDescent="0.25">
      <c r="C94" s="79"/>
      <c r="D94" s="79"/>
      <c r="E94" s="79"/>
      <c r="F94" s="79"/>
      <c r="G94" s="79"/>
      <c r="H94" s="79"/>
    </row>
  </sheetData>
  <sheetProtection algorithmName="SHA-512" hashValue="HaBJwx0+Ig0HWbcS2X8ewU9sEY2Zna80LgtbSYkGwz39Y7jSMOKXPBK2tqove5c7ENKdZacRK+Fi+xMCU0O+hA==" saltValue="kA/juFMb0YulsSvMLrX5Sw==" spinCount="100000" sheet="1" objects="1" scenarios="1"/>
  <mergeCells count="8">
    <mergeCell ref="C93:H93"/>
    <mergeCell ref="C94:H94"/>
    <mergeCell ref="A1:D1"/>
    <mergeCell ref="E1:F1"/>
    <mergeCell ref="G1:H1"/>
    <mergeCell ref="A83:C83"/>
    <mergeCell ref="E83:F83"/>
    <mergeCell ref="G83:H83"/>
  </mergeCells>
  <pageMargins left="0.31496062992125984" right="0.11811023622047245" top="0.74803149606299213" bottom="0.35433070866141736" header="0.31496062992125984" footer="0.31496062992125984"/>
  <pageSetup paperSize="9" scale="84" fitToHeight="2"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04038-FDEB-446E-9481-C25239A72947}">
  <dimension ref="A1:K81"/>
  <sheetViews>
    <sheetView topLeftCell="A72" zoomScale="130" zoomScaleNormal="130" workbookViewId="0">
      <selection activeCell="C77" sqref="C77"/>
    </sheetView>
  </sheetViews>
  <sheetFormatPr baseColWidth="10" defaultColWidth="68.140625" defaultRowHeight="12" x14ac:dyDescent="0.25"/>
  <cols>
    <col min="1" max="1" width="7.140625" style="28" bestFit="1" customWidth="1"/>
    <col min="2" max="2" width="35.28515625" style="28" customWidth="1"/>
    <col min="3" max="3" width="54.7109375" style="50" customWidth="1"/>
    <col min="4" max="4" width="2.42578125" style="28" customWidth="1"/>
    <col min="5" max="5" width="54.28515625" style="28" customWidth="1"/>
    <col min="6" max="36" width="11.85546875" style="28" customWidth="1"/>
    <col min="37" max="16384" width="68.140625" style="28"/>
  </cols>
  <sheetData>
    <row r="1" spans="1:11" x14ac:dyDescent="0.25">
      <c r="A1" s="90" t="s">
        <v>36</v>
      </c>
      <c r="B1" s="90"/>
    </row>
    <row r="2" spans="1:11" ht="13.5" thickBot="1" x14ac:dyDescent="0.3">
      <c r="A2" s="29" t="s">
        <v>2</v>
      </c>
      <c r="B2" s="30" t="s">
        <v>3</v>
      </c>
      <c r="C2" s="51" t="s">
        <v>37</v>
      </c>
    </row>
    <row r="3" spans="1:11" ht="12.75" thickBot="1" x14ac:dyDescent="0.3">
      <c r="A3" s="65" t="s">
        <v>18</v>
      </c>
      <c r="B3" s="66" t="s">
        <v>19</v>
      </c>
      <c r="C3" s="67"/>
    </row>
    <row r="4" spans="1:11" ht="34.5" thickBot="1" x14ac:dyDescent="0.3">
      <c r="A4" s="68" t="s">
        <v>47</v>
      </c>
      <c r="B4" s="69" t="s">
        <v>146</v>
      </c>
      <c r="C4" s="70" t="s">
        <v>243</v>
      </c>
    </row>
    <row r="5" spans="1:11" ht="34.5" thickBot="1" x14ac:dyDescent="0.3">
      <c r="A5" s="68" t="s">
        <v>48</v>
      </c>
      <c r="B5" s="69" t="s">
        <v>147</v>
      </c>
      <c r="C5" s="70" t="s">
        <v>244</v>
      </c>
    </row>
    <row r="6" spans="1:11" ht="23.25" thickBot="1" x14ac:dyDescent="0.3">
      <c r="A6" s="68" t="s">
        <v>140</v>
      </c>
      <c r="B6" s="69" t="s">
        <v>142</v>
      </c>
      <c r="C6" s="70" t="s">
        <v>144</v>
      </c>
    </row>
    <row r="7" spans="1:11" ht="23.25" thickBot="1" x14ac:dyDescent="0.3">
      <c r="A7" s="68" t="s">
        <v>141</v>
      </c>
      <c r="B7" s="69" t="s">
        <v>143</v>
      </c>
      <c r="C7" s="70" t="s">
        <v>145</v>
      </c>
    </row>
    <row r="8" spans="1:11" ht="12.75" thickBot="1" x14ac:dyDescent="0.3">
      <c r="A8" s="71"/>
      <c r="B8" s="72"/>
      <c r="C8" s="73"/>
    </row>
    <row r="9" spans="1:11" ht="12.75" thickBot="1" x14ac:dyDescent="0.3">
      <c r="A9" s="74" t="s">
        <v>20</v>
      </c>
      <c r="B9" s="66" t="s">
        <v>23</v>
      </c>
      <c r="C9" s="67"/>
    </row>
    <row r="10" spans="1:11" ht="315.75" thickBot="1" x14ac:dyDescent="0.3">
      <c r="A10" s="68" t="s">
        <v>49</v>
      </c>
      <c r="B10" s="69" t="s">
        <v>103</v>
      </c>
      <c r="C10" s="70" t="s">
        <v>199</v>
      </c>
    </row>
    <row r="11" spans="1:11" s="6" customFormat="1" ht="315.75" thickBot="1" x14ac:dyDescent="0.3">
      <c r="A11" s="68" t="s">
        <v>50</v>
      </c>
      <c r="B11" s="69" t="s">
        <v>104</v>
      </c>
      <c r="C11" s="70" t="s">
        <v>200</v>
      </c>
      <c r="D11" s="28"/>
      <c r="E11" s="28"/>
      <c r="F11" s="28"/>
      <c r="G11" s="28"/>
      <c r="H11" s="28"/>
      <c r="I11" s="28"/>
      <c r="J11" s="28"/>
      <c r="K11" s="28"/>
    </row>
    <row r="12" spans="1:11" ht="315.75" thickBot="1" x14ac:dyDescent="0.3">
      <c r="A12" s="68" t="s">
        <v>51</v>
      </c>
      <c r="B12" s="69" t="s">
        <v>105</v>
      </c>
      <c r="C12" s="70" t="s">
        <v>201</v>
      </c>
    </row>
    <row r="13" spans="1:11" ht="293.25" thickBot="1" x14ac:dyDescent="0.3">
      <c r="A13" s="68" t="s">
        <v>52</v>
      </c>
      <c r="B13" s="1" t="s">
        <v>195</v>
      </c>
      <c r="C13" s="70" t="s">
        <v>202</v>
      </c>
    </row>
    <row r="14" spans="1:11" ht="293.25" thickBot="1" x14ac:dyDescent="0.3">
      <c r="A14" s="68" t="s">
        <v>53</v>
      </c>
      <c r="B14" s="1" t="s">
        <v>196</v>
      </c>
      <c r="C14" s="70" t="s">
        <v>203</v>
      </c>
    </row>
    <row r="15" spans="1:11" ht="259.5" thickBot="1" x14ac:dyDescent="0.3">
      <c r="A15" s="68" t="s">
        <v>54</v>
      </c>
      <c r="B15" s="69" t="s">
        <v>159</v>
      </c>
      <c r="C15" s="70" t="s">
        <v>204</v>
      </c>
    </row>
    <row r="16" spans="1:11" ht="259.5" thickBot="1" x14ac:dyDescent="0.3">
      <c r="A16" s="68" t="s">
        <v>55</v>
      </c>
      <c r="B16" s="69" t="s">
        <v>112</v>
      </c>
      <c r="C16" s="70" t="s">
        <v>205</v>
      </c>
    </row>
    <row r="17" spans="1:3" ht="259.5" thickBot="1" x14ac:dyDescent="0.3">
      <c r="A17" s="68" t="s">
        <v>56</v>
      </c>
      <c r="B17" s="69" t="s">
        <v>113</v>
      </c>
      <c r="C17" s="70" t="s">
        <v>206</v>
      </c>
    </row>
    <row r="18" spans="1:3" ht="270.75" thickBot="1" x14ac:dyDescent="0.3">
      <c r="A18" s="68" t="s">
        <v>57</v>
      </c>
      <c r="B18" s="69" t="s">
        <v>190</v>
      </c>
      <c r="C18" s="70" t="s">
        <v>207</v>
      </c>
    </row>
    <row r="19" spans="1:3" ht="270.75" thickBot="1" x14ac:dyDescent="0.3">
      <c r="A19" s="68" t="s">
        <v>83</v>
      </c>
      <c r="B19" s="69" t="s">
        <v>191</v>
      </c>
      <c r="C19" s="70" t="s">
        <v>208</v>
      </c>
    </row>
    <row r="20" spans="1:3" ht="90.75" thickBot="1" x14ac:dyDescent="0.3">
      <c r="A20" s="68" t="s">
        <v>84</v>
      </c>
      <c r="B20" s="69" t="s">
        <v>160</v>
      </c>
      <c r="C20" s="70" t="s">
        <v>209</v>
      </c>
    </row>
    <row r="21" spans="1:3" ht="90.75" thickBot="1" x14ac:dyDescent="0.3">
      <c r="A21" s="68" t="s">
        <v>85</v>
      </c>
      <c r="B21" s="69" t="s">
        <v>161</v>
      </c>
      <c r="C21" s="70" t="s">
        <v>210</v>
      </c>
    </row>
    <row r="22" spans="1:3" ht="90.75" thickBot="1" x14ac:dyDescent="0.3">
      <c r="A22" s="68" t="s">
        <v>86</v>
      </c>
      <c r="B22" s="69" t="s">
        <v>106</v>
      </c>
      <c r="C22" s="70" t="s">
        <v>211</v>
      </c>
    </row>
    <row r="23" spans="1:3" ht="90.75" thickBot="1" x14ac:dyDescent="0.3">
      <c r="A23" s="68" t="s">
        <v>87</v>
      </c>
      <c r="B23" s="69" t="s">
        <v>107</v>
      </c>
      <c r="C23" s="70" t="s">
        <v>212</v>
      </c>
    </row>
    <row r="24" spans="1:3" ht="102" thickBot="1" x14ac:dyDescent="0.3">
      <c r="A24" s="68" t="s">
        <v>162</v>
      </c>
      <c r="B24" s="69" t="s">
        <v>108</v>
      </c>
      <c r="C24" s="70" t="s">
        <v>192</v>
      </c>
    </row>
    <row r="25" spans="1:3" ht="102" thickBot="1" x14ac:dyDescent="0.3">
      <c r="A25" s="68" t="s">
        <v>163</v>
      </c>
      <c r="B25" s="69" t="s">
        <v>109</v>
      </c>
      <c r="C25" s="70" t="s">
        <v>193</v>
      </c>
    </row>
    <row r="26" spans="1:3" ht="349.5" thickBot="1" x14ac:dyDescent="0.3">
      <c r="A26" s="68" t="s">
        <v>164</v>
      </c>
      <c r="B26" s="69" t="s">
        <v>119</v>
      </c>
      <c r="C26" s="70" t="s">
        <v>213</v>
      </c>
    </row>
    <row r="27" spans="1:3" ht="349.5" thickBot="1" x14ac:dyDescent="0.3">
      <c r="A27" s="68" t="s">
        <v>165</v>
      </c>
      <c r="B27" s="69" t="s">
        <v>121</v>
      </c>
      <c r="C27" s="70" t="s">
        <v>214</v>
      </c>
    </row>
    <row r="28" spans="1:3" ht="214.5" thickBot="1" x14ac:dyDescent="0.3">
      <c r="A28" s="68" t="s">
        <v>172</v>
      </c>
      <c r="B28" s="69" t="s">
        <v>120</v>
      </c>
      <c r="C28" s="70" t="s">
        <v>215</v>
      </c>
    </row>
    <row r="29" spans="1:3" ht="248.25" thickBot="1" x14ac:dyDescent="0.3">
      <c r="A29" s="68" t="s">
        <v>173</v>
      </c>
      <c r="B29" s="69" t="s">
        <v>148</v>
      </c>
      <c r="C29" s="70" t="s">
        <v>216</v>
      </c>
    </row>
    <row r="30" spans="1:3" ht="282" thickBot="1" x14ac:dyDescent="0.3">
      <c r="A30" s="68" t="s">
        <v>174</v>
      </c>
      <c r="B30" s="69" t="s">
        <v>149</v>
      </c>
      <c r="C30" s="70" t="s">
        <v>217</v>
      </c>
    </row>
    <row r="31" spans="1:3" ht="282" thickBot="1" x14ac:dyDescent="0.3">
      <c r="A31" s="68" t="s">
        <v>175</v>
      </c>
      <c r="B31" s="69" t="s">
        <v>150</v>
      </c>
      <c r="C31" s="70" t="s">
        <v>218</v>
      </c>
    </row>
    <row r="32" spans="1:3" ht="282" thickBot="1" x14ac:dyDescent="0.3">
      <c r="A32" s="68" t="s">
        <v>176</v>
      </c>
      <c r="B32" s="69" t="s">
        <v>151</v>
      </c>
      <c r="C32" s="70" t="s">
        <v>219</v>
      </c>
    </row>
    <row r="33" spans="1:3" ht="282" thickBot="1" x14ac:dyDescent="0.3">
      <c r="A33" s="68" t="s">
        <v>177</v>
      </c>
      <c r="B33" s="69" t="s">
        <v>152</v>
      </c>
      <c r="C33" s="70" t="s">
        <v>220</v>
      </c>
    </row>
    <row r="34" spans="1:3" ht="282" thickBot="1" x14ac:dyDescent="0.3">
      <c r="A34" s="68" t="s">
        <v>178</v>
      </c>
      <c r="B34" s="69" t="s">
        <v>153</v>
      </c>
      <c r="C34" s="70" t="s">
        <v>221</v>
      </c>
    </row>
    <row r="35" spans="1:3" ht="282" thickBot="1" x14ac:dyDescent="0.3">
      <c r="A35" s="68" t="s">
        <v>179</v>
      </c>
      <c r="B35" s="69" t="s">
        <v>154</v>
      </c>
      <c r="C35" s="70" t="s">
        <v>222</v>
      </c>
    </row>
    <row r="36" spans="1:3" ht="315.75" thickBot="1" x14ac:dyDescent="0.3">
      <c r="A36" s="68" t="s">
        <v>180</v>
      </c>
      <c r="B36" s="69" t="s">
        <v>155</v>
      </c>
      <c r="C36" s="70" t="s">
        <v>223</v>
      </c>
    </row>
    <row r="37" spans="1:3" ht="315.75" thickBot="1" x14ac:dyDescent="0.3">
      <c r="A37" s="68" t="s">
        <v>181</v>
      </c>
      <c r="B37" s="69" t="s">
        <v>156</v>
      </c>
      <c r="C37" s="70" t="s">
        <v>224</v>
      </c>
    </row>
    <row r="38" spans="1:3" ht="315.75" thickBot="1" x14ac:dyDescent="0.3">
      <c r="A38" s="68" t="s">
        <v>182</v>
      </c>
      <c r="B38" s="69" t="s">
        <v>157</v>
      </c>
      <c r="C38" s="70" t="s">
        <v>225</v>
      </c>
    </row>
    <row r="39" spans="1:3" ht="315.75" thickBot="1" x14ac:dyDescent="0.3">
      <c r="A39" s="68" t="s">
        <v>183</v>
      </c>
      <c r="B39" s="69" t="s">
        <v>158</v>
      </c>
      <c r="C39" s="70" t="s">
        <v>226</v>
      </c>
    </row>
    <row r="40" spans="1:3" ht="315.75" thickBot="1" x14ac:dyDescent="0.3">
      <c r="A40" s="68" t="s">
        <v>184</v>
      </c>
      <c r="B40" s="69" t="s">
        <v>194</v>
      </c>
      <c r="C40" s="70" t="s">
        <v>227</v>
      </c>
    </row>
    <row r="41" spans="1:3" ht="90.75" thickBot="1" x14ac:dyDescent="0.3">
      <c r="A41" s="68" t="s">
        <v>185</v>
      </c>
      <c r="B41" s="69" t="s">
        <v>131</v>
      </c>
      <c r="C41" s="70" t="s">
        <v>134</v>
      </c>
    </row>
    <row r="42" spans="1:3" ht="270.75" thickBot="1" x14ac:dyDescent="0.3">
      <c r="A42" s="68" t="s">
        <v>186</v>
      </c>
      <c r="B42" s="69" t="s">
        <v>168</v>
      </c>
      <c r="C42" s="70" t="s">
        <v>228</v>
      </c>
    </row>
    <row r="43" spans="1:3" ht="259.5" thickBot="1" x14ac:dyDescent="0.3">
      <c r="A43" s="68" t="s">
        <v>187</v>
      </c>
      <c r="B43" s="69" t="s">
        <v>170</v>
      </c>
      <c r="C43" s="70" t="s">
        <v>229</v>
      </c>
    </row>
    <row r="44" spans="1:3" ht="259.5" thickBot="1" x14ac:dyDescent="0.3">
      <c r="A44" s="68" t="s">
        <v>188</v>
      </c>
      <c r="B44" s="69" t="s">
        <v>169</v>
      </c>
      <c r="C44" s="70" t="s">
        <v>230</v>
      </c>
    </row>
    <row r="45" spans="1:3" ht="259.5" thickBot="1" x14ac:dyDescent="0.3">
      <c r="A45" s="68" t="s">
        <v>197</v>
      </c>
      <c r="B45" s="69" t="s">
        <v>171</v>
      </c>
      <c r="C45" s="70" t="s">
        <v>231</v>
      </c>
    </row>
    <row r="46" spans="1:3" ht="12.75" thickBot="1" x14ac:dyDescent="0.3">
      <c r="A46" s="72"/>
      <c r="B46" s="72"/>
      <c r="C46" s="73"/>
    </row>
    <row r="47" spans="1:3" ht="12.75" thickBot="1" x14ac:dyDescent="0.3">
      <c r="A47" s="74" t="s">
        <v>22</v>
      </c>
      <c r="B47" s="66" t="s">
        <v>24</v>
      </c>
      <c r="C47" s="67"/>
    </row>
    <row r="48" spans="1:3" ht="45.75" thickBot="1" x14ac:dyDescent="0.3">
      <c r="A48" s="68" t="s">
        <v>58</v>
      </c>
      <c r="B48" s="69" t="s">
        <v>25</v>
      </c>
      <c r="C48" s="70" t="s">
        <v>38</v>
      </c>
    </row>
    <row r="49" spans="1:11" ht="45.75" thickBot="1" x14ac:dyDescent="0.3">
      <c r="A49" s="68" t="s">
        <v>59</v>
      </c>
      <c r="B49" s="69" t="s">
        <v>26</v>
      </c>
      <c r="C49" s="70" t="s">
        <v>39</v>
      </c>
    </row>
    <row r="50" spans="1:11" ht="45.75" thickBot="1" x14ac:dyDescent="0.3">
      <c r="A50" s="68" t="s">
        <v>60</v>
      </c>
      <c r="B50" s="69" t="s">
        <v>27</v>
      </c>
      <c r="C50" s="70" t="s">
        <v>40</v>
      </c>
    </row>
    <row r="51" spans="1:11" ht="45.75" thickBot="1" x14ac:dyDescent="0.3">
      <c r="A51" s="68" t="s">
        <v>61</v>
      </c>
      <c r="B51" s="69" t="s">
        <v>28</v>
      </c>
      <c r="C51" s="70" t="s">
        <v>41</v>
      </c>
    </row>
    <row r="52" spans="1:11" s="6" customFormat="1" ht="45.75" thickBot="1" x14ac:dyDescent="0.3">
      <c r="A52" s="68" t="s">
        <v>62</v>
      </c>
      <c r="B52" s="69" t="s">
        <v>29</v>
      </c>
      <c r="C52" s="70" t="s">
        <v>42</v>
      </c>
      <c r="D52" s="28"/>
      <c r="E52" s="28"/>
      <c r="F52" s="28"/>
      <c r="G52" s="28"/>
      <c r="H52" s="28"/>
      <c r="I52" s="28"/>
      <c r="J52" s="28"/>
      <c r="K52" s="28"/>
    </row>
    <row r="53" spans="1:11" ht="45.75" thickBot="1" x14ac:dyDescent="0.3">
      <c r="A53" s="68" t="s">
        <v>63</v>
      </c>
      <c r="B53" s="69" t="s">
        <v>30</v>
      </c>
      <c r="C53" s="70" t="s">
        <v>43</v>
      </c>
    </row>
    <row r="54" spans="1:11" ht="45.75" thickBot="1" x14ac:dyDescent="0.3">
      <c r="A54" s="68" t="s">
        <v>64</v>
      </c>
      <c r="B54" s="69" t="s">
        <v>111</v>
      </c>
      <c r="C54" s="70" t="s">
        <v>232</v>
      </c>
    </row>
    <row r="55" spans="1:11" ht="214.5" thickBot="1" x14ac:dyDescent="0.3">
      <c r="A55" s="68" t="s">
        <v>65</v>
      </c>
      <c r="B55" s="69" t="s">
        <v>122</v>
      </c>
      <c r="C55" s="70" t="s">
        <v>233</v>
      </c>
    </row>
    <row r="56" spans="1:11" ht="34.5" thickBot="1" x14ac:dyDescent="0.3">
      <c r="A56" s="68" t="s">
        <v>66</v>
      </c>
      <c r="B56" s="69" t="s">
        <v>123</v>
      </c>
      <c r="C56" s="70" t="s">
        <v>115</v>
      </c>
    </row>
    <row r="57" spans="1:11" ht="34.5" thickBot="1" x14ac:dyDescent="0.3">
      <c r="A57" s="68" t="s">
        <v>67</v>
      </c>
      <c r="B57" s="69" t="s">
        <v>124</v>
      </c>
      <c r="C57" s="70" t="s">
        <v>116</v>
      </c>
    </row>
    <row r="58" spans="1:11" ht="34.5" thickBot="1" x14ac:dyDescent="0.3">
      <c r="A58" s="68" t="s">
        <v>68</v>
      </c>
      <c r="B58" s="69" t="s">
        <v>125</v>
      </c>
      <c r="C58" s="70" t="s">
        <v>117</v>
      </c>
    </row>
    <row r="59" spans="1:11" ht="34.5" thickBot="1" x14ac:dyDescent="0.3">
      <c r="A59" s="68" t="s">
        <v>69</v>
      </c>
      <c r="B59" s="69" t="s">
        <v>126</v>
      </c>
      <c r="C59" s="70" t="s">
        <v>118</v>
      </c>
    </row>
    <row r="60" spans="1:11" ht="45.75" thickBot="1" x14ac:dyDescent="0.3">
      <c r="A60" s="68" t="s">
        <v>70</v>
      </c>
      <c r="B60" s="69" t="s">
        <v>127</v>
      </c>
      <c r="C60" s="70" t="s">
        <v>234</v>
      </c>
    </row>
    <row r="61" spans="1:11" ht="338.25" thickBot="1" x14ac:dyDescent="0.3">
      <c r="A61" s="68" t="s">
        <v>71</v>
      </c>
      <c r="B61" s="69" t="s">
        <v>129</v>
      </c>
      <c r="C61" s="70" t="s">
        <v>235</v>
      </c>
    </row>
    <row r="62" spans="1:11" ht="327" thickBot="1" x14ac:dyDescent="0.3">
      <c r="A62" s="68" t="s">
        <v>72</v>
      </c>
      <c r="B62" s="69" t="s">
        <v>130</v>
      </c>
      <c r="C62" s="70" t="s">
        <v>236</v>
      </c>
    </row>
    <row r="63" spans="1:11" ht="327" thickBot="1" x14ac:dyDescent="0.3">
      <c r="A63" s="68" t="s">
        <v>73</v>
      </c>
      <c r="B63" s="69" t="s">
        <v>128</v>
      </c>
      <c r="C63" s="70" t="s">
        <v>236</v>
      </c>
    </row>
    <row r="64" spans="1:11" ht="45.75" thickBot="1" x14ac:dyDescent="0.3">
      <c r="A64" s="68" t="s">
        <v>74</v>
      </c>
      <c r="B64" s="69" t="s">
        <v>132</v>
      </c>
      <c r="C64" s="70" t="s">
        <v>135</v>
      </c>
    </row>
    <row r="65" spans="1:3" ht="45.75" thickBot="1" x14ac:dyDescent="0.3">
      <c r="A65" s="68" t="s">
        <v>75</v>
      </c>
      <c r="B65" s="69" t="s">
        <v>133</v>
      </c>
      <c r="C65" s="70" t="s">
        <v>136</v>
      </c>
    </row>
    <row r="66" spans="1:3" ht="57" thickBot="1" x14ac:dyDescent="0.3">
      <c r="A66" s="68" t="s">
        <v>76</v>
      </c>
      <c r="B66" s="69" t="s">
        <v>101</v>
      </c>
      <c r="C66" s="70" t="s">
        <v>137</v>
      </c>
    </row>
    <row r="67" spans="1:3" ht="57" thickBot="1" x14ac:dyDescent="0.3">
      <c r="A67" s="68" t="s">
        <v>77</v>
      </c>
      <c r="B67" s="69" t="s">
        <v>102</v>
      </c>
      <c r="C67" s="70" t="s">
        <v>138</v>
      </c>
    </row>
    <row r="68" spans="1:3" ht="192" thickBot="1" x14ac:dyDescent="0.3">
      <c r="A68" s="68" t="s">
        <v>78</v>
      </c>
      <c r="B68" s="69" t="s">
        <v>114</v>
      </c>
      <c r="C68" s="70" t="s">
        <v>237</v>
      </c>
    </row>
    <row r="69" spans="1:3" ht="102" thickBot="1" x14ac:dyDescent="0.3">
      <c r="A69" s="68" t="s">
        <v>79</v>
      </c>
      <c r="B69" s="69" t="s">
        <v>31</v>
      </c>
      <c r="C69" s="70" t="s">
        <v>44</v>
      </c>
    </row>
    <row r="70" spans="1:3" ht="102" thickBot="1" x14ac:dyDescent="0.3">
      <c r="A70" s="68" t="s">
        <v>80</v>
      </c>
      <c r="B70" s="69" t="s">
        <v>32</v>
      </c>
      <c r="C70" s="70" t="s">
        <v>45</v>
      </c>
    </row>
    <row r="71" spans="1:3" ht="102" thickBot="1" x14ac:dyDescent="0.3">
      <c r="A71" s="68" t="s">
        <v>81</v>
      </c>
      <c r="B71" s="69" t="s">
        <v>33</v>
      </c>
      <c r="C71" s="70" t="s">
        <v>46</v>
      </c>
    </row>
    <row r="72" spans="1:3" ht="102" thickBot="1" x14ac:dyDescent="0.3">
      <c r="A72" s="68" t="s">
        <v>82</v>
      </c>
      <c r="B72" s="69" t="s">
        <v>166</v>
      </c>
      <c r="C72" s="70" t="s">
        <v>167</v>
      </c>
    </row>
    <row r="73" spans="1:3" ht="12.75" thickBot="1" x14ac:dyDescent="0.3">
      <c r="A73" s="71"/>
      <c r="B73" s="72"/>
      <c r="C73" s="73"/>
    </row>
    <row r="74" spans="1:3" ht="12.75" thickBot="1" x14ac:dyDescent="0.3">
      <c r="A74" s="74" t="s">
        <v>92</v>
      </c>
      <c r="B74" s="66" t="s">
        <v>93</v>
      </c>
      <c r="C74" s="67"/>
    </row>
    <row r="75" spans="1:3" ht="57" thickBot="1" x14ac:dyDescent="0.3">
      <c r="A75" s="68" t="s">
        <v>94</v>
      </c>
      <c r="B75" s="69" t="s">
        <v>88</v>
      </c>
      <c r="C75" s="70" t="s">
        <v>238</v>
      </c>
    </row>
    <row r="76" spans="1:3" ht="57" thickBot="1" x14ac:dyDescent="0.3">
      <c r="A76" s="68" t="s">
        <v>95</v>
      </c>
      <c r="B76" s="69" t="s">
        <v>89</v>
      </c>
      <c r="C76" s="70" t="s">
        <v>239</v>
      </c>
    </row>
    <row r="77" spans="1:3" ht="68.25" thickBot="1" x14ac:dyDescent="0.3">
      <c r="A77" s="68" t="s">
        <v>96</v>
      </c>
      <c r="B77" s="69" t="s">
        <v>90</v>
      </c>
      <c r="C77" s="70" t="s">
        <v>240</v>
      </c>
    </row>
    <row r="78" spans="1:3" ht="57" thickBot="1" x14ac:dyDescent="0.3">
      <c r="A78" s="68" t="s">
        <v>97</v>
      </c>
      <c r="B78" s="69" t="s">
        <v>91</v>
      </c>
      <c r="C78" s="70" t="s">
        <v>241</v>
      </c>
    </row>
    <row r="79" spans="1:3" ht="34.5" thickBot="1" x14ac:dyDescent="0.3">
      <c r="A79" s="68" t="s">
        <v>98</v>
      </c>
      <c r="B79" s="69" t="s">
        <v>34</v>
      </c>
      <c r="C79" s="70" t="s">
        <v>242</v>
      </c>
    </row>
    <row r="80" spans="1:3" ht="23.25" thickBot="1" x14ac:dyDescent="0.3">
      <c r="A80" s="68" t="s">
        <v>99</v>
      </c>
      <c r="B80" s="69" t="s">
        <v>142</v>
      </c>
      <c r="C80" s="70" t="s">
        <v>144</v>
      </c>
    </row>
    <row r="81" spans="1:3" ht="23.25" thickBot="1" x14ac:dyDescent="0.3">
      <c r="A81" s="75" t="s">
        <v>100</v>
      </c>
      <c r="B81" s="76" t="s">
        <v>143</v>
      </c>
      <c r="C81" s="77" t="s">
        <v>145</v>
      </c>
    </row>
  </sheetData>
  <sheetProtection algorithmName="SHA-512" hashValue="xDjICTiPcGEmSTsNgXyRZLPM0MEgHJatpue3nT5cMGfARdrQma5QVTHkXCe3LN6XBmxx1Bl5SfuOA2tXaow/bg==" saltValue="kMVVXIFi/N+vgVYVxxhchA==" spinCount="100000" sheet="1" objects="1" scenarios="1"/>
  <mergeCells count="1">
    <mergeCell ref="A1:B1"/>
  </mergeCells>
  <phoneticPr fontId="14" type="noConversion"/>
  <pageMargins left="0.31496062992125984" right="0.31496062992125984" top="0.55118110236220474" bottom="0.55118110236220474"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Presupuesto LOTE 4</vt:lpstr>
      <vt:lpstr>Descripción Trabajos</vt:lpstr>
      <vt:lpstr>'Descripción Trabajos'!Área_de_impresión</vt:lpstr>
      <vt:lpstr>'Presupuesto LOTE 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2023-10-03T07:31:32Z</dcterms:created>
  <dcterms:modified xsi:type="dcterms:W3CDTF">2024-02-28T09:59:10Z</dcterms:modified>
</cp:coreProperties>
</file>