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Z:\012_TÚNEL DE LÍNEA\24.021 ACTUACIONES INUNDACIONES L5\SAP\"/>
    </mc:Choice>
  </mc:AlternateContent>
  <xr:revisionPtr revIDLastSave="0" documentId="13_ncr:1_{72BB3646-89CD-4D31-AF5A-183CF386DE8D}" xr6:coauthVersionLast="47" xr6:coauthVersionMax="47" xr10:uidLastSave="{00000000-0000-0000-0000-000000000000}"/>
  <bookViews>
    <workbookView xWindow="-120" yWindow="-120" windowWidth="29040" windowHeight="15840" xr2:uid="{78208CF0-D8D9-40B6-85C2-C0892938D4D7}"/>
  </bookViews>
  <sheets>
    <sheet name="CERTO" sheetId="1" r:id="rId1"/>
    <sheet name="Glosario" sheetId="2" r:id="rId2"/>
  </sheets>
  <definedNames>
    <definedName name="_xlnm._FilterDatabase" localSheetId="0" hidden="1">CERTO!$D$1:$D$23614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6" i="1"/>
  <c r="I17" i="1"/>
  <c r="I19" i="1"/>
  <c r="I20" i="1"/>
  <c r="I21" i="1"/>
  <c r="I22" i="1"/>
  <c r="I23" i="1"/>
  <c r="I24" i="1"/>
  <c r="I25" i="1"/>
  <c r="I26" i="1"/>
  <c r="I28" i="1"/>
  <c r="I29" i="1"/>
  <c r="I31" i="1"/>
  <c r="I32" i="1"/>
  <c r="I33" i="1"/>
  <c r="I34" i="1"/>
  <c r="I35" i="1"/>
  <c r="I37" i="1"/>
  <c r="I38" i="1"/>
  <c r="I39" i="1"/>
  <c r="I41" i="1"/>
  <c r="I42" i="1"/>
  <c r="I43" i="1"/>
  <c r="I44" i="1"/>
  <c r="I45" i="1"/>
  <c r="I47" i="1"/>
  <c r="I49" i="1"/>
  <c r="I50" i="1"/>
  <c r="I51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9" i="1"/>
  <c r="I70" i="1"/>
  <c r="I71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1" i="1"/>
  <c r="I102" i="1"/>
  <c r="I103" i="1"/>
  <c r="I104" i="1"/>
  <c r="I106" i="1"/>
  <c r="I108" i="1"/>
  <c r="I109" i="1"/>
  <c r="I110" i="1"/>
  <c r="G21" i="1"/>
  <c r="G22" i="1"/>
  <c r="G23" i="1"/>
  <c r="G24" i="1"/>
  <c r="G25" i="1"/>
  <c r="G26" i="1"/>
  <c r="G28" i="1"/>
  <c r="G29" i="1"/>
  <c r="G31" i="1"/>
  <c r="G32" i="1"/>
  <c r="G33" i="1"/>
  <c r="G34" i="1"/>
  <c r="G35" i="1"/>
  <c r="G37" i="1"/>
  <c r="G38" i="1"/>
  <c r="G39" i="1"/>
  <c r="G41" i="1"/>
  <c r="G42" i="1"/>
  <c r="G43" i="1"/>
  <c r="G44" i="1"/>
  <c r="G45" i="1"/>
  <c r="G47" i="1"/>
  <c r="G49" i="1"/>
  <c r="G50" i="1"/>
  <c r="G51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1" i="1"/>
  <c r="G102" i="1"/>
  <c r="G103" i="1"/>
  <c r="G104" i="1"/>
  <c r="G106" i="1"/>
  <c r="G108" i="1"/>
  <c r="G109" i="1"/>
  <c r="G110" i="1"/>
  <c r="G15" i="1"/>
  <c r="G16" i="1"/>
  <c r="G17" i="1"/>
  <c r="G19" i="1"/>
  <c r="G20" i="1"/>
  <c r="D3" i="1" l="1"/>
  <c r="F7" i="1"/>
  <c r="H3" i="1" l="1"/>
  <c r="H5" i="1" s="1"/>
  <c r="D4" i="1"/>
  <c r="D5" i="1"/>
  <c r="H4" i="1" l="1"/>
  <c r="H6" i="1" s="1"/>
  <c r="H7" i="1" s="1"/>
  <c r="H8" i="1" s="1"/>
  <c r="D6" i="1"/>
  <c r="D7" i="1" s="1"/>
  <c r="D8" i="1" s="1"/>
</calcChain>
</file>

<file path=xl/sharedStrings.xml><?xml version="1.0" encoding="utf-8"?>
<sst xmlns="http://schemas.openxmlformats.org/spreadsheetml/2006/main" count="444" uniqueCount="253">
  <si>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</si>
  <si>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</si>
  <si>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</si>
  <si>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</si>
  <si>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</si>
  <si>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</si>
  <si>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</si>
  <si>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</si>
  <si>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</si>
  <si>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</si>
  <si>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</si>
  <si>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</si>
  <si>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</si>
  <si>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</si>
  <si>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</si>
  <si>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</si>
  <si>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</si>
  <si>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</si>
  <si>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</si>
  <si>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</si>
  <si>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</si>
  <si>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</si>
  <si>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</si>
  <si>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</si>
  <si>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</si>
  <si>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</si>
  <si>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</si>
  <si>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</si>
  <si>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</si>
  <si>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</si>
  <si>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1.1.1</t>
  </si>
  <si>
    <t>1.2</t>
  </si>
  <si>
    <t>Campos a rellenar por Metro</t>
  </si>
  <si>
    <t>Campos a rellenar por el ofertante</t>
  </si>
  <si>
    <t>Campos calculados</t>
  </si>
  <si>
    <t>m2</t>
  </si>
  <si>
    <t>ACTPV</t>
  </si>
  <si>
    <t>ACTUACIONES EN POZOS VERTICALES</t>
  </si>
  <si>
    <t>TINPV</t>
  </si>
  <si>
    <t>TRABAJOS INICIALES</t>
  </si>
  <si>
    <t>01.01.01</t>
  </si>
  <si>
    <t>INSPECCIONES Y TOPOGRAFÍA</t>
  </si>
  <si>
    <t>INSPMET</t>
  </si>
  <si>
    <t>INSPECCIÓN ZONAS DE TRABAJO METRO MADRID</t>
  </si>
  <si>
    <t>TOP01L5</t>
  </si>
  <si>
    <t>LEVANTAMIENTO TOPOGRÁFICO</t>
  </si>
  <si>
    <t>INSPGAL</t>
  </si>
  <si>
    <t>INSPECCIÓN GALERÍAS EXTERNAS</t>
  </si>
  <si>
    <t>1.1.2</t>
  </si>
  <si>
    <t>01.01.02</t>
  </si>
  <si>
    <t>DESVÍOS DE TRÁFICO</t>
  </si>
  <si>
    <t>EOT0020</t>
  </si>
  <si>
    <t>BARRERA DE SEGURIDAD TIPO NEW JERSEY DE COLOR BLANCO Y ROJO</t>
  </si>
  <si>
    <t>m</t>
  </si>
  <si>
    <t>EOT0130</t>
  </si>
  <si>
    <t>COLOCACION Y POSTERIOR RETIRADA DE LUCES AMBAR</t>
  </si>
  <si>
    <t>EOT0150</t>
  </si>
  <si>
    <t>COLUMNA PORTATIL SEMAFOROS</t>
  </si>
  <si>
    <t>EOT0180_M</t>
  </si>
  <si>
    <t>LEVANTE DE BARRERA DE SEGURIDAD</t>
  </si>
  <si>
    <t>EOT0330</t>
  </si>
  <si>
    <t>SEÑAL CIRCULAR DE 0,90 M DE DIAMETRO ( TR-301 )</t>
  </si>
  <si>
    <t>EOT0380</t>
  </si>
  <si>
    <t>SEÑAL TRIANGULAR 0,90 M DE LADO ( TP-18 )</t>
  </si>
  <si>
    <t>EOB0030</t>
  </si>
  <si>
    <t>CORTE DE ASFALTO POR MEDIOS MECANICOS</t>
  </si>
  <si>
    <t>ASFALTO</t>
  </si>
  <si>
    <t>REPOSICIÓN DE ASFALTO EN ZONA DE TRABAJO</t>
  </si>
  <si>
    <t>u</t>
  </si>
  <si>
    <t>1.1.3</t>
  </si>
  <si>
    <t>01.01.03</t>
  </si>
  <si>
    <t>PREPARACIÓN ZONA TRABAJO</t>
  </si>
  <si>
    <t>LIMPGAL</t>
  </si>
  <si>
    <t>LIMPIEZA, DESATRANCO Y RETIRADA DE ELEMENTOS DEPOSITADOS Y ALMACENADOS EN LA GALERÍA</t>
  </si>
  <si>
    <t>PREZONA</t>
  </si>
  <si>
    <t>PREPARACIÓN DE LA ZONA DE ACTUACIÓN A NIVEL DE VÍA MEDIANTE PICADO Y PERFILADO</t>
  </si>
  <si>
    <t>OBCPV</t>
  </si>
  <si>
    <t>RELLENO POZOS VERTICALES</t>
  </si>
  <si>
    <t>PERVERT</t>
  </si>
  <si>
    <t>EQUIPO DE PERFORACIÓN VERTICAL DE DIÁMETRO MIN 200 MM Y PROF VARIABLE HASTA 3,5 M</t>
  </si>
  <si>
    <t>d</t>
  </si>
  <si>
    <t>CORTE</t>
  </si>
  <si>
    <t>CORTE, DEMOLICIÓN, FRESADO, PICADO Y LEVANTADO DE ASFALTO O ACERA</t>
  </si>
  <si>
    <t>DREN01</t>
  </si>
  <si>
    <t>CANALIZACIÓN FILTRACIONES</t>
  </si>
  <si>
    <t>COMP</t>
  </si>
  <si>
    <t>SISTEMA ESPECIAL DE CONTENCIÓN Y ANCLAJE</t>
  </si>
  <si>
    <t>HORMLI</t>
  </si>
  <si>
    <t>HORMIGONADO HL-HM</t>
  </si>
  <si>
    <t>m³</t>
  </si>
  <si>
    <t>1.3</t>
  </si>
  <si>
    <t>INSPV</t>
  </si>
  <si>
    <t>INSTALACIONES</t>
  </si>
  <si>
    <t>ENERCOM</t>
  </si>
  <si>
    <t>GESTIÓN, COMPROBACIÓN, DESCONEXIONADO Y RESTABLECIMIENTO DE ENERGÍA</t>
  </si>
  <si>
    <t>COMPCOR</t>
  </si>
  <si>
    <t>AGENTE DE COMPROBACIÓN Y CORTE DE TENSIÓN EN CATENARIA</t>
  </si>
  <si>
    <t>EQUVENT</t>
  </si>
  <si>
    <t>EQUIPOS DE VENTILACIÓN, EXTRACCIÓN DE POLVO Y SISTEMA DE RESPIRACIÓN CON SOPLANTE</t>
  </si>
  <si>
    <t>1.4</t>
  </si>
  <si>
    <t>VARPV</t>
  </si>
  <si>
    <t>VARIOS</t>
  </si>
  <si>
    <t>EK0015</t>
  </si>
  <si>
    <t>CUADRO ELECTRICO DE OBRA</t>
  </si>
  <si>
    <t>ANDL578-5m</t>
  </si>
  <si>
    <t>SUMINISTRO Y COLOCACIÓN ESTRUCTURA ANDAMIADA</t>
  </si>
  <si>
    <t>QV0190JOR</t>
  </si>
  <si>
    <t>JORNADA DE DRESINA CON VAGÓN Y PLUMA. (NOCTURNO)</t>
  </si>
  <si>
    <t>BE0020AC</t>
  </si>
  <si>
    <t>JORNADA COMPROBACIÓN CORTE DE TRACCIÓN. (NOCTURNO)</t>
  </si>
  <si>
    <t>D15WEL151N</t>
  </si>
  <si>
    <t>LIMPIEZA GENERAL DE OBRA. (NOCTURNO)</t>
  </si>
  <si>
    <t>1.5</t>
  </si>
  <si>
    <t>IMPER</t>
  </si>
  <si>
    <t>IMPERMEABILIZACIÓN INTERIOR POZO 24+343</t>
  </si>
  <si>
    <t>EI0140_M</t>
  </si>
  <si>
    <t>IMPERMEABILIZACION IN SITU CON EPOXI SISTEMA TEIMLAM</t>
  </si>
  <si>
    <t>1.6</t>
  </si>
  <si>
    <t>DREN</t>
  </si>
  <si>
    <t>CANALIZACIÓN DE FILTRACIONES</t>
  </si>
  <si>
    <t>ER0210</t>
  </si>
  <si>
    <t>BAJANTE DE PVC DE D=50 MM PARA DESAGÜE, NOCTURNO</t>
  </si>
  <si>
    <t>ER0240</t>
  </si>
  <si>
    <t>CANAL DE DRENAJE LATERAL  CUNA DE 10 A 30CM. (NOCTURNO)</t>
  </si>
  <si>
    <t>ER0380</t>
  </si>
  <si>
    <t>SUMINISTRO Y COLOCACIÓN DE TUBERÍA DE PVC D. 160 MM PARA BAJANTE</t>
  </si>
  <si>
    <t>ACTPB</t>
  </si>
  <si>
    <t>ACTUACIONES EN POZO DE BOMBEO PIRÁMIDES-MARQUÉS DE VADILLO</t>
  </si>
  <si>
    <t>2.1</t>
  </si>
  <si>
    <t>IELPB</t>
  </si>
  <si>
    <t>INSTALACIÓN ELÉCTRICA</t>
  </si>
  <si>
    <t>PBEL1</t>
  </si>
  <si>
    <t>SUMINISTRO Y TENDIDO DE CONDUCTOR CU  RZ1-K 0.6/1 (AS) 95MM2</t>
  </si>
  <si>
    <t>PBEL2</t>
  </si>
  <si>
    <t>SUMINISTRO Y TENDIDO DE CONDUCTOR CU  RZ1-K 0.6/1 (AS) 35MM2</t>
  </si>
  <si>
    <t>PBEL3</t>
  </si>
  <si>
    <t>SUMINISTRO E INSTALACIÓN DE SENSOR DE NIVEL Y BOYA</t>
  </si>
  <si>
    <t>PBEL4</t>
  </si>
  <si>
    <t>FOCO PROYECTOR</t>
  </si>
  <si>
    <t>PBEL5</t>
  </si>
  <si>
    <t>CUADRO DE MANDO Y CONTROL</t>
  </si>
  <si>
    <t>PBEL6</t>
  </si>
  <si>
    <t>CUADRO DE COMUNICACIONES</t>
  </si>
  <si>
    <t>PBEL7</t>
  </si>
  <si>
    <t>AUDITORIA INTEGRACIÓN</t>
  </si>
  <si>
    <t>PBEL8</t>
  </si>
  <si>
    <t>SUMINISTRO DE PAQUETE DE LICENCIAS DE TELÉFONO IP</t>
  </si>
  <si>
    <t>PBEL9</t>
  </si>
  <si>
    <t>LEGALIZACIÓN DE INSTALACIÓN ELÉCTRICA MEDIANTE MTD</t>
  </si>
  <si>
    <t>PBEL10</t>
  </si>
  <si>
    <t>DESCONEXIONADO Y DESMONTAJE DE  CUADRO DE BOMBEO EXISTENTE</t>
  </si>
  <si>
    <t>PBEL11</t>
  </si>
  <si>
    <t>CUADRO DE MANIOBRA DE OBRA</t>
  </si>
  <si>
    <t>PBEL12</t>
  </si>
  <si>
    <t>SUMINISTRO Y SUSTITUCIÓN DE CAJA DE INTERCONEXIÓN</t>
  </si>
  <si>
    <t>PBEL13</t>
  </si>
  <si>
    <t>DRESINA CASTILLETE ELEVACIÓN VERTICAL CON VAGÓN</t>
  </si>
  <si>
    <t>PBEL17</t>
  </si>
  <si>
    <t>AGENTE DE CORTE</t>
  </si>
  <si>
    <t>2.2</t>
  </si>
  <si>
    <t>SEGU</t>
  </si>
  <si>
    <t>SEGUIMIENTO Y VIGILANCIA</t>
  </si>
  <si>
    <t>SEGPB1</t>
  </si>
  <si>
    <t>MONITORIZACIÓN Y CONTROL DE POZO</t>
  </si>
  <si>
    <t>SEGPB2</t>
  </si>
  <si>
    <t>ALQUILER DIARIO  BOMBA PORTÁTIL</t>
  </si>
  <si>
    <t>SEGPB3</t>
  </si>
  <si>
    <t>ALQUILER DE GRUPO ELECTRÓGENO 150 KVA-P ECO</t>
  </si>
  <si>
    <t>mes</t>
  </si>
  <si>
    <t>2.3</t>
  </si>
  <si>
    <t>HIDRPB</t>
  </si>
  <si>
    <t>HIDRÁULICA Y ESTRUCTURAS METÁLICAS</t>
  </si>
  <si>
    <t>VIG</t>
  </si>
  <si>
    <t>VIGA ESTRUCTURAL IPE 160</t>
  </si>
  <si>
    <t>BANC</t>
  </si>
  <si>
    <t>BANCADA ESTRUCTURAL DE HORMIGÓN</t>
  </si>
  <si>
    <t>pb03</t>
  </si>
  <si>
    <t>SUMINISTRO, MONTAJE E INSTALACIÓN DE  BOMBA XFP105J-CB2-PE300/4-G-D05*10C NG2</t>
  </si>
  <si>
    <t>pb05</t>
  </si>
  <si>
    <t>SUMINISTRO Y MONTAJE DE SOPORTES ESTRUCTURALES PARA GUIADERAS</t>
  </si>
  <si>
    <t>pb06</t>
  </si>
  <si>
    <t>SUMINISTRO Y MONTAJE GUIADERAS DE BOMBAS</t>
  </si>
  <si>
    <t>pb07</t>
  </si>
  <si>
    <t>SUMINISTRO Y MONTAJE DE TUBOS GUIAS 2" ACERO INOX 304 L</t>
  </si>
  <si>
    <t>pb08</t>
  </si>
  <si>
    <t>SUMINISTRO Y MONTAJE DE PÓRTICO DE BOYAS Y SONDA DE NIVEL</t>
  </si>
  <si>
    <t>pb09</t>
  </si>
  <si>
    <t>SUMINISTRO Y  MONTAJE DE TUBERÍA DE POLIETILENO DN 200 PN 16</t>
  </si>
  <si>
    <t>pb10</t>
  </si>
  <si>
    <t>SUMINISTRO Y MONTAJE DE SOPORTE CON ABRAZADERA DN 220</t>
  </si>
  <si>
    <t>pb11</t>
  </si>
  <si>
    <t>SUMINISTRO Y MONTAJE DE VÁLVULA DE COMPUERTA DN 200 PN 16</t>
  </si>
  <si>
    <t>pb12</t>
  </si>
  <si>
    <t>SUMINISTRO Y MONTAJE DE VÁLVULA DE RETENCION BOLA  DN 200 PN 16</t>
  </si>
  <si>
    <t>pb13</t>
  </si>
  <si>
    <t>SUMINISTRO Y MONTAJE DE MANGUITO ANTIVIBRATIRIO DN 200 PN 16</t>
  </si>
  <si>
    <t>pb14</t>
  </si>
  <si>
    <t>SUMINISTRO Y MONTAJE DE PORTERÍA ESTRUCTURAL  SUJECCIÓN DE VALVULERÍA</t>
  </si>
  <si>
    <t>pb15</t>
  </si>
  <si>
    <t>SUMINISTRO Y MONTAJE DE TOMA AUXILIAR TIPO CAM LOOK</t>
  </si>
  <si>
    <t>pb16</t>
  </si>
  <si>
    <t>SUMINISTRO Y  MONTAJE REDUCCIÓN EMBRIDADA ACERO INOX DN 200 A DN 100</t>
  </si>
  <si>
    <t>pb17</t>
  </si>
  <si>
    <t>SUMINISTRO Y MONTAJE DE CONJUNTO DE LLAVE DE  VACIADO Y MANÓMETRO</t>
  </si>
  <si>
    <t>pb18</t>
  </si>
  <si>
    <t>SUMINISTRO Y MONTAJE CAUDALÍMETRO ELECTROMAGNETICO MFE600</t>
  </si>
  <si>
    <t>pb19</t>
  </si>
  <si>
    <t>SUMINISTRO Y MONTAJE DE ESTRUCTURA BASTIDOR REGISTRABLE PARA REGISTRO BOMBAS</t>
  </si>
  <si>
    <t>pb20</t>
  </si>
  <si>
    <t>SUMINISTRO Y MONTAJE DE VIGA CARRIL ESTRUCTURAL  IPE 160</t>
  </si>
  <si>
    <t>pb21</t>
  </si>
  <si>
    <t>ADECUACIÓN DE ESCALERA DE BAJADA A NIVEL DE CALLE A LA ZONA DEL CUADRO</t>
  </si>
  <si>
    <t>pb22</t>
  </si>
  <si>
    <t>ADAPTACIÓN DE TIRADORES MANETAS PARA MANIPULACIÓN DE ARQUETA</t>
  </si>
  <si>
    <t>pb23</t>
  </si>
  <si>
    <t>DESMONTAJE PLATAFORMAS,CUADRO ELÉCTRICO, TUBERÍAS, SOPORTES, ANCLAJES Y ESTRUCTURA</t>
  </si>
  <si>
    <t>pb24</t>
  </si>
  <si>
    <t>RASPADO, LIJADO, TRATAMIENTO ANTICORROSIVO Y PINTADO</t>
  </si>
  <si>
    <t>pb25</t>
  </si>
  <si>
    <t>DESATRANCO  Y LIMPIEZA DE ACOMETIDA DE VERTIDO A NIVEL DE VÍA</t>
  </si>
  <si>
    <t>pb26</t>
  </si>
  <si>
    <t>SEÑALIZACIÓN</t>
  </si>
  <si>
    <t>pb27</t>
  </si>
  <si>
    <t>PINTURA PLÁSTICA SOBRE SUPERFICIES EXISTENTES</t>
  </si>
  <si>
    <t>pb28</t>
  </si>
  <si>
    <t>LIMPIEZA DEL VASO DEL POZO DE BOMBAS</t>
  </si>
  <si>
    <t>2.4</t>
  </si>
  <si>
    <t>OBCPB</t>
  </si>
  <si>
    <t>OBRA CIVIL</t>
  </si>
  <si>
    <t>PBOC1</t>
  </si>
  <si>
    <t>CERRAMIENTO PROVISIONAL DE OBRA</t>
  </si>
  <si>
    <t>PBOC2</t>
  </si>
  <si>
    <t>REALIZACIÓN TALADRO EN HORMIGÓN DIÁMETRO 250 MM, LONGITUD  3 M</t>
  </si>
  <si>
    <t>PBOC3</t>
  </si>
  <si>
    <t>REALIZACIÓN DE CORTE Y TALADRO DE LOSA DE ZONA DE VÁLVULAS</t>
  </si>
  <si>
    <t>PBOC4</t>
  </si>
  <si>
    <t>PICADO, DEMOLICIÓN  Y EXCAVADO ZANJA EN ZONA EXTERIOR</t>
  </si>
  <si>
    <t>3</t>
  </si>
  <si>
    <t>sys</t>
  </si>
  <si>
    <t>SEGURIDAD Y SALUD</t>
  </si>
  <si>
    <t>sys1</t>
  </si>
  <si>
    <t>ESTUDIO DE SEGURIDAD Y SALUD</t>
  </si>
  <si>
    <t>PA</t>
  </si>
  <si>
    <t>4</t>
  </si>
  <si>
    <t>MEDIO</t>
  </si>
  <si>
    <t>GESTIÓN DE RESIDUOS</t>
  </si>
  <si>
    <t>medio01</t>
  </si>
  <si>
    <t>Gestión de los residuios de construccion y demolición</t>
  </si>
  <si>
    <t>medio02</t>
  </si>
  <si>
    <t>Gestión de los residuos no peligrosos</t>
  </si>
  <si>
    <t>medio03</t>
  </si>
  <si>
    <t>Gestión de los residuos peligrosos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</si>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</sst>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2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i/>
      <u/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11"/>
      <color theme="1"/>
      <name val="Calibri"/>
      <family val="2"/>
    </font>
    <font>
      <sz val="11"/>
      <color rgb="FF808080"/>
      <name val="Aptos Narrow"/>
      <family val="2"/>
      <scheme val="minor"/>
    </font>
    <font>
      <b/>
      <sz val="11"/>
      <color rgb="FF808080"/>
      <name val="Aptos Narrow"/>
      <family val="2"/>
      <scheme val="minor"/>
    </font>
    <font>
      <sz val="11"/>
      <color rgb="FF404040"/>
      <name val="Aptos Narrow"/>
      <family val="2"/>
      <scheme val="minor"/>
    </font>
    <font>
      <b/>
      <sz val="11"/>
      <color rgb="FF404040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E1"/>
        <bgColor indexed="64"/>
      </patternFill>
    </fill>
    <fill>
      <patternFill patternType="solid">
        <fgColor rgb="FFC7B098"/>
        <bgColor indexed="64"/>
      </patternFill>
    </fill>
    <fill>
      <patternFill patternType="solid">
        <fgColor rgb="FFD1BFAC"/>
        <bgColor indexed="64"/>
      </patternFill>
    </fill>
    <fill>
      <patternFill patternType="solid">
        <fgColor rgb="FFDBCEBF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4" fontId="1" fillId="5" borderId="0" xfId="0" applyNumberFormat="1" applyFont="1" applyFill="1" applyProtection="1">
      <protection locked="0"/>
    </xf>
    <xf numFmtId="0" fontId="1" fillId="0" borderId="0" xfId="0" applyFont="1"/>
    <xf numFmtId="164" fontId="1" fillId="5" borderId="0" xfId="0" applyNumberFormat="1" applyFont="1" applyFill="1" applyProtection="1">
      <protection locked="0"/>
    </xf>
    <xf numFmtId="4" fontId="1" fillId="4" borderId="0" xfId="0" applyNumberFormat="1" applyFont="1" applyFill="1"/>
    <xf numFmtId="10" fontId="5" fillId="5" borderId="6" xfId="0" quotePrefix="1" applyNumberFormat="1" applyFont="1" applyFill="1" applyBorder="1" applyProtection="1">
      <protection locked="0"/>
    </xf>
    <xf numFmtId="0" fontId="2" fillId="0" borderId="0" xfId="0" applyFont="1" applyProtection="1"/>
    <xf numFmtId="0" fontId="3" fillId="2" borderId="0" xfId="0" applyFont="1" applyFill="1" applyAlignment="1" applyProtection="1">
      <alignment horizontal="right" vertical="top"/>
    </xf>
    <xf numFmtId="4" fontId="2" fillId="0" borderId="0" xfId="0" applyNumberFormat="1" applyFont="1" applyProtection="1"/>
    <xf numFmtId="164" fontId="2" fillId="0" borderId="0" xfId="0" applyNumberFormat="1" applyFont="1" applyProtection="1"/>
    <xf numFmtId="0" fontId="3" fillId="2" borderId="0" xfId="0" applyFont="1" applyFill="1" applyAlignment="1" applyProtection="1">
      <alignment horizontal="left" vertical="top"/>
    </xf>
    <xf numFmtId="49" fontId="4" fillId="3" borderId="1" xfId="0" applyNumberFormat="1" applyFont="1" applyFill="1" applyBorder="1" applyProtection="1"/>
    <xf numFmtId="3" fontId="5" fillId="0" borderId="2" xfId="0" applyNumberFormat="1" applyFont="1" applyBorder="1" applyProtection="1"/>
    <xf numFmtId="0" fontId="2" fillId="0" borderId="0" xfId="0" applyFont="1" applyAlignment="1" applyProtection="1">
      <alignment horizontal="right"/>
    </xf>
    <xf numFmtId="49" fontId="4" fillId="3" borderId="3" xfId="0" applyNumberFormat="1" applyFont="1" applyFill="1" applyBorder="1" applyAlignment="1" applyProtection="1">
      <alignment horizontal="left" wrapText="1"/>
    </xf>
    <xf numFmtId="49" fontId="4" fillId="3" borderId="4" xfId="0" applyNumberFormat="1" applyFont="1" applyFill="1" applyBorder="1" applyAlignment="1" applyProtection="1">
      <alignment horizontal="left" wrapText="1"/>
    </xf>
    <xf numFmtId="49" fontId="4" fillId="3" borderId="5" xfId="0" applyNumberFormat="1" applyFont="1" applyFill="1" applyBorder="1" applyAlignment="1" applyProtection="1">
      <alignment horizontal="left" wrapText="1"/>
    </xf>
    <xf numFmtId="4" fontId="5" fillId="4" borderId="2" xfId="0" applyNumberFormat="1" applyFont="1" applyFill="1" applyBorder="1" applyAlignment="1" applyProtection="1">
      <alignment horizontal="right"/>
    </xf>
    <xf numFmtId="4" fontId="5" fillId="4" borderId="2" xfId="0" applyNumberFormat="1" applyFont="1" applyFill="1" applyBorder="1" applyProtection="1"/>
    <xf numFmtId="49" fontId="4" fillId="3" borderId="3" xfId="0" applyNumberFormat="1" applyFont="1" applyFill="1" applyBorder="1" applyProtection="1"/>
    <xf numFmtId="10" fontId="5" fillId="0" borderId="6" xfId="0" quotePrefix="1" applyNumberFormat="1" applyFont="1" applyBorder="1" applyProtection="1"/>
    <xf numFmtId="49" fontId="5" fillId="3" borderId="7" xfId="0" applyNumberFormat="1" applyFont="1" applyFill="1" applyBorder="1" applyProtection="1"/>
    <xf numFmtId="4" fontId="5" fillId="4" borderId="7" xfId="0" applyNumberFormat="1" applyFont="1" applyFill="1" applyBorder="1" applyAlignment="1" applyProtection="1">
      <alignment horizontal="right"/>
    </xf>
    <xf numFmtId="4" fontId="4" fillId="3" borderId="3" xfId="0" applyNumberFormat="1" applyFont="1" applyFill="1" applyBorder="1" applyProtection="1"/>
    <xf numFmtId="4" fontId="5" fillId="4" borderId="7" xfId="0" applyNumberFormat="1" applyFont="1" applyFill="1" applyBorder="1" applyProtection="1"/>
    <xf numFmtId="49" fontId="4" fillId="3" borderId="3" xfId="0" applyNumberFormat="1" applyFont="1" applyFill="1" applyBorder="1" applyAlignment="1" applyProtection="1">
      <alignment horizontal="left"/>
    </xf>
    <xf numFmtId="49" fontId="4" fillId="3" borderId="4" xfId="0" applyNumberFormat="1" applyFont="1" applyFill="1" applyBorder="1" applyAlignment="1" applyProtection="1">
      <alignment horizontal="left"/>
    </xf>
    <xf numFmtId="49" fontId="4" fillId="3" borderId="5" xfId="0" applyNumberFormat="1" applyFont="1" applyFill="1" applyBorder="1" applyAlignment="1" applyProtection="1">
      <alignment horizontal="left"/>
    </xf>
    <xf numFmtId="49" fontId="4" fillId="3" borderId="8" xfId="0" applyNumberFormat="1" applyFont="1" applyFill="1" applyBorder="1" applyProtection="1"/>
    <xf numFmtId="9" fontId="5" fillId="0" borderId="6" xfId="0" quotePrefix="1" applyNumberFormat="1" applyFont="1" applyBorder="1" applyProtection="1"/>
    <xf numFmtId="4" fontId="4" fillId="3" borderId="8" xfId="0" applyNumberFormat="1" applyFont="1" applyFill="1" applyBorder="1" applyProtection="1"/>
    <xf numFmtId="9" fontId="5" fillId="4" borderId="6" xfId="0" quotePrefix="1" applyNumberFormat="1" applyFont="1" applyFill="1" applyBorder="1" applyProtection="1"/>
    <xf numFmtId="49" fontId="3" fillId="3" borderId="3" xfId="0" applyNumberFormat="1" applyFont="1" applyFill="1" applyBorder="1" applyAlignment="1" applyProtection="1">
      <alignment horizontal="left"/>
    </xf>
    <xf numFmtId="49" fontId="3" fillId="3" borderId="4" xfId="0" applyNumberFormat="1" applyFont="1" applyFill="1" applyBorder="1" applyAlignment="1" applyProtection="1">
      <alignment horizontal="left"/>
    </xf>
    <xf numFmtId="49" fontId="3" fillId="3" borderId="5" xfId="0" applyNumberFormat="1" applyFont="1" applyFill="1" applyBorder="1" applyAlignment="1" applyProtection="1">
      <alignment horizontal="left"/>
    </xf>
    <xf numFmtId="4" fontId="4" fillId="4" borderId="7" xfId="0" applyNumberFormat="1" applyFont="1" applyFill="1" applyBorder="1" applyAlignment="1" applyProtection="1">
      <alignment horizontal="right"/>
    </xf>
    <xf numFmtId="4" fontId="4" fillId="4" borderId="7" xfId="0" applyNumberFormat="1" applyFont="1" applyFill="1" applyBorder="1" applyProtection="1"/>
    <xf numFmtId="49" fontId="2" fillId="0" borderId="0" xfId="0" applyNumberFormat="1" applyFont="1" applyProtection="1"/>
    <xf numFmtId="0" fontId="3" fillId="2" borderId="3" xfId="0" applyFont="1" applyFill="1" applyBorder="1" applyAlignment="1" applyProtection="1">
      <alignment horizontal="center" vertical="top"/>
    </xf>
    <xf numFmtId="0" fontId="3" fillId="2" borderId="5" xfId="0" applyFont="1" applyFill="1" applyBorder="1" applyAlignment="1" applyProtection="1">
      <alignment horizontal="center" vertical="top"/>
    </xf>
    <xf numFmtId="0" fontId="3" fillId="2" borderId="0" xfId="0" applyFont="1" applyFill="1" applyProtection="1"/>
    <xf numFmtId="0" fontId="3" fillId="2" borderId="0" xfId="0" applyFont="1" applyFill="1" applyAlignment="1" applyProtection="1">
      <alignment horizontal="right"/>
    </xf>
    <xf numFmtId="4" fontId="3" fillId="2" borderId="0" xfId="0" applyNumberFormat="1" applyFont="1" applyFill="1" applyProtection="1"/>
    <xf numFmtId="49" fontId="7" fillId="6" borderId="0" xfId="0" applyNumberFormat="1" applyFont="1" applyFill="1" applyAlignment="1" applyProtection="1">
      <alignment horizontal="left"/>
    </xf>
    <xf numFmtId="49" fontId="9" fillId="7" borderId="0" xfId="0" applyNumberFormat="1" applyFont="1" applyFill="1" applyAlignment="1" applyProtection="1">
      <alignment horizontal="left"/>
    </xf>
    <xf numFmtId="49" fontId="9" fillId="11" borderId="0" xfId="0" applyNumberFormat="1" applyFont="1" applyFill="1" applyAlignment="1" applyProtection="1">
      <alignment horizontal="left"/>
    </xf>
    <xf numFmtId="49" fontId="9" fillId="11" borderId="0" xfId="0" applyNumberFormat="1" applyFont="1" applyFill="1" applyAlignment="1" applyProtection="1">
      <alignment horizontal="right"/>
    </xf>
    <xf numFmtId="3" fontId="10" fillId="11" borderId="0" xfId="0" applyNumberFormat="1" applyFont="1" applyFill="1" applyAlignment="1" applyProtection="1">
      <alignment horizontal="right"/>
    </xf>
    <xf numFmtId="4" fontId="10" fillId="11" borderId="0" xfId="0" applyNumberFormat="1" applyFont="1" applyFill="1" applyAlignment="1" applyProtection="1">
      <alignment horizontal="right"/>
    </xf>
    <xf numFmtId="4" fontId="2" fillId="3" borderId="0" xfId="0" applyNumberFormat="1" applyFont="1" applyFill="1" applyProtection="1"/>
    <xf numFmtId="4" fontId="1" fillId="5" borderId="0" xfId="0" applyNumberFormat="1" applyFont="1" applyFill="1" applyProtection="1"/>
    <xf numFmtId="4" fontId="5" fillId="3" borderId="0" xfId="0" applyNumberFormat="1" applyFont="1" applyFill="1" applyProtection="1"/>
    <xf numFmtId="49" fontId="6" fillId="6" borderId="0" xfId="0" applyNumberFormat="1" applyFont="1" applyFill="1" applyAlignment="1" applyProtection="1">
      <alignment horizontal="left"/>
    </xf>
    <xf numFmtId="49" fontId="8" fillId="8" borderId="0" xfId="0" applyNumberFormat="1" applyFont="1" applyFill="1" applyAlignment="1" applyProtection="1">
      <alignment horizontal="left"/>
    </xf>
    <xf numFmtId="49" fontId="8" fillId="11" borderId="0" xfId="0" applyNumberFormat="1" applyFont="1" applyFill="1" applyAlignment="1" applyProtection="1">
      <alignment horizontal="left"/>
    </xf>
    <xf numFmtId="49" fontId="8" fillId="11" borderId="0" xfId="0" applyNumberFormat="1" applyFont="1" applyFill="1" applyAlignment="1" applyProtection="1">
      <alignment horizontal="right"/>
    </xf>
    <xf numFmtId="4" fontId="11" fillId="11" borderId="0" xfId="0" applyNumberFormat="1" applyFont="1" applyFill="1" applyAlignment="1" applyProtection="1">
      <alignment horizontal="right"/>
    </xf>
    <xf numFmtId="49" fontId="8" fillId="9" borderId="0" xfId="0" applyNumberFormat="1" applyFont="1" applyFill="1" applyAlignment="1" applyProtection="1">
      <alignment horizontal="left"/>
    </xf>
    <xf numFmtId="49" fontId="8" fillId="10" borderId="0" xfId="0" applyNumberFormat="1" applyFont="1" applyFill="1" applyAlignment="1" applyProtection="1">
      <alignment horizontal="left"/>
    </xf>
    <xf numFmtId="0" fontId="7" fillId="6" borderId="0" xfId="0" applyFont="1" applyFill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1226128</xdr:colOff>
      <xdr:row>3</xdr:row>
      <xdr:rowOff>149157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EDAB9C3-BA00-48B7-B2B1-284A18651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13477" y="60960"/>
          <a:ext cx="1112520" cy="6617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FF1D-5F14-4CB2-8084-85A48FDEFDDD}">
  <dimension ref="A1:I110"/>
  <sheetViews>
    <sheetView tabSelected="1" workbookViewId="0">
      <selection activeCell="H23" sqref="H23"/>
    </sheetView>
  </sheetViews>
  <sheetFormatPr baseColWidth="10" defaultColWidth="11.42578125" defaultRowHeight="15" x14ac:dyDescent="0.25"/>
  <cols>
    <col min="1" max="1" width="18.7109375" style="6" customWidth="1"/>
    <col min="2" max="2" width="12.140625" style="6" bestFit="1" customWidth="1"/>
    <col min="3" max="3" width="33.28515625" style="6" customWidth="1"/>
    <col min="4" max="4" width="15" style="13" customWidth="1"/>
    <col min="5" max="5" width="27.7109375" style="8" customWidth="1"/>
    <col min="6" max="6" width="18" style="8" bestFit="1" customWidth="1"/>
    <col min="7" max="7" width="14.42578125" style="9" customWidth="1"/>
    <col min="8" max="8" width="19.7109375" style="6" bestFit="1" customWidth="1"/>
    <col min="9" max="9" width="18.7109375" style="8" customWidth="1"/>
    <col min="10" max="10" width="13.85546875" style="6" bestFit="1" customWidth="1"/>
    <col min="11" max="11" width="15.140625" style="6" bestFit="1" customWidth="1"/>
    <col min="12" max="16384" width="11.42578125" style="6"/>
  </cols>
  <sheetData>
    <row r="1" spans="1:9" ht="15.75" thickBot="1" x14ac:dyDescent="0.3">
      <c r="D1" s="7" t="s">
        <v>0</v>
      </c>
      <c r="H1" s="10" t="s">
        <v>1</v>
      </c>
    </row>
    <row r="2" spans="1:9" ht="15.75" thickBot="1" x14ac:dyDescent="0.3">
      <c r="A2" s="11" t="s">
        <v>2</v>
      </c>
      <c r="B2" s="12">
        <v>1</v>
      </c>
    </row>
    <row r="3" spans="1:9" ht="15" customHeight="1" thickBot="1" x14ac:dyDescent="0.3">
      <c r="A3" s="14" t="s">
        <v>3</v>
      </c>
      <c r="B3" s="15"/>
      <c r="C3" s="16"/>
      <c r="D3" s="17">
        <f>SUM(G:G)</f>
        <v>892576.16</v>
      </c>
      <c r="E3" s="14" t="s">
        <v>4</v>
      </c>
      <c r="F3" s="15"/>
      <c r="G3" s="16"/>
      <c r="H3" s="18">
        <f>SUM(I:I)</f>
        <v>0</v>
      </c>
    </row>
    <row r="4" spans="1:9" ht="15" customHeight="1" thickBot="1" x14ac:dyDescent="0.3">
      <c r="A4" s="19" t="s">
        <v>5</v>
      </c>
      <c r="B4" s="20">
        <v>0.06</v>
      </c>
      <c r="C4" s="21" t="s">
        <v>6</v>
      </c>
      <c r="D4" s="22">
        <f>ROUND($D$3*B4,2)</f>
        <v>53554.57</v>
      </c>
      <c r="E4" s="23" t="s">
        <v>7</v>
      </c>
      <c r="F4" s="5">
        <v>0.06</v>
      </c>
      <c r="G4" s="21" t="s">
        <v>6</v>
      </c>
      <c r="H4" s="24">
        <f>ROUND($H$3*F4,2)</f>
        <v>0</v>
      </c>
    </row>
    <row r="5" spans="1:9" ht="15.75" thickBot="1" x14ac:dyDescent="0.3">
      <c r="A5" s="19" t="s">
        <v>8</v>
      </c>
      <c r="B5" s="20">
        <v>0.13</v>
      </c>
      <c r="C5" s="21" t="s">
        <v>9</v>
      </c>
      <c r="D5" s="22">
        <f>ROUND($D$3*B5,2)</f>
        <v>116034.9</v>
      </c>
      <c r="E5" s="23" t="s">
        <v>10</v>
      </c>
      <c r="F5" s="5">
        <v>0.13</v>
      </c>
      <c r="G5" s="21" t="s">
        <v>9</v>
      </c>
      <c r="H5" s="24">
        <f>ROUND($H$3*F5,2)</f>
        <v>0</v>
      </c>
    </row>
    <row r="6" spans="1:9" ht="15.75" thickBot="1" x14ac:dyDescent="0.3">
      <c r="A6" s="25" t="s">
        <v>11</v>
      </c>
      <c r="B6" s="26"/>
      <c r="C6" s="27"/>
      <c r="D6" s="22">
        <f>SUM(D3,D4,D5)</f>
        <v>1062165.6299999999</v>
      </c>
      <c r="E6" s="25" t="s">
        <v>12</v>
      </c>
      <c r="F6" s="26"/>
      <c r="G6" s="27"/>
      <c r="H6" s="24">
        <f>SUM(H3,H4,H5)</f>
        <v>0</v>
      </c>
    </row>
    <row r="7" spans="1:9" ht="15.75" thickBot="1" x14ac:dyDescent="0.3">
      <c r="A7" s="28" t="s">
        <v>13</v>
      </c>
      <c r="B7" s="29">
        <v>0.21</v>
      </c>
      <c r="C7" s="21" t="s">
        <v>14</v>
      </c>
      <c r="D7" s="22">
        <f>ROUND($D$6*B7,2)</f>
        <v>223054.78</v>
      </c>
      <c r="E7" s="30" t="s">
        <v>13</v>
      </c>
      <c r="F7" s="31">
        <f>B7</f>
        <v>0.21</v>
      </c>
      <c r="G7" s="21" t="s">
        <v>14</v>
      </c>
      <c r="H7" s="24">
        <f>ROUND($H$6*F7,2)</f>
        <v>0</v>
      </c>
    </row>
    <row r="8" spans="1:9" ht="15.75" thickBot="1" x14ac:dyDescent="0.3">
      <c r="A8" s="32" t="s">
        <v>15</v>
      </c>
      <c r="B8" s="33"/>
      <c r="C8" s="34"/>
      <c r="D8" s="35">
        <f>SUM(D6:D7)</f>
        <v>1285220.4099999999</v>
      </c>
      <c r="E8" s="32" t="s">
        <v>16</v>
      </c>
      <c r="F8" s="33"/>
      <c r="G8" s="34"/>
      <c r="H8" s="36">
        <f>SUM(H6:H7)</f>
        <v>0</v>
      </c>
    </row>
    <row r="9" spans="1:9" ht="15.75" thickBot="1" x14ac:dyDescent="0.3"/>
    <row r="10" spans="1:9" ht="15.75" thickBot="1" x14ac:dyDescent="0.3">
      <c r="A10" s="37"/>
      <c r="F10" s="38" t="s">
        <v>17</v>
      </c>
      <c r="G10" s="39"/>
      <c r="H10" s="38" t="s">
        <v>18</v>
      </c>
      <c r="I10" s="39"/>
    </row>
    <row r="11" spans="1:9" x14ac:dyDescent="0.25">
      <c r="A11" s="40" t="s">
        <v>19</v>
      </c>
      <c r="B11" s="40" t="s">
        <v>20</v>
      </c>
      <c r="C11" s="40" t="s">
        <v>21</v>
      </c>
      <c r="D11" s="41" t="s">
        <v>22</v>
      </c>
      <c r="E11" s="42" t="s">
        <v>23</v>
      </c>
      <c r="F11" s="42" t="s">
        <v>24</v>
      </c>
      <c r="G11" s="40" t="s">
        <v>25</v>
      </c>
      <c r="H11" s="40" t="s">
        <v>26</v>
      </c>
      <c r="I11" s="40" t="s">
        <v>27</v>
      </c>
    </row>
    <row r="12" spans="1:9" x14ac:dyDescent="0.25">
      <c r="A12" s="43" t="s">
        <v>28</v>
      </c>
      <c r="B12" s="44" t="s">
        <v>36</v>
      </c>
      <c r="C12" s="45" t="s">
        <v>37</v>
      </c>
      <c r="D12" s="46"/>
      <c r="E12" s="47" t="s">
        <v>252</v>
      </c>
      <c r="F12" s="48"/>
      <c r="G12" s="49"/>
      <c r="H12" s="50"/>
      <c r="I12" s="51"/>
    </row>
    <row r="13" spans="1:9" x14ac:dyDescent="0.25">
      <c r="A13" s="52" t="s">
        <v>29</v>
      </c>
      <c r="B13" s="53" t="s">
        <v>38</v>
      </c>
      <c r="C13" s="54" t="s">
        <v>39</v>
      </c>
      <c r="D13" s="55"/>
      <c r="E13" s="56" t="s">
        <v>252</v>
      </c>
      <c r="F13" s="56"/>
      <c r="G13" s="49"/>
      <c r="H13" s="50"/>
      <c r="I13" s="51"/>
    </row>
    <row r="14" spans="1:9" x14ac:dyDescent="0.25">
      <c r="A14" s="52" t="s">
        <v>30</v>
      </c>
      <c r="B14" s="57" t="s">
        <v>40</v>
      </c>
      <c r="C14" s="54" t="s">
        <v>41</v>
      </c>
      <c r="D14" s="55"/>
      <c r="E14" s="56" t="s">
        <v>252</v>
      </c>
      <c r="F14" s="56"/>
      <c r="G14" s="49"/>
      <c r="H14" s="50"/>
      <c r="I14" s="51"/>
    </row>
    <row r="15" spans="1:9" x14ac:dyDescent="0.25">
      <c r="A15" s="52" t="s">
        <v>252</v>
      </c>
      <c r="B15" s="58" t="s">
        <v>42</v>
      </c>
      <c r="C15" s="54" t="s">
        <v>43</v>
      </c>
      <c r="D15" s="55" t="s">
        <v>68</v>
      </c>
      <c r="E15" s="56">
        <v>1</v>
      </c>
      <c r="F15" s="56">
        <v>6172.49</v>
      </c>
      <c r="G15" s="49">
        <f t="shared" ref="G15:G76" si="0">ROUND(E15*F15,2)</f>
        <v>6172.49</v>
      </c>
      <c r="H15" s="1"/>
      <c r="I15" s="51">
        <f t="shared" ref="I15:I77" si="1">ROUND(E15*H15,2)</f>
        <v>0</v>
      </c>
    </row>
    <row r="16" spans="1:9" x14ac:dyDescent="0.25">
      <c r="A16" s="52" t="s">
        <v>252</v>
      </c>
      <c r="B16" s="58" t="s">
        <v>44</v>
      </c>
      <c r="C16" s="54" t="s">
        <v>45</v>
      </c>
      <c r="D16" s="55" t="s">
        <v>68</v>
      </c>
      <c r="E16" s="56">
        <v>1</v>
      </c>
      <c r="F16" s="56">
        <v>2767.53</v>
      </c>
      <c r="G16" s="49">
        <f t="shared" si="0"/>
        <v>2767.53</v>
      </c>
      <c r="H16" s="1"/>
      <c r="I16" s="51">
        <f t="shared" si="1"/>
        <v>0</v>
      </c>
    </row>
    <row r="17" spans="1:9" x14ac:dyDescent="0.25">
      <c r="A17" s="52" t="s">
        <v>252</v>
      </c>
      <c r="B17" s="58" t="s">
        <v>46</v>
      </c>
      <c r="C17" s="54" t="s">
        <v>47</v>
      </c>
      <c r="D17" s="55" t="s">
        <v>68</v>
      </c>
      <c r="E17" s="56">
        <v>1</v>
      </c>
      <c r="F17" s="56">
        <v>1337.78</v>
      </c>
      <c r="G17" s="49">
        <f t="shared" si="0"/>
        <v>1337.78</v>
      </c>
      <c r="H17" s="1"/>
      <c r="I17" s="51">
        <f t="shared" si="1"/>
        <v>0</v>
      </c>
    </row>
    <row r="18" spans="1:9" x14ac:dyDescent="0.25">
      <c r="A18" s="52" t="s">
        <v>48</v>
      </c>
      <c r="B18" s="57" t="s">
        <v>49</v>
      </c>
      <c r="C18" s="54" t="s">
        <v>50</v>
      </c>
      <c r="D18" s="55"/>
      <c r="E18" s="56" t="s">
        <v>252</v>
      </c>
      <c r="F18" s="56" t="s">
        <v>252</v>
      </c>
      <c r="G18" s="49"/>
      <c r="H18" s="50"/>
      <c r="I18" s="51"/>
    </row>
    <row r="19" spans="1:9" x14ac:dyDescent="0.25">
      <c r="A19" s="52" t="s">
        <v>252</v>
      </c>
      <c r="B19" s="58" t="s">
        <v>51</v>
      </c>
      <c r="C19" s="54" t="s">
        <v>52</v>
      </c>
      <c r="D19" s="55" t="s">
        <v>53</v>
      </c>
      <c r="E19" s="56">
        <v>60</v>
      </c>
      <c r="F19" s="56">
        <v>74.84</v>
      </c>
      <c r="G19" s="49">
        <f t="shared" si="0"/>
        <v>4490.3999999999996</v>
      </c>
      <c r="H19" s="1"/>
      <c r="I19" s="51">
        <f t="shared" si="1"/>
        <v>0</v>
      </c>
    </row>
    <row r="20" spans="1:9" x14ac:dyDescent="0.25">
      <c r="A20" s="52" t="s">
        <v>252</v>
      </c>
      <c r="B20" s="58" t="s">
        <v>54</v>
      </c>
      <c r="C20" s="54" t="s">
        <v>55</v>
      </c>
      <c r="D20" s="55" t="s">
        <v>68</v>
      </c>
      <c r="E20" s="56">
        <v>30</v>
      </c>
      <c r="F20" s="56">
        <v>287.25</v>
      </c>
      <c r="G20" s="49">
        <f t="shared" si="0"/>
        <v>8617.5</v>
      </c>
      <c r="H20" s="1"/>
      <c r="I20" s="51">
        <f t="shared" si="1"/>
        <v>0</v>
      </c>
    </row>
    <row r="21" spans="1:9" x14ac:dyDescent="0.25">
      <c r="A21" s="52" t="s">
        <v>252</v>
      </c>
      <c r="B21" s="58" t="s">
        <v>56</v>
      </c>
      <c r="C21" s="54" t="s">
        <v>57</v>
      </c>
      <c r="D21" s="55" t="s">
        <v>68</v>
      </c>
      <c r="E21" s="56">
        <v>2</v>
      </c>
      <c r="F21" s="56">
        <v>501.75</v>
      </c>
      <c r="G21" s="49">
        <f t="shared" si="0"/>
        <v>1003.5</v>
      </c>
      <c r="H21" s="1"/>
      <c r="I21" s="51">
        <f t="shared" si="1"/>
        <v>0</v>
      </c>
    </row>
    <row r="22" spans="1:9" x14ac:dyDescent="0.25">
      <c r="A22" s="52" t="s">
        <v>252</v>
      </c>
      <c r="B22" s="58" t="s">
        <v>58</v>
      </c>
      <c r="C22" s="54" t="s">
        <v>59</v>
      </c>
      <c r="D22" s="55" t="s">
        <v>53</v>
      </c>
      <c r="E22" s="56">
        <v>150</v>
      </c>
      <c r="F22" s="56">
        <v>266.83999999999997</v>
      </c>
      <c r="G22" s="49">
        <f t="shared" si="0"/>
        <v>40026</v>
      </c>
      <c r="H22" s="1"/>
      <c r="I22" s="51">
        <f t="shared" si="1"/>
        <v>0</v>
      </c>
    </row>
    <row r="23" spans="1:9" x14ac:dyDescent="0.25">
      <c r="A23" s="52" t="s">
        <v>252</v>
      </c>
      <c r="B23" s="58" t="s">
        <v>60</v>
      </c>
      <c r="C23" s="54" t="s">
        <v>61</v>
      </c>
      <c r="D23" s="55" t="s">
        <v>68</v>
      </c>
      <c r="E23" s="56">
        <v>12</v>
      </c>
      <c r="F23" s="56">
        <v>521.94000000000005</v>
      </c>
      <c r="G23" s="49">
        <f t="shared" si="0"/>
        <v>6263.28</v>
      </c>
      <c r="H23" s="1"/>
      <c r="I23" s="51">
        <f t="shared" si="1"/>
        <v>0</v>
      </c>
    </row>
    <row r="24" spans="1:9" x14ac:dyDescent="0.25">
      <c r="A24" s="52" t="s">
        <v>252</v>
      </c>
      <c r="B24" s="58" t="s">
        <v>62</v>
      </c>
      <c r="C24" s="54" t="s">
        <v>63</v>
      </c>
      <c r="D24" s="55" t="s">
        <v>68</v>
      </c>
      <c r="E24" s="56">
        <v>18</v>
      </c>
      <c r="F24" s="56">
        <v>535.4</v>
      </c>
      <c r="G24" s="49">
        <f t="shared" si="0"/>
        <v>9637.2000000000007</v>
      </c>
      <c r="H24" s="1"/>
      <c r="I24" s="51">
        <f t="shared" si="1"/>
        <v>0</v>
      </c>
    </row>
    <row r="25" spans="1:9" x14ac:dyDescent="0.25">
      <c r="A25" s="52" t="s">
        <v>252</v>
      </c>
      <c r="B25" s="58" t="s">
        <v>64</v>
      </c>
      <c r="C25" s="54" t="s">
        <v>65</v>
      </c>
      <c r="D25" s="55" t="s">
        <v>53</v>
      </c>
      <c r="E25" s="56">
        <v>30</v>
      </c>
      <c r="F25" s="56">
        <v>415.67</v>
      </c>
      <c r="G25" s="49">
        <f t="shared" si="0"/>
        <v>12470.1</v>
      </c>
      <c r="H25" s="1"/>
      <c r="I25" s="51">
        <f t="shared" si="1"/>
        <v>0</v>
      </c>
    </row>
    <row r="26" spans="1:9" x14ac:dyDescent="0.25">
      <c r="A26" s="52" t="s">
        <v>252</v>
      </c>
      <c r="B26" s="58" t="s">
        <v>66</v>
      </c>
      <c r="C26" s="54" t="s">
        <v>67</v>
      </c>
      <c r="D26" s="55" t="s">
        <v>68</v>
      </c>
      <c r="E26" s="56">
        <v>15</v>
      </c>
      <c r="F26" s="56">
        <v>758.93</v>
      </c>
      <c r="G26" s="49">
        <f t="shared" si="0"/>
        <v>11383.95</v>
      </c>
      <c r="H26" s="1"/>
      <c r="I26" s="51">
        <f t="shared" si="1"/>
        <v>0</v>
      </c>
    </row>
    <row r="27" spans="1:9" x14ac:dyDescent="0.25">
      <c r="A27" s="52" t="s">
        <v>69</v>
      </c>
      <c r="B27" s="57" t="s">
        <v>70</v>
      </c>
      <c r="C27" s="54" t="s">
        <v>71</v>
      </c>
      <c r="D27" s="55"/>
      <c r="E27" s="56" t="s">
        <v>252</v>
      </c>
      <c r="F27" s="56" t="s">
        <v>252</v>
      </c>
      <c r="G27" s="49"/>
      <c r="H27" s="50"/>
      <c r="I27" s="51"/>
    </row>
    <row r="28" spans="1:9" x14ac:dyDescent="0.25">
      <c r="A28" s="52" t="s">
        <v>252</v>
      </c>
      <c r="B28" s="58" t="s">
        <v>72</v>
      </c>
      <c r="C28" s="54" t="s">
        <v>73</v>
      </c>
      <c r="D28" s="55" t="s">
        <v>68</v>
      </c>
      <c r="E28" s="56">
        <v>13</v>
      </c>
      <c r="F28" s="56">
        <v>131.25</v>
      </c>
      <c r="G28" s="49">
        <f t="shared" si="0"/>
        <v>1706.25</v>
      </c>
      <c r="H28" s="1"/>
      <c r="I28" s="51">
        <f t="shared" si="1"/>
        <v>0</v>
      </c>
    </row>
    <row r="29" spans="1:9" x14ac:dyDescent="0.25">
      <c r="A29" s="52" t="s">
        <v>252</v>
      </c>
      <c r="B29" s="58" t="s">
        <v>74</v>
      </c>
      <c r="C29" s="54" t="s">
        <v>75</v>
      </c>
      <c r="D29" s="55" t="s">
        <v>68</v>
      </c>
      <c r="E29" s="56">
        <v>13</v>
      </c>
      <c r="F29" s="56">
        <v>514.04</v>
      </c>
      <c r="G29" s="49">
        <f t="shared" si="0"/>
        <v>6682.52</v>
      </c>
      <c r="H29" s="1"/>
      <c r="I29" s="51">
        <f t="shared" si="1"/>
        <v>0</v>
      </c>
    </row>
    <row r="30" spans="1:9" x14ac:dyDescent="0.25">
      <c r="A30" s="52" t="s">
        <v>31</v>
      </c>
      <c r="B30" s="53" t="s">
        <v>76</v>
      </c>
      <c r="C30" s="54" t="s">
        <v>77</v>
      </c>
      <c r="D30" s="55"/>
      <c r="E30" s="56" t="s">
        <v>252</v>
      </c>
      <c r="F30" s="56" t="s">
        <v>252</v>
      </c>
      <c r="G30" s="49"/>
      <c r="H30" s="50"/>
      <c r="I30" s="51"/>
    </row>
    <row r="31" spans="1:9" x14ac:dyDescent="0.25">
      <c r="A31" s="52" t="s">
        <v>252</v>
      </c>
      <c r="B31" s="58" t="s">
        <v>78</v>
      </c>
      <c r="C31" s="54" t="s">
        <v>79</v>
      </c>
      <c r="D31" s="55" t="s">
        <v>80</v>
      </c>
      <c r="E31" s="56">
        <v>15</v>
      </c>
      <c r="F31" s="56">
        <v>713.95</v>
      </c>
      <c r="G31" s="49">
        <f t="shared" si="0"/>
        <v>10709.25</v>
      </c>
      <c r="H31" s="1"/>
      <c r="I31" s="51">
        <f t="shared" si="1"/>
        <v>0</v>
      </c>
    </row>
    <row r="32" spans="1:9" x14ac:dyDescent="0.25">
      <c r="A32" s="52" t="s">
        <v>252</v>
      </c>
      <c r="B32" s="58" t="s">
        <v>81</v>
      </c>
      <c r="C32" s="54" t="s">
        <v>82</v>
      </c>
      <c r="D32" s="55" t="s">
        <v>53</v>
      </c>
      <c r="E32" s="56">
        <v>60</v>
      </c>
      <c r="F32" s="56">
        <v>832.68</v>
      </c>
      <c r="G32" s="49">
        <f t="shared" si="0"/>
        <v>49960.800000000003</v>
      </c>
      <c r="H32" s="1"/>
      <c r="I32" s="51">
        <f t="shared" si="1"/>
        <v>0</v>
      </c>
    </row>
    <row r="33" spans="1:9" x14ac:dyDescent="0.25">
      <c r="A33" s="52" t="s">
        <v>252</v>
      </c>
      <c r="B33" s="58" t="s">
        <v>83</v>
      </c>
      <c r="C33" s="54" t="s">
        <v>84</v>
      </c>
      <c r="D33" s="55" t="s">
        <v>53</v>
      </c>
      <c r="E33" s="56">
        <v>90</v>
      </c>
      <c r="F33" s="56">
        <v>731.07</v>
      </c>
      <c r="G33" s="49">
        <f t="shared" si="0"/>
        <v>65796.3</v>
      </c>
      <c r="H33" s="1"/>
      <c r="I33" s="51">
        <f t="shared" si="1"/>
        <v>0</v>
      </c>
    </row>
    <row r="34" spans="1:9" x14ac:dyDescent="0.25">
      <c r="A34" s="52" t="s">
        <v>252</v>
      </c>
      <c r="B34" s="58" t="s">
        <v>85</v>
      </c>
      <c r="C34" s="54" t="s">
        <v>86</v>
      </c>
      <c r="D34" s="55" t="s">
        <v>68</v>
      </c>
      <c r="E34" s="56">
        <v>15</v>
      </c>
      <c r="F34" s="56">
        <v>11245.5</v>
      </c>
      <c r="G34" s="49">
        <f t="shared" si="0"/>
        <v>168682.5</v>
      </c>
      <c r="H34" s="1"/>
      <c r="I34" s="51">
        <f t="shared" si="1"/>
        <v>0</v>
      </c>
    </row>
    <row r="35" spans="1:9" x14ac:dyDescent="0.25">
      <c r="A35" s="52" t="s">
        <v>252</v>
      </c>
      <c r="B35" s="58" t="s">
        <v>87</v>
      </c>
      <c r="C35" s="54" t="s">
        <v>88</v>
      </c>
      <c r="D35" s="55" t="s">
        <v>89</v>
      </c>
      <c r="E35" s="56">
        <v>121.88</v>
      </c>
      <c r="F35" s="56">
        <v>311.85000000000002</v>
      </c>
      <c r="G35" s="49">
        <f t="shared" si="0"/>
        <v>38008.28</v>
      </c>
      <c r="H35" s="1"/>
      <c r="I35" s="51">
        <f t="shared" si="1"/>
        <v>0</v>
      </c>
    </row>
    <row r="36" spans="1:9" x14ac:dyDescent="0.25">
      <c r="A36" s="52" t="s">
        <v>90</v>
      </c>
      <c r="B36" s="53" t="s">
        <v>91</v>
      </c>
      <c r="C36" s="54" t="s">
        <v>92</v>
      </c>
      <c r="D36" s="55"/>
      <c r="E36" s="56" t="s">
        <v>252</v>
      </c>
      <c r="F36" s="56" t="s">
        <v>252</v>
      </c>
      <c r="G36" s="49"/>
      <c r="H36" s="50"/>
      <c r="I36" s="51"/>
    </row>
    <row r="37" spans="1:9" x14ac:dyDescent="0.25">
      <c r="A37" s="52" t="s">
        <v>252</v>
      </c>
      <c r="B37" s="58" t="s">
        <v>93</v>
      </c>
      <c r="C37" s="54" t="s">
        <v>94</v>
      </c>
      <c r="D37" s="55" t="s">
        <v>80</v>
      </c>
      <c r="E37" s="56">
        <v>15</v>
      </c>
      <c r="F37" s="56">
        <v>149.93</v>
      </c>
      <c r="G37" s="49">
        <f t="shared" si="0"/>
        <v>2248.9499999999998</v>
      </c>
      <c r="H37" s="1"/>
      <c r="I37" s="51">
        <f t="shared" si="1"/>
        <v>0</v>
      </c>
    </row>
    <row r="38" spans="1:9" x14ac:dyDescent="0.25">
      <c r="A38" s="52" t="s">
        <v>252</v>
      </c>
      <c r="B38" s="58" t="s">
        <v>95</v>
      </c>
      <c r="C38" s="54" t="s">
        <v>96</v>
      </c>
      <c r="D38" s="55" t="s">
        <v>80</v>
      </c>
      <c r="E38" s="56">
        <v>30</v>
      </c>
      <c r="F38" s="56">
        <v>492.63</v>
      </c>
      <c r="G38" s="49">
        <f t="shared" si="0"/>
        <v>14778.9</v>
      </c>
      <c r="H38" s="1"/>
      <c r="I38" s="51">
        <f t="shared" si="1"/>
        <v>0</v>
      </c>
    </row>
    <row r="39" spans="1:9" x14ac:dyDescent="0.25">
      <c r="A39" s="52" t="s">
        <v>252</v>
      </c>
      <c r="B39" s="58" t="s">
        <v>97</v>
      </c>
      <c r="C39" s="54" t="s">
        <v>98</v>
      </c>
      <c r="D39" s="55" t="s">
        <v>80</v>
      </c>
      <c r="E39" s="56">
        <v>15</v>
      </c>
      <c r="F39" s="56">
        <v>713.95</v>
      </c>
      <c r="G39" s="49">
        <f t="shared" si="0"/>
        <v>10709.25</v>
      </c>
      <c r="H39" s="1"/>
      <c r="I39" s="51">
        <f t="shared" si="1"/>
        <v>0</v>
      </c>
    </row>
    <row r="40" spans="1:9" x14ac:dyDescent="0.25">
      <c r="A40" s="52" t="s">
        <v>99</v>
      </c>
      <c r="B40" s="53" t="s">
        <v>100</v>
      </c>
      <c r="C40" s="54" t="s">
        <v>101</v>
      </c>
      <c r="D40" s="55"/>
      <c r="E40" s="56" t="s">
        <v>252</v>
      </c>
      <c r="F40" s="56" t="s">
        <v>252</v>
      </c>
      <c r="G40" s="49"/>
      <c r="H40" s="50"/>
      <c r="I40" s="51"/>
    </row>
    <row r="41" spans="1:9" x14ac:dyDescent="0.25">
      <c r="A41" s="52" t="s">
        <v>252</v>
      </c>
      <c r="B41" s="58" t="s">
        <v>102</v>
      </c>
      <c r="C41" s="54" t="s">
        <v>103</v>
      </c>
      <c r="D41" s="55" t="s">
        <v>68</v>
      </c>
      <c r="E41" s="56">
        <v>1</v>
      </c>
      <c r="F41" s="56">
        <v>244.65</v>
      </c>
      <c r="G41" s="49">
        <f t="shared" si="0"/>
        <v>244.65</v>
      </c>
      <c r="H41" s="1"/>
      <c r="I41" s="51">
        <f t="shared" si="1"/>
        <v>0</v>
      </c>
    </row>
    <row r="42" spans="1:9" x14ac:dyDescent="0.25">
      <c r="A42" s="52" t="s">
        <v>252</v>
      </c>
      <c r="B42" s="58" t="s">
        <v>104</v>
      </c>
      <c r="C42" s="54" t="s">
        <v>105</v>
      </c>
      <c r="D42" s="55" t="s">
        <v>80</v>
      </c>
      <c r="E42" s="56">
        <v>4</v>
      </c>
      <c r="F42" s="56">
        <v>396.9</v>
      </c>
      <c r="G42" s="49">
        <f t="shared" si="0"/>
        <v>1587.6</v>
      </c>
      <c r="H42" s="1"/>
      <c r="I42" s="51">
        <f t="shared" si="1"/>
        <v>0</v>
      </c>
    </row>
    <row r="43" spans="1:9" x14ac:dyDescent="0.25">
      <c r="A43" s="52" t="s">
        <v>252</v>
      </c>
      <c r="B43" s="58" t="s">
        <v>106</v>
      </c>
      <c r="C43" s="54" t="s">
        <v>107</v>
      </c>
      <c r="D43" s="55" t="s">
        <v>68</v>
      </c>
      <c r="E43" s="56">
        <v>15</v>
      </c>
      <c r="F43" s="56">
        <v>1622.17</v>
      </c>
      <c r="G43" s="49">
        <f t="shared" si="0"/>
        <v>24332.55</v>
      </c>
      <c r="H43" s="1"/>
      <c r="I43" s="51">
        <f t="shared" si="1"/>
        <v>0</v>
      </c>
    </row>
    <row r="44" spans="1:9" x14ac:dyDescent="0.25">
      <c r="A44" s="52" t="s">
        <v>252</v>
      </c>
      <c r="B44" s="58" t="s">
        <v>108</v>
      </c>
      <c r="C44" s="54" t="s">
        <v>109</v>
      </c>
      <c r="D44" s="55" t="s">
        <v>80</v>
      </c>
      <c r="E44" s="56">
        <v>30</v>
      </c>
      <c r="F44" s="56">
        <v>480.2</v>
      </c>
      <c r="G44" s="49">
        <f t="shared" si="0"/>
        <v>14406</v>
      </c>
      <c r="H44" s="1"/>
      <c r="I44" s="51">
        <f t="shared" si="1"/>
        <v>0</v>
      </c>
    </row>
    <row r="45" spans="1:9" x14ac:dyDescent="0.25">
      <c r="A45" s="52" t="s">
        <v>252</v>
      </c>
      <c r="B45" s="58" t="s">
        <v>110</v>
      </c>
      <c r="C45" s="54" t="s">
        <v>111</v>
      </c>
      <c r="D45" s="55" t="s">
        <v>68</v>
      </c>
      <c r="E45" s="56">
        <v>1</v>
      </c>
      <c r="F45" s="56">
        <v>6965.28</v>
      </c>
      <c r="G45" s="49">
        <f t="shared" si="0"/>
        <v>6965.28</v>
      </c>
      <c r="H45" s="1"/>
      <c r="I45" s="51">
        <f t="shared" si="1"/>
        <v>0</v>
      </c>
    </row>
    <row r="46" spans="1:9" x14ac:dyDescent="0.25">
      <c r="A46" s="52" t="s">
        <v>112</v>
      </c>
      <c r="B46" s="53" t="s">
        <v>113</v>
      </c>
      <c r="C46" s="54" t="s">
        <v>114</v>
      </c>
      <c r="D46" s="55"/>
      <c r="E46" s="56" t="s">
        <v>252</v>
      </c>
      <c r="F46" s="56" t="s">
        <v>252</v>
      </c>
      <c r="G46" s="49"/>
      <c r="H46" s="50"/>
      <c r="I46" s="51"/>
    </row>
    <row r="47" spans="1:9" x14ac:dyDescent="0.25">
      <c r="A47" s="52" t="s">
        <v>252</v>
      </c>
      <c r="B47" s="58" t="s">
        <v>115</v>
      </c>
      <c r="C47" s="54" t="s">
        <v>116</v>
      </c>
      <c r="D47" s="55" t="s">
        <v>35</v>
      </c>
      <c r="E47" s="56">
        <v>180</v>
      </c>
      <c r="F47" s="56">
        <v>40.99</v>
      </c>
      <c r="G47" s="49">
        <f t="shared" si="0"/>
        <v>7378.2</v>
      </c>
      <c r="H47" s="1"/>
      <c r="I47" s="51">
        <f t="shared" si="1"/>
        <v>0</v>
      </c>
    </row>
    <row r="48" spans="1:9" x14ac:dyDescent="0.25">
      <c r="A48" s="52" t="s">
        <v>117</v>
      </c>
      <c r="B48" s="53" t="s">
        <v>118</v>
      </c>
      <c r="C48" s="54" t="s">
        <v>119</v>
      </c>
      <c r="D48" s="55"/>
      <c r="E48" s="56" t="s">
        <v>252</v>
      </c>
      <c r="F48" s="56" t="s">
        <v>252</v>
      </c>
      <c r="G48" s="49"/>
      <c r="H48" s="50"/>
      <c r="I48" s="51"/>
    </row>
    <row r="49" spans="1:9" x14ac:dyDescent="0.25">
      <c r="A49" s="52" t="s">
        <v>252</v>
      </c>
      <c r="B49" s="58" t="s">
        <v>120</v>
      </c>
      <c r="C49" s="54" t="s">
        <v>121</v>
      </c>
      <c r="D49" s="55" t="s">
        <v>53</v>
      </c>
      <c r="E49" s="56">
        <v>24</v>
      </c>
      <c r="F49" s="56">
        <v>30.37</v>
      </c>
      <c r="G49" s="49">
        <f t="shared" si="0"/>
        <v>728.88</v>
      </c>
      <c r="H49" s="1"/>
      <c r="I49" s="51">
        <f t="shared" si="1"/>
        <v>0</v>
      </c>
    </row>
    <row r="50" spans="1:9" x14ac:dyDescent="0.25">
      <c r="A50" s="52" t="s">
        <v>252</v>
      </c>
      <c r="B50" s="58" t="s">
        <v>122</v>
      </c>
      <c r="C50" s="54" t="s">
        <v>123</v>
      </c>
      <c r="D50" s="55" t="s">
        <v>53</v>
      </c>
      <c r="E50" s="56">
        <v>80</v>
      </c>
      <c r="F50" s="56">
        <v>70.430000000000007</v>
      </c>
      <c r="G50" s="49">
        <f t="shared" si="0"/>
        <v>5634.4</v>
      </c>
      <c r="H50" s="1"/>
      <c r="I50" s="51">
        <f t="shared" si="1"/>
        <v>0</v>
      </c>
    </row>
    <row r="51" spans="1:9" x14ac:dyDescent="0.25">
      <c r="A51" s="52" t="s">
        <v>252</v>
      </c>
      <c r="B51" s="58" t="s">
        <v>124</v>
      </c>
      <c r="C51" s="54" t="s">
        <v>125</v>
      </c>
      <c r="D51" s="55" t="s">
        <v>53</v>
      </c>
      <c r="E51" s="56">
        <v>100</v>
      </c>
      <c r="F51" s="56">
        <v>21.04</v>
      </c>
      <c r="G51" s="49">
        <f t="shared" si="0"/>
        <v>2104</v>
      </c>
      <c r="H51" s="1"/>
      <c r="I51" s="51">
        <f t="shared" si="1"/>
        <v>0</v>
      </c>
    </row>
    <row r="52" spans="1:9" x14ac:dyDescent="0.25">
      <c r="A52" s="59">
        <v>2</v>
      </c>
      <c r="B52" s="44" t="s">
        <v>126</v>
      </c>
      <c r="C52" s="45" t="s">
        <v>127</v>
      </c>
      <c r="D52" s="46"/>
      <c r="E52" s="47" t="s">
        <v>252</v>
      </c>
      <c r="F52" s="48" t="s">
        <v>252</v>
      </c>
      <c r="G52" s="49"/>
      <c r="H52" s="50"/>
      <c r="I52" s="51"/>
    </row>
    <row r="53" spans="1:9" x14ac:dyDescent="0.25">
      <c r="A53" s="52" t="s">
        <v>128</v>
      </c>
      <c r="B53" s="53" t="s">
        <v>129</v>
      </c>
      <c r="C53" s="54" t="s">
        <v>130</v>
      </c>
      <c r="D53" s="55"/>
      <c r="E53" s="56" t="s">
        <v>252</v>
      </c>
      <c r="F53" s="56" t="s">
        <v>252</v>
      </c>
      <c r="G53" s="49"/>
      <c r="H53" s="50"/>
      <c r="I53" s="51"/>
    </row>
    <row r="54" spans="1:9" x14ac:dyDescent="0.25">
      <c r="A54" s="52" t="s">
        <v>252</v>
      </c>
      <c r="B54" s="58" t="s">
        <v>131</v>
      </c>
      <c r="C54" s="54" t="s">
        <v>132</v>
      </c>
      <c r="D54" s="55" t="s">
        <v>53</v>
      </c>
      <c r="E54" s="56">
        <v>1600</v>
      </c>
      <c r="F54" s="56">
        <v>11.7</v>
      </c>
      <c r="G54" s="49">
        <f t="shared" si="0"/>
        <v>18720</v>
      </c>
      <c r="H54" s="1"/>
      <c r="I54" s="51">
        <f t="shared" si="1"/>
        <v>0</v>
      </c>
    </row>
    <row r="55" spans="1:9" x14ac:dyDescent="0.25">
      <c r="A55" s="52" t="s">
        <v>252</v>
      </c>
      <c r="B55" s="58" t="s">
        <v>133</v>
      </c>
      <c r="C55" s="54" t="s">
        <v>134</v>
      </c>
      <c r="D55" s="55" t="s">
        <v>53</v>
      </c>
      <c r="E55" s="56">
        <v>1600</v>
      </c>
      <c r="F55" s="56">
        <v>6.2</v>
      </c>
      <c r="G55" s="49">
        <f t="shared" si="0"/>
        <v>9920</v>
      </c>
      <c r="H55" s="1"/>
      <c r="I55" s="51">
        <f t="shared" si="1"/>
        <v>0</v>
      </c>
    </row>
    <row r="56" spans="1:9" x14ac:dyDescent="0.25">
      <c r="A56" s="52" t="s">
        <v>252</v>
      </c>
      <c r="B56" s="58" t="s">
        <v>135</v>
      </c>
      <c r="C56" s="54" t="s">
        <v>136</v>
      </c>
      <c r="D56" s="55" t="s">
        <v>68</v>
      </c>
      <c r="E56" s="56">
        <v>1</v>
      </c>
      <c r="F56" s="56">
        <v>658.93</v>
      </c>
      <c r="G56" s="49">
        <f t="shared" si="0"/>
        <v>658.93</v>
      </c>
      <c r="H56" s="1"/>
      <c r="I56" s="51">
        <f t="shared" si="1"/>
        <v>0</v>
      </c>
    </row>
    <row r="57" spans="1:9" x14ac:dyDescent="0.25">
      <c r="A57" s="52" t="s">
        <v>252</v>
      </c>
      <c r="B57" s="58" t="s">
        <v>137</v>
      </c>
      <c r="C57" s="54" t="s">
        <v>138</v>
      </c>
      <c r="D57" s="55" t="s">
        <v>68</v>
      </c>
      <c r="E57" s="56">
        <v>2</v>
      </c>
      <c r="F57" s="56">
        <v>190.26</v>
      </c>
      <c r="G57" s="49">
        <f t="shared" si="0"/>
        <v>380.52</v>
      </c>
      <c r="H57" s="1"/>
      <c r="I57" s="51">
        <f t="shared" si="1"/>
        <v>0</v>
      </c>
    </row>
    <row r="58" spans="1:9" x14ac:dyDescent="0.25">
      <c r="A58" s="52" t="s">
        <v>252</v>
      </c>
      <c r="B58" s="58" t="s">
        <v>139</v>
      </c>
      <c r="C58" s="54" t="s">
        <v>140</v>
      </c>
      <c r="D58" s="55" t="s">
        <v>68</v>
      </c>
      <c r="E58" s="56">
        <v>1</v>
      </c>
      <c r="F58" s="56">
        <v>21783.3</v>
      </c>
      <c r="G58" s="49">
        <f t="shared" si="0"/>
        <v>21783.3</v>
      </c>
      <c r="H58" s="1"/>
      <c r="I58" s="51">
        <f t="shared" si="1"/>
        <v>0</v>
      </c>
    </row>
    <row r="59" spans="1:9" x14ac:dyDescent="0.25">
      <c r="A59" s="52" t="s">
        <v>252</v>
      </c>
      <c r="B59" s="58" t="s">
        <v>141</v>
      </c>
      <c r="C59" s="54" t="s">
        <v>142</v>
      </c>
      <c r="D59" s="55" t="s">
        <v>68</v>
      </c>
      <c r="E59" s="56">
        <v>1</v>
      </c>
      <c r="F59" s="56">
        <v>2541</v>
      </c>
      <c r="G59" s="49">
        <f t="shared" si="0"/>
        <v>2541</v>
      </c>
      <c r="H59" s="1"/>
      <c r="I59" s="51">
        <f t="shared" si="1"/>
        <v>0</v>
      </c>
    </row>
    <row r="60" spans="1:9" x14ac:dyDescent="0.25">
      <c r="A60" s="52" t="s">
        <v>252</v>
      </c>
      <c r="B60" s="58" t="s">
        <v>143</v>
      </c>
      <c r="C60" s="54" t="s">
        <v>144</v>
      </c>
      <c r="D60" s="55" t="s">
        <v>68</v>
      </c>
      <c r="E60" s="56">
        <v>1</v>
      </c>
      <c r="F60" s="56">
        <v>277.2</v>
      </c>
      <c r="G60" s="49">
        <f t="shared" si="0"/>
        <v>277.2</v>
      </c>
      <c r="H60" s="1"/>
      <c r="I60" s="51">
        <f t="shared" si="1"/>
        <v>0</v>
      </c>
    </row>
    <row r="61" spans="1:9" x14ac:dyDescent="0.25">
      <c r="A61" s="52" t="s">
        <v>252</v>
      </c>
      <c r="B61" s="58" t="s">
        <v>145</v>
      </c>
      <c r="C61" s="54" t="s">
        <v>146</v>
      </c>
      <c r="D61" s="55" t="s">
        <v>68</v>
      </c>
      <c r="E61" s="56">
        <v>1</v>
      </c>
      <c r="F61" s="56">
        <v>231</v>
      </c>
      <c r="G61" s="49">
        <f t="shared" si="0"/>
        <v>231</v>
      </c>
      <c r="H61" s="1"/>
      <c r="I61" s="51">
        <f t="shared" si="1"/>
        <v>0</v>
      </c>
    </row>
    <row r="62" spans="1:9" x14ac:dyDescent="0.25">
      <c r="A62" s="52" t="s">
        <v>252</v>
      </c>
      <c r="B62" s="58" t="s">
        <v>147</v>
      </c>
      <c r="C62" s="54" t="s">
        <v>148</v>
      </c>
      <c r="D62" s="55" t="s">
        <v>68</v>
      </c>
      <c r="E62" s="56">
        <v>1</v>
      </c>
      <c r="F62" s="56">
        <v>220.5</v>
      </c>
      <c r="G62" s="49">
        <f t="shared" si="0"/>
        <v>220.5</v>
      </c>
      <c r="H62" s="1"/>
      <c r="I62" s="51">
        <f t="shared" si="1"/>
        <v>0</v>
      </c>
    </row>
    <row r="63" spans="1:9" x14ac:dyDescent="0.25">
      <c r="A63" s="52" t="s">
        <v>252</v>
      </c>
      <c r="B63" s="58" t="s">
        <v>149</v>
      </c>
      <c r="C63" s="54" t="s">
        <v>150</v>
      </c>
      <c r="D63" s="55" t="s">
        <v>68</v>
      </c>
      <c r="E63" s="56">
        <v>1</v>
      </c>
      <c r="F63" s="56">
        <v>599.72</v>
      </c>
      <c r="G63" s="49">
        <f t="shared" si="0"/>
        <v>599.72</v>
      </c>
      <c r="H63" s="1"/>
      <c r="I63" s="51">
        <f t="shared" si="1"/>
        <v>0</v>
      </c>
    </row>
    <row r="64" spans="1:9" x14ac:dyDescent="0.25">
      <c r="A64" s="52" t="s">
        <v>252</v>
      </c>
      <c r="B64" s="58" t="s">
        <v>151</v>
      </c>
      <c r="C64" s="54" t="s">
        <v>152</v>
      </c>
      <c r="D64" s="55" t="s">
        <v>68</v>
      </c>
      <c r="E64" s="56">
        <v>1</v>
      </c>
      <c r="F64" s="56">
        <v>1693.88</v>
      </c>
      <c r="G64" s="49">
        <f t="shared" si="0"/>
        <v>1693.88</v>
      </c>
      <c r="H64" s="1"/>
      <c r="I64" s="51">
        <f t="shared" si="1"/>
        <v>0</v>
      </c>
    </row>
    <row r="65" spans="1:9" x14ac:dyDescent="0.25">
      <c r="A65" s="52" t="s">
        <v>252</v>
      </c>
      <c r="B65" s="58" t="s">
        <v>153</v>
      </c>
      <c r="C65" s="54" t="s">
        <v>154</v>
      </c>
      <c r="D65" s="55" t="s">
        <v>68</v>
      </c>
      <c r="E65" s="56">
        <v>3</v>
      </c>
      <c r="F65" s="56">
        <v>409.8</v>
      </c>
      <c r="G65" s="49">
        <f t="shared" si="0"/>
        <v>1229.4000000000001</v>
      </c>
      <c r="H65" s="1"/>
      <c r="I65" s="51">
        <f t="shared" si="1"/>
        <v>0</v>
      </c>
    </row>
    <row r="66" spans="1:9" x14ac:dyDescent="0.25">
      <c r="A66" s="52" t="s">
        <v>252</v>
      </c>
      <c r="B66" s="58" t="s">
        <v>155</v>
      </c>
      <c r="C66" s="54" t="s">
        <v>156</v>
      </c>
      <c r="D66" s="55" t="s">
        <v>68</v>
      </c>
      <c r="E66" s="56">
        <v>11</v>
      </c>
      <c r="F66" s="56">
        <v>1321.29</v>
      </c>
      <c r="G66" s="49">
        <f t="shared" si="0"/>
        <v>14534.19</v>
      </c>
      <c r="H66" s="1"/>
      <c r="I66" s="51">
        <f t="shared" si="1"/>
        <v>0</v>
      </c>
    </row>
    <row r="67" spans="1:9" x14ac:dyDescent="0.25">
      <c r="A67" s="52" t="s">
        <v>252</v>
      </c>
      <c r="B67" s="58" t="s">
        <v>157</v>
      </c>
      <c r="C67" s="54" t="s">
        <v>158</v>
      </c>
      <c r="D67" s="55" t="s">
        <v>80</v>
      </c>
      <c r="E67" s="56">
        <v>11</v>
      </c>
      <c r="F67" s="56">
        <v>661.51</v>
      </c>
      <c r="G67" s="49">
        <f t="shared" si="0"/>
        <v>7276.61</v>
      </c>
      <c r="H67" s="1"/>
      <c r="I67" s="51">
        <f t="shared" si="1"/>
        <v>0</v>
      </c>
    </row>
    <row r="68" spans="1:9" x14ac:dyDescent="0.25">
      <c r="A68" s="52" t="s">
        <v>159</v>
      </c>
      <c r="B68" s="53" t="s">
        <v>160</v>
      </c>
      <c r="C68" s="54" t="s">
        <v>161</v>
      </c>
      <c r="D68" s="55"/>
      <c r="E68" s="56" t="s">
        <v>252</v>
      </c>
      <c r="F68" s="56" t="s">
        <v>252</v>
      </c>
      <c r="G68" s="49"/>
      <c r="H68" s="50"/>
      <c r="I68" s="51"/>
    </row>
    <row r="69" spans="1:9" x14ac:dyDescent="0.25">
      <c r="A69" s="52" t="s">
        <v>252</v>
      </c>
      <c r="B69" s="58" t="s">
        <v>162</v>
      </c>
      <c r="C69" s="54" t="s">
        <v>163</v>
      </c>
      <c r="D69" s="55" t="s">
        <v>68</v>
      </c>
      <c r="E69" s="56">
        <v>20</v>
      </c>
      <c r="F69" s="56">
        <v>817.47</v>
      </c>
      <c r="G69" s="49">
        <f t="shared" si="0"/>
        <v>16349.4</v>
      </c>
      <c r="H69" s="1"/>
      <c r="I69" s="51">
        <f t="shared" si="1"/>
        <v>0</v>
      </c>
    </row>
    <row r="70" spans="1:9" x14ac:dyDescent="0.25">
      <c r="A70" s="52" t="s">
        <v>252</v>
      </c>
      <c r="B70" s="58" t="s">
        <v>164</v>
      </c>
      <c r="C70" s="54" t="s">
        <v>165</v>
      </c>
      <c r="D70" s="55" t="s">
        <v>80</v>
      </c>
      <c r="E70" s="56">
        <v>60</v>
      </c>
      <c r="F70" s="56">
        <v>68.22</v>
      </c>
      <c r="G70" s="49">
        <f t="shared" si="0"/>
        <v>4093.2</v>
      </c>
      <c r="H70" s="1"/>
      <c r="I70" s="51">
        <f t="shared" si="1"/>
        <v>0</v>
      </c>
    </row>
    <row r="71" spans="1:9" x14ac:dyDescent="0.25">
      <c r="A71" s="52" t="s">
        <v>252</v>
      </c>
      <c r="B71" s="58" t="s">
        <v>166</v>
      </c>
      <c r="C71" s="54" t="s">
        <v>167</v>
      </c>
      <c r="D71" s="55" t="s">
        <v>168</v>
      </c>
      <c r="E71" s="56">
        <v>2</v>
      </c>
      <c r="F71" s="56">
        <v>3624.82</v>
      </c>
      <c r="G71" s="49">
        <f t="shared" si="0"/>
        <v>7249.64</v>
      </c>
      <c r="H71" s="1"/>
      <c r="I71" s="51">
        <f t="shared" si="1"/>
        <v>0</v>
      </c>
    </row>
    <row r="72" spans="1:9" x14ac:dyDescent="0.25">
      <c r="A72" s="52" t="s">
        <v>169</v>
      </c>
      <c r="B72" s="53" t="s">
        <v>170</v>
      </c>
      <c r="C72" s="54" t="s">
        <v>171</v>
      </c>
      <c r="D72" s="55"/>
      <c r="E72" s="56" t="s">
        <v>252</v>
      </c>
      <c r="F72" s="56" t="s">
        <v>252</v>
      </c>
      <c r="G72" s="49"/>
      <c r="H72" s="50"/>
      <c r="I72" s="51"/>
    </row>
    <row r="73" spans="1:9" x14ac:dyDescent="0.25">
      <c r="A73" s="52" t="s">
        <v>252</v>
      </c>
      <c r="B73" s="58" t="s">
        <v>172</v>
      </c>
      <c r="C73" s="54" t="s">
        <v>173</v>
      </c>
      <c r="D73" s="55" t="s">
        <v>53</v>
      </c>
      <c r="E73" s="56">
        <v>18</v>
      </c>
      <c r="F73" s="56">
        <v>435.75</v>
      </c>
      <c r="G73" s="49">
        <f t="shared" si="0"/>
        <v>7843.5</v>
      </c>
      <c r="H73" s="1"/>
      <c r="I73" s="51">
        <f t="shared" si="1"/>
        <v>0</v>
      </c>
    </row>
    <row r="74" spans="1:9" x14ac:dyDescent="0.25">
      <c r="A74" s="52" t="s">
        <v>252</v>
      </c>
      <c r="B74" s="58" t="s">
        <v>174</v>
      </c>
      <c r="C74" s="54" t="s">
        <v>175</v>
      </c>
      <c r="D74" s="55" t="s">
        <v>68</v>
      </c>
      <c r="E74" s="56">
        <v>1</v>
      </c>
      <c r="F74" s="56">
        <v>3097.5</v>
      </c>
      <c r="G74" s="49">
        <f t="shared" si="0"/>
        <v>3097.5</v>
      </c>
      <c r="H74" s="1"/>
      <c r="I74" s="51">
        <f t="shared" si="1"/>
        <v>0</v>
      </c>
    </row>
    <row r="75" spans="1:9" x14ac:dyDescent="0.25">
      <c r="A75" s="52" t="s">
        <v>252</v>
      </c>
      <c r="B75" s="58" t="s">
        <v>176</v>
      </c>
      <c r="C75" s="54" t="s">
        <v>177</v>
      </c>
      <c r="D75" s="55" t="s">
        <v>68</v>
      </c>
      <c r="E75" s="56">
        <v>3</v>
      </c>
      <c r="F75" s="56">
        <v>9345</v>
      </c>
      <c r="G75" s="49">
        <f t="shared" si="0"/>
        <v>28035</v>
      </c>
      <c r="H75" s="1"/>
      <c r="I75" s="51">
        <f t="shared" si="1"/>
        <v>0</v>
      </c>
    </row>
    <row r="76" spans="1:9" x14ac:dyDescent="0.25">
      <c r="A76" s="52" t="s">
        <v>252</v>
      </c>
      <c r="B76" s="58" t="s">
        <v>178</v>
      </c>
      <c r="C76" s="54" t="s">
        <v>179</v>
      </c>
      <c r="D76" s="55" t="s">
        <v>68</v>
      </c>
      <c r="E76" s="56">
        <v>6</v>
      </c>
      <c r="F76" s="56">
        <v>325.85000000000002</v>
      </c>
      <c r="G76" s="49">
        <f t="shared" si="0"/>
        <v>1955.1</v>
      </c>
      <c r="H76" s="1"/>
      <c r="I76" s="51">
        <f t="shared" si="1"/>
        <v>0</v>
      </c>
    </row>
    <row r="77" spans="1:9" x14ac:dyDescent="0.25">
      <c r="A77" s="52" t="s">
        <v>252</v>
      </c>
      <c r="B77" s="58" t="s">
        <v>180</v>
      </c>
      <c r="C77" s="54" t="s">
        <v>181</v>
      </c>
      <c r="D77" s="55" t="s">
        <v>68</v>
      </c>
      <c r="E77" s="56">
        <v>3</v>
      </c>
      <c r="F77" s="56">
        <v>360.18</v>
      </c>
      <c r="G77" s="49">
        <f t="shared" ref="G77:G110" si="2">ROUND(E77*F77,2)</f>
        <v>1080.54</v>
      </c>
      <c r="H77" s="1"/>
      <c r="I77" s="51">
        <f t="shared" si="1"/>
        <v>0</v>
      </c>
    </row>
    <row r="78" spans="1:9" x14ac:dyDescent="0.25">
      <c r="A78" s="52" t="s">
        <v>252</v>
      </c>
      <c r="B78" s="58" t="s">
        <v>182</v>
      </c>
      <c r="C78" s="54" t="s">
        <v>183</v>
      </c>
      <c r="D78" s="55" t="s">
        <v>68</v>
      </c>
      <c r="E78" s="56">
        <v>6</v>
      </c>
      <c r="F78" s="56">
        <v>654.92999999999995</v>
      </c>
      <c r="G78" s="49">
        <f t="shared" si="2"/>
        <v>3929.58</v>
      </c>
      <c r="H78" s="1"/>
      <c r="I78" s="51">
        <f t="shared" ref="I78:I110" si="3">ROUND(E78*H78,2)</f>
        <v>0</v>
      </c>
    </row>
    <row r="79" spans="1:9" x14ac:dyDescent="0.25">
      <c r="A79" s="52" t="s">
        <v>252</v>
      </c>
      <c r="B79" s="58" t="s">
        <v>184</v>
      </c>
      <c r="C79" s="54" t="s">
        <v>185</v>
      </c>
      <c r="D79" s="55" t="s">
        <v>68</v>
      </c>
      <c r="E79" s="56">
        <v>1</v>
      </c>
      <c r="F79" s="56">
        <v>469.78</v>
      </c>
      <c r="G79" s="49">
        <f t="shared" si="2"/>
        <v>469.78</v>
      </c>
      <c r="H79" s="1"/>
      <c r="I79" s="51">
        <f t="shared" si="3"/>
        <v>0</v>
      </c>
    </row>
    <row r="80" spans="1:9" x14ac:dyDescent="0.25">
      <c r="A80" s="52" t="s">
        <v>252</v>
      </c>
      <c r="B80" s="58" t="s">
        <v>186</v>
      </c>
      <c r="C80" s="54" t="s">
        <v>187</v>
      </c>
      <c r="D80" s="55" t="s">
        <v>53</v>
      </c>
      <c r="E80" s="56">
        <v>156</v>
      </c>
      <c r="F80" s="56">
        <v>318.08999999999997</v>
      </c>
      <c r="G80" s="49">
        <f t="shared" si="2"/>
        <v>49622.04</v>
      </c>
      <c r="H80" s="1"/>
      <c r="I80" s="51">
        <f t="shared" si="3"/>
        <v>0</v>
      </c>
    </row>
    <row r="81" spans="1:9" x14ac:dyDescent="0.25">
      <c r="A81" s="52" t="s">
        <v>252</v>
      </c>
      <c r="B81" s="58" t="s">
        <v>188</v>
      </c>
      <c r="C81" s="54" t="s">
        <v>189</v>
      </c>
      <c r="D81" s="55" t="s">
        <v>68</v>
      </c>
      <c r="E81" s="56">
        <v>56</v>
      </c>
      <c r="F81" s="56">
        <v>399.28</v>
      </c>
      <c r="G81" s="49">
        <f t="shared" si="2"/>
        <v>22359.68</v>
      </c>
      <c r="H81" s="1"/>
      <c r="I81" s="51">
        <f t="shared" si="3"/>
        <v>0</v>
      </c>
    </row>
    <row r="82" spans="1:9" x14ac:dyDescent="0.25">
      <c r="A82" s="52" t="s">
        <v>252</v>
      </c>
      <c r="B82" s="58" t="s">
        <v>190</v>
      </c>
      <c r="C82" s="54" t="s">
        <v>191</v>
      </c>
      <c r="D82" s="55" t="s">
        <v>68</v>
      </c>
      <c r="E82" s="56">
        <v>4</v>
      </c>
      <c r="F82" s="56">
        <v>935.94</v>
      </c>
      <c r="G82" s="49">
        <f t="shared" si="2"/>
        <v>3743.76</v>
      </c>
      <c r="H82" s="1"/>
      <c r="I82" s="51">
        <f t="shared" si="3"/>
        <v>0</v>
      </c>
    </row>
    <row r="83" spans="1:9" x14ac:dyDescent="0.25">
      <c r="A83" s="52" t="s">
        <v>252</v>
      </c>
      <c r="B83" s="58" t="s">
        <v>192</v>
      </c>
      <c r="C83" s="54" t="s">
        <v>193</v>
      </c>
      <c r="D83" s="55" t="s">
        <v>68</v>
      </c>
      <c r="E83" s="56">
        <v>4</v>
      </c>
      <c r="F83" s="56">
        <v>1068.92</v>
      </c>
      <c r="G83" s="49">
        <f t="shared" si="2"/>
        <v>4275.68</v>
      </c>
      <c r="H83" s="1"/>
      <c r="I83" s="51">
        <f t="shared" si="3"/>
        <v>0</v>
      </c>
    </row>
    <row r="84" spans="1:9" x14ac:dyDescent="0.25">
      <c r="A84" s="52" t="s">
        <v>252</v>
      </c>
      <c r="B84" s="58" t="s">
        <v>194</v>
      </c>
      <c r="C84" s="54" t="s">
        <v>195</v>
      </c>
      <c r="D84" s="55" t="s">
        <v>68</v>
      </c>
      <c r="E84" s="56">
        <v>3</v>
      </c>
      <c r="F84" s="56">
        <v>774.71</v>
      </c>
      <c r="G84" s="49">
        <f t="shared" si="2"/>
        <v>2324.13</v>
      </c>
      <c r="H84" s="1"/>
      <c r="I84" s="51">
        <f t="shared" si="3"/>
        <v>0</v>
      </c>
    </row>
    <row r="85" spans="1:9" x14ac:dyDescent="0.25">
      <c r="A85" s="52" t="s">
        <v>252</v>
      </c>
      <c r="B85" s="58" t="s">
        <v>196</v>
      </c>
      <c r="C85" s="54" t="s">
        <v>197</v>
      </c>
      <c r="D85" s="55" t="s">
        <v>68</v>
      </c>
      <c r="E85" s="56">
        <v>1</v>
      </c>
      <c r="F85" s="56">
        <v>2845.79</v>
      </c>
      <c r="G85" s="49">
        <f t="shared" si="2"/>
        <v>2845.79</v>
      </c>
      <c r="H85" s="1"/>
      <c r="I85" s="51">
        <f t="shared" si="3"/>
        <v>0</v>
      </c>
    </row>
    <row r="86" spans="1:9" x14ac:dyDescent="0.25">
      <c r="A86" s="52" t="s">
        <v>252</v>
      </c>
      <c r="B86" s="58" t="s">
        <v>198</v>
      </c>
      <c r="C86" s="54" t="s">
        <v>199</v>
      </c>
      <c r="D86" s="55" t="s">
        <v>68</v>
      </c>
      <c r="E86" s="56">
        <v>1</v>
      </c>
      <c r="F86" s="56">
        <v>371.25</v>
      </c>
      <c r="G86" s="49">
        <f t="shared" si="2"/>
        <v>371.25</v>
      </c>
      <c r="H86" s="1"/>
      <c r="I86" s="51">
        <f t="shared" si="3"/>
        <v>0</v>
      </c>
    </row>
    <row r="87" spans="1:9" x14ac:dyDescent="0.25">
      <c r="A87" s="52" t="s">
        <v>252</v>
      </c>
      <c r="B87" s="58" t="s">
        <v>200</v>
      </c>
      <c r="C87" s="54" t="s">
        <v>201</v>
      </c>
      <c r="D87" s="55" t="s">
        <v>68</v>
      </c>
      <c r="E87" s="56">
        <v>1</v>
      </c>
      <c r="F87" s="56">
        <v>695.1</v>
      </c>
      <c r="G87" s="49">
        <f t="shared" si="2"/>
        <v>695.1</v>
      </c>
      <c r="H87" s="1"/>
      <c r="I87" s="51">
        <f t="shared" si="3"/>
        <v>0</v>
      </c>
    </row>
    <row r="88" spans="1:9" x14ac:dyDescent="0.25">
      <c r="A88" s="52" t="s">
        <v>252</v>
      </c>
      <c r="B88" s="58" t="s">
        <v>202</v>
      </c>
      <c r="C88" s="54" t="s">
        <v>203</v>
      </c>
      <c r="D88" s="55" t="s">
        <v>68</v>
      </c>
      <c r="E88" s="56">
        <v>3</v>
      </c>
      <c r="F88" s="56">
        <v>532.13</v>
      </c>
      <c r="G88" s="49">
        <f t="shared" si="2"/>
        <v>1596.39</v>
      </c>
      <c r="H88" s="1"/>
      <c r="I88" s="51">
        <f t="shared" si="3"/>
        <v>0</v>
      </c>
    </row>
    <row r="89" spans="1:9" x14ac:dyDescent="0.25">
      <c r="A89" s="52" t="s">
        <v>252</v>
      </c>
      <c r="B89" s="58" t="s">
        <v>204</v>
      </c>
      <c r="C89" s="54" t="s">
        <v>205</v>
      </c>
      <c r="D89" s="55" t="s">
        <v>68</v>
      </c>
      <c r="E89" s="56">
        <v>3</v>
      </c>
      <c r="F89" s="56">
        <v>5540.23</v>
      </c>
      <c r="G89" s="49">
        <f t="shared" si="2"/>
        <v>16620.689999999999</v>
      </c>
      <c r="H89" s="1"/>
      <c r="I89" s="51">
        <f t="shared" si="3"/>
        <v>0</v>
      </c>
    </row>
    <row r="90" spans="1:9" x14ac:dyDescent="0.25">
      <c r="A90" s="52" t="s">
        <v>252</v>
      </c>
      <c r="B90" s="58" t="s">
        <v>206</v>
      </c>
      <c r="C90" s="54" t="s">
        <v>207</v>
      </c>
      <c r="D90" s="55" t="s">
        <v>68</v>
      </c>
      <c r="E90" s="56">
        <v>2</v>
      </c>
      <c r="F90" s="56">
        <v>3020</v>
      </c>
      <c r="G90" s="49">
        <f t="shared" si="2"/>
        <v>6040</v>
      </c>
      <c r="H90" s="1"/>
      <c r="I90" s="51">
        <f t="shared" si="3"/>
        <v>0</v>
      </c>
    </row>
    <row r="91" spans="1:9" x14ac:dyDescent="0.25">
      <c r="A91" s="52" t="s">
        <v>252</v>
      </c>
      <c r="B91" s="58" t="s">
        <v>208</v>
      </c>
      <c r="C91" s="54" t="s">
        <v>209</v>
      </c>
      <c r="D91" s="55" t="s">
        <v>68</v>
      </c>
      <c r="E91" s="56">
        <v>2</v>
      </c>
      <c r="F91" s="56">
        <v>2852.93</v>
      </c>
      <c r="G91" s="49">
        <f t="shared" si="2"/>
        <v>5705.86</v>
      </c>
      <c r="H91" s="1"/>
      <c r="I91" s="51">
        <f t="shared" si="3"/>
        <v>0</v>
      </c>
    </row>
    <row r="92" spans="1:9" x14ac:dyDescent="0.25">
      <c r="A92" s="52" t="s">
        <v>252</v>
      </c>
      <c r="B92" s="58" t="s">
        <v>210</v>
      </c>
      <c r="C92" s="54" t="s">
        <v>211</v>
      </c>
      <c r="D92" s="55" t="s">
        <v>68</v>
      </c>
      <c r="E92" s="56">
        <v>1</v>
      </c>
      <c r="F92" s="56">
        <v>7210.88</v>
      </c>
      <c r="G92" s="49">
        <f t="shared" si="2"/>
        <v>7210.88</v>
      </c>
      <c r="H92" s="1"/>
      <c r="I92" s="51">
        <f t="shared" si="3"/>
        <v>0</v>
      </c>
    </row>
    <row r="93" spans="1:9" x14ac:dyDescent="0.25">
      <c r="A93" s="52" t="s">
        <v>252</v>
      </c>
      <c r="B93" s="58" t="s">
        <v>212</v>
      </c>
      <c r="C93" s="54" t="s">
        <v>213</v>
      </c>
      <c r="D93" s="55" t="s">
        <v>68</v>
      </c>
      <c r="E93" s="56">
        <v>4</v>
      </c>
      <c r="F93" s="56">
        <v>609.25</v>
      </c>
      <c r="G93" s="49">
        <f t="shared" si="2"/>
        <v>2437</v>
      </c>
      <c r="H93" s="1"/>
      <c r="I93" s="51">
        <f t="shared" si="3"/>
        <v>0</v>
      </c>
    </row>
    <row r="94" spans="1:9" x14ac:dyDescent="0.25">
      <c r="A94" s="52" t="s">
        <v>252</v>
      </c>
      <c r="B94" s="58" t="s">
        <v>214</v>
      </c>
      <c r="C94" s="54" t="s">
        <v>215</v>
      </c>
      <c r="D94" s="55" t="s">
        <v>68</v>
      </c>
      <c r="E94" s="56">
        <v>1</v>
      </c>
      <c r="F94" s="56">
        <v>7196.6</v>
      </c>
      <c r="G94" s="49">
        <f t="shared" si="2"/>
        <v>7196.6</v>
      </c>
      <c r="H94" s="1"/>
      <c r="I94" s="51">
        <f t="shared" si="3"/>
        <v>0</v>
      </c>
    </row>
    <row r="95" spans="1:9" x14ac:dyDescent="0.25">
      <c r="A95" s="52" t="s">
        <v>252</v>
      </c>
      <c r="B95" s="58" t="s">
        <v>216</v>
      </c>
      <c r="C95" s="54" t="s">
        <v>217</v>
      </c>
      <c r="D95" s="55" t="s">
        <v>68</v>
      </c>
      <c r="E95" s="56">
        <v>1</v>
      </c>
      <c r="F95" s="56">
        <v>8024.77</v>
      </c>
      <c r="G95" s="49">
        <f t="shared" si="2"/>
        <v>8024.77</v>
      </c>
      <c r="H95" s="1"/>
      <c r="I95" s="51">
        <f t="shared" si="3"/>
        <v>0</v>
      </c>
    </row>
    <row r="96" spans="1:9" x14ac:dyDescent="0.25">
      <c r="A96" s="52" t="s">
        <v>252</v>
      </c>
      <c r="B96" s="58" t="s">
        <v>218</v>
      </c>
      <c r="C96" s="54" t="s">
        <v>219</v>
      </c>
      <c r="D96" s="55" t="s">
        <v>68</v>
      </c>
      <c r="E96" s="56">
        <v>1</v>
      </c>
      <c r="F96" s="56">
        <v>1799.14</v>
      </c>
      <c r="G96" s="49">
        <f t="shared" si="2"/>
        <v>1799.14</v>
      </c>
      <c r="H96" s="1"/>
      <c r="I96" s="51">
        <f t="shared" si="3"/>
        <v>0</v>
      </c>
    </row>
    <row r="97" spans="1:9" x14ac:dyDescent="0.25">
      <c r="A97" s="52" t="s">
        <v>252</v>
      </c>
      <c r="B97" s="58" t="s">
        <v>220</v>
      </c>
      <c r="C97" s="54" t="s">
        <v>221</v>
      </c>
      <c r="D97" s="55" t="s">
        <v>68</v>
      </c>
      <c r="E97" s="56">
        <v>12</v>
      </c>
      <c r="F97" s="56">
        <v>25.45</v>
      </c>
      <c r="G97" s="49">
        <f t="shared" si="2"/>
        <v>305.39999999999998</v>
      </c>
      <c r="H97" s="1"/>
      <c r="I97" s="51">
        <f t="shared" si="3"/>
        <v>0</v>
      </c>
    </row>
    <row r="98" spans="1:9" x14ac:dyDescent="0.25">
      <c r="A98" s="52" t="s">
        <v>252</v>
      </c>
      <c r="B98" s="58" t="s">
        <v>222</v>
      </c>
      <c r="C98" s="54" t="s">
        <v>223</v>
      </c>
      <c r="D98" s="55" t="s">
        <v>35</v>
      </c>
      <c r="E98" s="56">
        <v>380.6</v>
      </c>
      <c r="F98" s="56">
        <v>7.09</v>
      </c>
      <c r="G98" s="49">
        <f t="shared" si="2"/>
        <v>2698.45</v>
      </c>
      <c r="H98" s="1"/>
      <c r="I98" s="51">
        <f t="shared" si="3"/>
        <v>0</v>
      </c>
    </row>
    <row r="99" spans="1:9" x14ac:dyDescent="0.25">
      <c r="A99" s="52" t="s">
        <v>252</v>
      </c>
      <c r="B99" s="58" t="s">
        <v>224</v>
      </c>
      <c r="C99" s="54" t="s">
        <v>225</v>
      </c>
      <c r="D99" s="55" t="s">
        <v>68</v>
      </c>
      <c r="E99" s="56">
        <v>1</v>
      </c>
      <c r="F99" s="56">
        <v>2415</v>
      </c>
      <c r="G99" s="49">
        <f t="shared" si="2"/>
        <v>2415</v>
      </c>
      <c r="H99" s="1"/>
      <c r="I99" s="51">
        <f t="shared" si="3"/>
        <v>0</v>
      </c>
    </row>
    <row r="100" spans="1:9" x14ac:dyDescent="0.25">
      <c r="A100" s="52" t="s">
        <v>226</v>
      </c>
      <c r="B100" s="53" t="s">
        <v>227</v>
      </c>
      <c r="C100" s="54" t="s">
        <v>228</v>
      </c>
      <c r="D100" s="55"/>
      <c r="E100" s="56" t="s">
        <v>252</v>
      </c>
      <c r="F100" s="56" t="s">
        <v>252</v>
      </c>
      <c r="G100" s="49"/>
      <c r="H100" s="50"/>
      <c r="I100" s="51"/>
    </row>
    <row r="101" spans="1:9" x14ac:dyDescent="0.25">
      <c r="A101" s="52" t="s">
        <v>252</v>
      </c>
      <c r="B101" s="58" t="s">
        <v>229</v>
      </c>
      <c r="C101" s="54" t="s">
        <v>230</v>
      </c>
      <c r="D101" s="55" t="s">
        <v>53</v>
      </c>
      <c r="E101" s="56">
        <v>85.98</v>
      </c>
      <c r="F101" s="56">
        <v>115.5</v>
      </c>
      <c r="G101" s="49">
        <f t="shared" si="2"/>
        <v>9930.69</v>
      </c>
      <c r="H101" s="1"/>
      <c r="I101" s="51">
        <f t="shared" si="3"/>
        <v>0</v>
      </c>
    </row>
    <row r="102" spans="1:9" x14ac:dyDescent="0.25">
      <c r="A102" s="52" t="s">
        <v>252</v>
      </c>
      <c r="B102" s="58" t="s">
        <v>231</v>
      </c>
      <c r="C102" s="54" t="s">
        <v>232</v>
      </c>
      <c r="D102" s="55" t="s">
        <v>68</v>
      </c>
      <c r="E102" s="56">
        <v>8</v>
      </c>
      <c r="F102" s="56">
        <v>2143.31</v>
      </c>
      <c r="G102" s="49">
        <f t="shared" si="2"/>
        <v>17146.48</v>
      </c>
      <c r="H102" s="1"/>
      <c r="I102" s="51">
        <f t="shared" si="3"/>
        <v>0</v>
      </c>
    </row>
    <row r="103" spans="1:9" x14ac:dyDescent="0.25">
      <c r="A103" s="52" t="s">
        <v>252</v>
      </c>
      <c r="B103" s="58" t="s">
        <v>233</v>
      </c>
      <c r="C103" s="54" t="s">
        <v>234</v>
      </c>
      <c r="D103" s="55" t="s">
        <v>68</v>
      </c>
      <c r="E103" s="56">
        <v>1</v>
      </c>
      <c r="F103" s="56">
        <v>7288.26</v>
      </c>
      <c r="G103" s="49">
        <f t="shared" si="2"/>
        <v>7288.26</v>
      </c>
      <c r="H103" s="1"/>
      <c r="I103" s="51">
        <f t="shared" si="3"/>
        <v>0</v>
      </c>
    </row>
    <row r="104" spans="1:9" x14ac:dyDescent="0.25">
      <c r="A104" s="52" t="s">
        <v>252</v>
      </c>
      <c r="B104" s="58" t="s">
        <v>235</v>
      </c>
      <c r="C104" s="54" t="s">
        <v>236</v>
      </c>
      <c r="D104" s="55" t="s">
        <v>68</v>
      </c>
      <c r="E104" s="56">
        <v>1</v>
      </c>
      <c r="F104" s="56">
        <v>3184.21</v>
      </c>
      <c r="G104" s="49">
        <f t="shared" si="2"/>
        <v>3184.21</v>
      </c>
      <c r="H104" s="1"/>
      <c r="I104" s="51">
        <f t="shared" si="3"/>
        <v>0</v>
      </c>
    </row>
    <row r="105" spans="1:9" x14ac:dyDescent="0.25">
      <c r="A105" s="43" t="s">
        <v>237</v>
      </c>
      <c r="B105" s="44" t="s">
        <v>238</v>
      </c>
      <c r="C105" s="45" t="s">
        <v>239</v>
      </c>
      <c r="D105" s="46"/>
      <c r="E105" s="47" t="s">
        <v>252</v>
      </c>
      <c r="F105" s="48" t="s">
        <v>252</v>
      </c>
      <c r="G105" s="49"/>
      <c r="H105" s="50"/>
      <c r="I105" s="51"/>
    </row>
    <row r="106" spans="1:9" x14ac:dyDescent="0.25">
      <c r="A106" s="52" t="s">
        <v>252</v>
      </c>
      <c r="B106" s="58" t="s">
        <v>240</v>
      </c>
      <c r="C106" s="54" t="s">
        <v>241</v>
      </c>
      <c r="D106" s="55" t="s">
        <v>242</v>
      </c>
      <c r="E106" s="56">
        <v>1</v>
      </c>
      <c r="F106" s="56">
        <v>9294.6</v>
      </c>
      <c r="G106" s="49">
        <f t="shared" si="2"/>
        <v>9294.6</v>
      </c>
      <c r="H106" s="1"/>
      <c r="I106" s="51">
        <f t="shared" si="3"/>
        <v>0</v>
      </c>
    </row>
    <row r="107" spans="1:9" x14ac:dyDescent="0.25">
      <c r="A107" s="43" t="s">
        <v>243</v>
      </c>
      <c r="B107" s="44" t="s">
        <v>244</v>
      </c>
      <c r="C107" s="45" t="s">
        <v>245</v>
      </c>
      <c r="D107" s="46"/>
      <c r="E107" s="47" t="s">
        <v>252</v>
      </c>
      <c r="F107" s="48" t="s">
        <v>252</v>
      </c>
      <c r="G107" s="49"/>
      <c r="H107" s="50"/>
      <c r="I107" s="51"/>
    </row>
    <row r="108" spans="1:9" x14ac:dyDescent="0.25">
      <c r="A108" s="52" t="s">
        <v>252</v>
      </c>
      <c r="B108" s="58" t="s">
        <v>246</v>
      </c>
      <c r="C108" s="54" t="s">
        <v>247</v>
      </c>
      <c r="D108" s="55" t="s">
        <v>68</v>
      </c>
      <c r="E108" s="56">
        <v>1</v>
      </c>
      <c r="F108" s="56">
        <v>3769.65</v>
      </c>
      <c r="G108" s="49">
        <f t="shared" si="2"/>
        <v>3769.65</v>
      </c>
      <c r="H108" s="1"/>
      <c r="I108" s="51">
        <f t="shared" si="3"/>
        <v>0</v>
      </c>
    </row>
    <row r="109" spans="1:9" x14ac:dyDescent="0.25">
      <c r="A109" s="52" t="s">
        <v>252</v>
      </c>
      <c r="B109" s="58" t="s">
        <v>248</v>
      </c>
      <c r="C109" s="54" t="s">
        <v>249</v>
      </c>
      <c r="D109" s="55" t="s">
        <v>68</v>
      </c>
      <c r="E109" s="56">
        <v>1</v>
      </c>
      <c r="F109" s="56">
        <v>1839.13</v>
      </c>
      <c r="G109" s="49">
        <f t="shared" si="2"/>
        <v>1839.13</v>
      </c>
      <c r="H109" s="1"/>
      <c r="I109" s="51">
        <f t="shared" si="3"/>
        <v>0</v>
      </c>
    </row>
    <row r="110" spans="1:9" x14ac:dyDescent="0.25">
      <c r="A110" s="52" t="s">
        <v>252</v>
      </c>
      <c r="B110" s="58" t="s">
        <v>250</v>
      </c>
      <c r="C110" s="54" t="s">
        <v>251</v>
      </c>
      <c r="D110" s="55" t="s">
        <v>68</v>
      </c>
      <c r="E110" s="56">
        <v>1</v>
      </c>
      <c r="F110" s="56">
        <v>831.75</v>
      </c>
      <c r="G110" s="49">
        <f t="shared" si="2"/>
        <v>831.75</v>
      </c>
      <c r="H110" s="1"/>
      <c r="I110" s="51">
        <f t="shared" si="3"/>
        <v>0</v>
      </c>
    </row>
  </sheetData>
  <sheetProtection sheet="1" objects="1" scenarios="1" selectLockedCells="1"/>
  <autoFilter ref="D1:D23614" xr:uid="{3595FF1D-5F14-4CB2-8084-85A48FDEFDDD}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ignoredErrors>
    <ignoredError sqref="G19:G20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F954E-A5D9-4CB8-98E9-B4CD69E41225}">
  <dimension ref="A1:B3"/>
  <sheetViews>
    <sheetView workbookViewId="0"/>
  </sheetViews>
  <sheetFormatPr baseColWidth="10" defaultRowHeight="15" x14ac:dyDescent="0.25"/>
  <cols>
    <col min="2" max="2" width="27.42578125" bestFit="1" customWidth="1"/>
  </cols>
  <sheetData>
    <row r="1" spans="1:2" x14ac:dyDescent="0.25">
      <c r="B1" s="2" t="s">
        <v>32</v>
      </c>
    </row>
    <row r="2" spans="1:2" x14ac:dyDescent="0.25">
      <c r="A2" s="3"/>
      <c r="B2" s="2" t="s">
        <v>33</v>
      </c>
    </row>
    <row r="3" spans="1:2" x14ac:dyDescent="0.25">
      <c r="A3" s="4"/>
      <c r="B3" s="2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García-Calderón, Mariano</dc:creator>
  <cp:lastModifiedBy>Fernández Vaquero, María</cp:lastModifiedBy>
  <dcterms:created xsi:type="dcterms:W3CDTF">2024-06-26T06:36:47Z</dcterms:created>
  <dcterms:modified xsi:type="dcterms:W3CDTF">2024-07-10T12:47:52Z</dcterms:modified>
</cp:coreProperties>
</file>