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QV\Mantenimiento\2025-2026\Cambio a AMP_20240624\"/>
    </mc:Choice>
  </mc:AlternateContent>
  <xr:revisionPtr revIDLastSave="0" documentId="13_ncr:1_{18B05CAB-A7A7-4A19-B376-2F5B688A4705}" xr6:coauthVersionLast="47" xr6:coauthVersionMax="47" xr10:uidLastSave="{00000000-0000-0000-0000-000000000000}"/>
  <bookViews>
    <workbookView xWindow="-108" yWindow="-108" windowWidth="23256" windowHeight="12168" xr2:uid="{F043CD35-4EC0-4E73-B105-4F3FF39130F0}"/>
  </bookViews>
  <sheets>
    <sheet name="CERTO" sheetId="3" r:id="rId1"/>
    <sheet name="CERTO (2)" sheetId="4" r:id="rId2"/>
    <sheet name="Glosari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G20" i="4"/>
  <c r="I19" i="4"/>
  <c r="G19" i="4"/>
  <c r="I18" i="4"/>
  <c r="G18" i="4"/>
  <c r="I17" i="4"/>
  <c r="G17" i="4"/>
  <c r="I16" i="4"/>
  <c r="G16" i="4"/>
  <c r="I15" i="4"/>
  <c r="G15" i="4"/>
  <c r="I14" i="4"/>
  <c r="H3" i="4" s="1"/>
  <c r="G14" i="4"/>
  <c r="D3" i="4" s="1"/>
  <c r="I13" i="4"/>
  <c r="G13" i="4"/>
  <c r="F7" i="4"/>
  <c r="I20" i="3"/>
  <c r="G20" i="3"/>
  <c r="I19" i="3"/>
  <c r="G19" i="3"/>
  <c r="I18" i="3"/>
  <c r="G18" i="3"/>
  <c r="I17" i="3"/>
  <c r="G17" i="3"/>
  <c r="I16" i="3"/>
  <c r="G16" i="3"/>
  <c r="I15" i="3"/>
  <c r="G15" i="3"/>
  <c r="I14" i="3"/>
  <c r="G14" i="3"/>
  <c r="I13" i="3"/>
  <c r="G13" i="3"/>
  <c r="F7" i="3"/>
  <c r="D5" i="4" l="1"/>
  <c r="D4" i="4"/>
  <c r="D6" i="4"/>
  <c r="H4" i="4"/>
  <c r="H5" i="4"/>
  <c r="H6" i="4"/>
  <c r="H3" i="3"/>
  <c r="H4" i="3" s="1"/>
  <c r="H6" i="3" s="1"/>
  <c r="D3" i="3"/>
  <c r="H5" i="3"/>
  <c r="D7" i="4" l="1"/>
  <c r="D8" i="4" s="1"/>
  <c r="H7" i="4"/>
  <c r="H8" i="4" s="1"/>
  <c r="H7" i="3"/>
  <c r="H8" i="3" s="1"/>
  <c r="D5" i="3"/>
  <c r="D4" i="3"/>
  <c r="D6" i="3" l="1"/>
  <c r="D7" i="3" s="1"/>
  <c r="D8" i="3" s="1"/>
</calcChain>
</file>

<file path=xl/sharedStrings.xml><?xml version="1.0" encoding="utf-8"?>
<sst xmlns="http://schemas.openxmlformats.org/spreadsheetml/2006/main" count="121" uniqueCount="51">
  <si>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</si>
  <si>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</si>
  <si>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</si>
  <si>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</si>
  <si>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</si>
  <si>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</si>
  <si>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</si>
  <si>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</si>
  <si>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</si>
  <si>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</si>
  <si>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</si>
  <si>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</si>
  <si>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</si>
  <si>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</si>
  <si>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</si>
  <si>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</si>
  <si>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</si>
  <si>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</si>
  <si>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</si>
  <si>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</si>
  <si>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</si>
  <si>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</si>
  <si>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</si>
  <si>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</si>
  <si>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</si>
  <si>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</si>
  <si>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</si>
  <si>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</si>
  <si>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</si>
  <si>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</si>
  <si>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ud</t>
  </si>
  <si>
    <t>Campos a rellenar por Metro</t>
  </si>
  <si>
    <t>Campos a rellenar por el ofertante</t>
  </si>
  <si>
    <t>Campos calculados</t>
  </si>
  <si>
    <t>Productos QV</t>
  </si>
  <si>
    <t>UC1</t>
  </si>
  <si>
    <t>QSE Client-Managed Professional Users</t>
  </si>
  <si>
    <t>UC2</t>
  </si>
  <si>
    <t>QSE Client-Managed Analyzer Users</t>
  </si>
  <si>
    <t>UC3</t>
  </si>
  <si>
    <t>QSE Client-Managed Test Site (Included)</t>
  </si>
  <si>
    <t>UC4</t>
  </si>
  <si>
    <t>QSE Client-Managed Dev Site (Included)</t>
  </si>
  <si>
    <t>UC5</t>
  </si>
  <si>
    <t>QlikView Infrastructure Add-On to AMP Client Managed</t>
  </si>
  <si>
    <t>UC6</t>
  </si>
  <si>
    <t>Qlik Nprinting Srv+ designer</t>
  </si>
  <si>
    <t>UC7</t>
  </si>
  <si>
    <t>Qlik Connector powered by SAP NetWeaver</t>
  </si>
  <si>
    <t>UC8</t>
  </si>
  <si>
    <t>QlikView Publisher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</si>
</sst>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0" borderId="0" xfId="0" applyNumberFormat="1"/>
    <xf numFmtId="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left" vertical="top"/>
    </xf>
    <xf numFmtId="49" fontId="2" fillId="4" borderId="2" xfId="0" applyNumberFormat="1" applyFont="1" applyFill="1" applyBorder="1"/>
    <xf numFmtId="165" fontId="0" fillId="0" borderId="0" xfId="0" applyNumberFormat="1"/>
    <xf numFmtId="165" fontId="1" fillId="2" borderId="0" xfId="0" applyNumberFormat="1" applyFont="1" applyFill="1"/>
    <xf numFmtId="164" fontId="0" fillId="0" borderId="0" xfId="0" applyNumberFormat="1"/>
    <xf numFmtId="164" fontId="1" fillId="2" borderId="0" xfId="0" applyNumberFormat="1" applyFont="1" applyFill="1"/>
    <xf numFmtId="4" fontId="2" fillId="4" borderId="0" xfId="0" applyNumberFormat="1" applyFont="1" applyFill="1"/>
    <xf numFmtId="0" fontId="2" fillId="0" borderId="0" xfId="0" applyFont="1"/>
    <xf numFmtId="49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164" fontId="2" fillId="0" borderId="0" xfId="0" applyNumberFormat="1" applyFont="1" applyProtection="1">
      <protection locked="0"/>
    </xf>
    <xf numFmtId="164" fontId="2" fillId="3" borderId="0" xfId="0" applyNumberFormat="1" applyFont="1" applyFill="1" applyProtection="1">
      <protection locked="0"/>
    </xf>
    <xf numFmtId="1" fontId="2" fillId="0" borderId="0" xfId="0" applyNumberFormat="1" applyFont="1" applyProtection="1">
      <protection locked="0"/>
    </xf>
    <xf numFmtId="10" fontId="2" fillId="3" borderId="4" xfId="0" quotePrefix="1" applyNumberFormat="1" applyFont="1" applyFill="1" applyBorder="1" applyProtection="1">
      <protection locked="0"/>
    </xf>
    <xf numFmtId="9" fontId="2" fillId="5" borderId="4" xfId="0" quotePrefix="1" applyNumberFormat="1" applyFont="1" applyFill="1" applyBorder="1" applyProtection="1">
      <protection locked="0"/>
    </xf>
    <xf numFmtId="49" fontId="3" fillId="4" borderId="1" xfId="0" applyNumberFormat="1" applyFont="1" applyFill="1" applyBorder="1"/>
    <xf numFmtId="4" fontId="2" fillId="5" borderId="3" xfId="0" applyNumberFormat="1" applyFont="1" applyFill="1" applyBorder="1"/>
    <xf numFmtId="4" fontId="2" fillId="5" borderId="2" xfId="0" applyNumberFormat="1" applyFont="1" applyFill="1" applyBorder="1"/>
    <xf numFmtId="4" fontId="3" fillId="5" borderId="2" xfId="0" applyNumberFormat="1" applyFont="1" applyFill="1" applyBorder="1"/>
    <xf numFmtId="4" fontId="2" fillId="5" borderId="0" xfId="0" applyNumberFormat="1" applyFont="1" applyFill="1"/>
    <xf numFmtId="49" fontId="3" fillId="4" borderId="8" xfId="0" applyNumberFormat="1" applyFont="1" applyFill="1" applyBorder="1"/>
    <xf numFmtId="49" fontId="3" fillId="4" borderId="5" xfId="0" applyNumberFormat="1" applyFont="1" applyFill="1" applyBorder="1"/>
    <xf numFmtId="164" fontId="0" fillId="4" borderId="0" xfId="0" applyNumberFormat="1" applyFill="1"/>
    <xf numFmtId="3" fontId="2" fillId="0" borderId="3" xfId="0" applyNumberFormat="1" applyFont="1" applyBorder="1"/>
    <xf numFmtId="9" fontId="2" fillId="0" borderId="4" xfId="0" quotePrefix="1" applyNumberFormat="1" applyFont="1" applyBorder="1" applyProtection="1">
      <protection locked="0"/>
    </xf>
    <xf numFmtId="4" fontId="0" fillId="4" borderId="0" xfId="0" applyNumberFormat="1" applyFill="1"/>
    <xf numFmtId="10" fontId="2" fillId="0" borderId="4" xfId="0" quotePrefix="1" applyNumberFormat="1" applyFont="1" applyBorder="1" applyProtection="1">
      <protection locked="0"/>
    </xf>
    <xf numFmtId="4" fontId="2" fillId="3" borderId="0" xfId="0" applyNumberFormat="1" applyFont="1" applyFill="1" applyProtection="1">
      <protection locked="0"/>
    </xf>
    <xf numFmtId="3" fontId="2" fillId="0" borderId="3" xfId="0" applyNumberFormat="1" applyFont="1" applyBorder="1" applyProtection="1">
      <protection locked="0"/>
    </xf>
    <xf numFmtId="10" fontId="2" fillId="0" borderId="4" xfId="0" quotePrefix="1" applyNumberFormat="1" applyFont="1" applyBorder="1"/>
    <xf numFmtId="4" fontId="3" fillId="4" borderId="1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9" fontId="2" fillId="5" borderId="4" xfId="0" quotePrefix="1" applyNumberFormat="1" applyFont="1" applyFill="1" applyBorder="1"/>
    <xf numFmtId="4" fontId="1" fillId="2" borderId="0" xfId="0" applyNumberFormat="1" applyFont="1" applyFill="1"/>
    <xf numFmtId="49" fontId="2" fillId="0" borderId="0" xfId="0" applyNumberFormat="1" applyFont="1"/>
    <xf numFmtId="4" fontId="2" fillId="0" borderId="0" xfId="0" applyNumberFormat="1" applyFont="1"/>
    <xf numFmtId="4" fontId="0" fillId="4" borderId="0" xfId="0" applyNumberFormat="1" applyFill="1" applyProtection="1">
      <protection locked="0"/>
    </xf>
    <xf numFmtId="4" fontId="2" fillId="4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/>
    </xf>
    <xf numFmtId="0" fontId="4" fillId="0" borderId="9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7B731D8-1A7E-4593-8877-AE06F40A4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6CEA78B-55D8-4EF6-A141-CB08D1062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568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23296D3-63C7-4FE6-A907-C060D07B8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568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A2AEF-2475-4C53-B9BF-38C019C77E07}">
  <dimension ref="A1:I30"/>
  <sheetViews>
    <sheetView tabSelected="1" workbookViewId="0">
      <selection activeCell="F13" sqref="F13:F20"/>
    </sheetView>
  </sheetViews>
  <sheetFormatPr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6" customWidth="1"/>
    <col min="6" max="6" width="18" style="8" bestFit="1" customWidth="1"/>
    <col min="7" max="7" width="22.5546875" style="8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24" t="s">
        <v>2</v>
      </c>
      <c r="B2" s="27">
        <v>1</v>
      </c>
    </row>
    <row r="3" spans="1:9" ht="15" customHeight="1" thickBot="1" x14ac:dyDescent="0.35">
      <c r="A3" s="49" t="s">
        <v>3</v>
      </c>
      <c r="B3" s="50"/>
      <c r="C3" s="51"/>
      <c r="D3" s="20">
        <f>SUM(G:G)</f>
        <v>90434.78</v>
      </c>
      <c r="E3" s="49" t="s">
        <v>4</v>
      </c>
      <c r="F3" s="50"/>
      <c r="G3" s="51"/>
      <c r="H3" s="20">
        <f>SUM(I:I)</f>
        <v>0</v>
      </c>
    </row>
    <row r="4" spans="1:9" ht="15" customHeight="1" thickBot="1" x14ac:dyDescent="0.35">
      <c r="A4" s="19" t="s">
        <v>5</v>
      </c>
      <c r="B4" s="30">
        <v>0.06</v>
      </c>
      <c r="C4" s="5" t="s">
        <v>6</v>
      </c>
      <c r="D4" s="21">
        <f>ROUND($D$3*B4,2)</f>
        <v>5426.09</v>
      </c>
      <c r="E4" s="19" t="s">
        <v>7</v>
      </c>
      <c r="F4" s="17">
        <v>0</v>
      </c>
      <c r="G4" s="5" t="s">
        <v>6</v>
      </c>
      <c r="H4" s="21">
        <f>ROUND($H$3*F4,2)</f>
        <v>0</v>
      </c>
    </row>
    <row r="5" spans="1:9" ht="15" thickBot="1" x14ac:dyDescent="0.35">
      <c r="A5" s="19" t="s">
        <v>8</v>
      </c>
      <c r="B5" s="30">
        <v>0.09</v>
      </c>
      <c r="C5" s="5" t="s">
        <v>9</v>
      </c>
      <c r="D5" s="21">
        <f>ROUND($D$3*B5,2)</f>
        <v>8139.13</v>
      </c>
      <c r="E5" s="19" t="s">
        <v>10</v>
      </c>
      <c r="F5" s="17">
        <v>0</v>
      </c>
      <c r="G5" s="5" t="s">
        <v>9</v>
      </c>
      <c r="H5" s="21">
        <f>ROUND($H$3*F5,2)</f>
        <v>0</v>
      </c>
    </row>
    <row r="6" spans="1:9" ht="15" thickBot="1" x14ac:dyDescent="0.35">
      <c r="A6" s="52" t="s">
        <v>11</v>
      </c>
      <c r="B6" s="53"/>
      <c r="C6" s="54"/>
      <c r="D6" s="21">
        <f>SUM(D3,D4,D5)</f>
        <v>104000</v>
      </c>
      <c r="E6" s="52" t="s">
        <v>12</v>
      </c>
      <c r="F6" s="53"/>
      <c r="G6" s="54"/>
      <c r="H6" s="21">
        <f>SUM(H3,H4,H5)</f>
        <v>0</v>
      </c>
    </row>
    <row r="7" spans="1:9" ht="15" thickBot="1" x14ac:dyDescent="0.35">
      <c r="A7" s="25" t="s">
        <v>13</v>
      </c>
      <c r="B7" s="28">
        <v>0.21</v>
      </c>
      <c r="C7" s="5" t="s">
        <v>14</v>
      </c>
      <c r="D7" s="21">
        <f>ROUND($D$6*B7,2)</f>
        <v>21840</v>
      </c>
      <c r="E7" s="25" t="s">
        <v>13</v>
      </c>
      <c r="F7" s="18">
        <f>B7</f>
        <v>0.21</v>
      </c>
      <c r="G7" s="5" t="s">
        <v>14</v>
      </c>
      <c r="H7" s="21">
        <f>ROUND($H$6*F7,2)</f>
        <v>0</v>
      </c>
    </row>
    <row r="8" spans="1:9" ht="15" thickBot="1" x14ac:dyDescent="0.35">
      <c r="A8" s="55" t="s">
        <v>15</v>
      </c>
      <c r="B8" s="56"/>
      <c r="C8" s="57"/>
      <c r="D8" s="22">
        <f>SUM(D6:D7)</f>
        <v>125840</v>
      </c>
      <c r="E8" s="55" t="s">
        <v>16</v>
      </c>
      <c r="F8" s="56"/>
      <c r="G8" s="57"/>
      <c r="H8" s="22">
        <f>SUM(H6:H7)</f>
        <v>0</v>
      </c>
    </row>
    <row r="9" spans="1:9" ht="15" thickBot="1" x14ac:dyDescent="0.35"/>
    <row r="10" spans="1:9" ht="15" thickBot="1" x14ac:dyDescent="0.35">
      <c r="A10" s="1"/>
      <c r="F10" s="47" t="s">
        <v>17</v>
      </c>
      <c r="G10" s="48"/>
      <c r="H10" s="47" t="s">
        <v>18</v>
      </c>
      <c r="I10" s="48"/>
    </row>
    <row r="11" spans="1:9" x14ac:dyDescent="0.3">
      <c r="A11" s="3" t="s">
        <v>19</v>
      </c>
      <c r="B11" s="3" t="s">
        <v>20</v>
      </c>
      <c r="C11" s="3" t="s">
        <v>21</v>
      </c>
      <c r="D11" s="3" t="s">
        <v>22</v>
      </c>
      <c r="E11" s="7" t="s">
        <v>23</v>
      </c>
      <c r="F11" s="9" t="s">
        <v>24</v>
      </c>
      <c r="G11" s="3" t="s">
        <v>25</v>
      </c>
      <c r="H11" s="3" t="s">
        <v>26</v>
      </c>
      <c r="I11" s="3" t="s">
        <v>27</v>
      </c>
    </row>
    <row r="12" spans="1:9" x14ac:dyDescent="0.3">
      <c r="A12" s="12" t="s">
        <v>28</v>
      </c>
      <c r="B12" s="12" t="s">
        <v>29</v>
      </c>
      <c r="C12" s="12" t="s">
        <v>34</v>
      </c>
      <c r="D12" s="12"/>
      <c r="E12" s="13"/>
      <c r="F12" s="14"/>
      <c r="G12" s="26"/>
      <c r="H12" s="31"/>
      <c r="I12" s="10"/>
    </row>
    <row r="13" spans="1:9" x14ac:dyDescent="0.3">
      <c r="A13" s="12"/>
      <c r="B13" s="12" t="s">
        <v>35</v>
      </c>
      <c r="C13" s="12" t="s">
        <v>36</v>
      </c>
      <c r="D13" s="12" t="s">
        <v>30</v>
      </c>
      <c r="E13" s="13">
        <v>55</v>
      </c>
      <c r="F13" s="40">
        <v>441</v>
      </c>
      <c r="G13" s="26">
        <f t="shared" ref="G13:G20" si="0">ROUND(E13*F13,2)</f>
        <v>24255</v>
      </c>
      <c r="H13" s="31"/>
      <c r="I13" s="10">
        <f t="shared" ref="I13:I20" si="1">ROUND(E13*H13,2)</f>
        <v>0</v>
      </c>
    </row>
    <row r="14" spans="1:9" x14ac:dyDescent="0.3">
      <c r="A14" s="12"/>
      <c r="B14" s="12" t="s">
        <v>37</v>
      </c>
      <c r="C14" s="12" t="s">
        <v>38</v>
      </c>
      <c r="D14" s="16" t="s">
        <v>30</v>
      </c>
      <c r="E14" s="14">
        <v>215</v>
      </c>
      <c r="F14" s="40">
        <v>253.1</v>
      </c>
      <c r="G14" s="29">
        <f t="shared" si="0"/>
        <v>54416.5</v>
      </c>
      <c r="H14" s="31"/>
      <c r="I14" s="10">
        <f t="shared" si="1"/>
        <v>0</v>
      </c>
    </row>
    <row r="15" spans="1:9" x14ac:dyDescent="0.3">
      <c r="A15" s="12"/>
      <c r="B15" s="12" t="s">
        <v>39</v>
      </c>
      <c r="C15" s="12" t="s">
        <v>40</v>
      </c>
      <c r="D15" s="16" t="s">
        <v>30</v>
      </c>
      <c r="E15" s="14">
        <v>1</v>
      </c>
      <c r="F15" s="40">
        <v>0</v>
      </c>
      <c r="G15" s="29">
        <f t="shared" si="0"/>
        <v>0</v>
      </c>
      <c r="H15" s="31"/>
      <c r="I15" s="10">
        <f t="shared" si="1"/>
        <v>0</v>
      </c>
    </row>
    <row r="16" spans="1:9" x14ac:dyDescent="0.3">
      <c r="A16" s="12"/>
      <c r="B16" s="12" t="s">
        <v>41</v>
      </c>
      <c r="C16" s="12" t="s">
        <v>42</v>
      </c>
      <c r="D16" s="16" t="s">
        <v>30</v>
      </c>
      <c r="E16" s="14">
        <v>1</v>
      </c>
      <c r="F16" s="2">
        <v>0</v>
      </c>
      <c r="G16" s="29">
        <f t="shared" si="0"/>
        <v>0</v>
      </c>
      <c r="H16" s="31"/>
      <c r="I16" s="10">
        <f t="shared" si="1"/>
        <v>0</v>
      </c>
    </row>
    <row r="17" spans="1:9" x14ac:dyDescent="0.3">
      <c r="A17" s="12"/>
      <c r="B17" s="12" t="s">
        <v>43</v>
      </c>
      <c r="C17" s="12" t="s">
        <v>44</v>
      </c>
      <c r="D17" s="16" t="s">
        <v>30</v>
      </c>
      <c r="E17" s="14">
        <v>1</v>
      </c>
      <c r="F17" s="2">
        <v>0</v>
      </c>
      <c r="G17" s="29">
        <f t="shared" si="0"/>
        <v>0</v>
      </c>
      <c r="H17" s="31"/>
      <c r="I17" s="10">
        <f t="shared" si="1"/>
        <v>0</v>
      </c>
    </row>
    <row r="18" spans="1:9" x14ac:dyDescent="0.3">
      <c r="A18" s="12"/>
      <c r="B18" s="12" t="s">
        <v>45</v>
      </c>
      <c r="C18" s="12" t="s">
        <v>46</v>
      </c>
      <c r="D18" s="16" t="s">
        <v>30</v>
      </c>
      <c r="E18" s="14">
        <v>1</v>
      </c>
      <c r="F18" s="2">
        <v>3676.4</v>
      </c>
      <c r="G18" s="29">
        <f t="shared" si="0"/>
        <v>3676.4</v>
      </c>
      <c r="H18" s="31"/>
      <c r="I18" s="10">
        <f t="shared" si="1"/>
        <v>0</v>
      </c>
    </row>
    <row r="19" spans="1:9" x14ac:dyDescent="0.3">
      <c r="A19" s="12"/>
      <c r="B19" s="12" t="s">
        <v>47</v>
      </c>
      <c r="C19" s="12" t="s">
        <v>48</v>
      </c>
      <c r="D19" s="16" t="s">
        <v>30</v>
      </c>
      <c r="E19" s="14">
        <v>1</v>
      </c>
      <c r="F19" s="2">
        <v>8086.88</v>
      </c>
      <c r="G19" s="29">
        <f t="shared" si="0"/>
        <v>8086.88</v>
      </c>
      <c r="H19" s="31"/>
      <c r="I19" s="10">
        <f t="shared" si="1"/>
        <v>0</v>
      </c>
    </row>
    <row r="20" spans="1:9" x14ac:dyDescent="0.3">
      <c r="A20" s="12"/>
      <c r="B20" s="12" t="s">
        <v>49</v>
      </c>
      <c r="C20" s="12" t="s">
        <v>50</v>
      </c>
      <c r="D20" s="16" t="s">
        <v>30</v>
      </c>
      <c r="E20" s="14">
        <v>1</v>
      </c>
      <c r="F20" s="2">
        <v>0</v>
      </c>
      <c r="G20" s="29">
        <f t="shared" si="0"/>
        <v>0</v>
      </c>
      <c r="H20" s="31"/>
      <c r="I20" s="10">
        <f t="shared" si="1"/>
        <v>0</v>
      </c>
    </row>
    <row r="21" spans="1:9" x14ac:dyDescent="0.3">
      <c r="H21" s="2"/>
    </row>
    <row r="22" spans="1:9" x14ac:dyDescent="0.3">
      <c r="H22" s="2"/>
    </row>
    <row r="23" spans="1:9" x14ac:dyDescent="0.3">
      <c r="H23" s="2"/>
    </row>
    <row r="24" spans="1:9" x14ac:dyDescent="0.3">
      <c r="H24" s="2"/>
    </row>
    <row r="25" spans="1:9" x14ac:dyDescent="0.3">
      <c r="H25" s="2"/>
    </row>
    <row r="26" spans="1:9" x14ac:dyDescent="0.3">
      <c r="H26" s="2"/>
    </row>
    <row r="27" spans="1:9" x14ac:dyDescent="0.3">
      <c r="H27" s="2"/>
    </row>
    <row r="28" spans="1:9" x14ac:dyDescent="0.3">
      <c r="H28" s="2"/>
    </row>
    <row r="29" spans="1:9" x14ac:dyDescent="0.3">
      <c r="H29" s="2"/>
    </row>
    <row r="30" spans="1:9" x14ac:dyDescent="0.3">
      <c r="H30" s="2"/>
    </row>
  </sheetData>
  <sheetProtection algorithmName="SHA-512" hashValue="Z37SC8Giqn9k+2JQZ71zCfsKg6FZLIS/Wa5zMJedE0aryAlY+/dqjn5x5j8C9l2snSPkGsurE6fcb4y+8ndZ8Q==" saltValue="hwM+0cdMwXzCehGWVEaOv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4287D-CF1E-4571-858F-E1BFC819AB06}">
  <dimension ref="A1:I20"/>
  <sheetViews>
    <sheetView workbookViewId="0">
      <selection sqref="A1:XFD1048576"/>
    </sheetView>
  </sheetViews>
  <sheetFormatPr defaultColWidth="11.44140625" defaultRowHeight="14.4" x14ac:dyDescent="0.3"/>
  <cols>
    <col min="1" max="1" width="28.33203125" customWidth="1"/>
    <col min="2" max="2" width="12.109375" bestFit="1" customWidth="1"/>
    <col min="3" max="3" width="46.88671875" bestFit="1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8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24" t="s">
        <v>2</v>
      </c>
      <c r="B2" s="32">
        <v>1</v>
      </c>
    </row>
    <row r="3" spans="1:9" ht="15" customHeight="1" thickBot="1" x14ac:dyDescent="0.35">
      <c r="A3" s="49" t="s">
        <v>3</v>
      </c>
      <c r="B3" s="50"/>
      <c r="C3" s="51"/>
      <c r="D3" s="20">
        <f>SUM(G:G)</f>
        <v>90434.78</v>
      </c>
      <c r="E3" s="49" t="s">
        <v>4</v>
      </c>
      <c r="F3" s="50"/>
      <c r="G3" s="51"/>
      <c r="H3" s="20">
        <f>SUM(I:I)</f>
        <v>0</v>
      </c>
    </row>
    <row r="4" spans="1:9" ht="15" customHeight="1" thickBot="1" x14ac:dyDescent="0.35">
      <c r="A4" s="19" t="s">
        <v>5</v>
      </c>
      <c r="B4" s="33">
        <v>0.06</v>
      </c>
      <c r="C4" s="5" t="s">
        <v>6</v>
      </c>
      <c r="D4" s="21">
        <f>ROUND($D$3*B4,2)</f>
        <v>5426.09</v>
      </c>
      <c r="E4" s="34" t="s">
        <v>7</v>
      </c>
      <c r="F4" s="17"/>
      <c r="G4" s="5" t="s">
        <v>6</v>
      </c>
      <c r="H4" s="21">
        <f>ROUND($H$3*F4,2)</f>
        <v>0</v>
      </c>
    </row>
    <row r="5" spans="1:9" ht="15" thickBot="1" x14ac:dyDescent="0.35">
      <c r="A5" s="19" t="s">
        <v>8</v>
      </c>
      <c r="B5" s="33">
        <v>0.09</v>
      </c>
      <c r="C5" s="5" t="s">
        <v>9</v>
      </c>
      <c r="D5" s="21">
        <f>ROUND($D$3*B5,2)</f>
        <v>8139.13</v>
      </c>
      <c r="E5" s="34" t="s">
        <v>10</v>
      </c>
      <c r="F5" s="17"/>
      <c r="G5" s="5" t="s">
        <v>9</v>
      </c>
      <c r="H5" s="21">
        <f>ROUND($H$3*F5,2)</f>
        <v>0</v>
      </c>
    </row>
    <row r="6" spans="1:9" ht="15" thickBot="1" x14ac:dyDescent="0.35">
      <c r="A6" s="52" t="s">
        <v>11</v>
      </c>
      <c r="B6" s="53"/>
      <c r="C6" s="54"/>
      <c r="D6" s="21">
        <f>SUM(D3,D4,D5)</f>
        <v>104000</v>
      </c>
      <c r="E6" s="52" t="s">
        <v>12</v>
      </c>
      <c r="F6" s="53"/>
      <c r="G6" s="54"/>
      <c r="H6" s="21">
        <f>SUM(H3,H4,H5)</f>
        <v>0</v>
      </c>
    </row>
    <row r="7" spans="1:9" ht="15" thickBot="1" x14ac:dyDescent="0.35">
      <c r="A7" s="25" t="s">
        <v>13</v>
      </c>
      <c r="B7" s="35">
        <v>0.21</v>
      </c>
      <c r="C7" s="5" t="s">
        <v>14</v>
      </c>
      <c r="D7" s="21">
        <f>ROUND($D$6*B7,2)</f>
        <v>21840</v>
      </c>
      <c r="E7" s="36" t="s">
        <v>13</v>
      </c>
      <c r="F7" s="37">
        <f>B7</f>
        <v>0.21</v>
      </c>
      <c r="G7" s="5" t="s">
        <v>14</v>
      </c>
      <c r="H7" s="21">
        <f>ROUND($H$6*F7,2)</f>
        <v>0</v>
      </c>
    </row>
    <row r="8" spans="1:9" ht="15" thickBot="1" x14ac:dyDescent="0.35">
      <c r="A8" s="55" t="s">
        <v>15</v>
      </c>
      <c r="B8" s="56"/>
      <c r="C8" s="57"/>
      <c r="D8" s="22">
        <f>SUM(D6:D7)</f>
        <v>125840</v>
      </c>
      <c r="E8" s="55" t="s">
        <v>16</v>
      </c>
      <c r="F8" s="56"/>
      <c r="G8" s="57"/>
      <c r="H8" s="22">
        <f>SUM(H6:H7)</f>
        <v>0</v>
      </c>
    </row>
    <row r="9" spans="1:9" ht="15" thickBot="1" x14ac:dyDescent="0.35"/>
    <row r="10" spans="1:9" ht="15" thickBot="1" x14ac:dyDescent="0.35">
      <c r="A10" s="1"/>
      <c r="F10" s="47" t="s">
        <v>17</v>
      </c>
      <c r="G10" s="48"/>
      <c r="H10" s="47" t="s">
        <v>18</v>
      </c>
      <c r="I10" s="48"/>
    </row>
    <row r="11" spans="1:9" x14ac:dyDescent="0.3">
      <c r="A11" s="3" t="s">
        <v>19</v>
      </c>
      <c r="B11" s="3" t="s">
        <v>20</v>
      </c>
      <c r="C11" s="3" t="s">
        <v>21</v>
      </c>
      <c r="D11" s="3" t="s">
        <v>22</v>
      </c>
      <c r="E11" s="38" t="s">
        <v>23</v>
      </c>
      <c r="F11" s="38" t="s">
        <v>24</v>
      </c>
      <c r="G11" s="3" t="s">
        <v>25</v>
      </c>
      <c r="H11" s="3" t="s">
        <v>26</v>
      </c>
      <c r="I11" s="3" t="s">
        <v>27</v>
      </c>
    </row>
    <row r="12" spans="1:9" s="43" customFormat="1" x14ac:dyDescent="0.3">
      <c r="A12" s="39" t="s">
        <v>28</v>
      </c>
      <c r="B12" s="39" t="s">
        <v>29</v>
      </c>
      <c r="C12" s="39" t="s">
        <v>34</v>
      </c>
      <c r="D12" s="39"/>
      <c r="E12" s="40"/>
      <c r="F12" s="40"/>
      <c r="G12" s="41"/>
      <c r="H12" s="31"/>
      <c r="I12" s="42"/>
    </row>
    <row r="13" spans="1:9" s="43" customFormat="1" x14ac:dyDescent="0.3">
      <c r="A13" s="39"/>
      <c r="B13" s="39" t="s">
        <v>35</v>
      </c>
      <c r="C13" s="44" t="s">
        <v>36</v>
      </c>
      <c r="D13" s="45" t="s">
        <v>30</v>
      </c>
      <c r="E13" s="40">
        <v>55</v>
      </c>
      <c r="F13" s="40">
        <v>441</v>
      </c>
      <c r="G13" s="41">
        <f t="shared" ref="G13:G20" si="0">ROUND(E13*F13,2)</f>
        <v>24255</v>
      </c>
      <c r="H13" s="31"/>
      <c r="I13" s="42">
        <f t="shared" ref="I13:I20" si="1">ROUND(E13*H13,2)</f>
        <v>0</v>
      </c>
    </row>
    <row r="14" spans="1:9" s="43" customFormat="1" ht="15" thickBot="1" x14ac:dyDescent="0.35">
      <c r="A14" s="39"/>
      <c r="B14" s="39" t="s">
        <v>37</v>
      </c>
      <c r="C14" s="46" t="s">
        <v>38</v>
      </c>
      <c r="D14" s="45" t="s">
        <v>30</v>
      </c>
      <c r="E14" s="40">
        <v>215</v>
      </c>
      <c r="F14" s="40">
        <v>253.1</v>
      </c>
      <c r="G14" s="41">
        <f t="shared" si="0"/>
        <v>54416.5</v>
      </c>
      <c r="H14" s="31"/>
      <c r="I14" s="42">
        <f t="shared" si="1"/>
        <v>0</v>
      </c>
    </row>
    <row r="15" spans="1:9" s="43" customFormat="1" ht="15" thickBot="1" x14ac:dyDescent="0.35">
      <c r="A15" s="39"/>
      <c r="B15" s="39" t="s">
        <v>39</v>
      </c>
      <c r="C15" s="46" t="s">
        <v>40</v>
      </c>
      <c r="D15" s="45" t="s">
        <v>30</v>
      </c>
      <c r="E15" s="40">
        <v>1</v>
      </c>
      <c r="F15" s="40">
        <v>0</v>
      </c>
      <c r="G15" s="41">
        <f t="shared" si="0"/>
        <v>0</v>
      </c>
      <c r="H15" s="31"/>
      <c r="I15" s="42">
        <f t="shared" si="1"/>
        <v>0</v>
      </c>
    </row>
    <row r="16" spans="1:9" ht="15" thickBot="1" x14ac:dyDescent="0.35">
      <c r="B16" s="39" t="s">
        <v>41</v>
      </c>
      <c r="C16" s="46" t="s">
        <v>42</v>
      </c>
      <c r="D16" s="45" t="s">
        <v>30</v>
      </c>
      <c r="E16" s="2">
        <v>1</v>
      </c>
      <c r="F16" s="2">
        <v>0</v>
      </c>
      <c r="G16" s="41">
        <f t="shared" si="0"/>
        <v>0</v>
      </c>
      <c r="H16" s="31"/>
      <c r="I16" s="42">
        <f t="shared" si="1"/>
        <v>0</v>
      </c>
    </row>
    <row r="17" spans="2:9" ht="15" thickBot="1" x14ac:dyDescent="0.35">
      <c r="B17" s="39" t="s">
        <v>43</v>
      </c>
      <c r="C17" s="46" t="s">
        <v>44</v>
      </c>
      <c r="D17" s="45" t="s">
        <v>30</v>
      </c>
      <c r="E17" s="2">
        <v>1</v>
      </c>
      <c r="F17" s="2">
        <v>0</v>
      </c>
      <c r="G17" s="41">
        <f t="shared" si="0"/>
        <v>0</v>
      </c>
      <c r="H17" s="31"/>
      <c r="I17" s="42">
        <f t="shared" si="1"/>
        <v>0</v>
      </c>
    </row>
    <row r="18" spans="2:9" ht="15" thickBot="1" x14ac:dyDescent="0.35">
      <c r="B18" s="39" t="s">
        <v>45</v>
      </c>
      <c r="C18" s="46" t="s">
        <v>46</v>
      </c>
      <c r="D18" s="45" t="s">
        <v>30</v>
      </c>
      <c r="E18" s="2">
        <v>1</v>
      </c>
      <c r="F18" s="2">
        <v>3676.4</v>
      </c>
      <c r="G18" s="41">
        <f t="shared" si="0"/>
        <v>3676.4</v>
      </c>
      <c r="H18" s="31"/>
      <c r="I18" s="42">
        <f t="shared" si="1"/>
        <v>0</v>
      </c>
    </row>
    <row r="19" spans="2:9" ht="15" thickBot="1" x14ac:dyDescent="0.35">
      <c r="B19" s="39" t="s">
        <v>47</v>
      </c>
      <c r="C19" s="46" t="s">
        <v>48</v>
      </c>
      <c r="D19" s="45" t="s">
        <v>30</v>
      </c>
      <c r="E19" s="2">
        <v>1</v>
      </c>
      <c r="F19" s="2">
        <v>8086.88</v>
      </c>
      <c r="G19" s="41">
        <f t="shared" si="0"/>
        <v>8086.88</v>
      </c>
      <c r="H19" s="31"/>
      <c r="I19" s="42">
        <f t="shared" si="1"/>
        <v>0</v>
      </c>
    </row>
    <row r="20" spans="2:9" ht="15" thickBot="1" x14ac:dyDescent="0.35">
      <c r="B20" s="39" t="s">
        <v>49</v>
      </c>
      <c r="C20" s="46" t="s">
        <v>50</v>
      </c>
      <c r="D20" s="45" t="s">
        <v>30</v>
      </c>
      <c r="E20" s="2">
        <v>1</v>
      </c>
      <c r="F20" s="2">
        <v>0</v>
      </c>
      <c r="G20" s="41">
        <f t="shared" si="0"/>
        <v>0</v>
      </c>
      <c r="H20" s="31"/>
      <c r="I20" s="42">
        <f t="shared" si="1"/>
        <v>0</v>
      </c>
    </row>
  </sheetData>
  <sheetProtection algorithmName="SHA-512" hashValue="SmACXIE5tGJpLpHNjdWuCKcVZIZENh00MS2bUrD6QUrsrHdbQRozzZ4bMKTk7cB5sZbG8AqfohEZsICs1AiwAQ==" saltValue="9PCXyRqYQCQZjX4S11T1+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"/>
    </sheetView>
  </sheetViews>
  <sheetFormatPr defaultColWidth="11.44140625" defaultRowHeight="14.4" x14ac:dyDescent="0.3"/>
  <cols>
    <col min="2" max="2" width="67.6640625" customWidth="1"/>
  </cols>
  <sheetData>
    <row r="1" spans="1:2" ht="15" thickBot="1" x14ac:dyDescent="0.35">
      <c r="B1" s="11" t="s">
        <v>31</v>
      </c>
    </row>
    <row r="2" spans="1:2" ht="15" thickBot="1" x14ac:dyDescent="0.35">
      <c r="A2" s="15"/>
      <c r="B2" s="11" t="s">
        <v>32</v>
      </c>
    </row>
    <row r="3" spans="1:2" ht="15" thickBot="1" x14ac:dyDescent="0.35">
      <c r="A3" s="23"/>
      <c r="B3" s="11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olicyDirtyBag xmlns="microsoft.office.server.policy.changes">
  <Microsoft.Office.RecordsManagement.PolicyFeatures.PolicyLabel op="Delete"/>
</PolicyDirtyBag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63" ma:contentTypeDescription="Crear nuevo documento." ma:contentTypeScope="" ma:versionID="e97d79883774aede49b0a042a5690ee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06d0633694aa957915f4c0d14ff79ef8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ZEZVXQHEZRP4-558276571-81390</_dlc_DocId>
    <_dlc_DocIdUrl xmlns="c267183c-d7e5-44d0-9a28-6883cf5fe4d7">
      <Url>https://espacios.metromadrid.es/sda/Proyectos/_layouts/15/DocIdRedir.aspx?ID=ZEZVXQHEZRP4-558276571-81390</Url>
      <Description>ZEZVXQHEZRP4-558276571-81390</Description>
    </_dlc_DocIdUrl>
    <Proyecto xmlns="bacb354c-e7f2-49fa-a48e-f1857a165e78" xsi:nil="true"/>
    <TaxKeywordTaxHTField xmlns="c267183c-d7e5-44d0-9a28-6883cf5fe4d7">
      <Terms xmlns="http://schemas.microsoft.com/office/infopath/2007/PartnerControls"/>
    </TaxKeywordTaxHTField>
    <Tipo_x0020_de_x0020_documento xmlns="bacb354c-e7f2-49fa-a48e-f1857a165e78" xsi:nil="true"/>
    <DLCPolicyLabelClientValue xmlns="bacb354c-e7f2-49fa-a48e-f1857a165e78" xsi:nil="true"/>
    <TaxCatchAll xmlns="c267183c-d7e5-44d0-9a28-6883cf5fe4d7"/>
    <DLCPolicyLabelLock xmlns="bacb354c-e7f2-49fa-a48e-f1857a165e78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80B125-3792-455E-93D9-EEA164827005}">
  <ds:schemaRefs>
    <ds:schemaRef ds:uri="microsoft.office.server.policy.changes"/>
  </ds:schemaRefs>
</ds:datastoreItem>
</file>

<file path=customXml/itemProps2.xml><?xml version="1.0" encoding="utf-8"?>
<ds:datastoreItem xmlns:ds="http://schemas.openxmlformats.org/officeDocument/2006/customXml" ds:itemID="{326F848B-7227-448A-8AF5-17D77D7DD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2006/metadata/properties"/>
    <ds:schemaRef ds:uri="http://schemas.microsoft.com/office/infopath/2007/PartnerControls"/>
    <ds:schemaRef ds:uri="c267183c-d7e5-44d0-9a28-6883cf5fe4d7"/>
    <ds:schemaRef ds:uri="bacb354c-e7f2-49fa-a48e-f1857a165e78"/>
  </ds:schemaRefs>
</ds:datastoreItem>
</file>

<file path=customXml/itemProps5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CERTO</vt:lpstr>
      <vt:lpstr>CERTO (2)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Condado Delgado, Diego</cp:lastModifiedBy>
  <cp:revision/>
  <dcterms:created xsi:type="dcterms:W3CDTF">2023-06-09T08:33:37Z</dcterms:created>
  <dcterms:modified xsi:type="dcterms:W3CDTF">2024-06-27T09:45:28Z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0x01010040BF027305BBB443B3C08E3FE08CFD86</vt:lpwstr>
  </property>
  <property fmtid="{D5CDD505-2E9C-101B-9397-08002B2CF9AE}" pid="3" name="_dlc_DocIdItemGuid">
    <vt:lpwstr>8fec9c9a-fea8-45ed-b7eb-e8643f459f5f</vt:lpwstr>
  </property>
  <property fmtid="{D5CDD505-2E9C-101B-9397-08002B2CF9AE}" pid="4" name="TaxKeyword">
    <vt:lpwstr/>
  </property>
</Properties>
</file>