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166925"/>
  <xr:revisionPtr revIDLastSave="0" documentId="13_ncr:1_{874F009D-3BB1-495D-B13D-44FCB96C3BC0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F7" i="1" l="1"/>
  <c r="H3" i="1" l="1"/>
  <c r="D3" i="1"/>
  <c r="D4" i="1" s="1"/>
  <c r="H5" i="1" l="1"/>
  <c r="H6" i="1"/>
  <c r="H4" i="1"/>
  <c r="D5" i="1"/>
  <c r="D7" i="1" s="1"/>
  <c r="D8" i="1" s="1"/>
  <c r="H7" i="1" l="1"/>
  <c r="H8" i="1" s="1"/>
</calcChain>
</file>

<file path=xl/sharedStrings.xml><?xml version="1.0" encoding="utf-8"?>
<sst xmlns="http://schemas.openxmlformats.org/spreadsheetml/2006/main" count="114" uniqueCount="92">
  <si>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</si>
  <si>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</si>
  <si>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</si>
  <si>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</si>
  <si>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</si>
  <si>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</si>
  <si>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</si>
  <si>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</si>
  <si>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</si>
  <si>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</si>
  <si>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</si>
  <si>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Importe ofertado (sin IVA)</t>
  </si>
  <si>
    <t>% IVA</t>
  </si>
  <si>
    <t>Importe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</si>
  <si>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</si>
  <si>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</si>
  <si>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</si>
  <si>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</si>
  <si>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</si>
  <si>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</si>
  <si>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</si>
  <si>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</si>
  <si>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</si>
  <si>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</si>
  <si>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</si>
  <si>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</si>
  <si>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</si>
  <si>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</si>
  <si>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1.1.1</t>
  </si>
  <si>
    <t>Campos a rellenar por Metro</t>
  </si>
  <si>
    <t>Campos a rellenar por el ofertante</t>
  </si>
  <si>
    <t>Campos calculados</t>
  </si>
  <si>
    <t>LOTE 1</t>
  </si>
  <si>
    <t>Ud</t>
  </si>
  <si>
    <t>1.1.2</t>
  </si>
  <si>
    <t>1.1.3</t>
  </si>
  <si>
    <t>Titulo</t>
  </si>
  <si>
    <t>Cap_1</t>
  </si>
  <si>
    <t>Cap_2</t>
  </si>
  <si>
    <t>Cap_3</t>
  </si>
  <si>
    <t>LOTE O1- SISTEMAS DE AGUA NEBULIZADA</t>
  </si>
  <si>
    <t>JEFE DE EQUIPO</t>
  </si>
  <si>
    <t>TECNICO DE CAMPO</t>
  </si>
  <si>
    <t>MANTENIMIENTO SEGUN RD513/2017</t>
  </si>
  <si>
    <t>RETIMBRADO DE CILINDROS/NITROGENO/AGUA/AIRE COMPRIMIDO</t>
  </si>
  <si>
    <t>RECARGA CILINDROS/NITROGENO/AGUA/AIRE COMPRIMIDO</t>
  </si>
  <si>
    <t>ADQUISICIÓN DE NUEVOS CILINDROS</t>
  </si>
  <si>
    <t>REVISIÓN NORMATIVA QUINQUENAL</t>
  </si>
  <si>
    <t>SUMINISTRO E INSTALACIÓN BOMBINES Y LLAVES ELECTRONICAS</t>
  </si>
  <si>
    <t>APERTURA DE FOSOS DE ESCALERAS</t>
  </si>
  <si>
    <t>CAMPAÑA DE SUSTITUCIÓN DE BOQUILLAS ESCALERAS MECÁNICAS</t>
  </si>
  <si>
    <t>ANALISIS LEGIONELA</t>
  </si>
  <si>
    <t>DESINFECCIÓN DEPOSITOS LEGIONELA</t>
  </si>
  <si>
    <t>CAMPAÑA DE SUSTITUCIÓN BOQUILLAS EN CUARTOS TÉCNICOS</t>
  </si>
  <si>
    <t>PLANOS ASBUILT</t>
  </si>
  <si>
    <t>CAMBIOS DE REGISTRO DE INSTALACIONES LEGALIZADAS</t>
  </si>
  <si>
    <t>MATERIALES SUPERIORES A 2000€ NO INCLUIDOS</t>
  </si>
  <si>
    <t>VANDALISMO</t>
  </si>
  <si>
    <t>LIMPIEZA DE DEPOSITO POR POSITIVO LEGIONELA</t>
  </si>
  <si>
    <t>Cap_4</t>
  </si>
  <si>
    <t>Cap_5</t>
  </si>
  <si>
    <t>Cap_6</t>
  </si>
  <si>
    <t>Cap_7</t>
  </si>
  <si>
    <t>Cap_8</t>
  </si>
  <si>
    <t>Cap_9</t>
  </si>
  <si>
    <t>Cap_10</t>
  </si>
  <si>
    <t>Cap_11</t>
  </si>
  <si>
    <t>Cap_12</t>
  </si>
  <si>
    <t>Cap_13</t>
  </si>
  <si>
    <t>Cap_14</t>
  </si>
  <si>
    <t>Cap_15</t>
  </si>
  <si>
    <t>Cap_16</t>
  </si>
  <si>
    <t>Cap_17</t>
  </si>
  <si>
    <t>Cap_18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</si>
  <si>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</si>
  <si>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</si>
  <si>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</si>
  <si>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</si>
  <si>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</si>
  <si>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</si>
  <si>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</si>
  <si>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</si>
  <si>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</si>
  <si>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</si>
  <si>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</si>
  <si>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</si>
  <si>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</si>
  <si>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</si>
  <si>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</si>
  <si>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RENOVACIÓN CONTRATO AGUA NEBULIZADA_PCI. LOTE 1 ANUALIZADO</t>
  </si>
  <si>
    <t>Presupuesto Base de Licitación con IVA * 4 AÑOS</t>
  </si>
  <si>
    <t>Base Imponible (sin IVA) * 4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</si>
</sst>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/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0" fontId="0" fillId="0" borderId="0" xfId="0" applyProtection="1">
      <protection locked="0"/>
    </xf>
    <xf numFmtId="4" fontId="3" fillId="5" borderId="0" xfId="0" applyNumberFormat="1" applyFont="1" applyFill="1"/>
    <xf numFmtId="49" fontId="4" fillId="3" borderId="8" xfId="0" applyNumberFormat="1" applyFont="1" applyFill="1" applyBorder="1"/>
    <xf numFmtId="3" fontId="4" fillId="0" borderId="3" xfId="0" applyNumberFormat="1" applyFont="1" applyBorder="1"/>
    <xf numFmtId="4" fontId="3" fillId="4" borderId="3" xfId="0" applyNumberFormat="1" applyFont="1" applyFill="1" applyBorder="1"/>
    <xf numFmtId="49" fontId="4" fillId="3" borderId="1" xfId="0" applyNumberFormat="1" applyFont="1" applyFill="1" applyBorder="1"/>
    <xf numFmtId="10" fontId="4" fillId="0" borderId="4" xfId="0" quotePrefix="1" applyNumberFormat="1" applyFont="1" applyBorder="1"/>
    <xf numFmtId="49" fontId="3" fillId="3" borderId="2" xfId="0" applyNumberFormat="1" applyFont="1" applyFill="1" applyBorder="1"/>
    <xf numFmtId="4" fontId="3" fillId="4" borderId="2" xfId="0" applyNumberFormat="1" applyFont="1" applyFill="1" applyBorder="1"/>
    <xf numFmtId="4" fontId="4" fillId="3" borderId="1" xfId="0" applyNumberFormat="1" applyFont="1" applyFill="1" applyBorder="1"/>
    <xf numFmtId="49" fontId="4" fillId="3" borderId="5" xfId="0" applyNumberFormat="1" applyFont="1" applyFill="1" applyBorder="1"/>
    <xf numFmtId="9" fontId="4" fillId="0" borderId="4" xfId="0" quotePrefix="1" applyNumberFormat="1" applyFont="1" applyBorder="1"/>
    <xf numFmtId="4" fontId="4" fillId="3" borderId="5" xfId="0" applyNumberFormat="1" applyFont="1" applyFill="1" applyBorder="1"/>
    <xf numFmtId="9" fontId="3" fillId="4" borderId="4" xfId="0" quotePrefix="1" applyNumberFormat="1" applyFont="1" applyFill="1" applyBorder="1"/>
    <xf numFmtId="4" fontId="4" fillId="4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1" fontId="3" fillId="0" borderId="0" xfId="0" applyNumberFormat="1" applyFont="1"/>
    <xf numFmtId="4" fontId="3" fillId="6" borderId="0" xfId="0" applyNumberFormat="1" applyFont="1" applyFill="1" applyProtection="1">
      <protection locked="0"/>
    </xf>
    <xf numFmtId="10" fontId="3" fillId="6" borderId="4" xfId="0" quotePrefix="1" applyNumberFormat="1" applyFont="1" applyFill="1" applyBorder="1" applyProtection="1">
      <protection locked="0"/>
    </xf>
    <xf numFmtId="49" fontId="0" fillId="5" borderId="0" xfId="0" applyNumberFormat="1" applyFill="1"/>
    <xf numFmtId="49" fontId="4" fillId="4" borderId="0" xfId="0" applyNumberFormat="1" applyFont="1" applyFill="1"/>
    <xf numFmtId="49" fontId="3" fillId="4" borderId="0" xfId="0" applyNumberFormat="1" applyFont="1" applyFill="1"/>
    <xf numFmtId="4" fontId="3" fillId="4" borderId="0" xfId="0" applyNumberFormat="1" applyFont="1" applyFill="1"/>
    <xf numFmtId="4" fontId="0" fillId="4" borderId="0" xfId="0" applyNumberFormat="1" applyFill="1"/>
    <xf numFmtId="49" fontId="4" fillId="8" borderId="0" xfId="0" applyNumberFormat="1" applyFont="1" applyFill="1"/>
    <xf numFmtId="49" fontId="3" fillId="8" borderId="0" xfId="0" applyNumberFormat="1" applyFont="1" applyFill="1"/>
    <xf numFmtId="4" fontId="3" fillId="8" borderId="0" xfId="0" applyNumberFormat="1" applyFont="1" applyFill="1"/>
    <xf numFmtId="4" fontId="0" fillId="8" borderId="0" xfId="0" applyNumberFormat="1" applyFill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3" borderId="1" xfId="0" applyNumberFormat="1" applyFont="1" applyFill="1" applyBorder="1" applyAlignment="1">
      <alignment horizontal="left" wrapText="1"/>
    </xf>
    <xf numFmtId="49" fontId="4" fillId="3" borderId="6" xfId="0" applyNumberFormat="1" applyFont="1" applyFill="1" applyBorder="1" applyAlignment="1">
      <alignment horizontal="left" wrapText="1"/>
    </xf>
    <xf numFmtId="49" fontId="4" fillId="3" borderId="7" xfId="0" applyNumberFormat="1" applyFont="1" applyFill="1" applyBorder="1" applyAlignment="1">
      <alignment horizontal="left" wrapText="1"/>
    </xf>
    <xf numFmtId="49" fontId="4" fillId="7" borderId="1" xfId="0" applyNumberFormat="1" applyFont="1" applyFill="1" applyBorder="1" applyAlignment="1">
      <alignment horizontal="left"/>
    </xf>
    <xf numFmtId="49" fontId="4" fillId="7" borderId="6" xfId="0" applyNumberFormat="1" applyFont="1" applyFill="1" applyBorder="1" applyAlignment="1">
      <alignment horizontal="left"/>
    </xf>
    <xf numFmtId="49" fontId="4" fillId="7" borderId="7" xfId="0" applyNumberFormat="1" applyFont="1" applyFill="1" applyBorder="1" applyAlignment="1">
      <alignment horizontal="left"/>
    </xf>
    <xf numFmtId="49" fontId="2" fillId="7" borderId="1" xfId="0" applyNumberFormat="1" applyFont="1" applyFill="1" applyBorder="1" applyAlignment="1">
      <alignment horizontal="left"/>
    </xf>
    <xf numFmtId="49" fontId="2" fillId="7" borderId="6" xfId="0" applyNumberFormat="1" applyFont="1" applyFill="1" applyBorder="1" applyAlignment="1">
      <alignment horizontal="left"/>
    </xf>
    <xf numFmtId="49" fontId="2" fillId="7" borderId="7" xfId="0" applyNumberFormat="1" applyFont="1" applyFill="1" applyBorder="1" applyAlignment="1">
      <alignment horizontal="left"/>
    </xf>
    <xf numFmtId="49" fontId="4" fillId="3" borderId="1" xfId="0" applyNumberFormat="1" applyFont="1" applyFill="1" applyBorder="1" applyAlignment="1">
      <alignment horizontal="left"/>
    </xf>
    <xf numFmtId="49" fontId="4" fillId="3" borderId="6" xfId="0" applyNumberFormat="1" applyFont="1" applyFill="1" applyBorder="1" applyAlignment="1">
      <alignment horizontal="left"/>
    </xf>
    <xf numFmtId="49" fontId="4" fillId="3" borderId="7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2" fillId="3" borderId="6" xfId="0" applyNumberFormat="1" applyFont="1" applyFill="1" applyBorder="1" applyAlignment="1">
      <alignment horizontal="left"/>
    </xf>
    <xf numFmtId="49" fontId="2" fillId="3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31"/>
  <sheetViews>
    <sheetView tabSelected="1" topLeftCell="B1" zoomScale="85" zoomScaleNormal="85" workbookViewId="0">
      <selection activeCell="F21" sqref="F21"/>
    </sheetView>
  </sheetViews>
  <sheetFormatPr baseColWidth="10" defaultColWidth="11.44140625" defaultRowHeight="14.4" x14ac:dyDescent="0.3"/>
  <cols>
    <col min="1" max="1" width="24" customWidth="1"/>
    <col min="2" max="2" width="9.6640625" customWidth="1"/>
    <col min="3" max="3" width="86.109375" bestFit="1" customWidth="1"/>
    <col min="4" max="4" width="16" bestFit="1" customWidth="1"/>
    <col min="5" max="5" width="27.88671875" style="3" bestFit="1" customWidth="1"/>
    <col min="6" max="6" width="18" style="3" bestFit="1" customWidth="1"/>
    <col min="7" max="7" width="22.5546875" style="4" customWidth="1"/>
    <col min="8" max="8" width="19.6640625" bestFit="1" customWidth="1"/>
    <col min="9" max="9" width="18.6640625" style="3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2" t="s">
        <v>0</v>
      </c>
      <c r="H1" s="2" t="s">
        <v>1</v>
      </c>
    </row>
    <row r="2" spans="1:9" ht="15" thickBot="1" x14ac:dyDescent="0.35">
      <c r="A2" s="7" t="s">
        <v>2</v>
      </c>
      <c r="B2" s="8" t="s">
        <v>32</v>
      </c>
    </row>
    <row r="3" spans="1:9" ht="15" customHeight="1" thickBot="1" x14ac:dyDescent="0.35">
      <c r="A3" s="39" t="s">
        <v>3</v>
      </c>
      <c r="B3" s="40"/>
      <c r="C3" s="41"/>
      <c r="D3" s="9">
        <f>SUM(G:G)</f>
        <v>600885.6</v>
      </c>
      <c r="E3" s="39" t="s">
        <v>4</v>
      </c>
      <c r="F3" s="40"/>
      <c r="G3" s="41"/>
      <c r="H3" s="9">
        <f>SUM(I:I)</f>
        <v>0</v>
      </c>
    </row>
    <row r="4" spans="1:9" ht="15" customHeight="1" thickBot="1" x14ac:dyDescent="0.35">
      <c r="A4" s="10" t="s">
        <v>5</v>
      </c>
      <c r="B4" s="11">
        <v>0.06</v>
      </c>
      <c r="C4" s="12" t="s">
        <v>6</v>
      </c>
      <c r="D4" s="13">
        <f>ROUND($D$3*B4,2)</f>
        <v>36053.14</v>
      </c>
      <c r="E4" s="14" t="s">
        <v>7</v>
      </c>
      <c r="F4" s="27">
        <v>0.06</v>
      </c>
      <c r="G4" s="12" t="s">
        <v>6</v>
      </c>
      <c r="H4" s="13">
        <f>ROUND($H$3*F4,2)</f>
        <v>0</v>
      </c>
    </row>
    <row r="5" spans="1:9" ht="15" thickBot="1" x14ac:dyDescent="0.35">
      <c r="A5" s="10" t="s">
        <v>8</v>
      </c>
      <c r="B5" s="11">
        <v>0.09</v>
      </c>
      <c r="C5" s="12" t="s">
        <v>9</v>
      </c>
      <c r="D5" s="13">
        <f>ROUND($D$3*B5,2)</f>
        <v>54079.7</v>
      </c>
      <c r="E5" s="14" t="s">
        <v>10</v>
      </c>
      <c r="F5" s="27">
        <v>0.09</v>
      </c>
      <c r="G5" s="12" t="s">
        <v>9</v>
      </c>
      <c r="H5" s="13">
        <f>ROUND($H$3*F5,2)</f>
        <v>0</v>
      </c>
    </row>
    <row r="6" spans="1:9" ht="15" thickBot="1" x14ac:dyDescent="0.35">
      <c r="A6" s="42" t="s">
        <v>91</v>
      </c>
      <c r="B6" s="43"/>
      <c r="C6" s="44"/>
      <c r="D6" s="13">
        <f>SUM(D3,D4,D5)*4</f>
        <v>2764073.76</v>
      </c>
      <c r="E6" s="48" t="s">
        <v>11</v>
      </c>
      <c r="F6" s="49"/>
      <c r="G6" s="50"/>
      <c r="H6" s="13">
        <f>SUM(H3,H4,H5)*4</f>
        <v>0</v>
      </c>
    </row>
    <row r="7" spans="1:9" ht="15" thickBot="1" x14ac:dyDescent="0.35">
      <c r="A7" s="15" t="s">
        <v>12</v>
      </c>
      <c r="B7" s="16">
        <v>0.21</v>
      </c>
      <c r="C7" s="12" t="s">
        <v>13</v>
      </c>
      <c r="D7" s="13">
        <f>ROUND($D$6*B7,2)</f>
        <v>580455.49</v>
      </c>
      <c r="E7" s="17" t="s">
        <v>12</v>
      </c>
      <c r="F7" s="18">
        <f>B7</f>
        <v>0.21</v>
      </c>
      <c r="G7" s="12" t="s">
        <v>13</v>
      </c>
      <c r="H7" s="13">
        <f>ROUND($H$6*F7,2)</f>
        <v>0</v>
      </c>
    </row>
    <row r="8" spans="1:9" ht="15" thickBot="1" x14ac:dyDescent="0.35">
      <c r="A8" s="45" t="s">
        <v>90</v>
      </c>
      <c r="B8" s="46"/>
      <c r="C8" s="47"/>
      <c r="D8" s="19">
        <f>SUM(D6:D7)</f>
        <v>3344529.25</v>
      </c>
      <c r="E8" s="51" t="s">
        <v>14</v>
      </c>
      <c r="F8" s="52"/>
      <c r="G8" s="53"/>
      <c r="H8" s="19">
        <f>SUM(H6:H7)</f>
        <v>0</v>
      </c>
    </row>
    <row r="9" spans="1:9" ht="15" thickBot="1" x14ac:dyDescent="0.35"/>
    <row r="10" spans="1:9" ht="15" thickBot="1" x14ac:dyDescent="0.35">
      <c r="A10" s="20"/>
      <c r="F10" s="37" t="s">
        <v>15</v>
      </c>
      <c r="G10" s="38"/>
      <c r="H10" s="37" t="s">
        <v>16</v>
      </c>
      <c r="I10" s="38"/>
    </row>
    <row r="11" spans="1:9" x14ac:dyDescent="0.3">
      <c r="A11" s="21" t="s">
        <v>17</v>
      </c>
      <c r="B11" s="21" t="s">
        <v>18</v>
      </c>
      <c r="C11" s="21" t="s">
        <v>19</v>
      </c>
      <c r="D11" s="21" t="s">
        <v>20</v>
      </c>
      <c r="E11" s="22" t="s">
        <v>21</v>
      </c>
      <c r="F11" s="22" t="s">
        <v>22</v>
      </c>
      <c r="G11" s="21" t="s">
        <v>23</v>
      </c>
      <c r="H11" s="21" t="s">
        <v>24</v>
      </c>
      <c r="I11" s="21" t="s">
        <v>25</v>
      </c>
    </row>
    <row r="12" spans="1:9" s="5" customFormat="1" x14ac:dyDescent="0.3">
      <c r="A12" s="23" t="s">
        <v>26</v>
      </c>
      <c r="B12" s="23" t="s">
        <v>36</v>
      </c>
      <c r="C12" s="33" t="s">
        <v>89</v>
      </c>
      <c r="D12" s="34"/>
      <c r="E12" s="35"/>
      <c r="F12" s="35"/>
      <c r="G12" s="36"/>
      <c r="H12" s="35"/>
      <c r="I12" s="35"/>
    </row>
    <row r="13" spans="1:9" s="5" customFormat="1" x14ac:dyDescent="0.3">
      <c r="A13" s="23" t="s">
        <v>27</v>
      </c>
      <c r="B13" s="23" t="s">
        <v>32</v>
      </c>
      <c r="C13" s="29" t="s">
        <v>40</v>
      </c>
      <c r="D13" s="30"/>
      <c r="E13" s="31"/>
      <c r="F13" s="31"/>
      <c r="G13" s="32"/>
      <c r="H13" s="31"/>
      <c r="I13" s="31"/>
    </row>
    <row r="14" spans="1:9" s="5" customFormat="1" x14ac:dyDescent="0.3">
      <c r="A14" s="23" t="s">
        <v>28</v>
      </c>
      <c r="B14" s="23" t="s">
        <v>37</v>
      </c>
      <c r="C14" s="28" t="s">
        <v>41</v>
      </c>
      <c r="D14" s="25" t="s">
        <v>33</v>
      </c>
      <c r="E14" s="24">
        <v>1</v>
      </c>
      <c r="F14" s="24">
        <v>38245.4</v>
      </c>
      <c r="G14" s="3">
        <f t="shared" ref="G14:G31" si="0">ROUND(E14*F14,2)</f>
        <v>38245.4</v>
      </c>
      <c r="H14" s="26"/>
      <c r="I14" s="6">
        <f t="shared" ref="I14:I30" si="1">ROUND(E14*H14,2)</f>
        <v>0</v>
      </c>
    </row>
    <row r="15" spans="1:9" s="5" customFormat="1" x14ac:dyDescent="0.3">
      <c r="A15" s="23" t="s">
        <v>34</v>
      </c>
      <c r="B15" s="23" t="s">
        <v>38</v>
      </c>
      <c r="C15" s="28" t="s">
        <v>42</v>
      </c>
      <c r="D15" s="25" t="s">
        <v>33</v>
      </c>
      <c r="E15" s="24">
        <v>4</v>
      </c>
      <c r="F15" s="24">
        <v>33060.050000000003</v>
      </c>
      <c r="G15" s="3">
        <f t="shared" si="0"/>
        <v>132240.20000000001</v>
      </c>
      <c r="H15" s="26"/>
      <c r="I15" s="6">
        <f t="shared" si="1"/>
        <v>0</v>
      </c>
    </row>
    <row r="16" spans="1:9" s="5" customFormat="1" x14ac:dyDescent="0.3">
      <c r="A16" s="23" t="s">
        <v>35</v>
      </c>
      <c r="B16" s="23" t="s">
        <v>39</v>
      </c>
      <c r="C16" s="28" t="s">
        <v>43</v>
      </c>
      <c r="D16" s="25" t="s">
        <v>33</v>
      </c>
      <c r="E16" s="24">
        <v>132</v>
      </c>
      <c r="F16" s="24">
        <v>1500</v>
      </c>
      <c r="G16" s="3">
        <f t="shared" si="0"/>
        <v>198000</v>
      </c>
      <c r="H16" s="26"/>
      <c r="I16" s="6">
        <f t="shared" si="1"/>
        <v>0</v>
      </c>
    </row>
    <row r="17" spans="1:9" x14ac:dyDescent="0.3">
      <c r="A17" s="23" t="s">
        <v>74</v>
      </c>
      <c r="B17" s="23" t="s">
        <v>59</v>
      </c>
      <c r="C17" s="28" t="s">
        <v>44</v>
      </c>
      <c r="D17" s="25" t="s">
        <v>33</v>
      </c>
      <c r="E17" s="3">
        <v>100</v>
      </c>
      <c r="F17" s="3">
        <v>270</v>
      </c>
      <c r="G17" s="4">
        <f t="shared" si="0"/>
        <v>27000</v>
      </c>
      <c r="H17" s="26"/>
      <c r="I17" s="6">
        <f t="shared" si="1"/>
        <v>0</v>
      </c>
    </row>
    <row r="18" spans="1:9" x14ac:dyDescent="0.3">
      <c r="A18" s="23" t="s">
        <v>75</v>
      </c>
      <c r="B18" s="23" t="s">
        <v>60</v>
      </c>
      <c r="C18" s="28" t="s">
        <v>45</v>
      </c>
      <c r="D18" s="25" t="s">
        <v>33</v>
      </c>
      <c r="E18" s="3">
        <v>120</v>
      </c>
      <c r="F18" s="3">
        <v>132</v>
      </c>
      <c r="G18" s="4">
        <f t="shared" si="0"/>
        <v>15840</v>
      </c>
      <c r="H18" s="26"/>
      <c r="I18" s="6">
        <f t="shared" si="1"/>
        <v>0</v>
      </c>
    </row>
    <row r="19" spans="1:9" x14ac:dyDescent="0.3">
      <c r="A19" s="23" t="s">
        <v>76</v>
      </c>
      <c r="B19" s="23" t="s">
        <v>61</v>
      </c>
      <c r="C19" s="28" t="s">
        <v>46</v>
      </c>
      <c r="D19" s="25" t="s">
        <v>33</v>
      </c>
      <c r="E19" s="3">
        <v>50</v>
      </c>
      <c r="F19" s="3">
        <v>540</v>
      </c>
      <c r="G19" s="4">
        <f t="shared" si="0"/>
        <v>27000</v>
      </c>
      <c r="H19" s="26"/>
      <c r="I19" s="6">
        <f t="shared" si="1"/>
        <v>0</v>
      </c>
    </row>
    <row r="20" spans="1:9" x14ac:dyDescent="0.3">
      <c r="A20" s="23" t="s">
        <v>77</v>
      </c>
      <c r="B20" s="23" t="s">
        <v>62</v>
      </c>
      <c r="C20" s="28" t="s">
        <v>47</v>
      </c>
      <c r="D20" s="25" t="s">
        <v>33</v>
      </c>
      <c r="E20" s="3">
        <v>25</v>
      </c>
      <c r="F20" s="3">
        <v>1250</v>
      </c>
      <c r="G20" s="4">
        <f t="shared" si="0"/>
        <v>31250</v>
      </c>
      <c r="H20" s="26"/>
      <c r="I20" s="6">
        <f t="shared" si="1"/>
        <v>0</v>
      </c>
    </row>
    <row r="21" spans="1:9" x14ac:dyDescent="0.3">
      <c r="A21" s="23" t="s">
        <v>78</v>
      </c>
      <c r="B21" s="23" t="s">
        <v>63</v>
      </c>
      <c r="C21" s="28" t="s">
        <v>48</v>
      </c>
      <c r="D21" s="25" t="s">
        <v>33</v>
      </c>
      <c r="E21" s="3">
        <v>5</v>
      </c>
      <c r="F21" s="3">
        <v>624</v>
      </c>
      <c r="G21" s="4">
        <f t="shared" si="0"/>
        <v>3120</v>
      </c>
      <c r="H21" s="26"/>
      <c r="I21" s="6">
        <f t="shared" si="1"/>
        <v>0</v>
      </c>
    </row>
    <row r="22" spans="1:9" x14ac:dyDescent="0.3">
      <c r="A22" s="23" t="s">
        <v>79</v>
      </c>
      <c r="B22" s="23" t="s">
        <v>64</v>
      </c>
      <c r="C22" s="28" t="s">
        <v>49</v>
      </c>
      <c r="D22" s="25" t="s">
        <v>33</v>
      </c>
      <c r="E22" s="3">
        <v>15</v>
      </c>
      <c r="F22" s="3">
        <v>750</v>
      </c>
      <c r="G22" s="4">
        <f t="shared" si="0"/>
        <v>11250</v>
      </c>
      <c r="H22" s="26"/>
      <c r="I22" s="6">
        <f t="shared" si="1"/>
        <v>0</v>
      </c>
    </row>
    <row r="23" spans="1:9" x14ac:dyDescent="0.3">
      <c r="A23" s="23" t="s">
        <v>80</v>
      </c>
      <c r="B23" s="23" t="s">
        <v>65</v>
      </c>
      <c r="C23" s="28" t="s">
        <v>50</v>
      </c>
      <c r="D23" s="25" t="s">
        <v>33</v>
      </c>
      <c r="E23" s="3">
        <v>10</v>
      </c>
      <c r="F23" s="3">
        <v>1840</v>
      </c>
      <c r="G23" s="4">
        <f t="shared" si="0"/>
        <v>18400</v>
      </c>
      <c r="H23" s="26"/>
      <c r="I23" s="6">
        <f t="shared" si="1"/>
        <v>0</v>
      </c>
    </row>
    <row r="24" spans="1:9" x14ac:dyDescent="0.3">
      <c r="A24" s="23" t="s">
        <v>81</v>
      </c>
      <c r="B24" s="23" t="s">
        <v>66</v>
      </c>
      <c r="C24" s="28" t="s">
        <v>51</v>
      </c>
      <c r="D24" s="25" t="s">
        <v>33</v>
      </c>
      <c r="E24" s="3">
        <v>132</v>
      </c>
      <c r="F24" s="3">
        <v>70</v>
      </c>
      <c r="G24" s="4">
        <f t="shared" si="0"/>
        <v>9240</v>
      </c>
      <c r="H24" s="26"/>
      <c r="I24" s="6">
        <f t="shared" si="1"/>
        <v>0</v>
      </c>
    </row>
    <row r="25" spans="1:9" x14ac:dyDescent="0.3">
      <c r="A25" s="23" t="s">
        <v>82</v>
      </c>
      <c r="B25" s="23" t="s">
        <v>67</v>
      </c>
      <c r="C25" s="28" t="s">
        <v>52</v>
      </c>
      <c r="D25" s="25" t="s">
        <v>33</v>
      </c>
      <c r="E25" s="3">
        <v>20</v>
      </c>
      <c r="F25" s="3">
        <v>220</v>
      </c>
      <c r="G25" s="4">
        <f t="shared" si="0"/>
        <v>4400</v>
      </c>
      <c r="H25" s="26"/>
      <c r="I25" s="6">
        <f t="shared" si="1"/>
        <v>0</v>
      </c>
    </row>
    <row r="26" spans="1:9" x14ac:dyDescent="0.3">
      <c r="A26" s="23" t="s">
        <v>83</v>
      </c>
      <c r="B26" s="23" t="s">
        <v>68</v>
      </c>
      <c r="C26" s="28" t="s">
        <v>53</v>
      </c>
      <c r="D26" s="25" t="s">
        <v>33</v>
      </c>
      <c r="E26" s="3">
        <v>135</v>
      </c>
      <c r="F26" s="3">
        <v>260</v>
      </c>
      <c r="G26" s="4">
        <f t="shared" si="0"/>
        <v>35100</v>
      </c>
      <c r="H26" s="26"/>
      <c r="I26" s="6">
        <f t="shared" si="1"/>
        <v>0</v>
      </c>
    </row>
    <row r="27" spans="1:9" x14ac:dyDescent="0.3">
      <c r="A27" s="23" t="s">
        <v>84</v>
      </c>
      <c r="B27" s="23" t="s">
        <v>69</v>
      </c>
      <c r="C27" s="28" t="s">
        <v>54</v>
      </c>
      <c r="D27" s="25" t="s">
        <v>33</v>
      </c>
      <c r="E27" s="3">
        <v>20</v>
      </c>
      <c r="F27" s="3">
        <v>750</v>
      </c>
      <c r="G27" s="4">
        <f t="shared" si="0"/>
        <v>15000</v>
      </c>
      <c r="H27" s="26"/>
      <c r="I27" s="6">
        <f t="shared" si="1"/>
        <v>0</v>
      </c>
    </row>
    <row r="28" spans="1:9" x14ac:dyDescent="0.3">
      <c r="A28" s="23" t="s">
        <v>85</v>
      </c>
      <c r="B28" s="23" t="s">
        <v>70</v>
      </c>
      <c r="C28" s="28" t="s">
        <v>55</v>
      </c>
      <c r="D28" s="25" t="s">
        <v>33</v>
      </c>
      <c r="E28" s="3">
        <v>1</v>
      </c>
      <c r="F28" s="3">
        <v>1200</v>
      </c>
      <c r="G28" s="4">
        <f t="shared" si="0"/>
        <v>1200</v>
      </c>
      <c r="H28" s="26"/>
      <c r="I28" s="6">
        <f t="shared" si="1"/>
        <v>0</v>
      </c>
    </row>
    <row r="29" spans="1:9" x14ac:dyDescent="0.3">
      <c r="A29" s="23" t="s">
        <v>86</v>
      </c>
      <c r="B29" s="23" t="s">
        <v>71</v>
      </c>
      <c r="C29" s="28" t="s">
        <v>56</v>
      </c>
      <c r="D29" s="25" t="s">
        <v>33</v>
      </c>
      <c r="E29" s="3">
        <v>1</v>
      </c>
      <c r="F29" s="3">
        <v>30000</v>
      </c>
      <c r="G29" s="4">
        <f t="shared" si="0"/>
        <v>30000</v>
      </c>
      <c r="H29" s="26"/>
      <c r="I29" s="6">
        <f t="shared" si="1"/>
        <v>0</v>
      </c>
    </row>
    <row r="30" spans="1:9" x14ac:dyDescent="0.3">
      <c r="A30" s="23" t="s">
        <v>87</v>
      </c>
      <c r="B30" s="23" t="s">
        <v>72</v>
      </c>
      <c r="C30" s="28" t="s">
        <v>57</v>
      </c>
      <c r="D30" s="25" t="s">
        <v>33</v>
      </c>
      <c r="E30" s="3">
        <v>1</v>
      </c>
      <c r="F30" s="3">
        <v>2500</v>
      </c>
      <c r="G30" s="4">
        <f t="shared" si="0"/>
        <v>2500</v>
      </c>
      <c r="H30" s="26"/>
      <c r="I30" s="6">
        <f t="shared" si="1"/>
        <v>0</v>
      </c>
    </row>
    <row r="31" spans="1:9" x14ac:dyDescent="0.3">
      <c r="A31" s="23" t="s">
        <v>88</v>
      </c>
      <c r="B31" s="23" t="s">
        <v>73</v>
      </c>
      <c r="C31" s="28" t="s">
        <v>58</v>
      </c>
      <c r="D31" s="25" t="s">
        <v>33</v>
      </c>
      <c r="E31" s="3">
        <v>5</v>
      </c>
      <c r="F31" s="3">
        <v>220</v>
      </c>
      <c r="G31" s="4">
        <f t="shared" si="0"/>
        <v>1100</v>
      </c>
      <c r="H31" s="26"/>
      <c r="I31" s="6">
        <f>ROUND(E31*H31,2)</f>
        <v>0</v>
      </c>
    </row>
  </sheetData>
  <sheetProtection algorithmName="SHA-512" hashValue="kPmsHO4AB5iHeCNff3whwDqjQkIbFzl9ZJ7sGOBwUCMkQWPhkeOgCKFO3BYAWjmh0BkjB/Zd2ZFzerg1aQAfQg==" saltValue="Zt8gn/7fz7Dea6vJqHQlNw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dataValidations count="2">
    <dataValidation type="decimal" operator="lessThanOrEqual" allowBlank="1" showInputMessage="1" showErrorMessage="1" errorTitle="valor incorrecto" error="El valor del Ofertante debe ser menor o igual al precio de Licitación." sqref="H14:H31" xr:uid="{BF24A094-8E49-4F97-A8AB-1D6F0A3520CC}">
      <formula1>F14</formula1>
    </dataValidation>
    <dataValidation type="decimal" operator="lessThanOrEqual" allowBlank="1" showInputMessage="1" showErrorMessage="1" error="El valor ofertado debera ser menor o igual al de la Licitación." sqref="F4:F5" xr:uid="{744C3F0B-E7A7-4C85-AB65-19D445FB5685}">
      <formula1>B4</formula1>
    </dataValidation>
  </dataValidations>
  <pageMargins left="0.7" right="0.7" top="0.75" bottom="0.75" header="0.3" footer="0.3"/>
  <pageSetup paperSize="9" orientation="portrait" r:id="rId1"/>
  <ignoredErrors>
    <ignoredError sqref="A12:A13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29</v>
      </c>
    </row>
    <row r="2" spans="2:2" ht="15" thickBot="1" x14ac:dyDescent="0.35">
      <c r="B2" s="1" t="s">
        <v>30</v>
      </c>
    </row>
    <row r="3" spans="2:2" ht="15" thickBot="1" x14ac:dyDescent="0.35">
      <c r="B3" s="1" t="s">
        <v>31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2024-10-01T08:34:44Z</dcterms:created>
  <dcterms:modified xsi:type="dcterms:W3CDTF">2024-10-01T08:59:12Z</dcterms:modified>
  <cp:category/>
  <cp:contentStatus/>
</cp:coreProperties>
</file>