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349\Desktop\PAV\Ordinario\Documentacion\Conjunto\Revision documentacion 190824\"/>
    </mc:Choice>
  </mc:AlternateContent>
  <xr:revisionPtr revIDLastSave="0" documentId="8_{87239BBC-23DD-4586-AAFC-D7B8BCB651FE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21" i="1"/>
  <c r="G21" i="1"/>
  <c r="I19" i="1"/>
  <c r="G19" i="1"/>
  <c r="G17" i="1" l="1"/>
  <c r="I17" i="1"/>
  <c r="G15" i="1"/>
  <c r="I14" i="1"/>
  <c r="I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<sst xmlns="http://schemas.openxmlformats.org/spreadsheetml/2006/main" count="65" uniqueCount="58">
  <si>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</si>
  <si>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</si>
  <si>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</si>
  <si>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</si>
  <si>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</si>
  <si>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</si>
  <si>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</si>
  <si>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</si>
  <si>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</si>
  <si>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</si>
  <si>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</si>
  <si>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</si>
  <si>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</si>
  <si>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</si>
  <si>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</si>
  <si>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</si>
  <si>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</si>
  <si>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</si>
  <si>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</si>
  <si>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</si>
  <si>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</si>
  <si>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</si>
  <si>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</si>
  <si>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</si>
  <si>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</si>
  <si>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</si>
  <si>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</si>
  <si>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</si>
  <si>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</si>
  <si>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</si>
  <si>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</si>
  <si>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</si>
  <si>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</si>
  <si>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m2</t>
  </si>
  <si>
    <t>UC02</t>
  </si>
  <si>
    <t>UC03</t>
  </si>
  <si>
    <t>UC04</t>
  </si>
  <si>
    <t>UC05</t>
  </si>
  <si>
    <t>1.2</t>
  </si>
  <si>
    <t>C2</t>
  </si>
  <si>
    <t>Campos a rellenar por Metro</t>
  </si>
  <si>
    <t>Campos a rellenar por el ofertante</t>
  </si>
  <si>
    <t>Campos calculados</t>
  </si>
  <si>
    <t>OB.23.003 SUMINISTRO Y MONTAJE DE PAC EN NÚÑEZ DE BALBOA</t>
  </si>
  <si>
    <t>DESMONTAJES Y DEMOLICIONES</t>
  </si>
  <si>
    <t>DEMOLICIÓN FÁB.LADRILLO MACIZO 1/2 PIE C/MARTILLO ELÉCTRICO (NOCTURNO)</t>
  </si>
  <si>
    <t>DESMONTAJE DE PANEL DE CHAPA VITRIFICADA EN ZONA DE OBRAS. (NOCTURNO)</t>
  </si>
  <si>
    <t>CERRAJERÍA</t>
  </si>
  <si>
    <t xml:space="preserve">PUESTO DE ATENCIÓN AL CLIENTE </t>
  </si>
  <si>
    <t>Ud</t>
  </si>
  <si>
    <t>1.3</t>
  </si>
  <si>
    <t>C3</t>
  </si>
  <si>
    <t>GESTIÓN DE RESIDUOS</t>
  </si>
  <si>
    <t>RETIRADA DE ESCOMBROS (NOCTURNO)</t>
  </si>
  <si>
    <t>1.4</t>
  </si>
  <si>
    <t>P.A.</t>
  </si>
  <si>
    <t>SEGURIDAD Y SALUD</t>
  </si>
  <si>
    <t>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</si>
</sst>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4" fillId="0" borderId="0" xfId="0" applyNumberFormat="1" applyFont="1" applyAlignment="1" applyProtection="1">
      <alignment wrapText="1"/>
    </xf>
    <xf numFmtId="4" fontId="3" fillId="0" borderId="0" xfId="0" applyNumberFormat="1" applyFont="1" applyProtection="1"/>
    <xf numFmtId="164" fontId="0" fillId="4" borderId="0" xfId="0" applyNumberFormat="1" applyFill="1" applyProtection="1"/>
    <xf numFmtId="4" fontId="3" fillId="4" borderId="0" xfId="0" applyNumberFormat="1" applyFont="1" applyFill="1" applyProtection="1"/>
    <xf numFmtId="49" fontId="4" fillId="0" borderId="0" xfId="0" applyNumberFormat="1" applyFont="1" applyProtection="1"/>
    <xf numFmtId="49" fontId="3" fillId="0" borderId="0" xfId="0" applyNumberFormat="1" applyFont="1" applyAlignment="1" applyProtection="1">
      <alignment wrapText="1"/>
    </xf>
    <xf numFmtId="1" fontId="3" fillId="0" borderId="0" xfId="0" applyNumberFormat="1" applyFont="1" applyProtection="1"/>
    <xf numFmtId="4" fontId="0" fillId="4" borderId="0" xfId="0" applyNumberForma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1"/>
  <sheetViews>
    <sheetView tabSelected="1" workbookViewId="0">
      <selection activeCell="F14" sqref="F14"/>
    </sheetView>
  </sheetViews>
  <sheetFormatPr baseColWidth="10" defaultColWidth="11.44140625" defaultRowHeight="14.4" x14ac:dyDescent="0.3"/>
  <cols>
    <col min="1" max="1" width="28.33203125" style="4" customWidth="1"/>
    <col min="2" max="2" width="12.109375" style="4" bestFit="1" customWidth="1"/>
    <col min="3" max="3" width="33.33203125" style="4" customWidth="1"/>
    <col min="4" max="4" width="18.6640625" style="4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9">
        <v>1</v>
      </c>
    </row>
    <row r="3" spans="1:9" ht="15" customHeight="1" thickBot="1" x14ac:dyDescent="0.35">
      <c r="A3" s="10" t="s">
        <v>3</v>
      </c>
      <c r="B3" s="11"/>
      <c r="C3" s="12"/>
      <c r="D3" s="13">
        <f>SUM(G:G)</f>
        <v>32811.589999999997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1968.7</v>
      </c>
      <c r="E4" s="18" t="s">
        <v>7</v>
      </c>
      <c r="F4" s="2"/>
      <c r="G4" s="16" t="s">
        <v>6</v>
      </c>
      <c r="H4" s="17">
        <f>ROUND($H$3*F4,2)</f>
        <v>0</v>
      </c>
    </row>
    <row r="5" spans="1:9" ht="15" thickBot="1" x14ac:dyDescent="0.35">
      <c r="A5" s="14" t="s">
        <v>8</v>
      </c>
      <c r="B5" s="15">
        <v>0.13</v>
      </c>
      <c r="C5" s="16" t="s">
        <v>9</v>
      </c>
      <c r="D5" s="17">
        <f>ROUND($D$3*B5,2)</f>
        <v>4265.51</v>
      </c>
      <c r="E5" s="18" t="s">
        <v>10</v>
      </c>
      <c r="F5" s="2"/>
      <c r="G5" s="16" t="s">
        <v>9</v>
      </c>
      <c r="H5" s="17">
        <f>ROUND($H$3*F5,2)</f>
        <v>0</v>
      </c>
    </row>
    <row r="6" spans="1:9" ht="15" thickBot="1" x14ac:dyDescent="0.35">
      <c r="A6" s="19" t="s">
        <v>11</v>
      </c>
      <c r="B6" s="20"/>
      <c r="C6" s="21"/>
      <c r="D6" s="17">
        <f>SUM(D3,D4,D5)</f>
        <v>39045.799999999996</v>
      </c>
      <c r="E6" s="19" t="s">
        <v>12</v>
      </c>
      <c r="F6" s="20"/>
      <c r="G6" s="21"/>
      <c r="H6" s="17">
        <f>SUM(H3,H4,H5)</f>
        <v>0</v>
      </c>
    </row>
    <row r="7" spans="1:9" ht="15" thickBot="1" x14ac:dyDescent="0.35">
      <c r="A7" s="22" t="s">
        <v>13</v>
      </c>
      <c r="B7" s="23">
        <v>0.21</v>
      </c>
      <c r="C7" s="16" t="s">
        <v>14</v>
      </c>
      <c r="D7" s="17">
        <f>ROUND($D$6*B7,2)</f>
        <v>8199.6200000000008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" thickBot="1" x14ac:dyDescent="0.35">
      <c r="A8" s="26" t="s">
        <v>15</v>
      </c>
      <c r="B8" s="27"/>
      <c r="C8" s="28"/>
      <c r="D8" s="29">
        <f>SUM(D6:D7)</f>
        <v>47245.42</v>
      </c>
      <c r="E8" s="26" t="s">
        <v>16</v>
      </c>
      <c r="F8" s="27"/>
      <c r="G8" s="28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9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ht="28.8" x14ac:dyDescent="0.3">
      <c r="A12" s="35" t="s">
        <v>28</v>
      </c>
      <c r="B12" s="35" t="s">
        <v>29</v>
      </c>
      <c r="C12" s="36" t="s">
        <v>43</v>
      </c>
      <c r="D12" s="35"/>
      <c r="E12" s="37"/>
      <c r="F12" s="37"/>
      <c r="G12" s="38"/>
      <c r="H12" s="3"/>
      <c r="I12" s="39"/>
    </row>
    <row r="13" spans="1:9" x14ac:dyDescent="0.3">
      <c r="A13" s="35" t="s">
        <v>30</v>
      </c>
      <c r="B13" s="35" t="s">
        <v>31</v>
      </c>
      <c r="C13" s="40" t="s">
        <v>44</v>
      </c>
      <c r="D13" s="35"/>
      <c r="E13" s="37"/>
      <c r="F13" s="37"/>
      <c r="G13" s="38"/>
      <c r="H13" s="3"/>
      <c r="I13" s="39"/>
    </row>
    <row r="14" spans="1:9" ht="43.2" x14ac:dyDescent="0.3">
      <c r="A14" s="35"/>
      <c r="B14" s="35" t="s">
        <v>32</v>
      </c>
      <c r="C14" s="41" t="s">
        <v>45</v>
      </c>
      <c r="D14" s="42" t="s">
        <v>33</v>
      </c>
      <c r="E14" s="37">
        <v>9</v>
      </c>
      <c r="F14" s="37">
        <v>65.87</v>
      </c>
      <c r="G14" s="43">
        <f>ROUND(E14*F14,2)</f>
        <v>592.83000000000004</v>
      </c>
      <c r="H14" s="3"/>
      <c r="I14" s="39">
        <f>ROUND(E14*H14,2)</f>
        <v>0</v>
      </c>
    </row>
    <row r="15" spans="1:9" ht="43.2" x14ac:dyDescent="0.3">
      <c r="A15" s="35"/>
      <c r="B15" s="35" t="s">
        <v>34</v>
      </c>
      <c r="C15" s="41" t="s">
        <v>46</v>
      </c>
      <c r="D15" s="42" t="s">
        <v>33</v>
      </c>
      <c r="E15" s="37">
        <v>12</v>
      </c>
      <c r="F15" s="37">
        <v>18.23</v>
      </c>
      <c r="G15" s="43">
        <f t="shared" ref="G15:G17" si="0">ROUND(E15*F15,2)</f>
        <v>218.76</v>
      </c>
      <c r="H15" s="3"/>
      <c r="I15" s="39">
        <f t="shared" ref="I15:I17" si="1">ROUND(E15*H15,2)</f>
        <v>0</v>
      </c>
    </row>
    <row r="16" spans="1:9" x14ac:dyDescent="0.3">
      <c r="A16" s="35" t="s">
        <v>38</v>
      </c>
      <c r="B16" s="35" t="s">
        <v>39</v>
      </c>
      <c r="C16" s="40" t="s">
        <v>47</v>
      </c>
      <c r="D16" s="42"/>
      <c r="E16" s="37"/>
      <c r="F16" s="37"/>
      <c r="G16" s="43"/>
      <c r="H16" s="3"/>
      <c r="I16" s="39"/>
    </row>
    <row r="17" spans="1:9" x14ac:dyDescent="0.3">
      <c r="A17" s="35"/>
      <c r="B17" s="35" t="s">
        <v>35</v>
      </c>
      <c r="C17" s="35" t="s">
        <v>48</v>
      </c>
      <c r="D17" s="42" t="s">
        <v>49</v>
      </c>
      <c r="E17" s="37">
        <v>1</v>
      </c>
      <c r="F17" s="37">
        <v>30850</v>
      </c>
      <c r="G17" s="43">
        <f t="shared" si="0"/>
        <v>30850</v>
      </c>
      <c r="H17" s="3"/>
      <c r="I17" s="39">
        <f t="shared" si="1"/>
        <v>0</v>
      </c>
    </row>
    <row r="18" spans="1:9" x14ac:dyDescent="0.3">
      <c r="A18" s="35" t="s">
        <v>50</v>
      </c>
      <c r="B18" s="35" t="s">
        <v>51</v>
      </c>
      <c r="C18" s="40" t="s">
        <v>52</v>
      </c>
      <c r="D18" s="42"/>
      <c r="E18" s="37"/>
      <c r="F18" s="37"/>
      <c r="G18" s="43"/>
      <c r="H18" s="3"/>
      <c r="I18" s="39"/>
    </row>
    <row r="19" spans="1:9" ht="28.8" x14ac:dyDescent="0.3">
      <c r="A19" s="35"/>
      <c r="B19" s="35" t="s">
        <v>36</v>
      </c>
      <c r="C19" s="41" t="s">
        <v>53</v>
      </c>
      <c r="D19" s="42" t="s">
        <v>55</v>
      </c>
      <c r="E19" s="37">
        <v>1</v>
      </c>
      <c r="F19" s="37">
        <v>500</v>
      </c>
      <c r="G19" s="43">
        <f t="shared" ref="G19" si="2">ROUND(E19*F19,2)</f>
        <v>500</v>
      </c>
      <c r="H19" s="3"/>
      <c r="I19" s="39">
        <f t="shared" ref="I19" si="3">ROUND(E19*H19,2)</f>
        <v>0</v>
      </c>
    </row>
    <row r="20" spans="1:9" x14ac:dyDescent="0.3">
      <c r="A20" s="35" t="s">
        <v>54</v>
      </c>
      <c r="B20" s="35" t="s">
        <v>57</v>
      </c>
      <c r="C20" s="40" t="s">
        <v>56</v>
      </c>
      <c r="D20" s="42"/>
      <c r="E20" s="37"/>
      <c r="F20" s="37"/>
      <c r="G20" s="43"/>
      <c r="H20" s="3"/>
      <c r="I20" s="39"/>
    </row>
    <row r="21" spans="1:9" x14ac:dyDescent="0.3">
      <c r="A21" s="35"/>
      <c r="B21" s="35" t="s">
        <v>37</v>
      </c>
      <c r="C21" s="35" t="s">
        <v>56</v>
      </c>
      <c r="D21" s="42" t="s">
        <v>55</v>
      </c>
      <c r="E21" s="37">
        <v>1</v>
      </c>
      <c r="F21" s="37">
        <v>650</v>
      </c>
      <c r="G21" s="43">
        <f t="shared" ref="G21" si="4">ROUND(E21*F21,2)</f>
        <v>650</v>
      </c>
      <c r="H21" s="3"/>
      <c r="I21" s="39">
        <f t="shared" ref="I21" si="5">ROUND(E21*H21,2)</f>
        <v>0</v>
      </c>
    </row>
  </sheetData>
  <sheetProtection algorithmName="SHA-512" hashValue="X9M1gt7QFH86zeK/ZmGTdA9uEtCAen4VV8frI+nzEBCQrCJT3yKo0VxnZQwKxywM3ErdmCPAzIoEQThQQB7D/w==" saltValue="rUjR6F/kgGc8vRqh77eJg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5 A16:A17" numberStoredAsText="1"/>
    <ignoredError sqref="G15 G16:G17 I14:I15 I16:I1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40</v>
      </c>
    </row>
    <row r="2" spans="2:2" ht="15" thickBot="1" x14ac:dyDescent="0.35">
      <c r="B2" s="1" t="s">
        <v>41</v>
      </c>
    </row>
    <row r="3" spans="2:2" ht="15" thickBot="1" x14ac:dyDescent="0.35">
      <c r="B3" s="1" t="s">
        <v>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Sánchez Fernández, Esteban</DisplayName>
        <AccountId>56</AccountId>
        <AccountType/>
      </UserInfo>
      <UserInfo>
        <DisplayName>Gómez Cañero, Rubén</DisplayName>
        <AccountId>104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fd46784-a323-4a13-9ce7-d880620db66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2024-09-09T09:21:55Z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