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9349\Desktop\PAV\Ordinario\Documentacion\Conjunto\Revision documentacion 190824\"/>
    </mc:Choice>
  </mc:AlternateContent>
  <xr:revisionPtr revIDLastSave="0" documentId="8_{E7FEB7D6-B461-42AC-8788-9AB039347658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I19" i="1" l="1"/>
  <c r="G19" i="1"/>
  <c r="I23" i="1" l="1"/>
  <c r="G23" i="1"/>
  <c r="I21" i="1"/>
  <c r="G21" i="1"/>
  <c r="I17" i="1" l="1"/>
  <c r="G15" i="1"/>
  <c r="G14" i="1"/>
  <c r="I14" i="1"/>
  <c r="I15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<sst xmlns="http://schemas.openxmlformats.org/spreadsheetml/2006/main" count="71" uniqueCount="63">
  <si>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</si>
  <si>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</si>
  <si>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</si>
  <si>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</si>
  <si>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</si>
  <si>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</si>
  <si>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</si>
  <si>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</si>
  <si>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</si>
  <si>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</si>
  <si>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</si>
  <si>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</si>
  <si>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</si>
  <si>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</si>
  <si>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</si>
  <si>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</si>
  <si>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</si>
  <si>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</si>
  <si>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</si>
  <si>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</si>
  <si>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</si>
  <si>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</si>
  <si>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</si>
  <si>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</si>
  <si>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</si>
  <si>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</si>
  <si>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</si>
  <si>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</si>
  <si>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</si>
  <si>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</si>
  <si>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</si>
  <si>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</si>
  <si>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UC01</t>
  </si>
  <si>
    <t>m2</t>
  </si>
  <si>
    <t>UC02</t>
  </si>
  <si>
    <t>UC03</t>
  </si>
  <si>
    <t>UC04</t>
  </si>
  <si>
    <t>UC05</t>
  </si>
  <si>
    <t>UC06</t>
  </si>
  <si>
    <t>1.2</t>
  </si>
  <si>
    <t>C2</t>
  </si>
  <si>
    <t>Campos a rellenar por Metro</t>
  </si>
  <si>
    <t>Campos a rellenar por el ofertante</t>
  </si>
  <si>
    <t>Campos calculados</t>
  </si>
  <si>
    <t>DESMONTAJES Y DEMOLICIONES</t>
  </si>
  <si>
    <t>DEMOLICIÓN FÁB.LADRILLO MACIZO 1/2 PIE C/MARTILLO ELÉCTRICO (NOCTURNO)</t>
  </si>
  <si>
    <t>DESMONTAJE DE PANEL DE CHAPA VITRIFICADA EN ZONA DE OBRAS. (NOCTURNO)</t>
  </si>
  <si>
    <t>CERRAJERÍA</t>
  </si>
  <si>
    <t xml:space="preserve">PUESTO DE ATENCIÓN AL CLIENTE </t>
  </si>
  <si>
    <t>Ud</t>
  </si>
  <si>
    <t>1.3</t>
  </si>
  <si>
    <t>C3</t>
  </si>
  <si>
    <t>GESTIÓN DE RESIDUOS</t>
  </si>
  <si>
    <t>RETIRADA DE ESCOMBROS (NOCTURNO)</t>
  </si>
  <si>
    <t>1.4</t>
  </si>
  <si>
    <t>P.A.</t>
  </si>
  <si>
    <t>SEGURIDAD Y SALUD</t>
  </si>
  <si>
    <t>C4</t>
  </si>
  <si>
    <t>OB.23.007 SUMINISTRO Y MONTAJE DE PAC EN CHAMARTÍN</t>
  </si>
  <si>
    <t>SEÑALETICA</t>
  </si>
  <si>
    <t>TRASLADO Y ACONDICIONAMIENTO DE PANEL INFORMATIVO</t>
  </si>
  <si>
    <t>1.5</t>
  </si>
  <si>
    <t>C5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</si>
</sst>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6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4" fontId="0" fillId="4" borderId="0" xfId="0" applyNumberFormat="1" applyFill="1"/>
    <xf numFmtId="49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wrapText="1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3"/>
  <sheetViews>
    <sheetView tabSelected="1" zoomScale="90" zoomScaleNormal="90" workbookViewId="0">
      <selection activeCell="D11" sqref="D11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7" t="s">
        <v>2</v>
      </c>
      <c r="B2" s="8">
        <v>2</v>
      </c>
    </row>
    <row r="3" spans="1:9" ht="15" customHeight="1" thickBot="1" x14ac:dyDescent="0.35">
      <c r="A3" s="33" t="s">
        <v>3</v>
      </c>
      <c r="B3" s="34"/>
      <c r="C3" s="35"/>
      <c r="D3" s="9">
        <f>SUM(G:G)</f>
        <v>33611.58</v>
      </c>
      <c r="E3" s="33" t="s">
        <v>4</v>
      </c>
      <c r="F3" s="34"/>
      <c r="G3" s="35"/>
      <c r="H3" s="9">
        <f>SUM(I:I)</f>
        <v>0</v>
      </c>
    </row>
    <row r="4" spans="1:9" ht="15" customHeight="1" thickBot="1" x14ac:dyDescent="0.35">
      <c r="A4" s="10" t="s">
        <v>5</v>
      </c>
      <c r="B4" s="11">
        <v>0.06</v>
      </c>
      <c r="C4" s="12" t="s">
        <v>6</v>
      </c>
      <c r="D4" s="13">
        <f>ROUND($D$3*B4,2)</f>
        <v>2016.69</v>
      </c>
      <c r="E4" s="14" t="s">
        <v>7</v>
      </c>
      <c r="F4" s="2"/>
      <c r="G4" s="12" t="s">
        <v>6</v>
      </c>
      <c r="H4" s="13">
        <f>ROUND($H$3*F4,2)</f>
        <v>0</v>
      </c>
    </row>
    <row r="5" spans="1:9" ht="15" thickBot="1" x14ac:dyDescent="0.35">
      <c r="A5" s="10" t="s">
        <v>8</v>
      </c>
      <c r="B5" s="11">
        <v>0.13</v>
      </c>
      <c r="C5" s="12" t="s">
        <v>9</v>
      </c>
      <c r="D5" s="13">
        <f>ROUND($D$3*B5,2)</f>
        <v>4369.51</v>
      </c>
      <c r="E5" s="14" t="s">
        <v>10</v>
      </c>
      <c r="F5" s="2"/>
      <c r="G5" s="12" t="s">
        <v>9</v>
      </c>
      <c r="H5" s="13">
        <f>ROUND($H$3*F5,2)</f>
        <v>0</v>
      </c>
    </row>
    <row r="6" spans="1:9" ht="15" thickBot="1" x14ac:dyDescent="0.35">
      <c r="A6" s="36" t="s">
        <v>11</v>
      </c>
      <c r="B6" s="37"/>
      <c r="C6" s="38"/>
      <c r="D6" s="13">
        <f>SUM(D3,D4,D5)</f>
        <v>39997.780000000006</v>
      </c>
      <c r="E6" s="36" t="s">
        <v>12</v>
      </c>
      <c r="F6" s="37"/>
      <c r="G6" s="38"/>
      <c r="H6" s="13">
        <f>SUM(H3,H4,H5)</f>
        <v>0</v>
      </c>
    </row>
    <row r="7" spans="1:9" ht="15" thickBot="1" x14ac:dyDescent="0.35">
      <c r="A7" s="15" t="s">
        <v>13</v>
      </c>
      <c r="B7" s="16">
        <v>0.21</v>
      </c>
      <c r="C7" s="12" t="s">
        <v>14</v>
      </c>
      <c r="D7" s="13">
        <f>ROUND($D$6*B7,2)</f>
        <v>8399.5300000000007</v>
      </c>
      <c r="E7" s="17" t="s">
        <v>13</v>
      </c>
      <c r="F7" s="18">
        <f>B7</f>
        <v>0.21</v>
      </c>
      <c r="G7" s="12" t="s">
        <v>14</v>
      </c>
      <c r="H7" s="13">
        <f>ROUND($H$6*F7,2)</f>
        <v>0</v>
      </c>
    </row>
    <row r="8" spans="1:9" ht="15" thickBot="1" x14ac:dyDescent="0.35">
      <c r="A8" s="39" t="s">
        <v>15</v>
      </c>
      <c r="B8" s="40"/>
      <c r="C8" s="41"/>
      <c r="D8" s="19">
        <f>SUM(D6:D7)</f>
        <v>48397.310000000005</v>
      </c>
      <c r="E8" s="39" t="s">
        <v>16</v>
      </c>
      <c r="F8" s="40"/>
      <c r="G8" s="41"/>
      <c r="H8" s="19">
        <f>SUM(H6:H7)</f>
        <v>0</v>
      </c>
    </row>
    <row r="9" spans="1:9" ht="15" thickBot="1" x14ac:dyDescent="0.35"/>
    <row r="10" spans="1:9" ht="15" thickBot="1" x14ac:dyDescent="0.35">
      <c r="A10" s="20"/>
      <c r="F10" s="31" t="s">
        <v>17</v>
      </c>
      <c r="G10" s="32"/>
      <c r="H10" s="31" t="s">
        <v>18</v>
      </c>
      <c r="I10" s="32"/>
    </row>
    <row r="11" spans="1:9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ht="28.8" x14ac:dyDescent="0.3">
      <c r="A12" s="23" t="s">
        <v>28</v>
      </c>
      <c r="B12" s="23" t="s">
        <v>29</v>
      </c>
      <c r="C12" s="30" t="s">
        <v>58</v>
      </c>
      <c r="D12" s="23"/>
      <c r="E12" s="24"/>
      <c r="F12" s="24"/>
      <c r="G12" s="25"/>
      <c r="H12" s="3"/>
      <c r="I12" s="26"/>
    </row>
    <row r="13" spans="1:9" x14ac:dyDescent="0.3">
      <c r="A13" s="23" t="s">
        <v>30</v>
      </c>
      <c r="B13" s="23" t="s">
        <v>31</v>
      </c>
      <c r="C13" s="30" t="s">
        <v>44</v>
      </c>
      <c r="D13" s="23"/>
      <c r="E13" s="24"/>
      <c r="F13" s="24"/>
      <c r="G13" s="25"/>
      <c r="H13" s="3"/>
      <c r="I13" s="26"/>
    </row>
    <row r="14" spans="1:9" ht="43.2" x14ac:dyDescent="0.3">
      <c r="A14" s="23"/>
      <c r="B14" s="23" t="s">
        <v>32</v>
      </c>
      <c r="C14" s="29" t="s">
        <v>45</v>
      </c>
      <c r="D14" s="27" t="s">
        <v>33</v>
      </c>
      <c r="E14" s="24">
        <v>9</v>
      </c>
      <c r="F14" s="24">
        <v>65.87</v>
      </c>
      <c r="G14" s="28">
        <f>ROUND(E14*F14,2)</f>
        <v>592.83000000000004</v>
      </c>
      <c r="H14" s="3"/>
      <c r="I14" s="26">
        <f>ROUND(E14*H14,2)</f>
        <v>0</v>
      </c>
    </row>
    <row r="15" spans="1:9" ht="43.2" x14ac:dyDescent="0.3">
      <c r="A15" s="23"/>
      <c r="B15" s="23" t="s">
        <v>34</v>
      </c>
      <c r="C15" s="29" t="s">
        <v>46</v>
      </c>
      <c r="D15" s="27" t="s">
        <v>33</v>
      </c>
      <c r="E15" s="24">
        <v>12</v>
      </c>
      <c r="F15" s="24">
        <v>18.23</v>
      </c>
      <c r="G15" s="28">
        <f t="shared" ref="G15" si="0">ROUND(E15*F15,2)</f>
        <v>218.76</v>
      </c>
      <c r="H15" s="3"/>
      <c r="I15" s="26">
        <f t="shared" ref="I15:I17" si="1">ROUND(E15*H15,2)</f>
        <v>0</v>
      </c>
    </row>
    <row r="16" spans="1:9" x14ac:dyDescent="0.3">
      <c r="A16" s="23" t="s">
        <v>39</v>
      </c>
      <c r="B16" s="23" t="s">
        <v>40</v>
      </c>
      <c r="C16" s="30" t="s">
        <v>47</v>
      </c>
      <c r="D16" s="27"/>
      <c r="E16" s="24"/>
      <c r="F16" s="24"/>
      <c r="G16" s="28"/>
      <c r="H16" s="3"/>
      <c r="I16" s="26"/>
    </row>
    <row r="17" spans="1:9" x14ac:dyDescent="0.3">
      <c r="A17" s="23"/>
      <c r="B17" s="23" t="s">
        <v>35</v>
      </c>
      <c r="C17" s="29" t="s">
        <v>48</v>
      </c>
      <c r="D17" s="27" t="s">
        <v>49</v>
      </c>
      <c r="E17" s="24">
        <v>1</v>
      </c>
      <c r="F17" s="24">
        <v>30850</v>
      </c>
      <c r="G17" s="28">
        <f>ROUND(E17*F17,2)</f>
        <v>30850</v>
      </c>
      <c r="H17" s="3"/>
      <c r="I17" s="26">
        <f t="shared" si="1"/>
        <v>0</v>
      </c>
    </row>
    <row r="18" spans="1:9" x14ac:dyDescent="0.3">
      <c r="A18" s="23" t="s">
        <v>50</v>
      </c>
      <c r="B18" s="23" t="s">
        <v>51</v>
      </c>
      <c r="C18" s="30" t="s">
        <v>59</v>
      </c>
      <c r="D18" s="27"/>
      <c r="E18" s="24"/>
      <c r="F18" s="24"/>
      <c r="G18" s="28"/>
      <c r="H18" s="3"/>
      <c r="I18" s="26"/>
    </row>
    <row r="19" spans="1:9" ht="28.8" x14ac:dyDescent="0.3">
      <c r="A19" s="23"/>
      <c r="B19" s="23" t="s">
        <v>36</v>
      </c>
      <c r="C19" s="29" t="s">
        <v>60</v>
      </c>
      <c r="D19" s="27" t="s">
        <v>55</v>
      </c>
      <c r="E19" s="24">
        <v>1</v>
      </c>
      <c r="F19" s="24">
        <v>799.99</v>
      </c>
      <c r="G19" s="28">
        <f t="shared" ref="G19" si="2">ROUND(E19*F19,2)</f>
        <v>799.99</v>
      </c>
      <c r="H19" s="3"/>
      <c r="I19" s="26">
        <f t="shared" ref="I19" si="3">ROUND(E19*H19,2)</f>
        <v>0</v>
      </c>
    </row>
    <row r="20" spans="1:9" x14ac:dyDescent="0.3">
      <c r="A20" s="23" t="s">
        <v>54</v>
      </c>
      <c r="B20" s="23" t="s">
        <v>57</v>
      </c>
      <c r="C20" s="30" t="s">
        <v>52</v>
      </c>
      <c r="D20" s="27"/>
      <c r="E20" s="24"/>
      <c r="F20" s="24"/>
      <c r="G20" s="28"/>
      <c r="H20" s="3"/>
      <c r="I20" s="26"/>
    </row>
    <row r="21" spans="1:9" ht="28.8" x14ac:dyDescent="0.3">
      <c r="A21" s="23"/>
      <c r="B21" s="23" t="s">
        <v>37</v>
      </c>
      <c r="C21" s="29" t="s">
        <v>53</v>
      </c>
      <c r="D21" s="27" t="s">
        <v>55</v>
      </c>
      <c r="E21" s="24">
        <v>1</v>
      </c>
      <c r="F21" s="24">
        <v>500</v>
      </c>
      <c r="G21" s="28">
        <f t="shared" ref="G21" si="4">ROUND(E21*F21,2)</f>
        <v>500</v>
      </c>
      <c r="H21" s="3"/>
      <c r="I21" s="26">
        <f t="shared" ref="I21" si="5">ROUND(E21*H21,2)</f>
        <v>0</v>
      </c>
    </row>
    <row r="22" spans="1:9" x14ac:dyDescent="0.3">
      <c r="A22" s="23" t="s">
        <v>61</v>
      </c>
      <c r="B22" s="23" t="s">
        <v>62</v>
      </c>
      <c r="C22" s="30" t="s">
        <v>56</v>
      </c>
      <c r="D22" s="27"/>
      <c r="E22" s="24"/>
      <c r="F22" s="24"/>
      <c r="G22" s="28"/>
      <c r="H22" s="3"/>
      <c r="I22" s="26"/>
    </row>
    <row r="23" spans="1:9" x14ac:dyDescent="0.3">
      <c r="A23" s="23"/>
      <c r="B23" s="23" t="s">
        <v>38</v>
      </c>
      <c r="C23" s="23" t="s">
        <v>56</v>
      </c>
      <c r="D23" s="27" t="s">
        <v>55</v>
      </c>
      <c r="E23" s="24">
        <v>1</v>
      </c>
      <c r="F23" s="24">
        <v>650</v>
      </c>
      <c r="G23" s="28">
        <f t="shared" ref="G23" si="6">ROUND(E23*F23,2)</f>
        <v>650</v>
      </c>
      <c r="H23" s="3"/>
      <c r="I23" s="26">
        <f t="shared" ref="I23" si="7">ROUND(E23*H23,2)</f>
        <v>0</v>
      </c>
    </row>
  </sheetData>
  <sheetProtection algorithmName="SHA-512" hashValue="/0JCdIX41mRjErUEpaOFBqEJ6YaUTo3L1u/NVEsL5hJ11grS5aVQWh9kHyGcjqY2IcwlRec8ETnpGM+onZjK1w==" saltValue="pT1poVwkckzGhFYSJMAkz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5 A16:A17" numberStoredAsText="1"/>
    <ignoredError sqref="G14:G15 G16 I14:I15 I16:I1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E14" sqref="E14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41</v>
      </c>
    </row>
    <row r="2" spans="2:2" ht="15" thickBot="1" x14ac:dyDescent="0.35">
      <c r="B2" s="1" t="s">
        <v>42</v>
      </c>
    </row>
    <row r="3" spans="2:2" ht="15" thickBot="1" x14ac:dyDescent="0.35">
      <c r="B3" s="1" t="s">
        <v>43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RVE4WTQSMYQ2-1827405729-860</_dlc_DocId>
    <_dlc_DocIdUrl xmlns="4fd46784-a323-4a13-9ce7-d880620db668">
      <Url>https://espacios.metromadrid.es/sitios/ACTI/_layouts/15/DocIdRedir.aspx?ID=RVE4WTQSMYQ2-1827405729-860</Url>
      <Description>RVE4WTQSMYQ2-1827405729-860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Sánchez Fernández, Esteban</DisplayName>
        <AccountId>56</AccountId>
        <AccountType/>
      </UserInfo>
      <UserInfo>
        <DisplayName>Gómez Cañero, Rubén</DisplayName>
        <AccountId>104</AccountId>
        <AccountType/>
      </UserInfo>
    </SharedWithUsers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6A11B2E-F22D-4AFE-86D9-05CA8AD90D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2024-09-19T07:44:34Z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e8ba3b69-9bbd-461f-bad1-69a43555f78c</vt:lpwstr>
  </property>
  <property fmtid="{D5CDD505-2E9C-101B-9397-08002B2CF9AE}" pid="4" name="TaxKeyword">
    <vt:lpwstr/>
  </property>
</Properties>
</file>