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AEA1E585-F070-44D3-A14F-6AFF6EA296BA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I19" i="1"/>
  <c r="G21" i="1"/>
  <c r="I21" i="1"/>
  <c r="G30" i="1"/>
  <c r="I27" i="1"/>
  <c r="I28" i="1"/>
  <c r="I30" i="1"/>
  <c r="I31" i="1"/>
  <c r="G27" i="1"/>
  <c r="G28" i="1"/>
  <c r="G31" i="1"/>
  <c r="I14" i="1"/>
  <c r="I15" i="1"/>
  <c r="I16" i="1"/>
  <c r="I17" i="1"/>
  <c r="I25" i="1"/>
  <c r="G25" i="1"/>
  <c r="G17" i="1"/>
  <c r="G16" i="1"/>
  <c r="G15" i="1"/>
  <c r="G14" i="1"/>
  <c r="G22" i="1"/>
  <c r="I22" i="1"/>
  <c r="G23" i="1"/>
  <c r="I23" i="1"/>
  <c r="G24" i="1"/>
  <c r="I24" i="1"/>
  <c r="G20" i="1"/>
  <c r="I20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<sst xmlns="http://schemas.openxmlformats.org/spreadsheetml/2006/main" count="95" uniqueCount="79">
  <si>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</si>
  <si>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</si>
  <si>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</si>
  <si>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</si>
  <si>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</si>
  <si>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</si>
  <si>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</si>
  <si>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</si>
  <si>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</si>
  <si>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</si>
  <si>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</si>
  <si>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</si>
  <si>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</si>
  <si>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</si>
  <si>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</si>
  <si>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</si>
  <si>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</si>
  <si>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</si>
  <si>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</si>
  <si>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</si>
  <si>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</si>
  <si>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</si>
  <si>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</si>
  <si>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</si>
  <si>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</si>
  <si>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</si>
  <si>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</si>
  <si>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</si>
  <si>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</si>
  <si>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</si>
  <si>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</si>
  <si>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</si>
  <si>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ud</t>
  </si>
  <si>
    <t>1.2</t>
  </si>
  <si>
    <t>C2</t>
  </si>
  <si>
    <t>Campos a rellenar por Metro</t>
  </si>
  <si>
    <t>Campos a rellenar por el ofertante</t>
  </si>
  <si>
    <t>Campos calculados</t>
  </si>
  <si>
    <t>ACONDICIONAMIENTO DE CUARTOS</t>
  </si>
  <si>
    <t>RENOVACIÓN PLANTAS DE ENERGÍA CAT DE L08 y  L10</t>
  </si>
  <si>
    <t xml:space="preserve">Redistribución de equipos en armarios en CATs </t>
  </si>
  <si>
    <t>Despeje y limpieza general del CAT</t>
  </si>
  <si>
    <t xml:space="preserve">Etiquetado y Documentación completa </t>
  </si>
  <si>
    <t xml:space="preserve">Saneamiento canaletas </t>
  </si>
  <si>
    <t>Ud</t>
  </si>
  <si>
    <t>UC11</t>
  </si>
  <si>
    <t>UC12</t>
  </si>
  <si>
    <t>UC13</t>
  </si>
  <si>
    <t>UC14</t>
  </si>
  <si>
    <t>EQUIPAMIENTO EN CAT</t>
  </si>
  <si>
    <t>UC21</t>
  </si>
  <si>
    <t>Planta de energía de CAT ESPECIAL, incluida instalación y puesta en servicio. (Príncipe Pío)</t>
  </si>
  <si>
    <t>Planta de energía de CAT GRANDE, incluida instalación y puesta en servicio.</t>
  </si>
  <si>
    <t>Planta de energía de CAT ESTANDARD, incluida instalación y puesta en servicio.</t>
  </si>
  <si>
    <t xml:space="preserve">Retirada PENG antigua </t>
  </si>
  <si>
    <t>Instalación de elementos de protección rearmables en CAT</t>
  </si>
  <si>
    <t>Instalación de elementos de protección rearmables en CGBT</t>
  </si>
  <si>
    <t>Acometida eléctrica desde CBT hasta CAT para Planta de Energía</t>
  </si>
  <si>
    <t>ml</t>
  </si>
  <si>
    <t>UC22</t>
  </si>
  <si>
    <t>UC23</t>
  </si>
  <si>
    <t>UC24</t>
  </si>
  <si>
    <t>UC25</t>
  </si>
  <si>
    <t>UC26</t>
  </si>
  <si>
    <t>UC27</t>
  </si>
  <si>
    <t>1.3</t>
  </si>
  <si>
    <t>INTEGRACIÓN TELEMANDO</t>
  </si>
  <si>
    <t>C3</t>
  </si>
  <si>
    <t>UC31</t>
  </si>
  <si>
    <t xml:space="preserve">Integración en la Aplicación de gestión de alimentación de Opto 22 </t>
  </si>
  <si>
    <t>Pruebas en campo de telemando</t>
  </si>
  <si>
    <t>UC32</t>
  </si>
  <si>
    <t>1.4</t>
  </si>
  <si>
    <t>C4</t>
  </si>
  <si>
    <t>PROYECTO SEGURIDAD Y SALUD</t>
  </si>
  <si>
    <t>Proyecto de Seguridad y Salud</t>
  </si>
  <si>
    <t>Proyectos eléctricos</t>
  </si>
  <si>
    <t>UC41</t>
  </si>
  <si>
    <t>UC42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</si>
</sst>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4" fillId="5" borderId="2" xfId="0" applyNumberFormat="1" applyFont="1" applyFill="1" applyBorder="1"/>
    <xf numFmtId="3" fontId="3" fillId="0" borderId="2" xfId="0" applyNumberFormat="1" applyFont="1" applyBorder="1" applyProtection="1">
      <protection locked="0"/>
    </xf>
    <xf numFmtId="4" fontId="3" fillId="3" borderId="2" xfId="0" applyNumberFormat="1" applyFont="1" applyFill="1" applyBorder="1" applyProtection="1">
      <protection locked="0"/>
    </xf>
    <xf numFmtId="4" fontId="0" fillId="0" borderId="0" xfId="0" applyNumberFormat="1"/>
    <xf numFmtId="164" fontId="0" fillId="0" borderId="0" xfId="0" applyNumberFormat="1"/>
    <xf numFmtId="4" fontId="3" fillId="4" borderId="0" xfId="0" applyNumberFormat="1" applyFont="1" applyFill="1"/>
    <xf numFmtId="49" fontId="3" fillId="0" borderId="0" xfId="0" applyNumberFormat="1" applyFont="1"/>
    <xf numFmtId="0" fontId="6" fillId="0" borderId="0" xfId="0" applyFont="1" applyAlignment="1">
      <alignment vertical="center"/>
    </xf>
    <xf numFmtId="1" fontId="3" fillId="0" borderId="0" xfId="0" applyNumberFormat="1" applyFont="1"/>
    <xf numFmtId="4" fontId="0" fillId="0" borderId="0" xfId="0" applyNumberFormat="1" applyAlignment="1">
      <alignment horizontal="center"/>
    </xf>
    <xf numFmtId="4" fontId="0" fillId="4" borderId="0" xfId="0" applyNumberFormat="1" applyFill="1"/>
    <xf numFmtId="0" fontId="5" fillId="0" borderId="0" xfId="0" applyFont="1"/>
    <xf numFmtId="4" fontId="3" fillId="3" borderId="0" xfId="0" applyNumberFormat="1" applyFont="1" applyFill="1"/>
    <xf numFmtId="0" fontId="6" fillId="0" borderId="0" xfId="0" applyFont="1" applyAlignment="1">
      <alignment vertical="center" wrapText="1"/>
    </xf>
    <xf numFmtId="4" fontId="3" fillId="0" borderId="0" xfId="0" applyNumberFormat="1" applyFont="1"/>
    <xf numFmtId="49" fontId="4" fillId="0" borderId="0" xfId="0" applyNumberFormat="1" applyFont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164" fontId="0" fillId="4" borderId="0" xfId="0" applyNumberForma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1"/>
  <sheetViews>
    <sheetView tabSelected="1" zoomScale="90" zoomScaleNormal="90" workbookViewId="0">
      <selection activeCell="L11" sqref="L11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48.42578125" bestFit="1" customWidth="1"/>
    <col min="4" max="4" width="18.7109375" customWidth="1"/>
    <col min="5" max="5" width="27.7109375" style="6" customWidth="1"/>
    <col min="6" max="6" width="18" style="6" bestFit="1" customWidth="1"/>
    <col min="7" max="7" width="22.5703125" style="7" customWidth="1"/>
    <col min="8" max="8" width="19.7109375" bestFit="1" customWidth="1"/>
    <col min="9" max="9" width="18.7109375" style="6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32" t="s">
        <v>0</v>
      </c>
      <c r="H1" s="32" t="s">
        <v>1</v>
      </c>
    </row>
    <row r="2" spans="1:9" ht="15.75" thickBot="1" x14ac:dyDescent="0.3">
      <c r="A2" s="33" t="s">
        <v>2</v>
      </c>
      <c r="B2" s="34">
        <v>1</v>
      </c>
    </row>
    <row r="3" spans="1:9" ht="15" customHeight="1" thickBot="1" x14ac:dyDescent="0.3">
      <c r="A3" s="38" t="s">
        <v>3</v>
      </c>
      <c r="B3" s="39"/>
      <c r="C3" s="40"/>
      <c r="D3" s="35">
        <f>SUM(G:G)</f>
        <v>2439923.4100000006</v>
      </c>
      <c r="E3" s="38" t="s">
        <v>4</v>
      </c>
      <c r="F3" s="39"/>
      <c r="G3" s="40"/>
      <c r="H3" s="35">
        <f>SUM(I:I)</f>
        <v>0</v>
      </c>
    </row>
    <row r="4" spans="1:9" ht="15" customHeight="1" thickBot="1" x14ac:dyDescent="0.3">
      <c r="A4" s="29" t="s">
        <v>5</v>
      </c>
      <c r="B4" s="30">
        <v>0.06</v>
      </c>
      <c r="C4" s="22" t="s">
        <v>6</v>
      </c>
      <c r="D4" s="19">
        <f>ROUND($D$3*B4,2)</f>
        <v>146395.4</v>
      </c>
      <c r="E4" s="31" t="s">
        <v>7</v>
      </c>
      <c r="F4" s="1"/>
      <c r="G4" s="22" t="s">
        <v>6</v>
      </c>
      <c r="H4" s="19">
        <f>ROUND($H$3*F4,2)</f>
        <v>0</v>
      </c>
    </row>
    <row r="5" spans="1:9" ht="15.75" thickBot="1" x14ac:dyDescent="0.3">
      <c r="A5" s="29" t="s">
        <v>8</v>
      </c>
      <c r="B5" s="30">
        <v>0.09</v>
      </c>
      <c r="C5" s="22" t="s">
        <v>9</v>
      </c>
      <c r="D5" s="19">
        <f>ROUND($D$3*B5,2)</f>
        <v>219593.11</v>
      </c>
      <c r="E5" s="31" t="s">
        <v>10</v>
      </c>
      <c r="F5" s="1"/>
      <c r="G5" s="22" t="s">
        <v>9</v>
      </c>
      <c r="H5" s="19">
        <f>ROUND($H$3*F5,2)</f>
        <v>0</v>
      </c>
    </row>
    <row r="6" spans="1:9" ht="15.75" thickBot="1" x14ac:dyDescent="0.3">
      <c r="A6" s="41" t="s">
        <v>11</v>
      </c>
      <c r="B6" s="42"/>
      <c r="C6" s="43"/>
      <c r="D6" s="19">
        <f>SUM(D3,D4,D5)</f>
        <v>2805911.9200000004</v>
      </c>
      <c r="E6" s="41" t="s">
        <v>12</v>
      </c>
      <c r="F6" s="42"/>
      <c r="G6" s="43"/>
      <c r="H6" s="19">
        <f>SUM(H3,H4,H5)</f>
        <v>0</v>
      </c>
    </row>
    <row r="7" spans="1:9" ht="15.75" thickBot="1" x14ac:dyDescent="0.3">
      <c r="A7" s="20" t="s">
        <v>13</v>
      </c>
      <c r="B7" s="21">
        <v>0.21</v>
      </c>
      <c r="C7" s="22" t="s">
        <v>14</v>
      </c>
      <c r="D7" s="19">
        <f>ROUND($D$6*B7,2)</f>
        <v>589241.5</v>
      </c>
      <c r="E7" s="23" t="s">
        <v>13</v>
      </c>
      <c r="F7" s="24">
        <f>B7</f>
        <v>0.21</v>
      </c>
      <c r="G7" s="22" t="s">
        <v>14</v>
      </c>
      <c r="H7" s="19">
        <f>ROUND($H$6*F7,2)</f>
        <v>0</v>
      </c>
    </row>
    <row r="8" spans="1:9" ht="15.75" thickBot="1" x14ac:dyDescent="0.3">
      <c r="A8" s="44" t="s">
        <v>15</v>
      </c>
      <c r="B8" s="45"/>
      <c r="C8" s="46"/>
      <c r="D8" s="3">
        <f>SUM(D6:D7)</f>
        <v>3395153.4200000004</v>
      </c>
      <c r="E8" s="44" t="s">
        <v>16</v>
      </c>
      <c r="F8" s="45"/>
      <c r="G8" s="46"/>
      <c r="H8" s="3">
        <f>SUM(H6:H7)</f>
        <v>0</v>
      </c>
    </row>
    <row r="9" spans="1:9" ht="15.75" thickBot="1" x14ac:dyDescent="0.3"/>
    <row r="10" spans="1:9" ht="15.75" thickBot="1" x14ac:dyDescent="0.3">
      <c r="A10" s="25"/>
      <c r="F10" s="36" t="s">
        <v>17</v>
      </c>
      <c r="G10" s="37"/>
      <c r="H10" s="36" t="s">
        <v>18</v>
      </c>
      <c r="I10" s="37"/>
    </row>
    <row r="11" spans="1:9" x14ac:dyDescent="0.25">
      <c r="A11" s="26" t="s">
        <v>19</v>
      </c>
      <c r="B11" s="26" t="s">
        <v>20</v>
      </c>
      <c r="C11" s="26" t="s">
        <v>21</v>
      </c>
      <c r="D11" s="26" t="s">
        <v>22</v>
      </c>
      <c r="E11" s="27" t="s">
        <v>23</v>
      </c>
      <c r="F11" s="27" t="s">
        <v>24</v>
      </c>
      <c r="G11" s="26" t="s">
        <v>25</v>
      </c>
      <c r="H11" s="26" t="s">
        <v>26</v>
      </c>
      <c r="I11" s="26" t="s">
        <v>27</v>
      </c>
    </row>
    <row r="12" spans="1:9" x14ac:dyDescent="0.25">
      <c r="A12" s="9" t="s">
        <v>28</v>
      </c>
      <c r="B12" s="9" t="s">
        <v>29</v>
      </c>
      <c r="C12" s="14" t="s">
        <v>39</v>
      </c>
      <c r="D12" s="9"/>
      <c r="E12" s="17"/>
      <c r="F12" s="17"/>
      <c r="G12" s="28"/>
      <c r="H12" s="15"/>
      <c r="I12" s="8"/>
    </row>
    <row r="13" spans="1:9" x14ac:dyDescent="0.25">
      <c r="A13" s="9" t="s">
        <v>30</v>
      </c>
      <c r="B13" s="9" t="s">
        <v>31</v>
      </c>
      <c r="C13" s="18" t="s">
        <v>38</v>
      </c>
      <c r="D13" s="9"/>
      <c r="E13" s="17"/>
      <c r="F13" s="17"/>
      <c r="G13" s="28"/>
      <c r="H13" s="15"/>
      <c r="I13" s="8"/>
    </row>
    <row r="14" spans="1:9" ht="15.75" x14ac:dyDescent="0.25">
      <c r="A14" s="9"/>
      <c r="B14" s="9" t="s">
        <v>45</v>
      </c>
      <c r="C14" s="10" t="s">
        <v>40</v>
      </c>
      <c r="D14" s="11" t="s">
        <v>44</v>
      </c>
      <c r="E14" s="12">
        <v>32</v>
      </c>
      <c r="F14" s="17">
        <v>2914.6956521739135</v>
      </c>
      <c r="G14" s="13">
        <f>ROUND(E14*F14,2)</f>
        <v>93270.26</v>
      </c>
      <c r="H14" s="2"/>
      <c r="I14" s="8">
        <f t="shared" ref="I14:I17" si="0">ROUND(E14*H14,2)</f>
        <v>0</v>
      </c>
    </row>
    <row r="15" spans="1:9" ht="15.75" x14ac:dyDescent="0.25">
      <c r="A15" s="9"/>
      <c r="B15" s="9" t="s">
        <v>46</v>
      </c>
      <c r="C15" s="10" t="s">
        <v>41</v>
      </c>
      <c r="D15" s="11" t="s">
        <v>32</v>
      </c>
      <c r="E15" s="12">
        <v>32</v>
      </c>
      <c r="F15" s="17">
        <v>313.04347826086956</v>
      </c>
      <c r="G15" s="13">
        <f t="shared" ref="G15:G31" si="1">ROUND(E15*F15,2)</f>
        <v>10017.39</v>
      </c>
      <c r="H15" s="2"/>
      <c r="I15" s="8">
        <f t="shared" si="0"/>
        <v>0</v>
      </c>
    </row>
    <row r="16" spans="1:9" ht="15.75" x14ac:dyDescent="0.25">
      <c r="A16" s="9"/>
      <c r="B16" s="9" t="s">
        <v>47</v>
      </c>
      <c r="C16" s="10" t="s">
        <v>42</v>
      </c>
      <c r="D16" s="11" t="s">
        <v>32</v>
      </c>
      <c r="E16" s="12">
        <v>2</v>
      </c>
      <c r="F16" s="17">
        <v>2086.9565217391305</v>
      </c>
      <c r="G16" s="13">
        <f t="shared" si="1"/>
        <v>4173.91</v>
      </c>
      <c r="H16" s="2"/>
      <c r="I16" s="8">
        <f t="shared" si="0"/>
        <v>0</v>
      </c>
    </row>
    <row r="17" spans="1:9" ht="15.75" x14ac:dyDescent="0.25">
      <c r="A17" s="9"/>
      <c r="B17" s="9" t="s">
        <v>48</v>
      </c>
      <c r="C17" s="10" t="s">
        <v>43</v>
      </c>
      <c r="D17" s="11" t="s">
        <v>32</v>
      </c>
      <c r="E17" s="12">
        <v>32</v>
      </c>
      <c r="F17" s="17">
        <v>216.52173913043481</v>
      </c>
      <c r="G17" s="13">
        <f t="shared" si="1"/>
        <v>6928.7</v>
      </c>
      <c r="H17" s="2"/>
      <c r="I17" s="8">
        <f t="shared" si="0"/>
        <v>0</v>
      </c>
    </row>
    <row r="18" spans="1:9" x14ac:dyDescent="0.25">
      <c r="A18" s="9" t="s">
        <v>33</v>
      </c>
      <c r="B18" s="9" t="s">
        <v>34</v>
      </c>
      <c r="C18" s="18" t="s">
        <v>49</v>
      </c>
      <c r="D18" s="11"/>
      <c r="E18" s="17"/>
      <c r="F18" s="17"/>
      <c r="G18" s="13"/>
      <c r="H18" s="15"/>
      <c r="I18" s="8"/>
    </row>
    <row r="19" spans="1:9" ht="31.5" x14ac:dyDescent="0.25">
      <c r="A19" s="9"/>
      <c r="B19" s="9" t="s">
        <v>50</v>
      </c>
      <c r="C19" s="16" t="s">
        <v>51</v>
      </c>
      <c r="D19" s="11" t="s">
        <v>32</v>
      </c>
      <c r="E19" s="12">
        <v>2</v>
      </c>
      <c r="F19" s="17">
        <v>67128</v>
      </c>
      <c r="G19" s="13">
        <f t="shared" ref="G19" si="2">ROUND(E19*F19,2)</f>
        <v>134256</v>
      </c>
      <c r="H19" s="2"/>
      <c r="I19" s="8">
        <f t="shared" ref="I19" si="3">ROUND(E19*H19,2)</f>
        <v>0</v>
      </c>
    </row>
    <row r="20" spans="1:9" ht="31.5" x14ac:dyDescent="0.25">
      <c r="A20" s="9"/>
      <c r="B20" s="9" t="s">
        <v>59</v>
      </c>
      <c r="C20" s="16" t="s">
        <v>52</v>
      </c>
      <c r="D20" s="11" t="s">
        <v>32</v>
      </c>
      <c r="E20" s="12">
        <v>17</v>
      </c>
      <c r="F20" s="17">
        <v>54170.434782608703</v>
      </c>
      <c r="G20" s="13">
        <f t="shared" si="1"/>
        <v>920897.39</v>
      </c>
      <c r="H20" s="2"/>
      <c r="I20" s="8">
        <f t="shared" ref="I20:I24" si="4">ROUND(E20*H20,2)</f>
        <v>0</v>
      </c>
    </row>
    <row r="21" spans="1:9" ht="31.5" x14ac:dyDescent="0.25">
      <c r="A21" s="9"/>
      <c r="B21" s="9" t="s">
        <v>60</v>
      </c>
      <c r="C21" s="16" t="s">
        <v>53</v>
      </c>
      <c r="D21" s="11" t="s">
        <v>32</v>
      </c>
      <c r="E21" s="12">
        <v>13</v>
      </c>
      <c r="F21" s="17">
        <v>50512.17391304348</v>
      </c>
      <c r="G21" s="13">
        <f t="shared" ref="G21" si="5">ROUND(E21*F21,2)</f>
        <v>656658.26</v>
      </c>
      <c r="H21" s="2"/>
      <c r="I21" s="8">
        <f t="shared" ref="I21" si="6">ROUND(E21*H21,2)</f>
        <v>0</v>
      </c>
    </row>
    <row r="22" spans="1:9" ht="15.75" x14ac:dyDescent="0.25">
      <c r="A22" s="9"/>
      <c r="B22" s="9" t="s">
        <v>61</v>
      </c>
      <c r="C22" s="10" t="s">
        <v>54</v>
      </c>
      <c r="D22" s="11" t="s">
        <v>32</v>
      </c>
      <c r="E22" s="12">
        <v>32</v>
      </c>
      <c r="F22" s="17">
        <v>1478.2608695652175</v>
      </c>
      <c r="G22" s="13">
        <f t="shared" si="1"/>
        <v>47304.35</v>
      </c>
      <c r="H22" s="2"/>
      <c r="I22" s="8">
        <f t="shared" si="4"/>
        <v>0</v>
      </c>
    </row>
    <row r="23" spans="1:9" ht="15.75" x14ac:dyDescent="0.25">
      <c r="A23" s="9"/>
      <c r="B23" s="9" t="s">
        <v>62</v>
      </c>
      <c r="C23" s="10" t="s">
        <v>55</v>
      </c>
      <c r="D23" s="11" t="s">
        <v>32</v>
      </c>
      <c r="E23" s="12">
        <v>32</v>
      </c>
      <c r="F23" s="17">
        <v>1869.5652173913045</v>
      </c>
      <c r="G23" s="13">
        <f t="shared" si="1"/>
        <v>59826.09</v>
      </c>
      <c r="H23" s="2"/>
      <c r="I23" s="8">
        <f t="shared" si="4"/>
        <v>0</v>
      </c>
    </row>
    <row r="24" spans="1:9" ht="15.75" x14ac:dyDescent="0.25">
      <c r="A24" s="9"/>
      <c r="B24" s="9" t="s">
        <v>63</v>
      </c>
      <c r="C24" s="10" t="s">
        <v>56</v>
      </c>
      <c r="D24" s="11" t="s">
        <v>32</v>
      </c>
      <c r="E24" s="12">
        <v>32</v>
      </c>
      <c r="F24" s="17">
        <v>1682.608695652174</v>
      </c>
      <c r="G24" s="13">
        <f t="shared" si="1"/>
        <v>53843.48</v>
      </c>
      <c r="H24" s="2"/>
      <c r="I24" s="8">
        <f t="shared" si="4"/>
        <v>0</v>
      </c>
    </row>
    <row r="25" spans="1:9" ht="31.5" x14ac:dyDescent="0.25">
      <c r="B25" s="9" t="s">
        <v>64</v>
      </c>
      <c r="C25" s="16" t="s">
        <v>57</v>
      </c>
      <c r="D25" s="11" t="s">
        <v>58</v>
      </c>
      <c r="E25" s="12">
        <v>4400</v>
      </c>
      <c r="F25" s="6">
        <v>36.913043478260875</v>
      </c>
      <c r="G25" s="13">
        <f t="shared" si="1"/>
        <v>162417.39000000001</v>
      </c>
      <c r="H25" s="2"/>
      <c r="I25" s="8">
        <f t="shared" ref="I25" si="7">ROUND(E25*H25,2)</f>
        <v>0</v>
      </c>
    </row>
    <row r="26" spans="1:9" x14ac:dyDescent="0.25">
      <c r="A26" t="s">
        <v>65</v>
      </c>
      <c r="B26" s="9" t="s">
        <v>67</v>
      </c>
      <c r="C26" s="14" t="s">
        <v>66</v>
      </c>
      <c r="G26" s="13"/>
      <c r="H26" s="15"/>
      <c r="I26" s="8"/>
    </row>
    <row r="27" spans="1:9" ht="31.5" x14ac:dyDescent="0.25">
      <c r="B27" s="9" t="s">
        <v>68</v>
      </c>
      <c r="C27" s="16" t="s">
        <v>69</v>
      </c>
      <c r="D27" s="11" t="s">
        <v>32</v>
      </c>
      <c r="E27" s="12">
        <v>32</v>
      </c>
      <c r="F27" s="6">
        <v>2591.304347826087</v>
      </c>
      <c r="G27" s="13">
        <f t="shared" si="1"/>
        <v>82921.740000000005</v>
      </c>
      <c r="H27" s="2"/>
      <c r="I27" s="8">
        <f t="shared" ref="I27:I31" si="8">ROUND(E27*H27,2)</f>
        <v>0</v>
      </c>
    </row>
    <row r="28" spans="1:9" ht="15.75" x14ac:dyDescent="0.25">
      <c r="B28" s="9" t="s">
        <v>71</v>
      </c>
      <c r="C28" s="10" t="s">
        <v>70</v>
      </c>
      <c r="D28" s="11" t="s">
        <v>32</v>
      </c>
      <c r="E28" s="12">
        <v>32</v>
      </c>
      <c r="F28" s="6">
        <v>742.60869565217399</v>
      </c>
      <c r="G28" s="13">
        <f t="shared" si="1"/>
        <v>23763.48</v>
      </c>
      <c r="H28" s="2"/>
      <c r="I28" s="8">
        <f t="shared" si="8"/>
        <v>0</v>
      </c>
    </row>
    <row r="29" spans="1:9" x14ac:dyDescent="0.25">
      <c r="A29" t="s">
        <v>72</v>
      </c>
      <c r="B29" s="9" t="s">
        <v>73</v>
      </c>
      <c r="C29" s="14" t="s">
        <v>74</v>
      </c>
      <c r="G29" s="13"/>
      <c r="H29" s="15"/>
      <c r="I29" s="8"/>
    </row>
    <row r="30" spans="1:9" ht="15.75" x14ac:dyDescent="0.25">
      <c r="B30" s="9" t="s">
        <v>77</v>
      </c>
      <c r="C30" s="10" t="s">
        <v>75</v>
      </c>
      <c r="D30" s="11" t="s">
        <v>32</v>
      </c>
      <c r="E30" s="12">
        <v>2</v>
      </c>
      <c r="F30" s="6">
        <v>42292.052173913049</v>
      </c>
      <c r="G30" s="13">
        <f t="shared" si="1"/>
        <v>84584.1</v>
      </c>
      <c r="H30" s="2"/>
      <c r="I30" s="8">
        <f t="shared" si="8"/>
        <v>0</v>
      </c>
    </row>
    <row r="31" spans="1:9" ht="15.75" x14ac:dyDescent="0.25">
      <c r="B31" s="9" t="s">
        <v>78</v>
      </c>
      <c r="C31" s="10" t="s">
        <v>76</v>
      </c>
      <c r="D31" s="11" t="s">
        <v>32</v>
      </c>
      <c r="E31" s="12">
        <v>32</v>
      </c>
      <c r="F31" s="6">
        <v>3095.6521739130435</v>
      </c>
      <c r="G31" s="13">
        <f t="shared" si="1"/>
        <v>99060.87</v>
      </c>
      <c r="H31" s="2"/>
      <c r="I31" s="8">
        <f t="shared" si="8"/>
        <v>0</v>
      </c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6 A19:A20 A22:A23" numberStoredAsText="1"/>
    <ignoredError sqref="G20 G14:G16 H17 I20 G22:G24 I22:I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2" sqref="B12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4" t="s">
        <v>35</v>
      </c>
    </row>
    <row r="2" spans="2:2" ht="15.75" thickBot="1" x14ac:dyDescent="0.3">
      <c r="B2" s="5" t="s">
        <v>36</v>
      </c>
    </row>
    <row r="3" spans="2:2" ht="15.75" thickBot="1" x14ac:dyDescent="0.3">
      <c r="B3" s="3" t="s">
        <v>37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2024-07-17T07:54:09Z</dcterms:created>
  <dcterms:modified xsi:type="dcterms:W3CDTF">2024-07-17T07:54:47Z</dcterms:modified>
  <cp:category/>
  <cp:contentStatus/>
</cp:coreProperties>
</file>