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5CE2E7E5-0283-4309-8490-2F6BD47B234C}" xr6:coauthVersionLast="47" xr6:coauthVersionMax="47" xr10:uidLastSave="{00000000-0000-0000-0000-000000000000}"/>
  <bookViews>
    <workbookView xWindow="28692" yWindow="-108" windowWidth="29016" windowHeight="15816" xr2:uid="{F043CD35-4EC0-4E73-B105-4F3FF39130F0}"/>
  </bookViews>
  <sheets>
    <sheet name="CERTO" sheetId="1" r:id="rId1"/>
    <sheet name="Glosario" sheetId="2" r:id="rId2"/>
  </sheets>
  <definedNames>
    <definedName name="_xlnm._FilterDatabase" localSheetId="0" hidden="1">CERTO!$A$11:$I$27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D3" i="1" s="1"/>
  <c r="I23" i="1"/>
  <c r="I24" i="1"/>
  <c r="I25" i="1"/>
  <c r="I26" i="1"/>
  <c r="I27" i="1"/>
  <c r="G18" i="1"/>
  <c r="G19" i="1"/>
  <c r="G20" i="1"/>
  <c r="G21" i="1"/>
  <c r="G23" i="1"/>
  <c r="G24" i="1"/>
  <c r="G25" i="1"/>
  <c r="G26" i="1"/>
  <c r="G17" i="1"/>
  <c r="I17" i="1"/>
  <c r="I18" i="1"/>
  <c r="I19" i="1"/>
  <c r="I20" i="1"/>
  <c r="I21" i="1"/>
  <c r="I15" i="1"/>
  <c r="I16" i="1"/>
  <c r="I14" i="1"/>
  <c r="G15" i="1" l="1"/>
  <c r="G16" i="1"/>
  <c r="G14" i="1"/>
  <c r="F7" i="1"/>
  <c r="H3" i="1" l="1"/>
  <c r="H5" i="1" s="1"/>
  <c r="H4" i="1" l="1"/>
  <c r="H6" i="1" s="1"/>
  <c r="H7" i="1" s="1"/>
  <c r="H8" i="1" s="1"/>
  <c r="D5" i="1" l="1"/>
  <c r="D4" i="1" l="1"/>
  <c r="D6" i="1" s="1"/>
  <c r="D7" i="1" l="1"/>
  <c r="D8" i="1" s="1"/>
</calcChain>
</file>

<file path=xl/sharedStrings.xml><?xml version="1.0" encoding="utf-8"?>
<sst xmlns="http://schemas.openxmlformats.org/spreadsheetml/2006/main" count="85" uniqueCount="70">
  <si>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</si>
  <si>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</si>
  <si>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</si>
  <si>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</si>
  <si>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</si>
  <si>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</si>
  <si>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</si>
  <si>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</si>
  <si>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</si>
  <si>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</si>
  <si>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</si>
  <si>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</si>
  <si>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</si>
  <si>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</si>
  <si>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</si>
  <si>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</si>
  <si>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</si>
  <si>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</si>
  <si>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</si>
  <si>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</si>
  <si>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</si>
  <si>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</si>
  <si>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</si>
  <si>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</si>
  <si>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</si>
  <si>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</si>
  <si>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</si>
  <si>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</si>
  <si>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</si>
  <si>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</si>
  <si>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</si>
  <si>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1.2</t>
  </si>
  <si>
    <t>Campos a rellenar por Metro</t>
  </si>
  <si>
    <t>Campos a rellenar por el ofertante</t>
  </si>
  <si>
    <t>Campos calculados</t>
  </si>
  <si>
    <t/>
  </si>
  <si>
    <t>Ud</t>
  </si>
  <si>
    <t>02</t>
  </si>
  <si>
    <t>m</t>
  </si>
  <si>
    <t>01.01</t>
  </si>
  <si>
    <t>01.02</t>
  </si>
  <si>
    <t>01.03</t>
  </si>
  <si>
    <t>01.04</t>
  </si>
  <si>
    <t>01.05</t>
  </si>
  <si>
    <t>01</t>
  </si>
  <si>
    <t>REACONDICIONAMIENTO POZOS BOMBAS LOTE 1</t>
  </si>
  <si>
    <t>01.06</t>
  </si>
  <si>
    <t>01.07</t>
  </si>
  <si>
    <t>01.08</t>
  </si>
  <si>
    <t>ESTRUCTURA DEL POZO E HIDRÁULICA</t>
  </si>
  <si>
    <t>INSTALACIÓN ELÉCTRICA Y COMUNICACIONES</t>
  </si>
  <si>
    <t>02.01</t>
  </si>
  <si>
    <t>02.02</t>
  </si>
  <si>
    <t>02.03</t>
  </si>
  <si>
    <t>02.04</t>
  </si>
  <si>
    <t>02.05</t>
  </si>
  <si>
    <t>LIMPIEZA TÉCNICA DEL POZO</t>
  </si>
  <si>
    <t>DISEÑO E INSTALACIÓN DE DECANTADOR</t>
  </si>
  <si>
    <t>SUSTITUCIÓN DEL TUBO DE APORTE</t>
  </si>
  <si>
    <t>SUMINISTRO E INSTALACIÓN DE SENSOR DE NIVEL Y BOYA</t>
  </si>
  <si>
    <t>SUMINISTRO E INSTALACIÓN DE VÁLVULA DE PASO</t>
  </si>
  <si>
    <t>SUMINISTRO E INSTALACIÓN DE VÁLVULA DE RETENCIÓN</t>
  </si>
  <si>
    <t>SUMINISTRO E INSTALACIÓN DE ANTIVIBRATORIO</t>
  </si>
  <si>
    <t>SUMINISTRO E INSTALACIÓN DE TOMA CAM LOOK</t>
  </si>
  <si>
    <t>FOCO PROYECTOR</t>
  </si>
  <si>
    <t>CUADRO DE MANDO Y CONTROL</t>
  </si>
  <si>
    <t>CUADRO DE COMUNICACIONES</t>
  </si>
  <si>
    <t>AUDITORÍA INTEGRACIÓN EN COMMIT + MAESTA + TCE</t>
  </si>
  <si>
    <t>SUMINISTRO DE PAQUETE DE LICENCIAS TELÉFONO IP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</si>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</sst>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9" fontId="3" fillId="0" borderId="0" xfId="0" applyNumberFormat="1" applyFont="1" applyAlignment="1" applyProtection="1">
      <alignment vertical="center"/>
    </xf>
    <xf numFmtId="49" fontId="3" fillId="6" borderId="0" xfId="0" applyNumberFormat="1" applyFont="1" applyFill="1" applyAlignment="1" applyProtection="1">
      <alignment vertical="center"/>
    </xf>
    <xf numFmtId="49" fontId="3" fillId="0" borderId="0" xfId="0" applyNumberFormat="1" applyFont="1" applyAlignment="1" applyProtection="1">
      <alignment vertical="center" wrapText="1"/>
    </xf>
    <xf numFmtId="1" fontId="3" fillId="0" borderId="0" xfId="0" applyNumberFormat="1" applyFont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center" vertical="center"/>
    </xf>
    <xf numFmtId="164" fontId="0" fillId="0" borderId="0" xfId="0" applyNumberFormat="1" applyProtection="1"/>
    <xf numFmtId="0" fontId="0" fillId="0" borderId="0" xfId="0" applyProtection="1"/>
    <xf numFmtId="4" fontId="0" fillId="0" borderId="0" xfId="0" applyNumberFormat="1" applyProtection="1"/>
    <xf numFmtId="49" fontId="5" fillId="6" borderId="0" xfId="0" applyNumberFormat="1" applyFont="1" applyFill="1" applyAlignment="1" applyProtection="1">
      <alignment vertical="center"/>
    </xf>
    <xf numFmtId="49" fontId="5" fillId="0" borderId="0" xfId="0" applyNumberFormat="1" applyFont="1" applyAlignment="1" applyProtection="1">
      <alignment vertical="center" wrapText="1"/>
    </xf>
    <xf numFmtId="1" fontId="5" fillId="0" borderId="0" xfId="0" applyNumberFormat="1" applyFont="1" applyAlignment="1" applyProtection="1">
      <alignment horizontal="center" vertical="center"/>
    </xf>
    <xf numFmtId="4" fontId="5" fillId="0" borderId="0" xfId="0" applyNumberFormat="1" applyFont="1" applyAlignment="1" applyProtection="1">
      <alignment horizontal="center" vertical="center"/>
    </xf>
    <xf numFmtId="44" fontId="5" fillId="6" borderId="0" xfId="1" applyFont="1" applyFill="1" applyAlignment="1" applyProtection="1">
      <alignment vertical="center"/>
    </xf>
    <xf numFmtId="0" fontId="0" fillId="0" borderId="0" xfId="0" applyAlignment="1" applyProtection="1">
      <alignment horizontal="center"/>
    </xf>
    <xf numFmtId="4" fontId="3" fillId="4" borderId="0" xfId="0" applyNumberFormat="1" applyFont="1" applyFill="1" applyProtection="1"/>
    <xf numFmtId="49" fontId="3" fillId="0" borderId="0" xfId="0" applyNumberFormat="1" applyFont="1" applyProtection="1"/>
    <xf numFmtId="49" fontId="3" fillId="6" borderId="0" xfId="0" applyNumberFormat="1" applyFont="1" applyFill="1" applyAlignment="1" applyProtection="1">
      <alignment vertical="center" wrapText="1"/>
    </xf>
    <xf numFmtId="49" fontId="3" fillId="6" borderId="0" xfId="0" applyNumberFormat="1" applyFont="1" applyFill="1" applyAlignment="1" applyProtection="1">
      <alignment horizontal="center" vertical="center"/>
    </xf>
    <xf numFmtId="1" fontId="3" fillId="6" borderId="0" xfId="0" applyNumberFormat="1" applyFont="1" applyFill="1" applyAlignment="1" applyProtection="1">
      <alignment horizontal="center" vertical="center"/>
    </xf>
    <xf numFmtId="4" fontId="3" fillId="0" borderId="0" xfId="0" applyNumberFormat="1" applyFont="1" applyProtection="1"/>
    <xf numFmtId="4" fontId="0" fillId="4" borderId="0" xfId="0" applyNumberFormat="1" applyFill="1" applyProtection="1"/>
    <xf numFmtId="49" fontId="4" fillId="0" borderId="0" xfId="0" applyNumberFormat="1" applyFont="1" applyProtection="1"/>
    <xf numFmtId="49" fontId="3" fillId="0" borderId="0" xfId="0" applyNumberFormat="1" applyFont="1" applyAlignment="1" applyProtection="1">
      <alignment horizontal="center"/>
    </xf>
    <xf numFmtId="164" fontId="3" fillId="0" borderId="0" xfId="0" applyNumberFormat="1" applyFont="1" applyProtection="1"/>
    <xf numFmtId="0" fontId="3" fillId="0" borderId="0" xfId="0" applyFont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Alignment="1" applyProtection="1">
      <alignment horizontal="center"/>
    </xf>
    <xf numFmtId="4" fontId="3" fillId="5" borderId="2" xfId="0" applyNumberFormat="1" applyFont="1" applyFill="1" applyBorder="1" applyProtection="1"/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Alignment="1" applyProtection="1">
      <alignment horizontal="center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"/>
    </xf>
    <xf numFmtId="4" fontId="2" fillId="2" borderId="0" xfId="0" applyNumberFormat="1" applyFont="1" applyFill="1" applyProtection="1"/>
    <xf numFmtId="164" fontId="0" fillId="4" borderId="0" xfId="0" applyNumberFormat="1" applyFill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" fontId="4" fillId="4" borderId="1" xfId="0" applyNumberFormat="1" applyFont="1" applyFill="1" applyBorder="1" applyProtection="1"/>
    <xf numFmtId="0" fontId="2" fillId="2" borderId="0" xfId="0" applyFont="1" applyFill="1" applyAlignment="1" applyProtection="1">
      <alignment horizontal="center" vertical="top"/>
    </xf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Alignment="1" applyProtection="1">
      <alignment horizontal="center"/>
    </xf>
    <xf numFmtId="4" fontId="3" fillId="5" borderId="3" xfId="0" applyNumberFormat="1" applyFont="1" applyFill="1" applyBorder="1" applyProtection="1"/>
  </cellXfs>
  <cellStyles count="2">
    <cellStyle name="Moneda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A3F0E176-10EB-492C-93A0-150A15D0FC3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41"/>
  <sheetViews>
    <sheetView showGridLines="0" tabSelected="1" zoomScale="85" zoomScaleNormal="85" workbookViewId="0">
      <selection activeCell="F22" sqref="F22"/>
    </sheetView>
  </sheetViews>
  <sheetFormatPr baseColWidth="10" defaultColWidth="11.44140625" defaultRowHeight="14.4" x14ac:dyDescent="0.3"/>
  <cols>
    <col min="1" max="1" width="28.33203125" style="10" customWidth="1"/>
    <col min="2" max="2" width="12.109375" style="10" bestFit="1" customWidth="1"/>
    <col min="3" max="3" width="72.44140625" style="10" customWidth="1"/>
    <col min="4" max="4" width="16.6640625" style="17" customWidth="1"/>
    <col min="5" max="5" width="27.6640625" style="11" customWidth="1"/>
    <col min="6" max="6" width="18" style="11" bestFit="1" customWidth="1"/>
    <col min="7" max="7" width="22.5546875" style="9" customWidth="1"/>
    <col min="8" max="8" width="19.6640625" style="10" bestFit="1" customWidth="1"/>
    <col min="9" max="9" width="18.6640625" style="11" customWidth="1"/>
    <col min="10" max="10" width="13.88671875" style="10" bestFit="1" customWidth="1"/>
    <col min="11" max="11" width="15.109375" style="10" bestFit="1" customWidth="1"/>
    <col min="12" max="16384" width="11.44140625" style="10"/>
  </cols>
  <sheetData>
    <row r="1" spans="1:9" ht="15" thickBot="1" x14ac:dyDescent="0.35">
      <c r="D1" s="54" t="s">
        <v>0</v>
      </c>
      <c r="H1" s="55" t="s">
        <v>1</v>
      </c>
    </row>
    <row r="2" spans="1:9" ht="15" thickBot="1" x14ac:dyDescent="0.35">
      <c r="A2" s="56" t="s">
        <v>2</v>
      </c>
      <c r="B2" s="57">
        <v>1</v>
      </c>
    </row>
    <row r="3" spans="1:9" ht="15" customHeight="1" thickBot="1" x14ac:dyDescent="0.35">
      <c r="A3" s="58" t="s">
        <v>3</v>
      </c>
      <c r="B3" s="59"/>
      <c r="C3" s="60"/>
      <c r="D3" s="61">
        <f>SUM(G:G)</f>
        <v>446228.11499999999</v>
      </c>
      <c r="E3" s="58" t="s">
        <v>4</v>
      </c>
      <c r="F3" s="59"/>
      <c r="G3" s="60"/>
      <c r="H3" s="62">
        <f>SUM(I:I)</f>
        <v>0</v>
      </c>
    </row>
    <row r="4" spans="1:9" ht="15" customHeight="1" thickBot="1" x14ac:dyDescent="0.35">
      <c r="A4" s="51" t="s">
        <v>5</v>
      </c>
      <c r="B4" s="52">
        <v>0.06</v>
      </c>
      <c r="C4" s="36" t="s">
        <v>6</v>
      </c>
      <c r="D4" s="32">
        <f>ROUND($D$3*B4,2)</f>
        <v>26773.69</v>
      </c>
      <c r="E4" s="53" t="s">
        <v>7</v>
      </c>
      <c r="F4" s="2"/>
      <c r="G4" s="36" t="s">
        <v>6</v>
      </c>
      <c r="H4" s="33">
        <f>ROUND($H$3*F4,2)</f>
        <v>0</v>
      </c>
    </row>
    <row r="5" spans="1:9" ht="15" thickBot="1" x14ac:dyDescent="0.35">
      <c r="A5" s="51" t="s">
        <v>8</v>
      </c>
      <c r="B5" s="52">
        <v>0.13</v>
      </c>
      <c r="C5" s="36" t="s">
        <v>9</v>
      </c>
      <c r="D5" s="32">
        <f>ROUND($D$3*B5,2)</f>
        <v>58009.65</v>
      </c>
      <c r="E5" s="53" t="s">
        <v>10</v>
      </c>
      <c r="F5" s="2"/>
      <c r="G5" s="36" t="s">
        <v>9</v>
      </c>
      <c r="H5" s="33">
        <f>ROUND($H$3*F5,2)</f>
        <v>0</v>
      </c>
    </row>
    <row r="6" spans="1:9" ht="15" thickBot="1" x14ac:dyDescent="0.35">
      <c r="A6" s="29" t="s">
        <v>11</v>
      </c>
      <c r="B6" s="30"/>
      <c r="C6" s="31"/>
      <c r="D6" s="32">
        <f>SUM(D3,D4,D5)</f>
        <v>531011.45499999996</v>
      </c>
      <c r="E6" s="29" t="s">
        <v>12</v>
      </c>
      <c r="F6" s="30"/>
      <c r="G6" s="31"/>
      <c r="H6" s="33">
        <f>SUM(H3,H4,H5)</f>
        <v>0</v>
      </c>
    </row>
    <row r="7" spans="1:9" ht="15" thickBot="1" x14ac:dyDescent="0.35">
      <c r="A7" s="34" t="s">
        <v>13</v>
      </c>
      <c r="B7" s="35">
        <v>0.21</v>
      </c>
      <c r="C7" s="36" t="s">
        <v>14</v>
      </c>
      <c r="D7" s="32">
        <f>ROUND($D$6*B7,2)</f>
        <v>111512.41</v>
      </c>
      <c r="E7" s="37" t="s">
        <v>13</v>
      </c>
      <c r="F7" s="38">
        <f>B7</f>
        <v>0.21</v>
      </c>
      <c r="G7" s="36" t="s">
        <v>14</v>
      </c>
      <c r="H7" s="33">
        <f>ROUND($H$6*F7,2)</f>
        <v>0</v>
      </c>
    </row>
    <row r="8" spans="1:9" ht="15" thickBot="1" x14ac:dyDescent="0.35">
      <c r="A8" s="39" t="s">
        <v>15</v>
      </c>
      <c r="B8" s="40"/>
      <c r="C8" s="41"/>
      <c r="D8" s="42">
        <f>SUM(D6:D7)</f>
        <v>642523.86499999999</v>
      </c>
      <c r="E8" s="39" t="s">
        <v>16</v>
      </c>
      <c r="F8" s="40"/>
      <c r="G8" s="41"/>
      <c r="H8" s="43">
        <f>SUM(H6:H7)</f>
        <v>0</v>
      </c>
    </row>
    <row r="9" spans="1:9" ht="15" thickBot="1" x14ac:dyDescent="0.35"/>
    <row r="10" spans="1:9" ht="15" thickBot="1" x14ac:dyDescent="0.35">
      <c r="A10" s="44"/>
      <c r="F10" s="45" t="s">
        <v>17</v>
      </c>
      <c r="G10" s="46"/>
      <c r="H10" s="45" t="s">
        <v>18</v>
      </c>
      <c r="I10" s="46"/>
    </row>
    <row r="11" spans="1:9" x14ac:dyDescent="0.3">
      <c r="A11" s="47" t="s">
        <v>19</v>
      </c>
      <c r="B11" s="47" t="s">
        <v>20</v>
      </c>
      <c r="C11" s="47" t="s">
        <v>21</v>
      </c>
      <c r="D11" s="48" t="s">
        <v>22</v>
      </c>
      <c r="E11" s="49" t="s">
        <v>23</v>
      </c>
      <c r="F11" s="49" t="s">
        <v>24</v>
      </c>
      <c r="G11" s="47" t="s">
        <v>25</v>
      </c>
      <c r="H11" s="47" t="s">
        <v>26</v>
      </c>
      <c r="I11" s="47" t="s">
        <v>27</v>
      </c>
    </row>
    <row r="12" spans="1:9" x14ac:dyDescent="0.3">
      <c r="A12" s="19" t="s">
        <v>28</v>
      </c>
      <c r="B12" s="19" t="s">
        <v>29</v>
      </c>
      <c r="C12" s="19" t="s">
        <v>45</v>
      </c>
      <c r="D12" s="26"/>
      <c r="E12" s="23"/>
      <c r="F12" s="23"/>
      <c r="G12" s="50"/>
      <c r="H12" s="50"/>
      <c r="I12" s="18"/>
    </row>
    <row r="13" spans="1:9" s="28" customFormat="1" x14ac:dyDescent="0.3">
      <c r="A13" s="25" t="s">
        <v>30</v>
      </c>
      <c r="B13" s="25" t="s">
        <v>44</v>
      </c>
      <c r="C13" s="25" t="s">
        <v>49</v>
      </c>
      <c r="D13" s="26"/>
      <c r="E13" s="23"/>
      <c r="F13" s="23"/>
      <c r="G13" s="27"/>
      <c r="H13" s="23"/>
      <c r="I13" s="23"/>
    </row>
    <row r="14" spans="1:9" ht="16.2" customHeight="1" x14ac:dyDescent="0.3">
      <c r="A14" s="19"/>
      <c r="B14" s="5" t="s">
        <v>39</v>
      </c>
      <c r="C14" s="20" t="s">
        <v>56</v>
      </c>
      <c r="D14" s="21" t="s">
        <v>36</v>
      </c>
      <c r="E14" s="22">
        <v>20</v>
      </c>
      <c r="F14" s="23">
        <v>648.91</v>
      </c>
      <c r="G14" s="24">
        <f>ROUND(E14*F14,2)</f>
        <v>12978.2</v>
      </c>
      <c r="H14" s="3"/>
      <c r="I14" s="18">
        <f t="shared" ref="I14:I27" si="0">ROUND(E14*H14,2)</f>
        <v>0</v>
      </c>
    </row>
    <row r="15" spans="1:9" ht="16.2" customHeight="1" x14ac:dyDescent="0.3">
      <c r="A15" s="19"/>
      <c r="B15" s="5" t="s">
        <v>40</v>
      </c>
      <c r="C15" s="20" t="s">
        <v>57</v>
      </c>
      <c r="D15" s="21" t="s">
        <v>36</v>
      </c>
      <c r="E15" s="22">
        <v>8</v>
      </c>
      <c r="F15" s="23">
        <v>6912</v>
      </c>
      <c r="G15" s="24">
        <f t="shared" ref="G15:G26" si="1">ROUND(E15*F15,2)</f>
        <v>55296</v>
      </c>
      <c r="H15" s="3"/>
      <c r="I15" s="18">
        <f t="shared" si="0"/>
        <v>0</v>
      </c>
    </row>
    <row r="16" spans="1:9" ht="16.2" customHeight="1" x14ac:dyDescent="0.3">
      <c r="A16" s="19"/>
      <c r="B16" s="5" t="s">
        <v>41</v>
      </c>
      <c r="C16" s="20" t="s">
        <v>58</v>
      </c>
      <c r="D16" s="21" t="s">
        <v>36</v>
      </c>
      <c r="E16" s="22">
        <v>4</v>
      </c>
      <c r="F16" s="23">
        <v>1438</v>
      </c>
      <c r="G16" s="24">
        <f t="shared" si="1"/>
        <v>5752</v>
      </c>
      <c r="H16" s="3"/>
      <c r="I16" s="18">
        <f t="shared" si="0"/>
        <v>0</v>
      </c>
    </row>
    <row r="17" spans="1:9" ht="16.2" customHeight="1" x14ac:dyDescent="0.3">
      <c r="A17" s="19"/>
      <c r="B17" s="5" t="s">
        <v>42</v>
      </c>
      <c r="C17" s="20" t="s">
        <v>59</v>
      </c>
      <c r="D17" s="21" t="s">
        <v>36</v>
      </c>
      <c r="E17" s="22">
        <v>15</v>
      </c>
      <c r="F17" s="23">
        <v>627.55000000000007</v>
      </c>
      <c r="G17" s="24">
        <f t="shared" si="1"/>
        <v>9413.25</v>
      </c>
      <c r="H17" s="3"/>
      <c r="I17" s="18">
        <f t="shared" si="0"/>
        <v>0</v>
      </c>
    </row>
    <row r="18" spans="1:9" ht="16.2" customHeight="1" x14ac:dyDescent="0.3">
      <c r="A18" s="19"/>
      <c r="B18" s="5" t="s">
        <v>43</v>
      </c>
      <c r="C18" s="20" t="s">
        <v>60</v>
      </c>
      <c r="D18" s="21" t="s">
        <v>36</v>
      </c>
      <c r="E18" s="22">
        <v>7</v>
      </c>
      <c r="F18" s="23">
        <v>417.57</v>
      </c>
      <c r="G18" s="24">
        <f t="shared" si="1"/>
        <v>2922.99</v>
      </c>
      <c r="H18" s="3"/>
      <c r="I18" s="18">
        <f t="shared" si="0"/>
        <v>0</v>
      </c>
    </row>
    <row r="19" spans="1:9" ht="16.2" customHeight="1" x14ac:dyDescent="0.3">
      <c r="A19" s="19"/>
      <c r="B19" s="5" t="s">
        <v>46</v>
      </c>
      <c r="C19" s="20" t="s">
        <v>61</v>
      </c>
      <c r="D19" s="21" t="s">
        <v>36</v>
      </c>
      <c r="E19" s="22">
        <v>7</v>
      </c>
      <c r="F19" s="23">
        <v>425.93</v>
      </c>
      <c r="G19" s="24">
        <f t="shared" si="1"/>
        <v>2981.51</v>
      </c>
      <c r="H19" s="3"/>
      <c r="I19" s="18">
        <f t="shared" si="0"/>
        <v>0</v>
      </c>
    </row>
    <row r="20" spans="1:9" ht="16.2" customHeight="1" x14ac:dyDescent="0.3">
      <c r="A20" s="19"/>
      <c r="B20" s="5" t="s">
        <v>47</v>
      </c>
      <c r="C20" s="20" t="s">
        <v>62</v>
      </c>
      <c r="D20" s="21" t="s">
        <v>36</v>
      </c>
      <c r="E20" s="22">
        <v>7</v>
      </c>
      <c r="F20" s="23">
        <v>148.75</v>
      </c>
      <c r="G20" s="24">
        <f t="shared" si="1"/>
        <v>1041.25</v>
      </c>
      <c r="H20" s="3"/>
      <c r="I20" s="18">
        <f t="shared" si="0"/>
        <v>0</v>
      </c>
    </row>
    <row r="21" spans="1:9" ht="16.2" customHeight="1" x14ac:dyDescent="0.3">
      <c r="A21" s="19"/>
      <c r="B21" s="5" t="s">
        <v>48</v>
      </c>
      <c r="C21" s="20" t="s">
        <v>63</v>
      </c>
      <c r="D21" s="21" t="s">
        <v>36</v>
      </c>
      <c r="E21" s="22">
        <v>7</v>
      </c>
      <c r="F21" s="23">
        <v>150.51</v>
      </c>
      <c r="G21" s="24">
        <f t="shared" si="1"/>
        <v>1053.57</v>
      </c>
      <c r="H21" s="3"/>
      <c r="I21" s="18">
        <f t="shared" si="0"/>
        <v>0</v>
      </c>
    </row>
    <row r="22" spans="1:9" s="28" customFormat="1" ht="16.2" customHeight="1" x14ac:dyDescent="0.3">
      <c r="A22" s="25" t="s">
        <v>31</v>
      </c>
      <c r="B22" s="25" t="s">
        <v>37</v>
      </c>
      <c r="C22" s="25" t="s">
        <v>50</v>
      </c>
      <c r="D22" s="26" t="s">
        <v>35</v>
      </c>
      <c r="E22" s="23"/>
      <c r="F22" s="23" t="s">
        <v>69</v>
      </c>
      <c r="G22" s="27"/>
      <c r="H22" s="23"/>
      <c r="I22" s="23"/>
    </row>
    <row r="23" spans="1:9" ht="16.2" customHeight="1" x14ac:dyDescent="0.3">
      <c r="A23" s="19"/>
      <c r="B23" s="5" t="s">
        <v>51</v>
      </c>
      <c r="C23" s="20" t="s">
        <v>64</v>
      </c>
      <c r="D23" s="21" t="s">
        <v>36</v>
      </c>
      <c r="E23" s="22">
        <v>16</v>
      </c>
      <c r="F23" s="23">
        <v>181.203</v>
      </c>
      <c r="G23" s="24">
        <f t="shared" si="1"/>
        <v>2899.25</v>
      </c>
      <c r="H23" s="3"/>
      <c r="I23" s="18">
        <f t="shared" si="0"/>
        <v>0</v>
      </c>
    </row>
    <row r="24" spans="1:9" ht="16.2" customHeight="1" x14ac:dyDescent="0.3">
      <c r="A24" s="19"/>
      <c r="B24" s="5" t="s">
        <v>52</v>
      </c>
      <c r="C24" s="20" t="s">
        <v>65</v>
      </c>
      <c r="D24" s="21" t="s">
        <v>36</v>
      </c>
      <c r="E24" s="22">
        <v>15</v>
      </c>
      <c r="F24" s="23">
        <v>20746</v>
      </c>
      <c r="G24" s="24">
        <f t="shared" si="1"/>
        <v>311190</v>
      </c>
      <c r="H24" s="3"/>
      <c r="I24" s="18">
        <f t="shared" si="0"/>
        <v>0</v>
      </c>
    </row>
    <row r="25" spans="1:9" ht="16.2" customHeight="1" x14ac:dyDescent="0.3">
      <c r="A25" s="19"/>
      <c r="B25" s="5" t="s">
        <v>53</v>
      </c>
      <c r="C25" s="20" t="s">
        <v>66</v>
      </c>
      <c r="D25" s="21" t="s">
        <v>36</v>
      </c>
      <c r="E25" s="22">
        <v>15</v>
      </c>
      <c r="F25" s="23">
        <v>2420</v>
      </c>
      <c r="G25" s="24">
        <f t="shared" si="1"/>
        <v>36300</v>
      </c>
      <c r="H25" s="3"/>
      <c r="I25" s="18">
        <f t="shared" si="0"/>
        <v>0</v>
      </c>
    </row>
    <row r="26" spans="1:9" ht="16.2" customHeight="1" x14ac:dyDescent="0.3">
      <c r="A26" s="19"/>
      <c r="B26" s="5" t="s">
        <v>54</v>
      </c>
      <c r="C26" s="20" t="s">
        <v>67</v>
      </c>
      <c r="D26" s="21" t="s">
        <v>38</v>
      </c>
      <c r="E26" s="22">
        <v>15</v>
      </c>
      <c r="F26" s="23">
        <v>264</v>
      </c>
      <c r="G26" s="24">
        <f t="shared" si="1"/>
        <v>3960</v>
      </c>
      <c r="H26" s="3"/>
      <c r="I26" s="18">
        <f t="shared" si="0"/>
        <v>0</v>
      </c>
    </row>
    <row r="27" spans="1:9" ht="16.2" customHeight="1" x14ac:dyDescent="0.3">
      <c r="A27" s="19"/>
      <c r="B27" s="5" t="s">
        <v>55</v>
      </c>
      <c r="C27" s="20" t="s">
        <v>68</v>
      </c>
      <c r="D27" s="21" t="s">
        <v>36</v>
      </c>
      <c r="E27" s="22">
        <v>2</v>
      </c>
      <c r="F27" s="23">
        <v>220.04749000000001</v>
      </c>
      <c r="G27" s="24">
        <f>ROUND(E27*F27,3)</f>
        <v>440.09500000000003</v>
      </c>
      <c r="H27" s="3"/>
      <c r="I27" s="18">
        <f t="shared" si="0"/>
        <v>0</v>
      </c>
    </row>
    <row r="28" spans="1:9" ht="15" customHeight="1" x14ac:dyDescent="0.3">
      <c r="A28" s="4"/>
      <c r="B28" s="5"/>
      <c r="C28" s="6"/>
      <c r="D28" s="7"/>
      <c r="E28" s="8"/>
      <c r="F28" s="8"/>
    </row>
    <row r="29" spans="1:9" ht="15" customHeight="1" x14ac:dyDescent="0.3">
      <c r="A29" s="12"/>
      <c r="B29" s="12"/>
      <c r="C29" s="13"/>
      <c r="D29" s="14"/>
      <c r="E29" s="15"/>
      <c r="F29" s="15"/>
    </row>
    <row r="30" spans="1:9" ht="15" customHeight="1" x14ac:dyDescent="0.3">
      <c r="A30" s="12"/>
      <c r="B30" s="12"/>
      <c r="C30" s="13"/>
      <c r="D30" s="14"/>
      <c r="E30" s="15"/>
      <c r="F30" s="15"/>
    </row>
    <row r="31" spans="1:9" ht="15" customHeight="1" x14ac:dyDescent="0.3">
      <c r="A31" s="12"/>
      <c r="B31" s="12"/>
      <c r="C31" s="13"/>
      <c r="D31" s="14"/>
      <c r="E31" s="15"/>
      <c r="F31" s="15"/>
    </row>
    <row r="32" spans="1:9" x14ac:dyDescent="0.3">
      <c r="A32" s="12"/>
      <c r="B32" s="12"/>
      <c r="C32" s="13"/>
      <c r="D32" s="14"/>
      <c r="E32" s="15"/>
      <c r="F32" s="15"/>
    </row>
    <row r="33" spans="1:6" x14ac:dyDescent="0.3">
      <c r="A33" s="12"/>
      <c r="B33" s="12"/>
      <c r="C33" s="13"/>
      <c r="D33" s="14"/>
      <c r="E33" s="15"/>
      <c r="F33" s="15"/>
    </row>
    <row r="34" spans="1:6" x14ac:dyDescent="0.3">
      <c r="A34" s="12"/>
      <c r="B34" s="16"/>
      <c r="C34" s="13"/>
      <c r="D34" s="14"/>
      <c r="E34" s="15"/>
      <c r="F34" s="15"/>
    </row>
    <row r="35" spans="1:6" x14ac:dyDescent="0.3">
      <c r="A35" s="12"/>
      <c r="B35" s="16"/>
      <c r="C35" s="13"/>
      <c r="D35" s="14"/>
      <c r="E35" s="15"/>
      <c r="F35" s="15"/>
    </row>
    <row r="36" spans="1:6" x14ac:dyDescent="0.3">
      <c r="A36" s="12"/>
      <c r="B36" s="12"/>
      <c r="C36" s="13"/>
      <c r="D36" s="14"/>
      <c r="E36" s="15"/>
      <c r="F36" s="15"/>
    </row>
    <row r="37" spans="1:6" x14ac:dyDescent="0.3">
      <c r="A37" s="12"/>
      <c r="B37" s="12"/>
      <c r="C37" s="13"/>
      <c r="D37" s="14"/>
      <c r="E37" s="15"/>
      <c r="F37" s="15"/>
    </row>
    <row r="38" spans="1:6" x14ac:dyDescent="0.3">
      <c r="A38" s="12"/>
      <c r="B38" s="12"/>
      <c r="C38" s="13"/>
      <c r="D38" s="14"/>
      <c r="E38" s="15"/>
      <c r="F38" s="15"/>
    </row>
    <row r="39" spans="1:6" x14ac:dyDescent="0.3">
      <c r="A39" s="12"/>
      <c r="B39" s="12"/>
      <c r="C39" s="13"/>
      <c r="D39" s="14"/>
      <c r="E39" s="15"/>
      <c r="F39" s="15"/>
    </row>
    <row r="40" spans="1:6" x14ac:dyDescent="0.3">
      <c r="A40" s="12"/>
      <c r="B40" s="12"/>
      <c r="C40" s="13"/>
      <c r="D40" s="14"/>
      <c r="E40" s="15"/>
      <c r="F40" s="15"/>
    </row>
    <row r="41" spans="1:6" x14ac:dyDescent="0.3">
      <c r="A41" s="12"/>
      <c r="B41" s="12"/>
      <c r="C41" s="13"/>
      <c r="D41" s="14"/>
      <c r="E41" s="15"/>
      <c r="F41" s="15"/>
    </row>
  </sheetData>
  <sheetProtection algorithmName="SHA-512" hashValue="tVeEJu2VfYF+0QSqc6c/cYoprofnFekvMLn4/Yh2Rlza5iO0JyWHqacxFKkX/hYhf6x73EzSlPR1W79z0AjVZQ==" saltValue="/WfFluk5j81dVYQ5BhgYy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6 A18:A20" numberStoredAsText="1"/>
    <ignoredError sqref="G14:G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6" sqref="B26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32</v>
      </c>
    </row>
    <row r="2" spans="2:2" ht="15" thickBot="1" x14ac:dyDescent="0.35">
      <c r="B2" s="1" t="s">
        <v>33</v>
      </c>
    </row>
    <row r="3" spans="2:2" ht="15" thickBot="1" x14ac:dyDescent="0.35">
      <c r="B3" s="1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2024-10-17T10:55:27Z</dcterms:created>
  <dcterms:modified xsi:type="dcterms:W3CDTF">2024-10-17T10:55:43Z</dcterms:modified>
  <cp:category/>
  <cp:contentStatus/>
</cp:coreProperties>
</file>