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BE4CAF6F-D0D0-42DE-8A06-56DE29BC20EB}" xr6:coauthVersionLast="47" xr6:coauthVersionMax="47" xr10:uidLastSave="{00000000-0000-0000-0000-000000000000}"/>
  <bookViews>
    <workbookView xWindow="-120" yWindow="-120" windowWidth="29040" windowHeight="1599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13" i="1"/>
  <c r="G13" i="1"/>
  <c r="G17" i="1"/>
  <c r="G18" i="1"/>
  <c r="G19" i="1"/>
  <c r="G20" i="1"/>
  <c r="G21" i="1"/>
  <c r="G22" i="1"/>
  <c r="G23" i="1"/>
  <c r="G24" i="1"/>
  <c r="I14" i="1"/>
  <c r="G14" i="1"/>
  <c r="G15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<sst xmlns="http://schemas.openxmlformats.org/spreadsheetml/2006/main" count="75" uniqueCount="61">
  <si>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</si>
  <si>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</si>
  <si>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</si>
  <si>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</si>
  <si>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</si>
  <si>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</si>
  <si>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</si>
  <si>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</si>
  <si>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</si>
  <si>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</si>
  <si>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</si>
  <si>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</si>
  <si>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</si>
  <si>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</si>
  <si>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</si>
  <si>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</si>
  <si>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</si>
  <si>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</si>
  <si>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</si>
  <si>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</si>
  <si>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</si>
  <si>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</si>
  <si>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</si>
  <si>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</si>
  <si>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</si>
  <si>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</si>
  <si>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</si>
  <si>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</si>
  <si>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</si>
  <si>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</si>
  <si>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</si>
  <si>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</si>
  <si>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T1</t>
  </si>
  <si>
    <t>Líneas telefónicas CGBT</t>
  </si>
  <si>
    <t>UC01</t>
  </si>
  <si>
    <t>Preparación de DLS para provisión de LP24.</t>
  </si>
  <si>
    <t>UC02</t>
  </si>
  <si>
    <t>Suministro y configuración de equipo Adaptador de Teléfono Automático (ATA) Mediatrix 24 LP o similar. Se incluyen 5 unidades de repuesto.</t>
  </si>
  <si>
    <t>UC03</t>
  </si>
  <si>
    <t xml:space="preserve">Reconfiguración de equipo Adaptador de Teléfono Automático (ATA) Mediatrix S7 24 LP </t>
  </si>
  <si>
    <t>UC04</t>
  </si>
  <si>
    <t>Instalación de equipo Adaptador de Teléfono Automático (ATA) Mediatrix S7 24 LP o similar en armario existente, dotando de alimentación y conectividad.</t>
  </si>
  <si>
    <t>UC05</t>
  </si>
  <si>
    <t>Suministro e instalación de patch pannel de 24 puertos categoría 6A en armario existente.</t>
  </si>
  <si>
    <t>UC06</t>
  </si>
  <si>
    <t>Suministro e instalación de latiguillos UTP categoría 6A para conexión en patch pannel espejo del ATA.</t>
  </si>
  <si>
    <t>UC07</t>
  </si>
  <si>
    <t>Suministro e instalación de latiguillos de parcheo UTP categoría 6A entre paneles.</t>
  </si>
  <si>
    <t>UC08</t>
  </si>
  <si>
    <t>Suministro, tendido y conexionado en patch panel de cable de 10 pares telefónicos con cubierta EAP y conductores de cobre blando desnudo de 0,64mm desde CAT hasta CGBT.</t>
  </si>
  <si>
    <t>UC09</t>
  </si>
  <si>
    <t>Medida de resistencia en cc y resistencia de aislamiento en una sección de cable de 10 pares de 0,64 mm.</t>
  </si>
  <si>
    <t>UC10</t>
  </si>
  <si>
    <t>Suministro e instalación de roseta RJ11 y cableado para dar servicio a la roseta desde patch panel.</t>
  </si>
  <si>
    <t>UC11</t>
  </si>
  <si>
    <t>Suministro e instalación en posición mural de terminal Alcatel Temporis 180 o similar, así como del latiguillo final con conector RJ11 para su conexión en roseta.</t>
  </si>
  <si>
    <t>UC12</t>
  </si>
  <si>
    <t>Documentación final y etiquetado de elementos</t>
  </si>
  <si>
    <t>La columna "Precio Un Ofertante" debe rellenarse empleando únicamente 2 decimales</t>
  </si>
  <si>
    <t>ud.</t>
  </si>
  <si>
    <t>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</si>
</sst>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49" fontId="0" fillId="0" borderId="0" xfId="0" applyNumberFormat="1"/>
    <xf numFmtId="4" fontId="3" fillId="0" borderId="0" xfId="0" applyNumberFormat="1" applyFont="1"/>
    <xf numFmtId="4" fontId="0" fillId="4" borderId="0" xfId="0" applyNumberFormat="1" applyFill="1"/>
    <xf numFmtId="1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4" fontId="2" fillId="2" borderId="0" xfId="0" applyNumberFormat="1" applyFont="1" applyFill="1"/>
    <xf numFmtId="4" fontId="3" fillId="3" borderId="0" xfId="0" applyNumberFormat="1" applyFont="1" applyFill="1"/>
    <xf numFmtId="10" fontId="3" fillId="3" borderId="4" xfId="0" quotePrefix="1" applyNumberFormat="1" applyFon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9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6"/>
  <sheetViews>
    <sheetView tabSelected="1" workbookViewId="0">
      <selection activeCell="C16" sqref="C1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9" style="3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11" t="s">
        <v>0</v>
      </c>
      <c r="H1" s="11" t="s">
        <v>1</v>
      </c>
    </row>
    <row r="2" spans="1:9" ht="15.75" thickBot="1" x14ac:dyDescent="0.3">
      <c r="A2" s="12" t="s">
        <v>2</v>
      </c>
      <c r="B2" s="13"/>
    </row>
    <row r="3" spans="1:9" ht="15" customHeight="1" thickBot="1" x14ac:dyDescent="0.3">
      <c r="A3" s="31" t="s">
        <v>3</v>
      </c>
      <c r="B3" s="32"/>
      <c r="C3" s="33"/>
      <c r="D3" s="14">
        <f>SUM(G:G)</f>
        <v>188695.65</v>
      </c>
      <c r="E3" s="31" t="s">
        <v>4</v>
      </c>
      <c r="F3" s="32"/>
      <c r="G3" s="33"/>
      <c r="H3" s="14">
        <f>SUM(I:I)</f>
        <v>0</v>
      </c>
    </row>
    <row r="4" spans="1:9" ht="15" customHeight="1" thickBot="1" x14ac:dyDescent="0.3">
      <c r="A4" s="15" t="s">
        <v>5</v>
      </c>
      <c r="B4" s="16">
        <v>0.09</v>
      </c>
      <c r="C4" s="17" t="s">
        <v>6</v>
      </c>
      <c r="D4" s="18">
        <f>ROUND($D$3*B4,2)</f>
        <v>16982.61</v>
      </c>
      <c r="E4" s="19" t="s">
        <v>7</v>
      </c>
      <c r="F4" s="28"/>
      <c r="G4" s="17" t="s">
        <v>6</v>
      </c>
      <c r="H4" s="18">
        <f>ROUND($H$3*F4,2)</f>
        <v>0</v>
      </c>
    </row>
    <row r="5" spans="1:9" ht="15.75" thickBot="1" x14ac:dyDescent="0.3">
      <c r="A5" s="15" t="s">
        <v>8</v>
      </c>
      <c r="B5" s="16">
        <v>0.06</v>
      </c>
      <c r="C5" s="17" t="s">
        <v>9</v>
      </c>
      <c r="D5" s="18">
        <f>ROUND($D$3*B5,2)</f>
        <v>11321.74</v>
      </c>
      <c r="E5" s="19" t="s">
        <v>10</v>
      </c>
      <c r="F5" s="28"/>
      <c r="G5" s="17" t="s">
        <v>9</v>
      </c>
      <c r="H5" s="18">
        <f>ROUND($H$3*F5,2)</f>
        <v>0</v>
      </c>
    </row>
    <row r="6" spans="1:9" ht="15.75" thickBot="1" x14ac:dyDescent="0.3">
      <c r="A6" s="34" t="s">
        <v>11</v>
      </c>
      <c r="B6" s="35"/>
      <c r="C6" s="36"/>
      <c r="D6" s="18">
        <f>SUM(D3,D4,D5)</f>
        <v>217000</v>
      </c>
      <c r="E6" s="34" t="s">
        <v>12</v>
      </c>
      <c r="F6" s="35"/>
      <c r="G6" s="36"/>
      <c r="H6" s="18">
        <f>SUM(H3,H4,H5)</f>
        <v>0</v>
      </c>
    </row>
    <row r="7" spans="1:9" ht="15.75" thickBot="1" x14ac:dyDescent="0.3">
      <c r="A7" s="20" t="s">
        <v>13</v>
      </c>
      <c r="B7" s="21">
        <v>0.21</v>
      </c>
      <c r="C7" s="17" t="s">
        <v>14</v>
      </c>
      <c r="D7" s="18">
        <f>ROUND($D$6*B7,2)</f>
        <v>45570</v>
      </c>
      <c r="E7" s="22" t="s">
        <v>13</v>
      </c>
      <c r="F7" s="23">
        <f>B7</f>
        <v>0.21</v>
      </c>
      <c r="G7" s="17" t="s">
        <v>14</v>
      </c>
      <c r="H7" s="18">
        <f>ROUND($H$6*F7,2)</f>
        <v>0</v>
      </c>
    </row>
    <row r="8" spans="1:9" ht="15.75" thickBot="1" x14ac:dyDescent="0.3">
      <c r="A8" s="37" t="s">
        <v>15</v>
      </c>
      <c r="B8" s="38"/>
      <c r="C8" s="39"/>
      <c r="D8" s="24">
        <f>SUM(D6:D7)</f>
        <v>262570</v>
      </c>
      <c r="E8" s="37" t="s">
        <v>16</v>
      </c>
      <c r="F8" s="38"/>
      <c r="G8" s="39"/>
      <c r="H8" s="24">
        <f>SUM(H6:H7)</f>
        <v>0</v>
      </c>
    </row>
    <row r="9" spans="1:9" ht="15.75" thickBot="1" x14ac:dyDescent="0.3"/>
    <row r="10" spans="1:9" ht="15.75" thickBot="1" x14ac:dyDescent="0.3">
      <c r="A10" s="7"/>
      <c r="F10" s="29" t="s">
        <v>17</v>
      </c>
      <c r="G10" s="30"/>
      <c r="H10" s="29" t="s">
        <v>18</v>
      </c>
      <c r="I10" s="30"/>
    </row>
    <row r="11" spans="1:9" x14ac:dyDescent="0.25">
      <c r="A11" s="25" t="s">
        <v>19</v>
      </c>
      <c r="B11" s="25" t="s">
        <v>20</v>
      </c>
      <c r="C11" s="25" t="s">
        <v>21</v>
      </c>
      <c r="D11" s="25" t="s">
        <v>22</v>
      </c>
      <c r="E11" s="26" t="s">
        <v>23</v>
      </c>
      <c r="F11" s="26" t="s">
        <v>24</v>
      </c>
      <c r="G11" s="25" t="s">
        <v>25</v>
      </c>
      <c r="H11" s="25" t="s">
        <v>26</v>
      </c>
      <c r="I11" s="25" t="s">
        <v>27</v>
      </c>
    </row>
    <row r="12" spans="1:9" x14ac:dyDescent="0.25">
      <c r="A12" s="6" t="s">
        <v>28</v>
      </c>
      <c r="B12" s="6" t="s">
        <v>32</v>
      </c>
      <c r="C12" s="6" t="s">
        <v>33</v>
      </c>
      <c r="D12" s="6"/>
      <c r="E12" s="8"/>
      <c r="F12" s="8"/>
      <c r="G12" s="9"/>
      <c r="H12" s="27"/>
      <c r="I12" s="5"/>
    </row>
    <row r="13" spans="1:9" x14ac:dyDescent="0.25">
      <c r="A13" s="6"/>
      <c r="B13" s="6" t="s">
        <v>34</v>
      </c>
      <c r="C13" s="7" t="s">
        <v>35</v>
      </c>
      <c r="D13" s="40" t="s">
        <v>59</v>
      </c>
      <c r="E13" s="8">
        <v>1</v>
      </c>
      <c r="F13" s="8">
        <v>990</v>
      </c>
      <c r="G13" s="9">
        <f t="shared" ref="G13:G24" si="0">ROUND(E13*F13,2)</f>
        <v>990</v>
      </c>
      <c r="H13" s="2"/>
      <c r="I13" s="5">
        <f t="shared" ref="I13:I24" si="1">ROUND(E13*H13,2)</f>
        <v>0</v>
      </c>
    </row>
    <row r="14" spans="1:9" x14ac:dyDescent="0.25">
      <c r="A14" s="6"/>
      <c r="B14" s="6" t="s">
        <v>36</v>
      </c>
      <c r="C14" s="10" t="s">
        <v>37</v>
      </c>
      <c r="D14" s="41" t="s">
        <v>59</v>
      </c>
      <c r="E14" s="8">
        <v>45</v>
      </c>
      <c r="F14" s="8">
        <v>1900</v>
      </c>
      <c r="G14" s="9">
        <f t="shared" si="0"/>
        <v>85500</v>
      </c>
      <c r="H14" s="2"/>
      <c r="I14" s="5">
        <f t="shared" si="1"/>
        <v>0</v>
      </c>
    </row>
    <row r="15" spans="1:9" x14ac:dyDescent="0.25">
      <c r="A15" s="6"/>
      <c r="B15" s="6" t="s">
        <v>38</v>
      </c>
      <c r="C15" s="10" t="s">
        <v>39</v>
      </c>
      <c r="D15" s="41" t="s">
        <v>59</v>
      </c>
      <c r="E15" s="8">
        <v>24</v>
      </c>
      <c r="F15" s="8">
        <v>78</v>
      </c>
      <c r="G15" s="9">
        <f t="shared" si="0"/>
        <v>1872</v>
      </c>
      <c r="H15" s="2"/>
      <c r="I15" s="5">
        <f t="shared" si="1"/>
        <v>0</v>
      </c>
    </row>
    <row r="16" spans="1:9" x14ac:dyDescent="0.25">
      <c r="A16" s="6"/>
      <c r="B16" s="6" t="s">
        <v>40</v>
      </c>
      <c r="C16" s="10" t="s">
        <v>41</v>
      </c>
      <c r="D16" s="41" t="s">
        <v>59</v>
      </c>
      <c r="E16" s="8">
        <v>64</v>
      </c>
      <c r="F16" s="8">
        <v>144.35</v>
      </c>
      <c r="G16" s="9">
        <f t="shared" si="0"/>
        <v>9238.4</v>
      </c>
      <c r="H16" s="2"/>
      <c r="I16" s="5">
        <f t="shared" si="1"/>
        <v>0</v>
      </c>
    </row>
    <row r="17" spans="1:9" x14ac:dyDescent="0.25">
      <c r="A17" s="6"/>
      <c r="B17" s="6" t="s">
        <v>42</v>
      </c>
      <c r="C17" s="10" t="s">
        <v>43</v>
      </c>
      <c r="D17" s="41" t="s">
        <v>59</v>
      </c>
      <c r="E17" s="8">
        <v>192</v>
      </c>
      <c r="F17" s="8">
        <v>92.75</v>
      </c>
      <c r="G17" s="9">
        <f t="shared" si="0"/>
        <v>17808</v>
      </c>
      <c r="H17" s="2"/>
      <c r="I17" s="5">
        <f t="shared" si="1"/>
        <v>0</v>
      </c>
    </row>
    <row r="18" spans="1:9" x14ac:dyDescent="0.25">
      <c r="A18" s="6"/>
      <c r="B18" s="6" t="s">
        <v>44</v>
      </c>
      <c r="C18" s="10" t="s">
        <v>45</v>
      </c>
      <c r="D18" s="41" t="s">
        <v>59</v>
      </c>
      <c r="E18" s="8">
        <v>1536</v>
      </c>
      <c r="F18" s="8">
        <v>5.78</v>
      </c>
      <c r="G18" s="9">
        <f t="shared" si="0"/>
        <v>8878.08</v>
      </c>
      <c r="H18" s="2"/>
      <c r="I18" s="5">
        <f t="shared" si="1"/>
        <v>0</v>
      </c>
    </row>
    <row r="19" spans="1:9" x14ac:dyDescent="0.25">
      <c r="A19" s="6"/>
      <c r="B19" s="6" t="s">
        <v>46</v>
      </c>
      <c r="C19" s="10" t="s">
        <v>47</v>
      </c>
      <c r="D19" s="41" t="s">
        <v>59</v>
      </c>
      <c r="E19" s="8">
        <v>64</v>
      </c>
      <c r="F19" s="8">
        <v>5.78</v>
      </c>
      <c r="G19" s="9">
        <f t="shared" si="0"/>
        <v>369.92</v>
      </c>
      <c r="H19" s="2"/>
      <c r="I19" s="5">
        <f t="shared" si="1"/>
        <v>0</v>
      </c>
    </row>
    <row r="20" spans="1:9" x14ac:dyDescent="0.25">
      <c r="A20" s="6"/>
      <c r="B20" s="6" t="s">
        <v>48</v>
      </c>
      <c r="C20" s="10" t="s">
        <v>49</v>
      </c>
      <c r="D20" s="41" t="s">
        <v>60</v>
      </c>
      <c r="E20" s="8">
        <v>12050</v>
      </c>
      <c r="F20" s="8">
        <v>4.03</v>
      </c>
      <c r="G20" s="9">
        <f t="shared" si="0"/>
        <v>48561.5</v>
      </c>
      <c r="H20" s="2"/>
      <c r="I20" s="5">
        <f t="shared" si="1"/>
        <v>0</v>
      </c>
    </row>
    <row r="21" spans="1:9" x14ac:dyDescent="0.25">
      <c r="A21" s="6"/>
      <c r="B21" s="6" t="s">
        <v>50</v>
      </c>
      <c r="C21" s="10" t="s">
        <v>51</v>
      </c>
      <c r="D21" s="41" t="s">
        <v>59</v>
      </c>
      <c r="E21" s="8">
        <v>64</v>
      </c>
      <c r="F21" s="8">
        <v>50</v>
      </c>
      <c r="G21" s="9">
        <f t="shared" si="0"/>
        <v>3200</v>
      </c>
      <c r="H21" s="2"/>
      <c r="I21" s="5">
        <f t="shared" si="1"/>
        <v>0</v>
      </c>
    </row>
    <row r="22" spans="1:9" x14ac:dyDescent="0.25">
      <c r="A22" s="6"/>
      <c r="B22" s="6" t="s">
        <v>52</v>
      </c>
      <c r="C22" s="10" t="s">
        <v>53</v>
      </c>
      <c r="D22" s="41" t="s">
        <v>59</v>
      </c>
      <c r="E22" s="8">
        <v>64</v>
      </c>
      <c r="F22" s="8">
        <v>149</v>
      </c>
      <c r="G22" s="9">
        <f t="shared" si="0"/>
        <v>9536</v>
      </c>
      <c r="H22" s="2"/>
      <c r="I22" s="5">
        <f t="shared" si="1"/>
        <v>0</v>
      </c>
    </row>
    <row r="23" spans="1:9" x14ac:dyDescent="0.25">
      <c r="A23" s="6"/>
      <c r="B23" s="6" t="s">
        <v>54</v>
      </c>
      <c r="C23" s="10" t="s">
        <v>55</v>
      </c>
      <c r="D23" s="41" t="s">
        <v>59</v>
      </c>
      <c r="E23" s="8">
        <v>88</v>
      </c>
      <c r="F23" s="8">
        <v>27</v>
      </c>
      <c r="G23" s="9">
        <f t="shared" si="0"/>
        <v>2376</v>
      </c>
      <c r="H23" s="2"/>
      <c r="I23" s="5">
        <f t="shared" si="1"/>
        <v>0</v>
      </c>
    </row>
    <row r="24" spans="1:9" x14ac:dyDescent="0.25">
      <c r="B24" s="6" t="s">
        <v>56</v>
      </c>
      <c r="C24" t="s">
        <v>57</v>
      </c>
      <c r="D24" s="41" t="s">
        <v>59</v>
      </c>
      <c r="E24" s="3">
        <v>1</v>
      </c>
      <c r="F24" s="3">
        <v>365.75</v>
      </c>
      <c r="G24" s="9">
        <f t="shared" si="0"/>
        <v>365.75</v>
      </c>
      <c r="H24" s="2"/>
      <c r="I24" s="5">
        <f t="shared" si="1"/>
        <v>0</v>
      </c>
    </row>
    <row r="26" spans="1:9" x14ac:dyDescent="0.25">
      <c r="H26" s="3"/>
    </row>
  </sheetData>
  <sheetProtection algorithmName="SHA-512" hashValue="mCEdcN8Tz69EnRhqlKQVNBw4UfwGwifQLALpe7W5MWtNK8P0+MwCx8DWfISSBswpHoNX/ajFpXsvcen34czJLg==" saltValue="DAWgqTGfmr7rKXESQNEqT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4"/>
  <sheetViews>
    <sheetView workbookViewId="0">
      <selection activeCell="A4" sqref="A4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9"/>
      <c r="B1" s="1" t="s">
        <v>29</v>
      </c>
    </row>
    <row r="2" spans="1:2" ht="15.75" thickBot="1" x14ac:dyDescent="0.3">
      <c r="A2" s="2"/>
      <c r="B2" s="1" t="s">
        <v>30</v>
      </c>
    </row>
    <row r="3" spans="1:2" ht="15.75" thickBot="1" x14ac:dyDescent="0.3">
      <c r="B3" s="1" t="s">
        <v>31</v>
      </c>
    </row>
    <row r="4" spans="1:2" x14ac:dyDescent="0.25">
      <c r="B4" s="1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2024-07-16T05:58:36Z</dcterms:created>
  <dcterms:modified xsi:type="dcterms:W3CDTF">2024-07-17T06:17:23Z</dcterms:modified>
  <cp:category/>
  <cp:contentStatus/>
</cp:coreProperties>
</file>